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5.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Tables/pivotTable62.xml" ContentType="application/vnd.openxmlformats-officedocument.spreadsheetml.pivotTable+xml"/>
  <Override PartName="/xl/pivotTables/pivotTable63.xml" ContentType="application/vnd.openxmlformats-officedocument.spreadsheetml.pivotTable+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Tables/pivotTable66.xml" ContentType="application/vnd.openxmlformats-officedocument.spreadsheetml.pivotTable+xml"/>
  <Override PartName="/xl/pivotTables/pivotTable67.xml" ContentType="application/vnd.openxmlformats-officedocument.spreadsheetml.pivotTable+xml"/>
  <Override PartName="/xl/tables/table6.xml" ContentType="application/vnd.openxmlformats-officedocument.spreadsheetml.table+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pivotTables/pivotTable68.xml" ContentType="application/vnd.openxmlformats-officedocument.spreadsheetml.pivotTable+xml"/>
  <Override PartName="/xl/pivotTables/pivotTable69.xml" ContentType="application/vnd.openxmlformats-officedocument.spreadsheetml.pivotTable+xml"/>
  <Override PartName="/xl/pivotTables/pivotTable70.xml" ContentType="application/vnd.openxmlformats-officedocument.spreadsheetml.pivotTable+xml"/>
  <Override PartName="/xl/pivotTables/pivotTable71.xml" ContentType="application/vnd.openxmlformats-officedocument.spreadsheetml.pivotTable+xml"/>
  <Override PartName="/xl/pivotTables/pivotTable72.xml" ContentType="application/vnd.openxmlformats-officedocument.spreadsheetml.pivotTable+xml"/>
  <Override PartName="/xl/pivotTables/pivotTable73.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rende\Desktop\LINDE\MANUS MATRIZ\"/>
    </mc:Choice>
  </mc:AlternateContent>
  <xr:revisionPtr revIDLastSave="0" documentId="8_{6A17912A-2B6D-4953-B43C-2B372F4B0DB8}" xr6:coauthVersionLast="47" xr6:coauthVersionMax="47" xr10:uidLastSave="{00000000-0000-0000-0000-000000000000}"/>
  <bookViews>
    <workbookView xWindow="-108" yWindow="-108" windowWidth="30936" windowHeight="18696" tabRatio="887" firstSheet="1" activeTab="2" xr2:uid="{C18FE8BA-D7D7-42A4-AE59-CE03F325768A}"/>
  </bookViews>
  <sheets>
    <sheet name="Proyectos por los líderes (2)" sheetId="18" state="hidden" r:id="rId1"/>
    <sheet name="Indicadoress" sheetId="33" r:id="rId2"/>
    <sheet name="Proyectos PGP" sheetId="4" r:id="rId3"/>
    <sheet name="Tabla para presentación 17 dic" sheetId="7" state="hidden" r:id="rId4"/>
    <sheet name="Proyectos 24vs25" sheetId="21" r:id="rId5"/>
    <sheet name="Detail1" sheetId="55" r:id="rId6"/>
    <sheet name="Detail2" sheetId="56" r:id="rId7"/>
    <sheet name="Detail3" sheetId="57" r:id="rId8"/>
    <sheet name="Tablas Nov25" sheetId="58" r:id="rId9"/>
    <sheet name="Detail4" sheetId="59" r:id="rId10"/>
    <sheet name="Tablas Oct25" sheetId="54" r:id="rId11"/>
    <sheet name="Tablas Sep25" sheetId="46" r:id="rId12"/>
    <sheet name="Tablas Ago25" sheetId="45" r:id="rId13"/>
    <sheet name="Tablas Jul25" sheetId="42" r:id="rId14"/>
    <sheet name="Tablas Jun25" sheetId="41" r:id="rId15"/>
    <sheet name="Tablas May25" sheetId="40" r:id="rId16"/>
    <sheet name="Tablas 1Abr25" sheetId="30" r:id="rId17"/>
    <sheet name="Tablas 1 Mar25" sheetId="22" r:id="rId18"/>
    <sheet name="Tablas 2 Mar25" sheetId="23" r:id="rId19"/>
    <sheet name="Tablas 1 Feb25" sheetId="9" r:id="rId20"/>
    <sheet name="Tablas 2 Feb25" sheetId="10" r:id="rId21"/>
    <sheet name="Proyectos Potenciales 2026" sheetId="44" r:id="rId22"/>
    <sheet name="PGP Projects List" sheetId="1" r:id="rId23"/>
    <sheet name="Tabla Enero 10 2025" sheetId="20" r:id="rId24"/>
    <sheet name="Proyectos Excelencia Operativa" sheetId="38" r:id="rId25"/>
    <sheet name="Proyectos por los líderes ( (3)" sheetId="19" r:id="rId26"/>
    <sheet name="Catálogo" sheetId="2" r:id="rId27"/>
    <sheet name="Sheet2" sheetId="25" r:id="rId28"/>
    <sheet name="Ola12 CITIZEN DEVELOPERS" sheetId="31" r:id="rId29"/>
    <sheet name="Ola13 CITIZEN DEVELOPERS" sheetId="32" r:id="rId30"/>
    <sheet name="MÉXICO VALIDADO VS MANUEL" sheetId="34" r:id="rId31"/>
    <sheet name="TD" sheetId="35" r:id="rId32"/>
    <sheet name="GD Total" sheetId="37" r:id="rId33"/>
    <sheet name="Proyectos Servicio" sheetId="53" r:id="rId34"/>
  </sheets>
  <definedNames>
    <definedName name="_xlnm._FilterDatabase" localSheetId="30" hidden="1">'MÉXICO VALIDADO VS MANUEL'!$B$3:$O$223</definedName>
    <definedName name="_xlnm._FilterDatabase" localSheetId="22" hidden="1">'PGP Projects List'!$A$4:$AO$936</definedName>
    <definedName name="_xlnm._FilterDatabase" localSheetId="4" hidden="1">'Proyectos 24vs25'!$A$5:$H$29</definedName>
    <definedName name="_xlnm._FilterDatabase" localSheetId="24" hidden="1">'Proyectos Excelencia Operativa'!$A$4:$FF$25</definedName>
    <definedName name="_xlnm._FilterDatabase" localSheetId="2" hidden="1">'Proyectos PGP'!$A$4:$FQ$199</definedName>
    <definedName name="_xlnm._FilterDatabase" localSheetId="25" hidden="1">'Proyectos por los líderes ( (3)'!$A$4:$FC$92</definedName>
    <definedName name="_xlnm._FilterDatabase" localSheetId="0" hidden="1">'Proyectos por los líderes (2)'!$A$4:$FC$92</definedName>
    <definedName name="_xlnm._FilterDatabase" localSheetId="23" hidden="1">'Tabla Enero 10 2025'!$A$4:$O$91</definedName>
    <definedName name="_xlnm._FilterDatabase" localSheetId="3" hidden="1">'Tabla para presentación 17 dic'!$A$4:$N$86</definedName>
  </definedNames>
  <calcPr calcId="191028"/>
  <pivotCaches>
    <pivotCache cacheId="0" r:id="rId35"/>
    <pivotCache cacheId="1" r:id="rId36"/>
    <pivotCache cacheId="2" r:id="rId37"/>
    <pivotCache cacheId="3" r:id="rId38"/>
    <pivotCache cacheId="4" r:id="rId39"/>
    <pivotCache cacheId="5" r:id="rId40"/>
    <pivotCache cacheId="6" r:id="rId41"/>
    <pivotCache cacheId="7" r:id="rId42"/>
    <pivotCache cacheId="8" r:id="rId43"/>
    <pivotCache cacheId="9" r:id="rId44"/>
    <pivotCache cacheId="10" r:id="rId45"/>
    <pivotCache cacheId="11" r:id="rId46"/>
    <pivotCache cacheId="12" r:id="rId47"/>
    <pivotCache cacheId="13" r:id="rId48"/>
    <pivotCache cacheId="14" r:id="rId49"/>
    <pivotCache cacheId="15" r:id="rId50"/>
    <pivotCache cacheId="16" r:id="rId51"/>
    <pivotCache cacheId="17" r:id="rId52"/>
    <pivotCache cacheId="18" r:id="rId5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201" i="4" l="1"/>
  <c r="AQ200" i="4"/>
  <c r="AP108" i="4"/>
  <c r="AX3" i="4"/>
  <c r="AY3" i="4"/>
  <c r="AZ3" i="4"/>
  <c r="BA3" i="4"/>
  <c r="BB3" i="4"/>
  <c r="BC3" i="4"/>
  <c r="AP9" i="4"/>
  <c r="AP197" i="4"/>
  <c r="AP56" i="4"/>
  <c r="AP87" i="4"/>
  <c r="AP42" i="4"/>
  <c r="AP57" i="4"/>
  <c r="AP18" i="4"/>
  <c r="AP90" i="4"/>
  <c r="AP27" i="4"/>
  <c r="AP172" i="4"/>
  <c r="AP15" i="4"/>
  <c r="AP146" i="4"/>
  <c r="AP188" i="4"/>
  <c r="AP105" i="4"/>
  <c r="AP14" i="4"/>
  <c r="AP171" i="4"/>
  <c r="AP122" i="4"/>
  <c r="AP85" i="4"/>
  <c r="AP77" i="4"/>
  <c r="AP152" i="4"/>
  <c r="AP86" i="4"/>
  <c r="AP169" i="4"/>
  <c r="AP76" i="4"/>
  <c r="AP37" i="4"/>
  <c r="AP96" i="4"/>
  <c r="AP137" i="4"/>
  <c r="AP64" i="4"/>
  <c r="AP13" i="4"/>
  <c r="AP33" i="4"/>
  <c r="AP36" i="4"/>
  <c r="AP24" i="4"/>
  <c r="AP89" i="4"/>
  <c r="AP186" i="4"/>
  <c r="AP182" i="4"/>
  <c r="AP54" i="4"/>
  <c r="AP140" i="4"/>
  <c r="AP71" i="4"/>
  <c r="AP22" i="4"/>
  <c r="AP139" i="4"/>
  <c r="AP45" i="4"/>
  <c r="AP181" i="4"/>
  <c r="AP95" i="4"/>
  <c r="AP21" i="4"/>
  <c r="AP155" i="4"/>
  <c r="AP39" i="4"/>
  <c r="AP74" i="4"/>
  <c r="AP50" i="4"/>
  <c r="AP28" i="4"/>
  <c r="AP55" i="4"/>
  <c r="AP164" i="4"/>
  <c r="AP19" i="4"/>
  <c r="AP136" i="4"/>
  <c r="AP162" i="4"/>
  <c r="AP92" i="4"/>
  <c r="AP177" i="4"/>
  <c r="AP163" i="4"/>
  <c r="AP31" i="4"/>
  <c r="AP49" i="4"/>
  <c r="AP8" i="4"/>
  <c r="AP159" i="4"/>
  <c r="AP132" i="4"/>
  <c r="AP20" i="4"/>
  <c r="AP180" i="4"/>
  <c r="AP46" i="4"/>
  <c r="AP158" i="4"/>
  <c r="AP88" i="4"/>
  <c r="AP175" i="4"/>
  <c r="AP176" i="4"/>
  <c r="AP41" i="4"/>
  <c r="AP30" i="4"/>
  <c r="AP173" i="4"/>
  <c r="AP178" i="4"/>
  <c r="AP61" i="4" l="1"/>
  <c r="AP35" i="4"/>
  <c r="AP34" i="4"/>
  <c r="AP194" i="4"/>
  <c r="AP195" i="4"/>
  <c r="AP60" i="4"/>
  <c r="AP196" i="4"/>
  <c r="AP23" i="4"/>
  <c r="AP51" i="4"/>
  <c r="AP52" i="4"/>
  <c r="AP191" i="4"/>
  <c r="AP38" i="4"/>
  <c r="AP62" i="4"/>
  <c r="AP16" i="4"/>
  <c r="AP127" i="4"/>
  <c r="AP193" i="4"/>
  <c r="AP198" i="4"/>
  <c r="AP199" i="4"/>
  <c r="AH193" i="4"/>
  <c r="AH197" i="4"/>
  <c r="K193" i="4"/>
  <c r="AP179" i="4"/>
  <c r="AP66" i="4"/>
  <c r="AQ66" i="4" s="1"/>
  <c r="AP101" i="4"/>
  <c r="AP167" i="4"/>
  <c r="AP189" i="4"/>
  <c r="AP124" i="4"/>
  <c r="AP187" i="4"/>
  <c r="AP47" i="4"/>
  <c r="AP185" i="4"/>
  <c r="AQ185" i="4" s="1"/>
  <c r="AH127" i="4"/>
  <c r="AH133" i="4"/>
  <c r="AQ133" i="4" s="1"/>
  <c r="AH142" i="4"/>
  <c r="AQ142" i="4" s="1"/>
  <c r="AH154" i="4"/>
  <c r="AQ154" i="4" s="1"/>
  <c r="AH143" i="4"/>
  <c r="AQ143" i="4" s="1"/>
  <c r="AH153" i="4"/>
  <c r="AQ153" i="4" s="1"/>
  <c r="AH53" i="4"/>
  <c r="AQ53" i="4" s="1"/>
  <c r="AH123" i="4"/>
  <c r="AQ123" i="4" s="1"/>
  <c r="AH149" i="4"/>
  <c r="AQ149" i="4" s="1"/>
  <c r="AH126" i="4"/>
  <c r="AQ126" i="4" s="1"/>
  <c r="AH148" i="4"/>
  <c r="AQ148" i="4" s="1"/>
  <c r="AH124" i="4"/>
  <c r="AH131" i="4"/>
  <c r="AQ131" i="4" s="1"/>
  <c r="AH185" i="4"/>
  <c r="AH125" i="4"/>
  <c r="AQ125" i="4" s="1"/>
  <c r="AH101" i="4"/>
  <c r="AH156" i="4"/>
  <c r="AQ156" i="4" s="1"/>
  <c r="AH59" i="4"/>
  <c r="AQ59" i="4" s="1"/>
  <c r="AH66" i="4"/>
  <c r="AQ127" i="4" l="1"/>
  <c r="AQ124" i="4"/>
  <c r="AQ101" i="4"/>
  <c r="AH43" i="4"/>
  <c r="AQ43" i="4" s="1"/>
  <c r="AH16" i="4" l="1"/>
  <c r="AQ16" i="4" s="1"/>
  <c r="AH62" i="4"/>
  <c r="AQ62" i="4" s="1"/>
  <c r="AH38" i="4"/>
  <c r="AQ38" i="4" s="1"/>
  <c r="AH191" i="4"/>
  <c r="AH52" i="4"/>
  <c r="AQ52" i="4" s="1"/>
  <c r="AH51" i="4"/>
  <c r="AQ51" i="4" s="1"/>
  <c r="AH23" i="4"/>
  <c r="AQ23" i="4" s="1"/>
  <c r="AH60" i="4"/>
  <c r="AQ60" i="4" s="1"/>
  <c r="AH69" i="4" l="1"/>
  <c r="AH99" i="4"/>
  <c r="AH34" i="4"/>
  <c r="AQ34" i="4" s="1"/>
  <c r="AH35" i="4"/>
  <c r="AQ35" i="4" s="1"/>
  <c r="AH61" i="4"/>
  <c r="AQ61" i="4" s="1"/>
  <c r="K86" i="4"/>
  <c r="L34" i="33"/>
  <c r="L33" i="33"/>
  <c r="K42" i="4"/>
  <c r="K18" i="4"/>
  <c r="K64" i="4"/>
  <c r="L26" i="33"/>
  <c r="L20" i="33"/>
  <c r="L8" i="33"/>
  <c r="AP102" i="4"/>
  <c r="AH102" i="4"/>
  <c r="AH135" i="4"/>
  <c r="AQ135" i="4" s="1"/>
  <c r="AH160" i="4"/>
  <c r="AQ160" i="4" s="1"/>
  <c r="AH179" i="4"/>
  <c r="AQ179" i="4" s="1"/>
  <c r="AH189" i="4"/>
  <c r="AQ189" i="4" s="1"/>
  <c r="AH187" i="4"/>
  <c r="AQ187" i="4" s="1"/>
  <c r="AH147" i="4"/>
  <c r="AQ147" i="4" s="1"/>
  <c r="AH190" i="4"/>
  <c r="AQ190" i="4" s="1"/>
  <c r="AQ102" i="4" l="1"/>
  <c r="BD6" i="4"/>
  <c r="K6" i="4"/>
  <c r="AH6" i="4"/>
  <c r="AP6" i="4"/>
  <c r="BD32" i="4"/>
  <c r="K32" i="4"/>
  <c r="AH32" i="4"/>
  <c r="AP32" i="4"/>
  <c r="BD116" i="4"/>
  <c r="AP116" i="4"/>
  <c r="AH116" i="4"/>
  <c r="AQ6" i="4" l="1"/>
  <c r="AQ32" i="4"/>
  <c r="AQ116" i="4"/>
  <c r="AP165" i="4"/>
  <c r="AH165" i="4"/>
  <c r="K165" i="4"/>
  <c r="K169" i="4"/>
  <c r="K178" i="4"/>
  <c r="K58" i="4"/>
  <c r="K87" i="4"/>
  <c r="BD58" i="4"/>
  <c r="AH58" i="4"/>
  <c r="AP58" i="4"/>
  <c r="K56" i="4"/>
  <c r="AQ165" i="4" l="1"/>
  <c r="AQ58" i="4"/>
  <c r="Q65" i="21" l="1"/>
  <c r="Q64" i="21"/>
  <c r="Q63" i="21"/>
  <c r="Q62" i="21"/>
  <c r="R65" i="21"/>
  <c r="R63" i="21"/>
  <c r="R62" i="21"/>
  <c r="P33" i="33"/>
  <c r="P34" i="33"/>
  <c r="BD31" i="4"/>
  <c r="BD87" i="4"/>
  <c r="BD18" i="4"/>
  <c r="BD42" i="4"/>
  <c r="BD172" i="4"/>
  <c r="BD91" i="4"/>
  <c r="BD183" i="4"/>
  <c r="BD184" i="4"/>
  <c r="BD25" i="4"/>
  <c r="BD163" i="4"/>
  <c r="BD105" i="4"/>
  <c r="BD82" i="4"/>
  <c r="BD169" i="4"/>
  <c r="BD27" i="4"/>
  <c r="BD97" i="4"/>
  <c r="BD57" i="4"/>
  <c r="BD90" i="4"/>
  <c r="BD137" i="4"/>
  <c r="BD159" i="4"/>
  <c r="BD181" i="4"/>
  <c r="BD146" i="4"/>
  <c r="BD75" i="4"/>
  <c r="BD10" i="4"/>
  <c r="BD129" i="4"/>
  <c r="BD170" i="4"/>
  <c r="BD14" i="4"/>
  <c r="BD110" i="4"/>
  <c r="BD48" i="4"/>
  <c r="BD141" i="4"/>
  <c r="BD11" i="4"/>
  <c r="BD113" i="4"/>
  <c r="BD177" i="4"/>
  <c r="BD174" i="4"/>
  <c r="BD56" i="4"/>
  <c r="BD47" i="4"/>
  <c r="BD120" i="4"/>
  <c r="BD93" i="4"/>
  <c r="BD84" i="4"/>
  <c r="BD134" i="4"/>
  <c r="BD130" i="4"/>
  <c r="BD124" i="4"/>
  <c r="BD188" i="4"/>
  <c r="BD155" i="4"/>
  <c r="BD55" i="4"/>
  <c r="BD180" i="4"/>
  <c r="BD182" i="4"/>
  <c r="BD114" i="4"/>
  <c r="BD78" i="4"/>
  <c r="BD109" i="4"/>
  <c r="BD86" i="4"/>
  <c r="BD171" i="4"/>
  <c r="BD121" i="4"/>
  <c r="BD85" i="4"/>
  <c r="BD89" i="4"/>
  <c r="BD167" i="4"/>
  <c r="BD151" i="4"/>
  <c r="BD122" i="4"/>
  <c r="BD77" i="4"/>
  <c r="BD37" i="4"/>
  <c r="BD76" i="4"/>
  <c r="BD13" i="4"/>
  <c r="BD152" i="4"/>
  <c r="BD44" i="4"/>
  <c r="BD96" i="4"/>
  <c r="BD164" i="4"/>
  <c r="BD136" i="4"/>
  <c r="BD140" i="4"/>
  <c r="BD139" i="4"/>
  <c r="BD54" i="4"/>
  <c r="BD24" i="4"/>
  <c r="BD7" i="4"/>
  <c r="BD74" i="4"/>
  <c r="BD67" i="4"/>
  <c r="BD79" i="4"/>
  <c r="BD12" i="4"/>
  <c r="BD112" i="4"/>
  <c r="BD50" i="4"/>
  <c r="BD178" i="4"/>
  <c r="BD157" i="4"/>
  <c r="BD64" i="4"/>
  <c r="BD186" i="4"/>
  <c r="BD81" i="4"/>
  <c r="BD108" i="4"/>
  <c r="BD39" i="4"/>
  <c r="BD95" i="4"/>
  <c r="BD63" i="4"/>
  <c r="BD92" i="4"/>
  <c r="BD166" i="4"/>
  <c r="BD22" i="4"/>
  <c r="BD36" i="4"/>
  <c r="BD161" i="4"/>
  <c r="BD40" i="4"/>
  <c r="BD17" i="4"/>
  <c r="BD71" i="4"/>
  <c r="BD128" i="4"/>
  <c r="BD103" i="4"/>
  <c r="BD107" i="4"/>
  <c r="BD26" i="4"/>
  <c r="BD5" i="4"/>
  <c r="BD28" i="4"/>
  <c r="BD68" i="4"/>
  <c r="BD145" i="4"/>
  <c r="BD98" i="4"/>
  <c r="BD150" i="4"/>
  <c r="BD111" i="4"/>
  <c r="BD192" i="4"/>
  <c r="BD72" i="4"/>
  <c r="BD70" i="4"/>
  <c r="BD118" i="4"/>
  <c r="BD65" i="4"/>
  <c r="BD162" i="4"/>
  <c r="BD83" i="4"/>
  <c r="BD158" i="4"/>
  <c r="BD19" i="4"/>
  <c r="BD115" i="4"/>
  <c r="BD69" i="4"/>
  <c r="BD106" i="4"/>
  <c r="BD94" i="4"/>
  <c r="BD104" i="4"/>
  <c r="BD144" i="4"/>
  <c r="BD138" i="4"/>
  <c r="BD117" i="4"/>
  <c r="BD45" i="4"/>
  <c r="BD88" i="4"/>
  <c r="BD168" i="4"/>
  <c r="BD100" i="4"/>
  <c r="BD46" i="4"/>
  <c r="BD29" i="4"/>
  <c r="BD132" i="4"/>
  <c r="BD73" i="4"/>
  <c r="BD80" i="4"/>
  <c r="BD119" i="4"/>
  <c r="BD175" i="4"/>
  <c r="AH87" i="4"/>
  <c r="K26" i="33"/>
  <c r="K151" i="4"/>
  <c r="K17" i="4"/>
  <c r="K145" i="4"/>
  <c r="K70" i="4"/>
  <c r="K65" i="4"/>
  <c r="K115" i="4"/>
  <c r="K144" i="4"/>
  <c r="K168" i="4"/>
  <c r="J26" i="33"/>
  <c r="K80" i="4"/>
  <c r="K73" i="4"/>
  <c r="K29" i="4"/>
  <c r="K150" i="4"/>
  <c r="K68" i="4"/>
  <c r="K5" i="4"/>
  <c r="K161" i="4"/>
  <c r="K78" i="4"/>
  <c r="K10" i="4"/>
  <c r="K25" i="4"/>
  <c r="K8" i="33"/>
  <c r="AH178" i="4"/>
  <c r="AP166" i="4"/>
  <c r="AH166" i="4"/>
  <c r="K166" i="4"/>
  <c r="AP170" i="4"/>
  <c r="AH170" i="4"/>
  <c r="K170" i="4"/>
  <c r="AP79" i="4"/>
  <c r="AH79" i="4"/>
  <c r="K79" i="4"/>
  <c r="AQ87" i="4" l="1"/>
  <c r="AQ178" i="4"/>
  <c r="AQ170" i="4"/>
  <c r="AQ79" i="4"/>
  <c r="AQ166" i="4"/>
  <c r="AH73" i="4"/>
  <c r="AP73" i="4"/>
  <c r="AH7" i="4"/>
  <c r="AP7" i="4"/>
  <c r="K7" i="4"/>
  <c r="AQ73" i="4" l="1"/>
  <c r="AQ7" i="4"/>
  <c r="AH42" i="4" l="1"/>
  <c r="AQ42" i="4" l="1"/>
  <c r="BD15" i="4"/>
  <c r="K158" i="4"/>
  <c r="K180" i="4"/>
  <c r="K177" i="4"/>
  <c r="K92" i="4"/>
  <c r="K49" i="4"/>
  <c r="K8" i="4"/>
  <c r="K181" i="4"/>
  <c r="K164" i="4"/>
  <c r="K140" i="4"/>
  <c r="K139" i="4"/>
  <c r="K85" i="4"/>
  <c r="K77" i="4"/>
  <c r="K76" i="4"/>
  <c r="K24" i="4"/>
  <c r="K159" i="4"/>
  <c r="J8" i="33"/>
  <c r="AH18" i="4"/>
  <c r="K13" i="4"/>
  <c r="BD173" i="4"/>
  <c r="BD176" i="4"/>
  <c r="BD49" i="4"/>
  <c r="BD41" i="4"/>
  <c r="BD30" i="4"/>
  <c r="BD33" i="4"/>
  <c r="BD20" i="4"/>
  <c r="BD21" i="4"/>
  <c r="BD9" i="4"/>
  <c r="BD8" i="4"/>
  <c r="AH57" i="4"/>
  <c r="K57" i="4"/>
  <c r="I26" i="33"/>
  <c r="BD3" i="4" l="1"/>
  <c r="AQ18" i="4"/>
  <c r="AQ57" i="4"/>
  <c r="G26" i="33"/>
  <c r="H26" i="33"/>
  <c r="I20" i="33"/>
  <c r="K122" i="4"/>
  <c r="K171" i="4"/>
  <c r="AP78" i="4"/>
  <c r="AP80" i="4"/>
  <c r="AH90" i="4"/>
  <c r="AH78" i="4"/>
  <c r="AH172" i="4"/>
  <c r="AH80" i="4"/>
  <c r="AH15" i="4"/>
  <c r="K15" i="4"/>
  <c r="K157" i="4"/>
  <c r="K172" i="4"/>
  <c r="K90" i="4"/>
  <c r="I8" i="33"/>
  <c r="K146" i="4"/>
  <c r="AH146" i="4"/>
  <c r="K107" i="4"/>
  <c r="K109" i="4"/>
  <c r="C8" i="33"/>
  <c r="D8" i="33"/>
  <c r="E8" i="33"/>
  <c r="F8" i="33"/>
  <c r="G8" i="33"/>
  <c r="H8" i="33"/>
  <c r="AH77" i="4"/>
  <c r="AH85" i="4"/>
  <c r="AH76" i="4"/>
  <c r="K11" i="4"/>
  <c r="AH184" i="4"/>
  <c r="AP184" i="4"/>
  <c r="AH171" i="4"/>
  <c r="AQ15" i="4" l="1"/>
  <c r="AQ80" i="4"/>
  <c r="AQ172" i="4"/>
  <c r="AQ90" i="4"/>
  <c r="AQ78" i="4"/>
  <c r="AQ146" i="4"/>
  <c r="AQ77" i="4"/>
  <c r="AQ85" i="4"/>
  <c r="AQ76" i="4"/>
  <c r="AQ184" i="4"/>
  <c r="AQ171" i="4"/>
  <c r="AH48" i="4" l="1"/>
  <c r="AP48" i="4"/>
  <c r="AH140" i="4"/>
  <c r="K14" i="4"/>
  <c r="AH14" i="4"/>
  <c r="K163" i="4"/>
  <c r="K136" i="4"/>
  <c r="K55" i="4"/>
  <c r="K54" i="4"/>
  <c r="AP5" i="4"/>
  <c r="AH5" i="4"/>
  <c r="K21" i="4"/>
  <c r="K188" i="4"/>
  <c r="AH21" i="4"/>
  <c r="AH188" i="4"/>
  <c r="K105" i="4"/>
  <c r="AQ140" i="4" l="1"/>
  <c r="AQ48" i="4"/>
  <c r="AQ14" i="4"/>
  <c r="AQ5" i="4"/>
  <c r="AQ188" i="4"/>
  <c r="AQ21" i="4"/>
  <c r="K37" i="4"/>
  <c r="K186" i="4"/>
  <c r="K50" i="4"/>
  <c r="K39" i="4"/>
  <c r="AH68" i="4" l="1"/>
  <c r="AP68" i="4"/>
  <c r="AH95" i="4"/>
  <c r="K95" i="4"/>
  <c r="AH11" i="4"/>
  <c r="AP11" i="4"/>
  <c r="AP128" i="4"/>
  <c r="AP192" i="4"/>
  <c r="AP121" i="4"/>
  <c r="AP138" i="4"/>
  <c r="AP120" i="4"/>
  <c r="AP69" i="4"/>
  <c r="AQ69" i="4" s="1"/>
  <c r="AP67" i="4"/>
  <c r="AH27" i="4"/>
  <c r="AH67" i="4"/>
  <c r="K27" i="4"/>
  <c r="AQ67" i="4" l="1"/>
  <c r="AQ68" i="4"/>
  <c r="AQ11" i="4"/>
  <c r="AQ27" i="4"/>
  <c r="AQ95" i="4"/>
  <c r="AH64" i="4"/>
  <c r="AQ64" i="4" l="1"/>
  <c r="AH137" i="4"/>
  <c r="K137" i="4"/>
  <c r="AH118" i="4"/>
  <c r="AP118" i="4"/>
  <c r="AQ118" i="4" s="1"/>
  <c r="AH105" i="4"/>
  <c r="AH89" i="4"/>
  <c r="K89" i="4"/>
  <c r="AQ89" i="4" l="1"/>
  <c r="AQ137" i="4"/>
  <c r="AQ105" i="4"/>
  <c r="M67" i="21" l="1"/>
  <c r="K67" i="21"/>
  <c r="J67" i="21"/>
  <c r="S65" i="21"/>
  <c r="L64" i="21"/>
  <c r="S63" i="21"/>
  <c r="L63" i="21"/>
  <c r="S62" i="21"/>
  <c r="O67" i="21"/>
  <c r="F33" i="33"/>
  <c r="E33" i="33"/>
  <c r="D33" i="33"/>
  <c r="D35" i="33" s="1"/>
  <c r="C33" i="33"/>
  <c r="D23" i="33"/>
  <c r="D26" i="33" s="1"/>
  <c r="BI164" i="4"/>
  <c r="AP12" i="4"/>
  <c r="AQ12" i="4" s="1"/>
  <c r="AH12" i="4"/>
  <c r="S67" i="21" l="1"/>
  <c r="N67" i="21"/>
  <c r="L67" i="21"/>
  <c r="E23" i="33"/>
  <c r="N73" i="21" l="1"/>
  <c r="R67" i="21"/>
  <c r="E26" i="33"/>
  <c r="F23" i="33"/>
  <c r="F26" i="33" s="1"/>
  <c r="K176" i="4" l="1"/>
  <c r="K46" i="4"/>
  <c r="K19" i="4"/>
  <c r="K162" i="4"/>
  <c r="AP141" i="4"/>
  <c r="AH141" i="4"/>
  <c r="AH13" i="4"/>
  <c r="AP157" i="4"/>
  <c r="AH157" i="4"/>
  <c r="I3" i="38"/>
  <c r="K36" i="4"/>
  <c r="AH36" i="4"/>
  <c r="AQ141" i="4" l="1"/>
  <c r="AQ13" i="4"/>
  <c r="AQ157" i="4"/>
  <c r="AQ36" i="4"/>
  <c r="AP26" i="4"/>
  <c r="AH26" i="4"/>
  <c r="AH54" i="4"/>
  <c r="K182" i="4"/>
  <c r="AQ54" i="4" l="1"/>
  <c r="AQ26" i="4"/>
  <c r="N53" i="21"/>
  <c r="N51" i="21"/>
  <c r="O51" i="21"/>
  <c r="O55" i="21" s="1"/>
  <c r="AP119" i="4"/>
  <c r="AH164" i="4"/>
  <c r="AH119" i="4"/>
  <c r="AH186" i="4"/>
  <c r="AH37" i="4"/>
  <c r="AH33" i="4"/>
  <c r="K33" i="4"/>
  <c r="AH152" i="4"/>
  <c r="K152" i="4"/>
  <c r="AH96" i="4"/>
  <c r="K96" i="4"/>
  <c r="AH24" i="4"/>
  <c r="AH22" i="4"/>
  <c r="K22" i="4"/>
  <c r="AP113" i="4"/>
  <c r="AH113" i="4"/>
  <c r="AP114" i="4"/>
  <c r="AH114" i="4"/>
  <c r="AP110" i="4"/>
  <c r="AH110" i="4"/>
  <c r="AH56" i="4"/>
  <c r="AP129" i="4"/>
  <c r="AH129" i="4"/>
  <c r="AP94" i="4"/>
  <c r="AH94" i="4"/>
  <c r="AP97" i="4"/>
  <c r="AH97" i="4"/>
  <c r="AH155" i="4"/>
  <c r="K155" i="4"/>
  <c r="AH177" i="4"/>
  <c r="AP81" i="4"/>
  <c r="AH81" i="4"/>
  <c r="AH169" i="4"/>
  <c r="AH163" i="4"/>
  <c r="AP70" i="4"/>
  <c r="AH70" i="4"/>
  <c r="AP75" i="4"/>
  <c r="AH75" i="4"/>
  <c r="AH132" i="4"/>
  <c r="K132" i="4"/>
  <c r="AH122" i="4"/>
  <c r="AH92" i="4"/>
  <c r="AH88" i="4"/>
  <c r="K88" i="4"/>
  <c r="AP82" i="4"/>
  <c r="AH82" i="4"/>
  <c r="AH49" i="4"/>
  <c r="AH45" i="4"/>
  <c r="K45" i="4"/>
  <c r="AP17" i="4"/>
  <c r="AH17" i="4"/>
  <c r="AH9" i="4"/>
  <c r="K9" i="4"/>
  <c r="AH20" i="4"/>
  <c r="K20" i="4"/>
  <c r="AH8" i="4"/>
  <c r="P54" i="21"/>
  <c r="L52" i="21"/>
  <c r="L53" i="21"/>
  <c r="AH182" i="4"/>
  <c r="AQ97" i="4" l="1"/>
  <c r="AQ114" i="4"/>
  <c r="AQ119" i="4"/>
  <c r="AQ110" i="4"/>
  <c r="AQ81" i="4"/>
  <c r="AQ113" i="4"/>
  <c r="N55" i="21"/>
  <c r="AQ186" i="4"/>
  <c r="AQ164" i="4"/>
  <c r="AQ96" i="4"/>
  <c r="AQ122" i="4"/>
  <c r="AQ24" i="4"/>
  <c r="AQ129" i="4"/>
  <c r="AQ33" i="4"/>
  <c r="AQ163" i="4"/>
  <c r="AQ152" i="4"/>
  <c r="AQ8" i="4"/>
  <c r="AQ88" i="4"/>
  <c r="AQ70" i="4"/>
  <c r="AQ49" i="4"/>
  <c r="AQ94" i="4"/>
  <c r="AQ92" i="4"/>
  <c r="AQ17" i="4"/>
  <c r="AQ37" i="4"/>
  <c r="AQ9" i="4"/>
  <c r="AQ22" i="4"/>
  <c r="AQ82" i="4"/>
  <c r="AQ75" i="4"/>
  <c r="AQ155" i="4"/>
  <c r="AQ45" i="4"/>
  <c r="AQ56" i="4"/>
  <c r="AQ132" i="4"/>
  <c r="AQ177" i="4"/>
  <c r="AQ20" i="4"/>
  <c r="AQ169" i="4"/>
  <c r="AQ182" i="4"/>
  <c r="P51" i="21" l="1"/>
  <c r="P52" i="21"/>
  <c r="J55" i="21"/>
  <c r="K55" i="21"/>
  <c r="L55" i="21"/>
  <c r="M55" i="21"/>
  <c r="P55" i="21" l="1"/>
  <c r="AH107" i="4" l="1"/>
  <c r="AP107" i="4"/>
  <c r="AH39" i="4"/>
  <c r="AQ107" i="4" l="1"/>
  <c r="AQ39" i="4"/>
  <c r="K28" i="4"/>
  <c r="E56" i="21"/>
  <c r="D56" i="21"/>
  <c r="C56" i="21"/>
  <c r="B56" i="21"/>
  <c r="F53" i="21"/>
  <c r="F52" i="21"/>
  <c r="F51" i="21"/>
  <c r="F50" i="21"/>
  <c r="F56" i="21" l="1"/>
  <c r="K71" i="4"/>
  <c r="K99" i="19" l="1"/>
  <c r="G5" i="19"/>
  <c r="AD5" i="19"/>
  <c r="AL5" i="19"/>
  <c r="G6" i="19"/>
  <c r="AD6" i="19"/>
  <c r="AL6" i="19"/>
  <c r="G7" i="19"/>
  <c r="AD7" i="19"/>
  <c r="AL7" i="19"/>
  <c r="G8" i="19"/>
  <c r="AD8" i="19"/>
  <c r="AL8" i="19"/>
  <c r="G9" i="19"/>
  <c r="AD9" i="19"/>
  <c r="AL9" i="19"/>
  <c r="G10" i="19"/>
  <c r="AD10" i="19"/>
  <c r="AL10" i="19"/>
  <c r="G11" i="19"/>
  <c r="AD11" i="19"/>
  <c r="AL11" i="19"/>
  <c r="G12" i="19"/>
  <c r="AD12" i="19"/>
  <c r="AL12" i="19"/>
  <c r="G13" i="19"/>
  <c r="K13" i="19"/>
  <c r="AD13" i="19"/>
  <c r="AL13" i="19"/>
  <c r="G14" i="19"/>
  <c r="K14" i="19"/>
  <c r="AD14" i="19"/>
  <c r="AL14" i="19"/>
  <c r="G15" i="19"/>
  <c r="AD15" i="19"/>
  <c r="AL15" i="19"/>
  <c r="G16" i="19"/>
  <c r="AD16" i="19"/>
  <c r="AL16" i="19"/>
  <c r="G17" i="19"/>
  <c r="K17" i="19"/>
  <c r="AD17" i="19"/>
  <c r="AL17" i="19"/>
  <c r="G18" i="19"/>
  <c r="K18" i="19"/>
  <c r="AD18" i="19"/>
  <c r="AL18" i="19"/>
  <c r="G19" i="19"/>
  <c r="AD19" i="19"/>
  <c r="AL19" i="19"/>
  <c r="G20" i="19"/>
  <c r="AD20" i="19"/>
  <c r="AL20" i="19"/>
  <c r="G21" i="19"/>
  <c r="K21" i="19"/>
  <c r="AD21" i="19"/>
  <c r="AL21" i="19"/>
  <c r="G22" i="19"/>
  <c r="AD22" i="19"/>
  <c r="AL22" i="19"/>
  <c r="G23" i="19"/>
  <c r="K23" i="19"/>
  <c r="AD23" i="19"/>
  <c r="AL23" i="19"/>
  <c r="G24" i="19"/>
  <c r="K24" i="19"/>
  <c r="AD24" i="19"/>
  <c r="AL24" i="19"/>
  <c r="G25" i="19"/>
  <c r="K25" i="19"/>
  <c r="AD25" i="19"/>
  <c r="AL25" i="19"/>
  <c r="G26" i="19"/>
  <c r="AD26" i="19"/>
  <c r="AL26" i="19"/>
  <c r="G27" i="19"/>
  <c r="AD27" i="19"/>
  <c r="AL27" i="19"/>
  <c r="G28" i="19"/>
  <c r="AD28" i="19"/>
  <c r="AL28" i="19"/>
  <c r="G29" i="19"/>
  <c r="K29" i="19"/>
  <c r="AD29" i="19"/>
  <c r="AL29" i="19"/>
  <c r="G30" i="19"/>
  <c r="AD30" i="19"/>
  <c r="AL30" i="19"/>
  <c r="G31" i="19"/>
  <c r="AD31" i="19"/>
  <c r="AL31" i="19"/>
  <c r="G32" i="19"/>
  <c r="AD32" i="19"/>
  <c r="AL32" i="19"/>
  <c r="G33" i="19"/>
  <c r="K33" i="19"/>
  <c r="AD33" i="19"/>
  <c r="AL33" i="19"/>
  <c r="G34" i="19"/>
  <c r="AD34" i="19"/>
  <c r="AL34" i="19"/>
  <c r="G35" i="19"/>
  <c r="K35" i="19"/>
  <c r="AD35" i="19"/>
  <c r="AL35" i="19"/>
  <c r="G36" i="19"/>
  <c r="AD36" i="19"/>
  <c r="AL36" i="19"/>
  <c r="G37" i="19"/>
  <c r="K37" i="19"/>
  <c r="AD37" i="19"/>
  <c r="AL37" i="19"/>
  <c r="G38" i="19"/>
  <c r="K38" i="19"/>
  <c r="AD38" i="19"/>
  <c r="AL38" i="19"/>
  <c r="G39" i="19"/>
  <c r="AD39" i="19"/>
  <c r="AL39" i="19"/>
  <c r="G40" i="19"/>
  <c r="K40" i="19"/>
  <c r="AD40" i="19"/>
  <c r="AL40" i="19"/>
  <c r="G41" i="19"/>
  <c r="AD41" i="19"/>
  <c r="AL41" i="19"/>
  <c r="G42" i="19"/>
  <c r="K42" i="19"/>
  <c r="AD42" i="19"/>
  <c r="AL42" i="19"/>
  <c r="G43" i="19"/>
  <c r="K43" i="19"/>
  <c r="AD43" i="19"/>
  <c r="AL43" i="19"/>
  <c r="G44" i="19"/>
  <c r="AD44" i="19"/>
  <c r="AL44" i="19"/>
  <c r="G45" i="19"/>
  <c r="K45" i="19"/>
  <c r="AD45" i="19"/>
  <c r="AL45" i="19"/>
  <c r="G46" i="19"/>
  <c r="AD46" i="19"/>
  <c r="AL46" i="19"/>
  <c r="G47" i="19"/>
  <c r="AD47" i="19"/>
  <c r="AL47" i="19"/>
  <c r="G48" i="19"/>
  <c r="K48" i="19"/>
  <c r="AD48" i="19"/>
  <c r="AL48" i="19"/>
  <c r="G49" i="19"/>
  <c r="AD49" i="19"/>
  <c r="AL49" i="19"/>
  <c r="G50" i="19"/>
  <c r="K50" i="19"/>
  <c r="AD50" i="19"/>
  <c r="AL50" i="19"/>
  <c r="G51" i="19"/>
  <c r="K51" i="19"/>
  <c r="AD51" i="19"/>
  <c r="AL51" i="19"/>
  <c r="G52" i="19"/>
  <c r="AD52" i="19"/>
  <c r="AL52" i="19"/>
  <c r="G53" i="19"/>
  <c r="K53" i="19"/>
  <c r="AD53" i="19"/>
  <c r="AL53" i="19"/>
  <c r="AP53" i="19"/>
  <c r="G54" i="19"/>
  <c r="AD54" i="19"/>
  <c r="AL54" i="19"/>
  <c r="G55" i="19"/>
  <c r="K55" i="19"/>
  <c r="AD55" i="19"/>
  <c r="AL55" i="19"/>
  <c r="G56" i="19"/>
  <c r="AD56" i="19"/>
  <c r="AL56" i="19"/>
  <c r="G57" i="19"/>
  <c r="K57" i="19"/>
  <c r="AD57" i="19"/>
  <c r="AL57" i="19"/>
  <c r="G58" i="19"/>
  <c r="AD58" i="19"/>
  <c r="AL58" i="19"/>
  <c r="G59" i="19"/>
  <c r="AD59" i="19"/>
  <c r="AL59" i="19"/>
  <c r="G60" i="19"/>
  <c r="AD60" i="19"/>
  <c r="AL60" i="19"/>
  <c r="G61" i="19"/>
  <c r="AD61" i="19"/>
  <c r="AL61" i="19"/>
  <c r="G62" i="19"/>
  <c r="K62" i="19"/>
  <c r="AD62" i="19"/>
  <c r="AL62" i="19"/>
  <c r="G63" i="19"/>
  <c r="AD63" i="19"/>
  <c r="AL63" i="19"/>
  <c r="AM63" i="19" s="1"/>
  <c r="G64" i="19"/>
  <c r="AD64" i="19"/>
  <c r="AL64" i="19"/>
  <c r="G65" i="19"/>
  <c r="AD65" i="19"/>
  <c r="AL65" i="19"/>
  <c r="G66" i="19"/>
  <c r="K66" i="19"/>
  <c r="AD66" i="19"/>
  <c r="AL66" i="19"/>
  <c r="G67" i="19"/>
  <c r="K67" i="19"/>
  <c r="AD67" i="19"/>
  <c r="AL67" i="19"/>
  <c r="G68" i="19"/>
  <c r="K68" i="19"/>
  <c r="AD68" i="19"/>
  <c r="AL68" i="19"/>
  <c r="G69" i="19"/>
  <c r="K69" i="19"/>
  <c r="AD69" i="19"/>
  <c r="AL69" i="19"/>
  <c r="G70" i="19"/>
  <c r="K70" i="19"/>
  <c r="AD70" i="19"/>
  <c r="AL70" i="19"/>
  <c r="G71" i="19"/>
  <c r="K71" i="19"/>
  <c r="AD71" i="19"/>
  <c r="AL71" i="19"/>
  <c r="G72" i="19"/>
  <c r="K72" i="19"/>
  <c r="AD72" i="19"/>
  <c r="AL72" i="19"/>
  <c r="G73" i="19"/>
  <c r="K73" i="19"/>
  <c r="AD73" i="19"/>
  <c r="AL73" i="19"/>
  <c r="G74" i="19"/>
  <c r="K74" i="19"/>
  <c r="AD74" i="19"/>
  <c r="AL74" i="19"/>
  <c r="G75" i="19"/>
  <c r="K75" i="19"/>
  <c r="AD75" i="19"/>
  <c r="AL75" i="19"/>
  <c r="G76" i="19"/>
  <c r="K76" i="19"/>
  <c r="AD76" i="19"/>
  <c r="AL76" i="19"/>
  <c r="G77" i="19"/>
  <c r="AD77" i="19"/>
  <c r="AL77" i="19"/>
  <c r="G78" i="19"/>
  <c r="K78" i="19"/>
  <c r="AD78" i="19"/>
  <c r="AL78" i="19"/>
  <c r="G79" i="19"/>
  <c r="K79" i="19"/>
  <c r="AD79" i="19"/>
  <c r="AL79" i="19"/>
  <c r="G80" i="19"/>
  <c r="K80" i="19"/>
  <c r="AD80" i="19"/>
  <c r="AL80" i="19"/>
  <c r="G81" i="19"/>
  <c r="K81" i="19"/>
  <c r="AD81" i="19"/>
  <c r="AL81" i="19"/>
  <c r="G82" i="19"/>
  <c r="K82" i="19"/>
  <c r="AD82" i="19"/>
  <c r="AL82" i="19"/>
  <c r="G83" i="19"/>
  <c r="K83" i="19"/>
  <c r="AD83" i="19"/>
  <c r="AL83" i="19"/>
  <c r="G84" i="19"/>
  <c r="K84" i="19"/>
  <c r="AD84" i="19"/>
  <c r="AL84" i="19"/>
  <c r="G85" i="19"/>
  <c r="K85" i="19"/>
  <c r="AD85" i="19"/>
  <c r="AL85" i="19"/>
  <c r="G86" i="19"/>
  <c r="K86" i="19"/>
  <c r="AD86" i="19"/>
  <c r="AL86" i="19"/>
  <c r="G87" i="19"/>
  <c r="AD87" i="19"/>
  <c r="AL87" i="19"/>
  <c r="G88" i="19"/>
  <c r="K88" i="19"/>
  <c r="AD88" i="19"/>
  <c r="AL88" i="19"/>
  <c r="G89" i="19"/>
  <c r="AD89" i="19"/>
  <c r="AL89" i="19"/>
  <c r="G90" i="19"/>
  <c r="AD90" i="19"/>
  <c r="AL90" i="19"/>
  <c r="G91" i="19"/>
  <c r="AD91" i="19"/>
  <c r="AL91" i="19"/>
  <c r="G92" i="19"/>
  <c r="K92" i="19"/>
  <c r="AD92" i="19"/>
  <c r="AL92" i="19"/>
  <c r="K99" i="18"/>
  <c r="G5" i="18"/>
  <c r="K5" i="18"/>
  <c r="AD5" i="18"/>
  <c r="AL5" i="18"/>
  <c r="G6" i="18"/>
  <c r="AD6" i="18"/>
  <c r="AL6" i="18"/>
  <c r="AM6" i="18" s="1"/>
  <c r="G7" i="18"/>
  <c r="AD7" i="18"/>
  <c r="AL7" i="18"/>
  <c r="AM7" i="18" s="1"/>
  <c r="D8" i="18"/>
  <c r="G8" i="18"/>
  <c r="AD8" i="18"/>
  <c r="AL8" i="18"/>
  <c r="G9" i="18"/>
  <c r="AD9" i="18"/>
  <c r="AM9" i="18" s="1"/>
  <c r="AL9" i="18"/>
  <c r="G10" i="18"/>
  <c r="K10" i="18"/>
  <c r="AD10" i="18"/>
  <c r="AL10" i="18"/>
  <c r="G11" i="18"/>
  <c r="K11" i="18"/>
  <c r="AD11" i="18"/>
  <c r="AL11" i="18"/>
  <c r="G12" i="18"/>
  <c r="K12" i="18"/>
  <c r="AD12" i="18"/>
  <c r="AL12" i="18"/>
  <c r="G13" i="18"/>
  <c r="K13" i="18"/>
  <c r="AD13" i="18"/>
  <c r="AL13" i="18"/>
  <c r="G14" i="18"/>
  <c r="K14" i="18"/>
  <c r="AD14" i="18"/>
  <c r="AL14" i="18"/>
  <c r="G15" i="18"/>
  <c r="AD15" i="18"/>
  <c r="AL15" i="18"/>
  <c r="G16" i="18"/>
  <c r="AD16" i="18"/>
  <c r="AL16" i="18"/>
  <c r="G17" i="18"/>
  <c r="K17" i="18"/>
  <c r="AD17" i="18"/>
  <c r="AL17" i="18"/>
  <c r="G18" i="18"/>
  <c r="AD18" i="18"/>
  <c r="AL18" i="18"/>
  <c r="G19" i="18"/>
  <c r="K19" i="18"/>
  <c r="AD19" i="18"/>
  <c r="AL19" i="18"/>
  <c r="G20" i="18"/>
  <c r="AD20" i="18"/>
  <c r="AL20" i="18"/>
  <c r="AM20" i="18" s="1"/>
  <c r="G21" i="18"/>
  <c r="K21" i="18"/>
  <c r="AD21" i="18"/>
  <c r="AL21" i="18"/>
  <c r="G22" i="18"/>
  <c r="AD22" i="18"/>
  <c r="AL22" i="18"/>
  <c r="G23" i="18"/>
  <c r="K23" i="18"/>
  <c r="AD23" i="18"/>
  <c r="AL23" i="18"/>
  <c r="G24" i="18"/>
  <c r="K24" i="18"/>
  <c r="AD24" i="18"/>
  <c r="AL24" i="18"/>
  <c r="G25" i="18"/>
  <c r="K25" i="18"/>
  <c r="AD25" i="18"/>
  <c r="AL25" i="18"/>
  <c r="G26" i="18"/>
  <c r="AD26" i="18"/>
  <c r="AL26" i="18"/>
  <c r="G27" i="18"/>
  <c r="K27" i="18"/>
  <c r="AD27" i="18"/>
  <c r="AL27" i="18"/>
  <c r="G28" i="18"/>
  <c r="AD28" i="18"/>
  <c r="AL28" i="18"/>
  <c r="G29" i="18"/>
  <c r="K29" i="18"/>
  <c r="AD29" i="18"/>
  <c r="AL29" i="18"/>
  <c r="G30" i="18"/>
  <c r="K30" i="18"/>
  <c r="AD30" i="18"/>
  <c r="AL30" i="18"/>
  <c r="AM30" i="18" s="1"/>
  <c r="G31" i="18"/>
  <c r="K31" i="18"/>
  <c r="AD31" i="18"/>
  <c r="AL31" i="18"/>
  <c r="G32" i="18"/>
  <c r="AD32" i="18"/>
  <c r="AL32" i="18"/>
  <c r="G33" i="18"/>
  <c r="K33" i="18"/>
  <c r="AD33" i="18"/>
  <c r="AL33" i="18"/>
  <c r="G34" i="18"/>
  <c r="AD34" i="18"/>
  <c r="AL34" i="18"/>
  <c r="G35" i="18"/>
  <c r="AD35" i="18"/>
  <c r="AL35" i="18"/>
  <c r="G36" i="18"/>
  <c r="AD36" i="18"/>
  <c r="AL36" i="18"/>
  <c r="G37" i="18"/>
  <c r="K37" i="18"/>
  <c r="AD37" i="18"/>
  <c r="AL37" i="18"/>
  <c r="G38" i="18"/>
  <c r="K38" i="18"/>
  <c r="AD38" i="18"/>
  <c r="AL38" i="18"/>
  <c r="G39" i="18"/>
  <c r="K39" i="18"/>
  <c r="AD39" i="18"/>
  <c r="AL39" i="18"/>
  <c r="G40" i="18"/>
  <c r="AD40" i="18"/>
  <c r="AL40" i="18"/>
  <c r="G41" i="18"/>
  <c r="AD41" i="18"/>
  <c r="AL41" i="18"/>
  <c r="AM41" i="18" s="1"/>
  <c r="G42" i="18"/>
  <c r="K42" i="18"/>
  <c r="AD42" i="18"/>
  <c r="AL42" i="18"/>
  <c r="G43" i="18"/>
  <c r="AD43" i="18"/>
  <c r="AL43" i="18"/>
  <c r="G44" i="18"/>
  <c r="K44" i="18"/>
  <c r="AD44" i="18"/>
  <c r="AL44" i="18"/>
  <c r="G45" i="18"/>
  <c r="AD45" i="18"/>
  <c r="AL45" i="18"/>
  <c r="G46" i="18"/>
  <c r="AD46" i="18"/>
  <c r="AL46" i="18"/>
  <c r="G47" i="18"/>
  <c r="K47" i="18"/>
  <c r="AD47" i="18"/>
  <c r="AL47" i="18"/>
  <c r="G48" i="18"/>
  <c r="K48" i="18"/>
  <c r="AD48" i="18"/>
  <c r="AL48" i="18"/>
  <c r="G49" i="18"/>
  <c r="K49" i="18"/>
  <c r="AD49" i="18"/>
  <c r="AM49" i="18" s="1"/>
  <c r="AL49" i="18"/>
  <c r="G50" i="18"/>
  <c r="K50" i="18"/>
  <c r="AD50" i="18"/>
  <c r="AL50" i="18"/>
  <c r="G51" i="18"/>
  <c r="AD51" i="18"/>
  <c r="AL51" i="18"/>
  <c r="G52" i="18"/>
  <c r="K52" i="18"/>
  <c r="AD52" i="18"/>
  <c r="AL52" i="18"/>
  <c r="G53" i="18"/>
  <c r="K53" i="18"/>
  <c r="AD53" i="18"/>
  <c r="AL53" i="18"/>
  <c r="AP53" i="18"/>
  <c r="G54" i="18"/>
  <c r="K54" i="18"/>
  <c r="AD54" i="18"/>
  <c r="AL54" i="18"/>
  <c r="G55" i="18"/>
  <c r="AD55" i="18"/>
  <c r="AL55" i="18"/>
  <c r="G56" i="18"/>
  <c r="AD56" i="18"/>
  <c r="AL56" i="18"/>
  <c r="G57" i="18"/>
  <c r="AD57" i="18"/>
  <c r="AL57" i="18"/>
  <c r="G58" i="18"/>
  <c r="K58" i="18"/>
  <c r="AD58" i="18"/>
  <c r="AL58" i="18"/>
  <c r="G59" i="18"/>
  <c r="AD59" i="18"/>
  <c r="AL59" i="18"/>
  <c r="G60" i="18"/>
  <c r="AD60" i="18"/>
  <c r="AL60" i="18"/>
  <c r="G61" i="18"/>
  <c r="AD61" i="18"/>
  <c r="AL61" i="18"/>
  <c r="G62" i="18"/>
  <c r="K62" i="18"/>
  <c r="AD62" i="18"/>
  <c r="AL62" i="18"/>
  <c r="G63" i="18"/>
  <c r="AD63" i="18"/>
  <c r="AL63" i="18"/>
  <c r="G64" i="18"/>
  <c r="AD64" i="18"/>
  <c r="AL64" i="18"/>
  <c r="G65" i="18"/>
  <c r="AD65" i="18"/>
  <c r="AL65" i="18"/>
  <c r="G66" i="18"/>
  <c r="K66" i="18"/>
  <c r="AD66" i="18"/>
  <c r="AL66" i="18"/>
  <c r="G67" i="18"/>
  <c r="K67" i="18"/>
  <c r="AD67" i="18"/>
  <c r="AL67" i="18"/>
  <c r="G68" i="18"/>
  <c r="K68" i="18"/>
  <c r="AD68" i="18"/>
  <c r="AL68" i="18"/>
  <c r="G69" i="18"/>
  <c r="K69" i="18"/>
  <c r="AD69" i="18"/>
  <c r="AL69" i="18"/>
  <c r="G70" i="18"/>
  <c r="K70" i="18"/>
  <c r="AD70" i="18"/>
  <c r="AL70" i="18"/>
  <c r="G71" i="18"/>
  <c r="K71" i="18"/>
  <c r="AD71" i="18"/>
  <c r="AL71" i="18"/>
  <c r="G72" i="18"/>
  <c r="K72" i="18"/>
  <c r="AD72" i="18"/>
  <c r="AL72" i="18"/>
  <c r="G73" i="18"/>
  <c r="K73" i="18"/>
  <c r="AD73" i="18"/>
  <c r="AL73" i="18"/>
  <c r="G74" i="18"/>
  <c r="K74" i="18"/>
  <c r="AD74" i="18"/>
  <c r="AL74" i="18"/>
  <c r="G75" i="18"/>
  <c r="K75" i="18"/>
  <c r="AD75" i="18"/>
  <c r="AL75" i="18"/>
  <c r="G76" i="18"/>
  <c r="K76" i="18"/>
  <c r="AD76" i="18"/>
  <c r="AL76" i="18"/>
  <c r="G77" i="18"/>
  <c r="AD77" i="18"/>
  <c r="AL77" i="18"/>
  <c r="G78" i="18"/>
  <c r="K78" i="18"/>
  <c r="AD78" i="18"/>
  <c r="AL78" i="18"/>
  <c r="G79" i="18"/>
  <c r="K79" i="18"/>
  <c r="AD79" i="18"/>
  <c r="AL79" i="18"/>
  <c r="G80" i="18"/>
  <c r="K80" i="18"/>
  <c r="AD80" i="18"/>
  <c r="AL80" i="18"/>
  <c r="G81" i="18"/>
  <c r="K81" i="18"/>
  <c r="AD81" i="18"/>
  <c r="AL81" i="18"/>
  <c r="G82" i="18"/>
  <c r="K82" i="18"/>
  <c r="AD82" i="18"/>
  <c r="AL82" i="18"/>
  <c r="G83" i="18"/>
  <c r="K83" i="18"/>
  <c r="AD83" i="18"/>
  <c r="AL83" i="18"/>
  <c r="G84" i="18"/>
  <c r="K84" i="18"/>
  <c r="AD84" i="18"/>
  <c r="AL84" i="18"/>
  <c r="G85" i="18"/>
  <c r="K85" i="18"/>
  <c r="AD85" i="18"/>
  <c r="AL85" i="18"/>
  <c r="G86" i="18"/>
  <c r="K86" i="18"/>
  <c r="AD86" i="18"/>
  <c r="AL86" i="18"/>
  <c r="G87" i="18"/>
  <c r="AD87" i="18"/>
  <c r="AL87" i="18"/>
  <c r="G88" i="18"/>
  <c r="K88" i="18"/>
  <c r="AD88" i="18"/>
  <c r="AL88" i="18"/>
  <c r="G89" i="18"/>
  <c r="AD89" i="18"/>
  <c r="AL89" i="18"/>
  <c r="G90" i="18"/>
  <c r="AD90" i="18"/>
  <c r="AL90" i="18"/>
  <c r="G91" i="18"/>
  <c r="AD91" i="18"/>
  <c r="AL91" i="18"/>
  <c r="G92" i="18"/>
  <c r="K92" i="18"/>
  <c r="AD92" i="18"/>
  <c r="AL92" i="18"/>
  <c r="AP29" i="4"/>
  <c r="AP25" i="4"/>
  <c r="AP65" i="4"/>
  <c r="AP183" i="4"/>
  <c r="AP72" i="4"/>
  <c r="AQ72" i="4" s="1"/>
  <c r="AP44" i="4"/>
  <c r="AP109" i="4"/>
  <c r="AP150" i="4"/>
  <c r="AP111" i="4"/>
  <c r="AP174" i="4"/>
  <c r="AP144" i="4"/>
  <c r="AP145" i="4"/>
  <c r="AP93" i="4"/>
  <c r="AP98" i="4"/>
  <c r="AP115" i="4"/>
  <c r="AP100" i="4"/>
  <c r="AP151" i="4"/>
  <c r="AP10" i="4"/>
  <c r="AP103" i="4"/>
  <c r="AP161" i="4"/>
  <c r="AP168" i="4"/>
  <c r="AP106" i="4"/>
  <c r="AP104" i="4"/>
  <c r="AP117" i="4"/>
  <c r="AP91" i="4"/>
  <c r="AP63" i="4"/>
  <c r="AP40" i="4"/>
  <c r="AP84" i="4"/>
  <c r="AP83" i="4"/>
  <c r="AP112" i="4"/>
  <c r="AP130" i="4"/>
  <c r="AP134" i="4"/>
  <c r="AH29" i="4"/>
  <c r="AH162" i="4"/>
  <c r="AQ162" i="4" s="1"/>
  <c r="AH167" i="4"/>
  <c r="AQ167" i="4" s="1"/>
  <c r="AH47" i="4"/>
  <c r="AQ47" i="4" s="1"/>
  <c r="AH74" i="4"/>
  <c r="AH19" i="4"/>
  <c r="AH28" i="4"/>
  <c r="AH31" i="4"/>
  <c r="AH30" i="4"/>
  <c r="AH41" i="4"/>
  <c r="AH25" i="4"/>
  <c r="AH50" i="4"/>
  <c r="AH46" i="4"/>
  <c r="AH55" i="4"/>
  <c r="AH65" i="4"/>
  <c r="AH71" i="4"/>
  <c r="AH183" i="4"/>
  <c r="AH86" i="4"/>
  <c r="AH136" i="4"/>
  <c r="AH72" i="4"/>
  <c r="AH44" i="4"/>
  <c r="AH139" i="4"/>
  <c r="AH109" i="4"/>
  <c r="AH159" i="4"/>
  <c r="AH108" i="4"/>
  <c r="AQ108" i="4" s="1"/>
  <c r="AH150" i="4"/>
  <c r="AH111" i="4"/>
  <c r="AH176" i="4"/>
  <c r="AH180" i="4"/>
  <c r="AH174" i="4"/>
  <c r="AH144" i="4"/>
  <c r="AH145" i="4"/>
  <c r="AH93" i="4"/>
  <c r="AH98" i="4"/>
  <c r="AH175" i="4"/>
  <c r="AH158" i="4"/>
  <c r="AH115" i="4"/>
  <c r="AH100" i="4"/>
  <c r="AH151" i="4"/>
  <c r="AH10" i="4"/>
  <c r="AH181" i="4"/>
  <c r="AH103" i="4"/>
  <c r="AH161" i="4"/>
  <c r="AH173" i="4"/>
  <c r="AH168" i="4"/>
  <c r="AH106" i="4"/>
  <c r="AH104" i="4"/>
  <c r="AH117" i="4"/>
  <c r="AH91" i="4"/>
  <c r="AH63" i="4"/>
  <c r="AH40" i="4"/>
  <c r="AH84" i="4"/>
  <c r="AH83" i="4"/>
  <c r="AH112" i="4"/>
  <c r="AH130" i="4"/>
  <c r="AH134" i="4"/>
  <c r="AH128" i="4"/>
  <c r="AQ128" i="4" s="1"/>
  <c r="AH120" i="4"/>
  <c r="AQ120" i="4" s="1"/>
  <c r="AH192" i="4"/>
  <c r="AH121" i="4"/>
  <c r="AQ121" i="4" s="1"/>
  <c r="AH138" i="4"/>
  <c r="AQ138" i="4" s="1"/>
  <c r="AT115" i="4"/>
  <c r="K83" i="4"/>
  <c r="K183" i="4"/>
  <c r="K74" i="4"/>
  <c r="K31" i="4"/>
  <c r="K30" i="4"/>
  <c r="K41" i="4"/>
  <c r="K175" i="4"/>
  <c r="K173" i="4"/>
  <c r="AQ63" i="4" l="1"/>
  <c r="AQ91" i="4"/>
  <c r="AQ134" i="4"/>
  <c r="AQ117" i="4"/>
  <c r="AQ100" i="4"/>
  <c r="AQ130" i="4"/>
  <c r="AQ104" i="4"/>
  <c r="AQ112" i="4"/>
  <c r="AQ98" i="4"/>
  <c r="AQ93" i="4"/>
  <c r="AQ84" i="4"/>
  <c r="AQ40" i="4"/>
  <c r="AQ103" i="4"/>
  <c r="AQ111" i="4"/>
  <c r="K3" i="4"/>
  <c r="AQ74" i="4"/>
  <c r="AM39" i="19"/>
  <c r="AM74" i="19"/>
  <c r="AM54" i="19"/>
  <c r="AM52" i="19"/>
  <c r="AM34" i="19"/>
  <c r="AM86" i="19"/>
  <c r="AM53" i="19"/>
  <c r="AM7" i="19"/>
  <c r="AM81" i="19"/>
  <c r="AM24" i="19"/>
  <c r="AM22" i="19"/>
  <c r="AM51" i="19"/>
  <c r="AM14" i="19"/>
  <c r="AM64" i="19"/>
  <c r="AM41" i="19"/>
  <c r="AM29" i="19"/>
  <c r="AM15" i="19"/>
  <c r="AM65" i="19"/>
  <c r="AM78" i="19"/>
  <c r="AM70" i="19"/>
  <c r="AM31" i="19"/>
  <c r="AM88" i="19"/>
  <c r="AM67" i="19"/>
  <c r="AM77" i="19"/>
  <c r="AM18" i="19"/>
  <c r="AM61" i="19"/>
  <c r="AM56" i="19"/>
  <c r="AM45" i="19"/>
  <c r="AM38" i="19"/>
  <c r="AM36" i="19"/>
  <c r="AM20" i="19"/>
  <c r="AM83" i="19"/>
  <c r="AM79" i="19"/>
  <c r="AM47" i="19"/>
  <c r="AM40" i="19"/>
  <c r="AM11" i="19"/>
  <c r="AM13" i="19"/>
  <c r="AM73" i="19"/>
  <c r="AM60" i="19"/>
  <c r="AM55" i="19"/>
  <c r="AM49" i="19"/>
  <c r="AM44" i="19"/>
  <c r="AM35" i="19"/>
  <c r="AM33" i="19"/>
  <c r="AM19" i="19"/>
  <c r="AM17" i="19"/>
  <c r="AM10" i="19"/>
  <c r="AM80" i="19"/>
  <c r="AM62" i="19"/>
  <c r="AM48" i="19"/>
  <c r="AM30" i="19"/>
  <c r="AM23" i="19"/>
  <c r="AM5" i="19"/>
  <c r="AM87" i="19"/>
  <c r="AM72" i="19"/>
  <c r="AM66" i="19"/>
  <c r="AM59" i="19"/>
  <c r="AM43" i="19"/>
  <c r="AM12" i="19"/>
  <c r="AM16" i="19"/>
  <c r="AM9" i="19"/>
  <c r="AM82" i="19"/>
  <c r="AM69" i="19"/>
  <c r="AM58" i="19"/>
  <c r="AM46" i="19"/>
  <c r="AM32" i="19"/>
  <c r="AM25" i="19"/>
  <c r="AM21" i="19"/>
  <c r="AM6" i="19"/>
  <c r="AM8" i="19"/>
  <c r="AM85" i="19"/>
  <c r="AM27" i="19"/>
  <c r="AM76" i="19"/>
  <c r="AM68" i="19"/>
  <c r="AM57" i="19"/>
  <c r="AM37" i="19"/>
  <c r="AM75" i="19"/>
  <c r="AM26" i="19"/>
  <c r="AM84" i="19"/>
  <c r="AM71" i="19"/>
  <c r="AM50" i="19"/>
  <c r="AM42" i="19"/>
  <c r="AM28" i="19"/>
  <c r="G3" i="19"/>
  <c r="AM81" i="18"/>
  <c r="AM77" i="18"/>
  <c r="AM63" i="18"/>
  <c r="AM58" i="18"/>
  <c r="AM33" i="18"/>
  <c r="AM42" i="18"/>
  <c r="AM70" i="18"/>
  <c r="AM84" i="18"/>
  <c r="AM82" i="18"/>
  <c r="AM16" i="18"/>
  <c r="AM72" i="18"/>
  <c r="AM64" i="18"/>
  <c r="AM14" i="18"/>
  <c r="AM83" i="18"/>
  <c r="AM35" i="18"/>
  <c r="AM68" i="18"/>
  <c r="AM52" i="18"/>
  <c r="AM12" i="18"/>
  <c r="AM38" i="18"/>
  <c r="AM28" i="18"/>
  <c r="AM85" i="18"/>
  <c r="AM71" i="18"/>
  <c r="AM87" i="18"/>
  <c r="AM44" i="18"/>
  <c r="AM15" i="18"/>
  <c r="AM57" i="18"/>
  <c r="AM26" i="18"/>
  <c r="AM17" i="18"/>
  <c r="AM29" i="18"/>
  <c r="AM10" i="18"/>
  <c r="AM88" i="18"/>
  <c r="AM39" i="18"/>
  <c r="AM80" i="18"/>
  <c r="AM78" i="18"/>
  <c r="AM59" i="18"/>
  <c r="AM54" i="18"/>
  <c r="AM50" i="18"/>
  <c r="AM46" i="18"/>
  <c r="AM61" i="18"/>
  <c r="AM18" i="18"/>
  <c r="AM74" i="18"/>
  <c r="AM37" i="18"/>
  <c r="AM24" i="18"/>
  <c r="AM76" i="18"/>
  <c r="AM32" i="18"/>
  <c r="AM79" i="18"/>
  <c r="AM69" i="18"/>
  <c r="AM47" i="18"/>
  <c r="AM21" i="18"/>
  <c r="AM67" i="18"/>
  <c r="AM65" i="18"/>
  <c r="AM60" i="18"/>
  <c r="AM55" i="18"/>
  <c r="AM53" i="18"/>
  <c r="AM40" i="18"/>
  <c r="AM23" i="18"/>
  <c r="AM34" i="18"/>
  <c r="AM22" i="18"/>
  <c r="AM36" i="18"/>
  <c r="AM8" i="18"/>
  <c r="AM62" i="18"/>
  <c r="AM56" i="18"/>
  <c r="AM48" i="18"/>
  <c r="AM31" i="18"/>
  <c r="AM25" i="18"/>
  <c r="AM19" i="18"/>
  <c r="AM5" i="18"/>
  <c r="AM27" i="18"/>
  <c r="AM13" i="18"/>
  <c r="AM11" i="18"/>
  <c r="AM86" i="18"/>
  <c r="AM75" i="18"/>
  <c r="AM73" i="18"/>
  <c r="AM66" i="18"/>
  <c r="AM51" i="18"/>
  <c r="AM45" i="18"/>
  <c r="AM43" i="18"/>
  <c r="G3" i="18"/>
  <c r="AQ10" i="4"/>
  <c r="AQ158" i="4" l="1"/>
  <c r="AQ175" i="4"/>
  <c r="AQ176" i="4"/>
  <c r="AQ168" i="4"/>
  <c r="AQ71" i="4"/>
  <c r="AQ174" i="4"/>
  <c r="AQ144" i="4"/>
  <c r="AQ150" i="4"/>
  <c r="AQ183" i="4"/>
  <c r="AQ145" i="4" l="1"/>
  <c r="AQ136" i="4"/>
  <c r="AQ139" i="4"/>
  <c r="AQ86" i="4"/>
  <c r="AQ83" i="4" l="1"/>
  <c r="AQ180" i="4"/>
  <c r="AQ115" i="4"/>
  <c r="AQ31" i="4"/>
  <c r="AQ161" i="4"/>
  <c r="AQ19" i="4"/>
  <c r="AQ28" i="4"/>
  <c r="AQ41" i="4"/>
  <c r="AQ151" i="4"/>
  <c r="AQ65" i="4"/>
  <c r="AQ30" i="4"/>
  <c r="AQ159" i="4"/>
  <c r="W84" i="1"/>
  <c r="W935" i="1"/>
  <c r="AE5" i="1"/>
  <c r="AG38" i="1"/>
  <c r="AH38" i="1"/>
  <c r="AI38" i="1"/>
  <c r="AJ38" i="1"/>
  <c r="AE38" i="1"/>
  <c r="W38" i="1"/>
  <c r="AQ109" i="4" l="1"/>
  <c r="AQ44" i="4"/>
  <c r="AQ55" i="4"/>
  <c r="AQ181" i="4"/>
  <c r="AQ192" i="4"/>
  <c r="AQ25" i="4"/>
  <c r="AQ46" i="4"/>
  <c r="AQ50" i="4"/>
  <c r="AQ29" i="4"/>
  <c r="AQ173" i="4"/>
  <c r="AQ106" i="4"/>
  <c r="AE32" i="1"/>
  <c r="AE33" i="1"/>
  <c r="AE34" i="1"/>
  <c r="AE35" i="1"/>
  <c r="AE36" i="1"/>
  <c r="AE37" i="1"/>
  <c r="AE39" i="1"/>
  <c r="AE40" i="1"/>
  <c r="AE41" i="1"/>
  <c r="AE42" i="1"/>
  <c r="AE43" i="1"/>
  <c r="AE44" i="1"/>
  <c r="AE46" i="1"/>
  <c r="AE47" i="1"/>
  <c r="AE48" i="1"/>
  <c r="AE49" i="1"/>
  <c r="AE50" i="1"/>
  <c r="AE51" i="1"/>
  <c r="AE52" i="1"/>
  <c r="AE53" i="1"/>
  <c r="AE54" i="1"/>
  <c r="AE55" i="1"/>
  <c r="AE56" i="1"/>
  <c r="AE57" i="1"/>
  <c r="AE58" i="1"/>
  <c r="AE59" i="1"/>
  <c r="AE60" i="1"/>
  <c r="AE61" i="1"/>
  <c r="AE62" i="1"/>
  <c r="AE63" i="1"/>
  <c r="AE64" i="1"/>
  <c r="AE65" i="1"/>
  <c r="AE66" i="1"/>
  <c r="AE67" i="1"/>
  <c r="AE68" i="1"/>
  <c r="AE74" i="1"/>
  <c r="AE75" i="1"/>
  <c r="AE76" i="1"/>
  <c r="AE77" i="1"/>
  <c r="AE78" i="1"/>
  <c r="AE79" i="1"/>
  <c r="AE80" i="1"/>
  <c r="AE81" i="1"/>
  <c r="AE82"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9" i="1"/>
  <c r="AG40" i="1"/>
  <c r="AG41" i="1"/>
  <c r="AG42" i="1"/>
  <c r="AG43" i="1"/>
  <c r="AG44" i="1"/>
  <c r="AG46" i="1"/>
  <c r="AG47" i="1"/>
  <c r="AG48" i="1"/>
  <c r="AG49" i="1"/>
  <c r="AG50" i="1"/>
  <c r="AG51" i="1"/>
  <c r="AG52" i="1"/>
  <c r="AG53" i="1"/>
  <c r="AG54" i="1"/>
  <c r="AG55" i="1"/>
  <c r="AG56" i="1"/>
  <c r="AG57" i="1"/>
  <c r="AG58" i="1"/>
  <c r="AG59" i="1"/>
  <c r="AG60" i="1"/>
  <c r="AG61" i="1"/>
  <c r="AG62" i="1"/>
  <c r="AG63" i="1"/>
  <c r="AG64" i="1"/>
  <c r="AG65" i="1"/>
  <c r="AG66" i="1"/>
  <c r="AG67" i="1"/>
  <c r="AG68" i="1"/>
  <c r="AG74" i="1"/>
  <c r="AG75" i="1"/>
  <c r="AG76" i="1"/>
  <c r="AG77" i="1"/>
  <c r="AG78" i="1"/>
  <c r="AG79" i="1"/>
  <c r="AG80" i="1"/>
  <c r="AG81" i="1"/>
  <c r="AG82"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5" i="1"/>
  <c r="AH222" i="1"/>
  <c r="AI222" i="1"/>
  <c r="AJ222" i="1"/>
  <c r="AH223" i="1"/>
  <c r="AI223" i="1"/>
  <c r="AJ223" i="1"/>
  <c r="AH224" i="1"/>
  <c r="AI224" i="1"/>
  <c r="AJ224" i="1"/>
  <c r="AH225" i="1"/>
  <c r="AI225" i="1"/>
  <c r="AJ225" i="1"/>
  <c r="AH226" i="1"/>
  <c r="AI226" i="1"/>
  <c r="AJ226" i="1"/>
  <c r="AH227" i="1"/>
  <c r="AI227" i="1"/>
  <c r="AJ227" i="1"/>
  <c r="AH228" i="1"/>
  <c r="AI228" i="1"/>
  <c r="AJ228" i="1"/>
  <c r="AH229" i="1"/>
  <c r="AI229" i="1"/>
  <c r="AJ229" i="1"/>
  <c r="AH230" i="1"/>
  <c r="AI230" i="1"/>
  <c r="AJ230" i="1"/>
  <c r="AH231" i="1"/>
  <c r="AI231" i="1"/>
  <c r="AJ231" i="1"/>
  <c r="AH232" i="1"/>
  <c r="AI232" i="1"/>
  <c r="AJ232" i="1"/>
  <c r="AH233" i="1"/>
  <c r="AI233" i="1"/>
  <c r="AJ233" i="1"/>
  <c r="AH234" i="1"/>
  <c r="AI234" i="1"/>
  <c r="AJ234" i="1"/>
  <c r="AH235" i="1"/>
  <c r="AI235" i="1"/>
  <c r="AJ235" i="1"/>
  <c r="AH236" i="1"/>
  <c r="AI236" i="1"/>
  <c r="AJ236" i="1"/>
  <c r="AH237" i="1"/>
  <c r="AI237" i="1"/>
  <c r="AJ237" i="1"/>
  <c r="AH238" i="1"/>
  <c r="AI238" i="1"/>
  <c r="AJ238" i="1"/>
  <c r="AH239" i="1"/>
  <c r="AI239" i="1"/>
  <c r="AJ239" i="1"/>
  <c r="AH240" i="1"/>
  <c r="AI240" i="1"/>
  <c r="AJ240" i="1"/>
  <c r="AH241" i="1"/>
  <c r="AI241" i="1"/>
  <c r="AJ241" i="1"/>
  <c r="AH242" i="1"/>
  <c r="AI242" i="1"/>
  <c r="AJ242" i="1"/>
  <c r="AH243" i="1"/>
  <c r="AI243" i="1"/>
  <c r="AJ243" i="1"/>
  <c r="AH244" i="1"/>
  <c r="AI244" i="1"/>
  <c r="AJ244" i="1"/>
  <c r="AH245" i="1"/>
  <c r="AI245" i="1"/>
  <c r="AJ245" i="1"/>
  <c r="AH246" i="1"/>
  <c r="AI246" i="1"/>
  <c r="AJ246" i="1"/>
  <c r="AH247" i="1"/>
  <c r="AI247" i="1"/>
  <c r="AJ247" i="1"/>
  <c r="AH248" i="1"/>
  <c r="AI248" i="1"/>
  <c r="AJ248" i="1"/>
  <c r="AH249" i="1"/>
  <c r="AI249" i="1"/>
  <c r="AJ249" i="1"/>
  <c r="AH250" i="1"/>
  <c r="AI250" i="1"/>
  <c r="AJ250" i="1"/>
  <c r="AH251" i="1"/>
  <c r="AI251" i="1"/>
  <c r="AJ251" i="1"/>
  <c r="AH252" i="1"/>
  <c r="AI252" i="1"/>
  <c r="AJ252" i="1"/>
  <c r="AH253" i="1"/>
  <c r="AI253" i="1"/>
  <c r="AJ253" i="1"/>
  <c r="AH254" i="1"/>
  <c r="AI254" i="1"/>
  <c r="AJ254" i="1"/>
  <c r="AH255" i="1"/>
  <c r="AI255" i="1"/>
  <c r="AJ255" i="1"/>
  <c r="AH256" i="1"/>
  <c r="AI256" i="1"/>
  <c r="AJ256" i="1"/>
  <c r="AH257" i="1"/>
  <c r="AI257" i="1"/>
  <c r="AJ257" i="1"/>
  <c r="AH258" i="1"/>
  <c r="AI258" i="1"/>
  <c r="AJ258" i="1"/>
  <c r="AH259" i="1"/>
  <c r="AI259" i="1"/>
  <c r="AJ259" i="1"/>
  <c r="AH260" i="1"/>
  <c r="AI260" i="1"/>
  <c r="AJ260" i="1"/>
  <c r="AH261" i="1"/>
  <c r="AI261" i="1"/>
  <c r="AJ261" i="1"/>
  <c r="AH262" i="1"/>
  <c r="AI262" i="1"/>
  <c r="AJ262" i="1"/>
  <c r="AH263" i="1"/>
  <c r="AI263" i="1"/>
  <c r="AJ263" i="1"/>
  <c r="AH264" i="1"/>
  <c r="AI264" i="1"/>
  <c r="AJ264" i="1"/>
  <c r="AH265" i="1"/>
  <c r="AI265" i="1"/>
  <c r="AJ265" i="1"/>
  <c r="AH266" i="1"/>
  <c r="AI266" i="1"/>
  <c r="AJ266" i="1"/>
  <c r="AH267" i="1"/>
  <c r="AI267" i="1"/>
  <c r="AJ267" i="1"/>
  <c r="AH268" i="1"/>
  <c r="AI268" i="1"/>
  <c r="AJ268" i="1"/>
  <c r="AH269" i="1"/>
  <c r="AI269" i="1"/>
  <c r="AJ269" i="1"/>
  <c r="AH270" i="1"/>
  <c r="AI270" i="1"/>
  <c r="AJ270" i="1"/>
  <c r="AH271" i="1"/>
  <c r="AI271" i="1"/>
  <c r="AJ271" i="1"/>
  <c r="AH272" i="1"/>
  <c r="AI272" i="1"/>
  <c r="AJ272" i="1"/>
  <c r="AH273" i="1"/>
  <c r="AI273" i="1"/>
  <c r="AJ273" i="1"/>
  <c r="AH274" i="1"/>
  <c r="AI274" i="1"/>
  <c r="AJ274" i="1"/>
  <c r="AH275" i="1"/>
  <c r="AI275" i="1"/>
  <c r="AJ275" i="1"/>
  <c r="AH276" i="1"/>
  <c r="AI276" i="1"/>
  <c r="AJ276" i="1"/>
  <c r="AH277" i="1"/>
  <c r="AI277" i="1"/>
  <c r="AJ277" i="1"/>
  <c r="AH278" i="1"/>
  <c r="AI278" i="1"/>
  <c r="AJ278" i="1"/>
  <c r="AH279" i="1"/>
  <c r="AI279" i="1"/>
  <c r="AJ279" i="1"/>
  <c r="AH280" i="1"/>
  <c r="AI280" i="1"/>
  <c r="AJ280" i="1"/>
  <c r="AH281" i="1"/>
  <c r="AI281" i="1"/>
  <c r="AJ281" i="1"/>
  <c r="AH282" i="1"/>
  <c r="AI282" i="1"/>
  <c r="AJ282" i="1"/>
  <c r="AH283" i="1"/>
  <c r="AI283" i="1"/>
  <c r="AJ283" i="1"/>
  <c r="AH284" i="1"/>
  <c r="AI284" i="1"/>
  <c r="AJ284" i="1"/>
  <c r="AH285" i="1"/>
  <c r="AI285" i="1"/>
  <c r="AJ285" i="1"/>
  <c r="AH286" i="1"/>
  <c r="AI286" i="1"/>
  <c r="AJ286" i="1"/>
  <c r="AH287" i="1"/>
  <c r="AI287" i="1"/>
  <c r="AJ287" i="1"/>
  <c r="AH288" i="1"/>
  <c r="AI288" i="1"/>
  <c r="AJ288" i="1"/>
  <c r="AH289" i="1"/>
  <c r="AI289" i="1"/>
  <c r="AJ289" i="1"/>
  <c r="AH290" i="1"/>
  <c r="AI290" i="1"/>
  <c r="AJ290" i="1"/>
  <c r="AH291" i="1"/>
  <c r="AI291" i="1"/>
  <c r="AJ291" i="1"/>
  <c r="AH292" i="1"/>
  <c r="AI292" i="1"/>
  <c r="AJ292" i="1"/>
  <c r="AH293" i="1"/>
  <c r="AI293" i="1"/>
  <c r="AJ293" i="1"/>
  <c r="AH294" i="1"/>
  <c r="AI294" i="1"/>
  <c r="AJ294" i="1"/>
  <c r="AH295" i="1"/>
  <c r="AI295" i="1"/>
  <c r="AJ295" i="1"/>
  <c r="AH296" i="1"/>
  <c r="AI296" i="1"/>
  <c r="AJ296" i="1"/>
  <c r="AH297" i="1"/>
  <c r="AI297" i="1"/>
  <c r="AJ297" i="1"/>
  <c r="AH298" i="1"/>
  <c r="AI298" i="1"/>
  <c r="AJ298" i="1"/>
  <c r="AH299" i="1"/>
  <c r="AI299" i="1"/>
  <c r="AJ299" i="1"/>
  <c r="AH300" i="1"/>
  <c r="AI300" i="1"/>
  <c r="AJ300" i="1"/>
  <c r="AH301" i="1"/>
  <c r="AI301" i="1"/>
  <c r="AJ301" i="1"/>
  <c r="AH302" i="1"/>
  <c r="AI302" i="1"/>
  <c r="AJ302" i="1"/>
  <c r="AH303" i="1"/>
  <c r="AI303" i="1"/>
  <c r="AJ303" i="1"/>
  <c r="AH304" i="1"/>
  <c r="AI304" i="1"/>
  <c r="AJ304" i="1"/>
  <c r="AH305" i="1"/>
  <c r="AI305" i="1"/>
  <c r="AJ305" i="1"/>
  <c r="AH306" i="1"/>
  <c r="AI306" i="1"/>
  <c r="AJ306" i="1"/>
  <c r="AH307" i="1"/>
  <c r="AI307" i="1"/>
  <c r="AJ307" i="1"/>
  <c r="AH308" i="1"/>
  <c r="AI308" i="1"/>
  <c r="AJ308" i="1"/>
  <c r="AH309" i="1"/>
  <c r="AI309" i="1"/>
  <c r="AJ309" i="1"/>
  <c r="AH310" i="1"/>
  <c r="AI310" i="1"/>
  <c r="AJ310" i="1"/>
  <c r="AH311" i="1"/>
  <c r="AI311" i="1"/>
  <c r="AJ311" i="1"/>
  <c r="AH312" i="1"/>
  <c r="AI312" i="1"/>
  <c r="AJ312" i="1"/>
  <c r="AH313" i="1"/>
  <c r="AI313" i="1"/>
  <c r="AJ313" i="1"/>
  <c r="AH314" i="1"/>
  <c r="AI314" i="1"/>
  <c r="AJ314" i="1"/>
  <c r="AH315" i="1"/>
  <c r="AI315" i="1"/>
  <c r="AJ315" i="1"/>
  <c r="AH316" i="1"/>
  <c r="AI316" i="1"/>
  <c r="AJ316" i="1"/>
  <c r="AH317" i="1"/>
  <c r="AI317" i="1"/>
  <c r="AJ317" i="1"/>
  <c r="AH318" i="1"/>
  <c r="AI318" i="1"/>
  <c r="AJ318" i="1"/>
  <c r="AH319" i="1"/>
  <c r="AI319" i="1"/>
  <c r="AJ319" i="1"/>
  <c r="AH320" i="1"/>
  <c r="AI320" i="1"/>
  <c r="AJ320" i="1"/>
  <c r="AH321" i="1"/>
  <c r="AI321" i="1"/>
  <c r="AJ321" i="1"/>
  <c r="AH322" i="1"/>
  <c r="AI322" i="1"/>
  <c r="AJ322" i="1"/>
  <c r="AH323" i="1"/>
  <c r="AI323" i="1"/>
  <c r="AJ323" i="1"/>
  <c r="AH324" i="1"/>
  <c r="AI324" i="1"/>
  <c r="AJ324" i="1"/>
  <c r="AH325" i="1"/>
  <c r="AI325" i="1"/>
  <c r="AJ325" i="1"/>
  <c r="AH326" i="1"/>
  <c r="AI326" i="1"/>
  <c r="AJ326" i="1"/>
  <c r="AH327" i="1"/>
  <c r="AI327" i="1"/>
  <c r="AJ327" i="1"/>
  <c r="AH328" i="1"/>
  <c r="AI328" i="1"/>
  <c r="AJ328" i="1"/>
  <c r="AH329" i="1"/>
  <c r="AI329" i="1"/>
  <c r="AJ329" i="1"/>
  <c r="AH330" i="1"/>
  <c r="AI330" i="1"/>
  <c r="AJ330" i="1"/>
  <c r="AH331" i="1"/>
  <c r="AI331" i="1"/>
  <c r="AJ331" i="1"/>
  <c r="AH332" i="1"/>
  <c r="AI332" i="1"/>
  <c r="AJ332" i="1"/>
  <c r="AH333" i="1"/>
  <c r="AI333" i="1"/>
  <c r="AJ333" i="1"/>
  <c r="AH334" i="1"/>
  <c r="AI334" i="1"/>
  <c r="AJ334" i="1"/>
  <c r="AH335" i="1"/>
  <c r="AI335" i="1"/>
  <c r="AJ335" i="1"/>
  <c r="AH336" i="1"/>
  <c r="AI336" i="1"/>
  <c r="AJ336" i="1"/>
  <c r="AH337" i="1"/>
  <c r="AI337" i="1"/>
  <c r="AJ337" i="1"/>
  <c r="AH338" i="1"/>
  <c r="AI338" i="1"/>
  <c r="AJ338" i="1"/>
  <c r="AH339" i="1"/>
  <c r="AI339" i="1"/>
  <c r="AJ339" i="1"/>
  <c r="AH340" i="1"/>
  <c r="AI340" i="1"/>
  <c r="AJ340" i="1"/>
  <c r="AH341" i="1"/>
  <c r="AI341" i="1"/>
  <c r="AJ341" i="1"/>
  <c r="AH342" i="1"/>
  <c r="AI342" i="1"/>
  <c r="AJ342" i="1"/>
  <c r="AH343" i="1"/>
  <c r="AI343" i="1"/>
  <c r="AJ343" i="1"/>
  <c r="AH344" i="1"/>
  <c r="AI344" i="1"/>
  <c r="AJ344" i="1"/>
  <c r="AH345" i="1"/>
  <c r="AI345" i="1"/>
  <c r="AJ345" i="1"/>
  <c r="AH346" i="1"/>
  <c r="AI346" i="1"/>
  <c r="AJ346" i="1"/>
  <c r="AH347" i="1"/>
  <c r="AI347" i="1"/>
  <c r="AJ347" i="1"/>
  <c r="AH348" i="1"/>
  <c r="AI348" i="1"/>
  <c r="AJ348" i="1"/>
  <c r="AH349" i="1"/>
  <c r="AI349" i="1"/>
  <c r="AJ349" i="1"/>
  <c r="AH350" i="1"/>
  <c r="AI350" i="1"/>
  <c r="AJ350" i="1"/>
  <c r="AH351" i="1"/>
  <c r="AI351" i="1"/>
  <c r="AJ351" i="1"/>
  <c r="AH352" i="1"/>
  <c r="AI352" i="1"/>
  <c r="AJ352" i="1"/>
  <c r="AH353" i="1"/>
  <c r="AI353" i="1"/>
  <c r="AJ353" i="1"/>
  <c r="AH354" i="1"/>
  <c r="AI354" i="1"/>
  <c r="AJ354" i="1"/>
  <c r="AH355" i="1"/>
  <c r="AI355" i="1"/>
  <c r="AJ355" i="1"/>
  <c r="AH356" i="1"/>
  <c r="AI356" i="1"/>
  <c r="AJ356" i="1"/>
  <c r="AH357" i="1"/>
  <c r="AI357" i="1"/>
  <c r="AJ357" i="1"/>
  <c r="AH358" i="1"/>
  <c r="AI358" i="1"/>
  <c r="AJ358" i="1"/>
  <c r="AH359" i="1"/>
  <c r="AI359" i="1"/>
  <c r="AJ359" i="1"/>
  <c r="AH360" i="1"/>
  <c r="AI360" i="1"/>
  <c r="AJ360" i="1"/>
  <c r="AH361" i="1"/>
  <c r="AI361" i="1"/>
  <c r="AJ361" i="1"/>
  <c r="AH362" i="1"/>
  <c r="AI362" i="1"/>
  <c r="AJ362" i="1"/>
  <c r="AH363" i="1"/>
  <c r="AI363" i="1"/>
  <c r="AJ363" i="1"/>
  <c r="AH364" i="1"/>
  <c r="AI364" i="1"/>
  <c r="AJ364" i="1"/>
  <c r="AH365" i="1"/>
  <c r="AI365" i="1"/>
  <c r="AJ365" i="1"/>
  <c r="AH366" i="1"/>
  <c r="AI366" i="1"/>
  <c r="AJ366" i="1"/>
  <c r="AH367" i="1"/>
  <c r="AI367" i="1"/>
  <c r="AJ367" i="1"/>
  <c r="AH368" i="1"/>
  <c r="AI368" i="1"/>
  <c r="AJ368" i="1"/>
  <c r="AH369" i="1"/>
  <c r="AI369" i="1"/>
  <c r="AJ369" i="1"/>
  <c r="AH370" i="1"/>
  <c r="AI370" i="1"/>
  <c r="AJ370" i="1"/>
  <c r="AH371" i="1"/>
  <c r="AI371" i="1"/>
  <c r="AJ371" i="1"/>
  <c r="AH372" i="1"/>
  <c r="AI372" i="1"/>
  <c r="AJ372" i="1"/>
  <c r="AH373" i="1"/>
  <c r="AI373" i="1"/>
  <c r="AJ373" i="1"/>
  <c r="AH374" i="1"/>
  <c r="AI374" i="1"/>
  <c r="AJ374" i="1"/>
  <c r="AH375" i="1"/>
  <c r="AI375" i="1"/>
  <c r="AJ375" i="1"/>
  <c r="AH376" i="1"/>
  <c r="AI376" i="1"/>
  <c r="AJ376" i="1"/>
  <c r="AH377" i="1"/>
  <c r="AI377" i="1"/>
  <c r="AJ377" i="1"/>
  <c r="AH378" i="1"/>
  <c r="AI378" i="1"/>
  <c r="AJ378" i="1"/>
  <c r="AH379" i="1"/>
  <c r="AI379" i="1"/>
  <c r="AJ379" i="1"/>
  <c r="AH380" i="1"/>
  <c r="AI380" i="1"/>
  <c r="AJ380" i="1"/>
  <c r="AH381" i="1"/>
  <c r="AI381" i="1"/>
  <c r="AJ381" i="1"/>
  <c r="AH382" i="1"/>
  <c r="AI382" i="1"/>
  <c r="AJ382" i="1"/>
  <c r="AH383" i="1"/>
  <c r="AI383" i="1"/>
  <c r="AJ383" i="1"/>
  <c r="AH384" i="1"/>
  <c r="AI384" i="1"/>
  <c r="AJ384" i="1"/>
  <c r="AH385" i="1"/>
  <c r="AI385" i="1"/>
  <c r="AJ385" i="1"/>
  <c r="AH386" i="1"/>
  <c r="AI386" i="1"/>
  <c r="AJ386" i="1"/>
  <c r="AH387" i="1"/>
  <c r="AI387" i="1"/>
  <c r="AJ387" i="1"/>
  <c r="AH388" i="1"/>
  <c r="AI388" i="1"/>
  <c r="AJ388" i="1"/>
  <c r="AH389" i="1"/>
  <c r="AI389" i="1"/>
  <c r="AJ389" i="1"/>
  <c r="AH390" i="1"/>
  <c r="AI390" i="1"/>
  <c r="AJ390" i="1"/>
  <c r="AH391" i="1"/>
  <c r="AI391" i="1"/>
  <c r="AJ391" i="1"/>
  <c r="AH392" i="1"/>
  <c r="AI392" i="1"/>
  <c r="AJ392" i="1"/>
  <c r="AH393" i="1"/>
  <c r="AI393" i="1"/>
  <c r="AJ393" i="1"/>
  <c r="AH394" i="1"/>
  <c r="AI394" i="1"/>
  <c r="AJ394" i="1"/>
  <c r="AH395" i="1"/>
  <c r="AI395" i="1"/>
  <c r="AJ395" i="1"/>
  <c r="AH396" i="1"/>
  <c r="AI396" i="1"/>
  <c r="AJ396" i="1"/>
  <c r="AH397" i="1"/>
  <c r="AI397" i="1"/>
  <c r="AJ397" i="1"/>
  <c r="AH398" i="1"/>
  <c r="AI398" i="1"/>
  <c r="AJ398" i="1"/>
  <c r="AH399" i="1"/>
  <c r="AI399" i="1"/>
  <c r="AJ399" i="1"/>
  <c r="AH400" i="1"/>
  <c r="AI400" i="1"/>
  <c r="AJ400" i="1"/>
  <c r="AH401" i="1"/>
  <c r="AI401" i="1"/>
  <c r="AJ401" i="1"/>
  <c r="AH402" i="1"/>
  <c r="AI402" i="1"/>
  <c r="AJ402" i="1"/>
  <c r="AH403" i="1"/>
  <c r="AI403" i="1"/>
  <c r="AJ403" i="1"/>
  <c r="AH404" i="1"/>
  <c r="AI404" i="1"/>
  <c r="AJ404" i="1"/>
  <c r="AH405" i="1"/>
  <c r="AI405" i="1"/>
  <c r="AJ405" i="1"/>
  <c r="AH406" i="1"/>
  <c r="AI406" i="1"/>
  <c r="AJ406" i="1"/>
  <c r="AH407" i="1"/>
  <c r="AI407" i="1"/>
  <c r="AJ407" i="1"/>
  <c r="AH408" i="1"/>
  <c r="AI408" i="1"/>
  <c r="AJ408" i="1"/>
  <c r="AH409" i="1"/>
  <c r="AI409" i="1"/>
  <c r="AJ409" i="1"/>
  <c r="AH410" i="1"/>
  <c r="AI410" i="1"/>
  <c r="AJ410" i="1"/>
  <c r="AH411" i="1"/>
  <c r="AI411" i="1"/>
  <c r="AJ411" i="1"/>
  <c r="AH412" i="1"/>
  <c r="AI412" i="1"/>
  <c r="AJ412" i="1"/>
  <c r="AH413" i="1"/>
  <c r="AI413" i="1"/>
  <c r="AJ413" i="1"/>
  <c r="AH414" i="1"/>
  <c r="AI414" i="1"/>
  <c r="AJ414" i="1"/>
  <c r="AH415" i="1"/>
  <c r="AI415" i="1"/>
  <c r="AJ415" i="1"/>
  <c r="AH416" i="1"/>
  <c r="AI416" i="1"/>
  <c r="AJ416" i="1"/>
  <c r="AH417" i="1"/>
  <c r="AI417" i="1"/>
  <c r="AJ417" i="1"/>
  <c r="AH418" i="1"/>
  <c r="AI418" i="1"/>
  <c r="AJ418" i="1"/>
  <c r="AH419" i="1"/>
  <c r="AI419" i="1"/>
  <c r="AJ419" i="1"/>
  <c r="AH420" i="1"/>
  <c r="AI420" i="1"/>
  <c r="AJ420" i="1"/>
  <c r="AH421" i="1"/>
  <c r="AI421" i="1"/>
  <c r="AJ421" i="1"/>
  <c r="AH422" i="1"/>
  <c r="AI422" i="1"/>
  <c r="AJ422" i="1"/>
  <c r="AH423" i="1"/>
  <c r="AI423" i="1"/>
  <c r="AJ423" i="1"/>
  <c r="AH424" i="1"/>
  <c r="AI424" i="1"/>
  <c r="AJ424" i="1"/>
  <c r="AH425" i="1"/>
  <c r="AI425" i="1"/>
  <c r="AJ425" i="1"/>
  <c r="AH426" i="1"/>
  <c r="AI426" i="1"/>
  <c r="AJ426" i="1"/>
  <c r="AH427" i="1"/>
  <c r="AI427" i="1"/>
  <c r="AJ427" i="1"/>
  <c r="AH428" i="1"/>
  <c r="AI428" i="1"/>
  <c r="AJ428" i="1"/>
  <c r="AH429" i="1"/>
  <c r="AI429" i="1"/>
  <c r="AJ429" i="1"/>
  <c r="AH430" i="1"/>
  <c r="AI430" i="1"/>
  <c r="AJ430" i="1"/>
  <c r="AH431" i="1"/>
  <c r="AI431" i="1"/>
  <c r="AJ431" i="1"/>
  <c r="AH432" i="1"/>
  <c r="AI432" i="1"/>
  <c r="AJ432" i="1"/>
  <c r="AH433" i="1"/>
  <c r="AI433" i="1"/>
  <c r="AJ433" i="1"/>
  <c r="AH434" i="1"/>
  <c r="AI434" i="1"/>
  <c r="AJ434" i="1"/>
  <c r="AH435" i="1"/>
  <c r="AI435" i="1"/>
  <c r="AJ435" i="1"/>
  <c r="AH436" i="1"/>
  <c r="AI436" i="1"/>
  <c r="AJ436" i="1"/>
  <c r="AH437" i="1"/>
  <c r="AI437" i="1"/>
  <c r="AJ437" i="1"/>
  <c r="AH438" i="1"/>
  <c r="AI438" i="1"/>
  <c r="AJ438" i="1"/>
  <c r="AH439" i="1"/>
  <c r="AI439" i="1"/>
  <c r="AJ439" i="1"/>
  <c r="AH440" i="1"/>
  <c r="AI440" i="1"/>
  <c r="AJ440" i="1"/>
  <c r="AH441" i="1"/>
  <c r="AI441" i="1"/>
  <c r="AJ441" i="1"/>
  <c r="AH442" i="1"/>
  <c r="AI442" i="1"/>
  <c r="AJ442" i="1"/>
  <c r="AH443" i="1"/>
  <c r="AI443" i="1"/>
  <c r="AJ443" i="1"/>
  <c r="AH444" i="1"/>
  <c r="AI444" i="1"/>
  <c r="AJ444" i="1"/>
  <c r="AH445" i="1"/>
  <c r="AI445" i="1"/>
  <c r="AJ445" i="1"/>
  <c r="AH446" i="1"/>
  <c r="AI446" i="1"/>
  <c r="AJ446" i="1"/>
  <c r="AH447" i="1"/>
  <c r="AI447" i="1"/>
  <c r="AJ447" i="1"/>
  <c r="AH448" i="1"/>
  <c r="AI448" i="1"/>
  <c r="AJ448" i="1"/>
  <c r="AH449" i="1"/>
  <c r="AI449" i="1"/>
  <c r="AJ449" i="1"/>
  <c r="AH450" i="1"/>
  <c r="AI450" i="1"/>
  <c r="AJ450" i="1"/>
  <c r="AH451" i="1"/>
  <c r="AI451" i="1"/>
  <c r="AJ451" i="1"/>
  <c r="AH452" i="1"/>
  <c r="AI452" i="1"/>
  <c r="AJ452" i="1"/>
  <c r="AH453" i="1"/>
  <c r="AI453" i="1"/>
  <c r="AJ453" i="1"/>
  <c r="AH454" i="1"/>
  <c r="AI454" i="1"/>
  <c r="AJ454" i="1"/>
  <c r="AH455" i="1"/>
  <c r="AI455" i="1"/>
  <c r="AJ455" i="1"/>
  <c r="AH456" i="1"/>
  <c r="AI456" i="1"/>
  <c r="AJ456" i="1"/>
  <c r="AH457" i="1"/>
  <c r="AI457" i="1"/>
  <c r="AJ457" i="1"/>
  <c r="AH458" i="1"/>
  <c r="AI458" i="1"/>
  <c r="AJ458" i="1"/>
  <c r="AH459" i="1"/>
  <c r="AI459" i="1"/>
  <c r="AJ459" i="1"/>
  <c r="AH460" i="1"/>
  <c r="AI460" i="1"/>
  <c r="AJ460" i="1"/>
  <c r="AH461" i="1"/>
  <c r="AI461" i="1"/>
  <c r="AJ461" i="1"/>
  <c r="AH462" i="1"/>
  <c r="AI462" i="1"/>
  <c r="AJ462" i="1"/>
  <c r="AH463" i="1"/>
  <c r="AI463" i="1"/>
  <c r="AJ463" i="1"/>
  <c r="AH464" i="1"/>
  <c r="AI464" i="1"/>
  <c r="AJ464" i="1"/>
  <c r="AH465" i="1"/>
  <c r="AI465" i="1"/>
  <c r="AJ465" i="1"/>
  <c r="AH466" i="1"/>
  <c r="AI466" i="1"/>
  <c r="AJ466" i="1"/>
  <c r="AH467" i="1"/>
  <c r="AI467" i="1"/>
  <c r="AJ467" i="1"/>
  <c r="AH468" i="1"/>
  <c r="AI468" i="1"/>
  <c r="AJ468" i="1"/>
  <c r="AH469" i="1"/>
  <c r="AI469" i="1"/>
  <c r="AJ469" i="1"/>
  <c r="AH470" i="1"/>
  <c r="AI470" i="1"/>
  <c r="AJ470" i="1"/>
  <c r="AH471" i="1"/>
  <c r="AI471" i="1"/>
  <c r="AJ471" i="1"/>
  <c r="AH472" i="1"/>
  <c r="AI472" i="1"/>
  <c r="AJ472" i="1"/>
  <c r="AH473" i="1"/>
  <c r="AI473" i="1"/>
  <c r="AJ473" i="1"/>
  <c r="AH474" i="1"/>
  <c r="AI474" i="1"/>
  <c r="AJ474" i="1"/>
  <c r="AH475" i="1"/>
  <c r="AI475" i="1"/>
  <c r="AJ475" i="1"/>
  <c r="AH476" i="1"/>
  <c r="AI476" i="1"/>
  <c r="AJ476" i="1"/>
  <c r="AH477" i="1"/>
  <c r="AI477" i="1"/>
  <c r="AJ477" i="1"/>
  <c r="AH478" i="1"/>
  <c r="AI478" i="1"/>
  <c r="AJ478" i="1"/>
  <c r="AH479" i="1"/>
  <c r="AI479" i="1"/>
  <c r="AJ479" i="1"/>
  <c r="AH480" i="1"/>
  <c r="AI480" i="1"/>
  <c r="AJ480" i="1"/>
  <c r="AH481" i="1"/>
  <c r="AI481" i="1"/>
  <c r="AJ481" i="1"/>
  <c r="AH482" i="1"/>
  <c r="AI482" i="1"/>
  <c r="AJ482" i="1"/>
  <c r="AH483" i="1"/>
  <c r="AI483" i="1"/>
  <c r="AJ483" i="1"/>
  <c r="AH484" i="1"/>
  <c r="AI484" i="1"/>
  <c r="AJ484" i="1"/>
  <c r="AH485" i="1"/>
  <c r="AI485" i="1"/>
  <c r="AJ485" i="1"/>
  <c r="AH486" i="1"/>
  <c r="AI486" i="1"/>
  <c r="AJ486" i="1"/>
  <c r="AH487" i="1"/>
  <c r="AI487" i="1"/>
  <c r="AJ487" i="1"/>
  <c r="AH488" i="1"/>
  <c r="AI488" i="1"/>
  <c r="AJ488" i="1"/>
  <c r="AH489" i="1"/>
  <c r="AI489" i="1"/>
  <c r="AJ489" i="1"/>
  <c r="AH490" i="1"/>
  <c r="AI490" i="1"/>
  <c r="AJ490" i="1"/>
  <c r="AH491" i="1"/>
  <c r="AI491" i="1"/>
  <c r="AJ491" i="1"/>
  <c r="AH492" i="1"/>
  <c r="AI492" i="1"/>
  <c r="AJ492" i="1"/>
  <c r="AH493" i="1"/>
  <c r="AI493" i="1"/>
  <c r="AJ493" i="1"/>
  <c r="AH494" i="1"/>
  <c r="AI494" i="1"/>
  <c r="AJ494" i="1"/>
  <c r="AH495" i="1"/>
  <c r="AI495" i="1"/>
  <c r="AJ495" i="1"/>
  <c r="AH496" i="1"/>
  <c r="AI496" i="1"/>
  <c r="AJ496" i="1"/>
  <c r="AH497" i="1"/>
  <c r="AI497" i="1"/>
  <c r="AJ497" i="1"/>
  <c r="AH498" i="1"/>
  <c r="AI498" i="1"/>
  <c r="AJ498" i="1"/>
  <c r="AH499" i="1"/>
  <c r="AI499" i="1"/>
  <c r="AJ499" i="1"/>
  <c r="AH500" i="1"/>
  <c r="AI500" i="1"/>
  <c r="AJ500" i="1"/>
  <c r="AH501" i="1"/>
  <c r="AI501" i="1"/>
  <c r="AJ501" i="1"/>
  <c r="AH502" i="1"/>
  <c r="AI502" i="1"/>
  <c r="AJ502" i="1"/>
  <c r="AH503" i="1"/>
  <c r="AI503" i="1"/>
  <c r="AJ503" i="1"/>
  <c r="AH504" i="1"/>
  <c r="AI504" i="1"/>
  <c r="AJ504" i="1"/>
  <c r="AH505" i="1"/>
  <c r="AI505" i="1"/>
  <c r="AJ505" i="1"/>
  <c r="AH506" i="1"/>
  <c r="AI506" i="1"/>
  <c r="AJ506" i="1"/>
  <c r="AH507" i="1"/>
  <c r="AI507" i="1"/>
  <c r="AJ507" i="1"/>
  <c r="AH508" i="1"/>
  <c r="AI508" i="1"/>
  <c r="AJ508" i="1"/>
  <c r="AH509" i="1"/>
  <c r="AI509" i="1"/>
  <c r="AJ509" i="1"/>
  <c r="AH510" i="1"/>
  <c r="AI510" i="1"/>
  <c r="AJ510" i="1"/>
  <c r="AH511" i="1"/>
  <c r="AI511" i="1"/>
  <c r="AJ511" i="1"/>
  <c r="AH512" i="1"/>
  <c r="AI512" i="1"/>
  <c r="AJ512" i="1"/>
  <c r="AH513" i="1"/>
  <c r="AI513" i="1"/>
  <c r="AJ513" i="1"/>
  <c r="AH514" i="1"/>
  <c r="AI514" i="1"/>
  <c r="AJ514" i="1"/>
  <c r="AH515" i="1"/>
  <c r="AI515" i="1"/>
  <c r="AJ515" i="1"/>
  <c r="AH516" i="1"/>
  <c r="AI516" i="1"/>
  <c r="AJ516" i="1"/>
  <c r="AH517" i="1"/>
  <c r="AI517" i="1"/>
  <c r="AJ517" i="1"/>
  <c r="AH518" i="1"/>
  <c r="AI518" i="1"/>
  <c r="AJ518" i="1"/>
  <c r="AH519" i="1"/>
  <c r="AI519" i="1"/>
  <c r="AJ519" i="1"/>
  <c r="AH520" i="1"/>
  <c r="AI520" i="1"/>
  <c r="AJ520" i="1"/>
  <c r="AH521" i="1"/>
  <c r="AI521" i="1"/>
  <c r="AJ521" i="1"/>
  <c r="AH522" i="1"/>
  <c r="AI522" i="1"/>
  <c r="AJ522" i="1"/>
  <c r="AH523" i="1"/>
  <c r="AI523" i="1"/>
  <c r="AJ523" i="1"/>
  <c r="AH524" i="1"/>
  <c r="AI524" i="1"/>
  <c r="AJ524" i="1"/>
  <c r="AH525" i="1"/>
  <c r="AI525" i="1"/>
  <c r="AJ525" i="1"/>
  <c r="AH526" i="1"/>
  <c r="AI526" i="1"/>
  <c r="AJ526" i="1"/>
  <c r="AH527" i="1"/>
  <c r="AI527" i="1"/>
  <c r="AJ527" i="1"/>
  <c r="AH528" i="1"/>
  <c r="AI528" i="1"/>
  <c r="AJ528" i="1"/>
  <c r="AH529" i="1"/>
  <c r="AI529" i="1"/>
  <c r="AJ529" i="1"/>
  <c r="AH530" i="1"/>
  <c r="AI530" i="1"/>
  <c r="AJ530" i="1"/>
  <c r="AH531" i="1"/>
  <c r="AI531" i="1"/>
  <c r="AJ531" i="1"/>
  <c r="AH532" i="1"/>
  <c r="AI532" i="1"/>
  <c r="AJ532" i="1"/>
  <c r="AH533" i="1"/>
  <c r="AI533" i="1"/>
  <c r="AJ533" i="1"/>
  <c r="AH534" i="1"/>
  <c r="AI534" i="1"/>
  <c r="AJ534" i="1"/>
  <c r="AH535" i="1"/>
  <c r="AI535" i="1"/>
  <c r="AJ535" i="1"/>
  <c r="AH536" i="1"/>
  <c r="AI536" i="1"/>
  <c r="AJ536" i="1"/>
  <c r="AH537" i="1"/>
  <c r="AI537" i="1"/>
  <c r="AJ537" i="1"/>
  <c r="AH538" i="1"/>
  <c r="AI538" i="1"/>
  <c r="AJ538" i="1"/>
  <c r="AH539" i="1"/>
  <c r="AI539" i="1"/>
  <c r="AJ539" i="1"/>
  <c r="AH540" i="1"/>
  <c r="AI540" i="1"/>
  <c r="AJ540" i="1"/>
  <c r="AH541" i="1"/>
  <c r="AI541" i="1"/>
  <c r="AJ541" i="1"/>
  <c r="AH542" i="1"/>
  <c r="AI542" i="1"/>
  <c r="AJ542" i="1"/>
  <c r="AH543" i="1"/>
  <c r="AI543" i="1"/>
  <c r="AJ543" i="1"/>
  <c r="AH544" i="1"/>
  <c r="AI544" i="1"/>
  <c r="AJ544" i="1"/>
  <c r="AH545" i="1"/>
  <c r="AI545" i="1"/>
  <c r="AJ545" i="1"/>
  <c r="AH546" i="1"/>
  <c r="AI546" i="1"/>
  <c r="AJ546" i="1"/>
  <c r="AH547" i="1"/>
  <c r="AI547" i="1"/>
  <c r="AJ547" i="1"/>
  <c r="AH548" i="1"/>
  <c r="AI548" i="1"/>
  <c r="AJ548" i="1"/>
  <c r="AH549" i="1"/>
  <c r="AI549" i="1"/>
  <c r="AJ549" i="1"/>
  <c r="AH550" i="1"/>
  <c r="AI550" i="1"/>
  <c r="AJ550" i="1"/>
  <c r="AH551" i="1"/>
  <c r="AI551" i="1"/>
  <c r="AJ551" i="1"/>
  <c r="AH552" i="1"/>
  <c r="AI552" i="1"/>
  <c r="AJ552" i="1"/>
  <c r="AH553" i="1"/>
  <c r="AI553" i="1"/>
  <c r="AJ553" i="1"/>
  <c r="AH554" i="1"/>
  <c r="AI554" i="1"/>
  <c r="AJ554" i="1"/>
  <c r="AH555" i="1"/>
  <c r="AI555" i="1"/>
  <c r="AJ555" i="1"/>
  <c r="AH556" i="1"/>
  <c r="AI556" i="1"/>
  <c r="AJ556" i="1"/>
  <c r="AH557" i="1"/>
  <c r="AI557" i="1"/>
  <c r="AJ557" i="1"/>
  <c r="AH558" i="1"/>
  <c r="AI558" i="1"/>
  <c r="AJ558" i="1"/>
  <c r="AH559" i="1"/>
  <c r="AI559" i="1"/>
  <c r="AJ559" i="1"/>
  <c r="AH560" i="1"/>
  <c r="AI560" i="1"/>
  <c r="AJ560" i="1"/>
  <c r="AH561" i="1"/>
  <c r="AI561" i="1"/>
  <c r="AJ561" i="1"/>
  <c r="AH562" i="1"/>
  <c r="AI562" i="1"/>
  <c r="AJ562" i="1"/>
  <c r="AH563" i="1"/>
  <c r="AI563" i="1"/>
  <c r="AJ563" i="1"/>
  <c r="AH564" i="1"/>
  <c r="AI564" i="1"/>
  <c r="AJ564" i="1"/>
  <c r="AH565" i="1"/>
  <c r="AI565" i="1"/>
  <c r="AJ565" i="1"/>
  <c r="AH566" i="1"/>
  <c r="AI566" i="1"/>
  <c r="AJ566" i="1"/>
  <c r="AH567" i="1"/>
  <c r="AI567" i="1"/>
  <c r="AJ567" i="1"/>
  <c r="AH568" i="1"/>
  <c r="AI568" i="1"/>
  <c r="AJ568" i="1"/>
  <c r="AH569" i="1"/>
  <c r="AI569" i="1"/>
  <c r="AJ569" i="1"/>
  <c r="AH570" i="1"/>
  <c r="AI570" i="1"/>
  <c r="AJ570" i="1"/>
  <c r="AH571" i="1"/>
  <c r="AI571" i="1"/>
  <c r="AJ571" i="1"/>
  <c r="AH572" i="1"/>
  <c r="AI572" i="1"/>
  <c r="AJ572" i="1"/>
  <c r="AH573" i="1"/>
  <c r="AI573" i="1"/>
  <c r="AJ573" i="1"/>
  <c r="AH574" i="1"/>
  <c r="AI574" i="1"/>
  <c r="AJ574" i="1"/>
  <c r="AH575" i="1"/>
  <c r="AI575" i="1"/>
  <c r="AJ575" i="1"/>
  <c r="AH576" i="1"/>
  <c r="AI576" i="1"/>
  <c r="AJ576" i="1"/>
  <c r="AH577" i="1"/>
  <c r="AI577" i="1"/>
  <c r="AJ577" i="1"/>
  <c r="AH578" i="1"/>
  <c r="AI578" i="1"/>
  <c r="AJ578" i="1"/>
  <c r="AH579" i="1"/>
  <c r="AI579" i="1"/>
  <c r="AJ579" i="1"/>
  <c r="AH580" i="1"/>
  <c r="AI580" i="1"/>
  <c r="AJ580" i="1"/>
  <c r="AH581" i="1"/>
  <c r="AI581" i="1"/>
  <c r="AJ581" i="1"/>
  <c r="AH582" i="1"/>
  <c r="AI582" i="1"/>
  <c r="AJ582" i="1"/>
  <c r="AH583" i="1"/>
  <c r="AI583" i="1"/>
  <c r="AJ583" i="1"/>
  <c r="AH584" i="1"/>
  <c r="AI584" i="1"/>
  <c r="AJ584" i="1"/>
  <c r="AH585" i="1"/>
  <c r="AI585" i="1"/>
  <c r="AJ585" i="1"/>
  <c r="AH586" i="1"/>
  <c r="AI586" i="1"/>
  <c r="AJ586" i="1"/>
  <c r="AH587" i="1"/>
  <c r="AI587" i="1"/>
  <c r="AJ587" i="1"/>
  <c r="AH588" i="1"/>
  <c r="AI588" i="1"/>
  <c r="AJ588" i="1"/>
  <c r="AH589" i="1"/>
  <c r="AI589" i="1"/>
  <c r="AJ589" i="1"/>
  <c r="AH590" i="1"/>
  <c r="AI590" i="1"/>
  <c r="AJ590" i="1"/>
  <c r="AH591" i="1"/>
  <c r="AI591" i="1"/>
  <c r="AJ591" i="1"/>
  <c r="AH592" i="1"/>
  <c r="AI592" i="1"/>
  <c r="AJ592" i="1"/>
  <c r="AH593" i="1"/>
  <c r="AI593" i="1"/>
  <c r="AJ593" i="1"/>
  <c r="AH594" i="1"/>
  <c r="AI594" i="1"/>
  <c r="AJ594" i="1"/>
  <c r="AH595" i="1"/>
  <c r="AI595" i="1"/>
  <c r="AJ595" i="1"/>
  <c r="AH596" i="1"/>
  <c r="AI596" i="1"/>
  <c r="AJ596" i="1"/>
  <c r="AH597" i="1"/>
  <c r="AI597" i="1"/>
  <c r="AJ597" i="1"/>
  <c r="AH598" i="1"/>
  <c r="AI598" i="1"/>
  <c r="AJ598" i="1"/>
  <c r="AH599" i="1"/>
  <c r="AI599" i="1"/>
  <c r="AJ599" i="1"/>
  <c r="AH600" i="1"/>
  <c r="AI600" i="1"/>
  <c r="AJ600" i="1"/>
  <c r="AH601" i="1"/>
  <c r="AI601" i="1"/>
  <c r="AJ601" i="1"/>
  <c r="AH602" i="1"/>
  <c r="AI602" i="1"/>
  <c r="AJ602" i="1"/>
  <c r="AH603" i="1"/>
  <c r="AI603" i="1"/>
  <c r="AJ603" i="1"/>
  <c r="AH604" i="1"/>
  <c r="AI604" i="1"/>
  <c r="AJ604" i="1"/>
  <c r="AH605" i="1"/>
  <c r="AI605" i="1"/>
  <c r="AJ605" i="1"/>
  <c r="AH606" i="1"/>
  <c r="AI606" i="1"/>
  <c r="AJ606" i="1"/>
  <c r="AH607" i="1"/>
  <c r="AI607" i="1"/>
  <c r="AJ607" i="1"/>
  <c r="AH608" i="1"/>
  <c r="AI608" i="1"/>
  <c r="AJ608" i="1"/>
  <c r="AH609" i="1"/>
  <c r="AI609" i="1"/>
  <c r="AJ609" i="1"/>
  <c r="AH610" i="1"/>
  <c r="AI610" i="1"/>
  <c r="AJ610" i="1"/>
  <c r="AH611" i="1"/>
  <c r="AI611" i="1"/>
  <c r="AJ611" i="1"/>
  <c r="AH612" i="1"/>
  <c r="AI612" i="1"/>
  <c r="AJ612" i="1"/>
  <c r="AH613" i="1"/>
  <c r="AI613" i="1"/>
  <c r="AJ613" i="1"/>
  <c r="AH614" i="1"/>
  <c r="AI614" i="1"/>
  <c r="AJ614" i="1"/>
  <c r="AH615" i="1"/>
  <c r="AI615" i="1"/>
  <c r="AJ615" i="1"/>
  <c r="AH616" i="1"/>
  <c r="AI616" i="1"/>
  <c r="AJ616" i="1"/>
  <c r="AH617" i="1"/>
  <c r="AI617" i="1"/>
  <c r="AJ617" i="1"/>
  <c r="AH618" i="1"/>
  <c r="AI618" i="1"/>
  <c r="AJ618" i="1"/>
  <c r="AH619" i="1"/>
  <c r="AI619" i="1"/>
  <c r="AJ619" i="1"/>
  <c r="AH620" i="1"/>
  <c r="AI620" i="1"/>
  <c r="AJ620" i="1"/>
  <c r="AH621" i="1"/>
  <c r="AI621" i="1"/>
  <c r="AJ621" i="1"/>
  <c r="AH622" i="1"/>
  <c r="AI622" i="1"/>
  <c r="AJ622" i="1"/>
  <c r="AH623" i="1"/>
  <c r="AI623" i="1"/>
  <c r="AJ623" i="1"/>
  <c r="AH624" i="1"/>
  <c r="AI624" i="1"/>
  <c r="AJ624" i="1"/>
  <c r="AH625" i="1"/>
  <c r="AI625" i="1"/>
  <c r="AJ625" i="1"/>
  <c r="AH626" i="1"/>
  <c r="AI626" i="1"/>
  <c r="AJ626" i="1"/>
  <c r="AH627" i="1"/>
  <c r="AI627" i="1"/>
  <c r="AJ627" i="1"/>
  <c r="AH628" i="1"/>
  <c r="AI628" i="1"/>
  <c r="AJ628" i="1"/>
  <c r="AH629" i="1"/>
  <c r="AI629" i="1"/>
  <c r="AJ629" i="1"/>
  <c r="AH630" i="1"/>
  <c r="AI630" i="1"/>
  <c r="AJ630" i="1"/>
  <c r="AH631" i="1"/>
  <c r="AI631" i="1"/>
  <c r="AJ631" i="1"/>
  <c r="AH632" i="1"/>
  <c r="AI632" i="1"/>
  <c r="AJ632" i="1"/>
  <c r="AH633" i="1"/>
  <c r="AI633" i="1"/>
  <c r="AJ633" i="1"/>
  <c r="AH634" i="1"/>
  <c r="AI634" i="1"/>
  <c r="AJ634" i="1"/>
  <c r="AH635" i="1"/>
  <c r="AI635" i="1"/>
  <c r="AJ635" i="1"/>
  <c r="AH636" i="1"/>
  <c r="AI636" i="1"/>
  <c r="AJ636" i="1"/>
  <c r="AH637" i="1"/>
  <c r="AI637" i="1"/>
  <c r="AJ637" i="1"/>
  <c r="AH638" i="1"/>
  <c r="AI638" i="1"/>
  <c r="AJ638" i="1"/>
  <c r="AH639" i="1"/>
  <c r="AI639" i="1"/>
  <c r="AJ639" i="1"/>
  <c r="AH640" i="1"/>
  <c r="AI640" i="1"/>
  <c r="AJ640" i="1"/>
  <c r="AH641" i="1"/>
  <c r="AI641" i="1"/>
  <c r="AJ641" i="1"/>
  <c r="AH642" i="1"/>
  <c r="AI642" i="1"/>
  <c r="AJ642" i="1"/>
  <c r="AH643" i="1"/>
  <c r="AI643" i="1"/>
  <c r="AJ643" i="1"/>
  <c r="AH644" i="1"/>
  <c r="AI644" i="1"/>
  <c r="AJ644" i="1"/>
  <c r="AH645" i="1"/>
  <c r="AI645" i="1"/>
  <c r="AJ645" i="1"/>
  <c r="AH646" i="1"/>
  <c r="AI646" i="1"/>
  <c r="AJ646" i="1"/>
  <c r="AH647" i="1"/>
  <c r="AI647" i="1"/>
  <c r="AJ647" i="1"/>
  <c r="AH648" i="1"/>
  <c r="AI648" i="1"/>
  <c r="AJ648" i="1"/>
  <c r="AH649" i="1"/>
  <c r="AI649" i="1"/>
  <c r="AJ649" i="1"/>
  <c r="AH650" i="1"/>
  <c r="AI650" i="1"/>
  <c r="AJ650" i="1"/>
  <c r="AH651" i="1"/>
  <c r="AI651" i="1"/>
  <c r="AJ651" i="1"/>
  <c r="AH652" i="1"/>
  <c r="AI652" i="1"/>
  <c r="AJ652" i="1"/>
  <c r="AH653" i="1"/>
  <c r="AI653" i="1"/>
  <c r="AJ653" i="1"/>
  <c r="AH654" i="1"/>
  <c r="AI654" i="1"/>
  <c r="AJ654" i="1"/>
  <c r="AH655" i="1"/>
  <c r="AI655" i="1"/>
  <c r="AJ655" i="1"/>
  <c r="AH656" i="1"/>
  <c r="AI656" i="1"/>
  <c r="AJ656" i="1"/>
  <c r="AH657" i="1"/>
  <c r="AI657" i="1"/>
  <c r="AJ657" i="1"/>
  <c r="AH658" i="1"/>
  <c r="AI658" i="1"/>
  <c r="AJ658" i="1"/>
  <c r="AH659" i="1"/>
  <c r="AI659" i="1"/>
  <c r="AJ659" i="1"/>
  <c r="AH660" i="1"/>
  <c r="AI660" i="1"/>
  <c r="AJ660" i="1"/>
  <c r="AH661" i="1"/>
  <c r="AI661" i="1"/>
  <c r="AJ661" i="1"/>
  <c r="AH662" i="1"/>
  <c r="AI662" i="1"/>
  <c r="AJ662" i="1"/>
  <c r="AH663" i="1"/>
  <c r="AI663" i="1"/>
  <c r="AJ663" i="1"/>
  <c r="AH664" i="1"/>
  <c r="AI664" i="1"/>
  <c r="AJ664" i="1"/>
  <c r="AH665" i="1"/>
  <c r="AI665" i="1"/>
  <c r="AJ665" i="1"/>
  <c r="AH666" i="1"/>
  <c r="AI666" i="1"/>
  <c r="AJ666" i="1"/>
  <c r="AH667" i="1"/>
  <c r="AI667" i="1"/>
  <c r="AJ667" i="1"/>
  <c r="AH668" i="1"/>
  <c r="AI668" i="1"/>
  <c r="AJ668" i="1"/>
  <c r="AH669" i="1"/>
  <c r="AI669" i="1"/>
  <c r="AJ669" i="1"/>
  <c r="AH670" i="1"/>
  <c r="AI670" i="1"/>
  <c r="AJ670" i="1"/>
  <c r="AH671" i="1"/>
  <c r="AI671" i="1"/>
  <c r="AJ671" i="1"/>
  <c r="AH672" i="1"/>
  <c r="AI672" i="1"/>
  <c r="AJ672" i="1"/>
  <c r="AH673" i="1"/>
  <c r="AI673" i="1"/>
  <c r="AJ673" i="1"/>
  <c r="AH674" i="1"/>
  <c r="AI674" i="1"/>
  <c r="AJ674" i="1"/>
  <c r="AH675" i="1"/>
  <c r="AI675" i="1"/>
  <c r="AJ675" i="1"/>
  <c r="AH676" i="1"/>
  <c r="AI676" i="1"/>
  <c r="AJ676" i="1"/>
  <c r="AH677" i="1"/>
  <c r="AI677" i="1"/>
  <c r="AJ677" i="1"/>
  <c r="AH678" i="1"/>
  <c r="AI678" i="1"/>
  <c r="AJ678" i="1"/>
  <c r="AH679" i="1"/>
  <c r="AI679" i="1"/>
  <c r="AJ679" i="1"/>
  <c r="AH680" i="1"/>
  <c r="AI680" i="1"/>
  <c r="AJ680" i="1"/>
  <c r="AH681" i="1"/>
  <c r="AI681" i="1"/>
  <c r="AJ681" i="1"/>
  <c r="AH682" i="1"/>
  <c r="AI682" i="1"/>
  <c r="AJ682" i="1"/>
  <c r="AH683" i="1"/>
  <c r="AI683" i="1"/>
  <c r="AJ683" i="1"/>
  <c r="AH684" i="1"/>
  <c r="AI684" i="1"/>
  <c r="AJ684" i="1"/>
  <c r="AH685" i="1"/>
  <c r="AI685" i="1"/>
  <c r="AJ685" i="1"/>
  <c r="AH686" i="1"/>
  <c r="AI686" i="1"/>
  <c r="AJ686" i="1"/>
  <c r="AH687" i="1"/>
  <c r="AI687" i="1"/>
  <c r="AJ687" i="1"/>
  <c r="AH688" i="1"/>
  <c r="AI688" i="1"/>
  <c r="AJ688" i="1"/>
  <c r="AH689" i="1"/>
  <c r="AI689" i="1"/>
  <c r="AJ689" i="1"/>
  <c r="AH690" i="1"/>
  <c r="AI690" i="1"/>
  <c r="AJ690" i="1"/>
  <c r="AH691" i="1"/>
  <c r="AI691" i="1"/>
  <c r="AJ691" i="1"/>
  <c r="AH692" i="1"/>
  <c r="AI692" i="1"/>
  <c r="AJ692" i="1"/>
  <c r="AH693" i="1"/>
  <c r="AI693" i="1"/>
  <c r="AJ693" i="1"/>
  <c r="AH694" i="1"/>
  <c r="AI694" i="1"/>
  <c r="AJ694" i="1"/>
  <c r="AH695" i="1"/>
  <c r="AI695" i="1"/>
  <c r="AJ695" i="1"/>
  <c r="AH696" i="1"/>
  <c r="AI696" i="1"/>
  <c r="AJ696" i="1"/>
  <c r="AH697" i="1"/>
  <c r="AI697" i="1"/>
  <c r="AJ697" i="1"/>
  <c r="AH698" i="1"/>
  <c r="AI698" i="1"/>
  <c r="AJ698" i="1"/>
  <c r="AH699" i="1"/>
  <c r="AI699" i="1"/>
  <c r="AJ699" i="1"/>
  <c r="AH700" i="1"/>
  <c r="AI700" i="1"/>
  <c r="AJ700" i="1"/>
  <c r="AH701" i="1"/>
  <c r="AI701" i="1"/>
  <c r="AJ701" i="1"/>
  <c r="AH702" i="1"/>
  <c r="AI702" i="1"/>
  <c r="AJ702" i="1"/>
  <c r="AH703" i="1"/>
  <c r="AI703" i="1"/>
  <c r="AJ703" i="1"/>
  <c r="AH704" i="1"/>
  <c r="AI704" i="1"/>
  <c r="AJ704" i="1"/>
  <c r="AH705" i="1"/>
  <c r="AI705" i="1"/>
  <c r="AJ705" i="1"/>
  <c r="AH706" i="1"/>
  <c r="AI706" i="1"/>
  <c r="AJ706" i="1"/>
  <c r="AH707" i="1"/>
  <c r="AI707" i="1"/>
  <c r="AJ707" i="1"/>
  <c r="AH708" i="1"/>
  <c r="AI708" i="1"/>
  <c r="AJ708" i="1"/>
  <c r="AH709" i="1"/>
  <c r="AI709" i="1"/>
  <c r="AJ709" i="1"/>
  <c r="AH710" i="1"/>
  <c r="AI710" i="1"/>
  <c r="AJ710" i="1"/>
  <c r="AH711" i="1"/>
  <c r="AI711" i="1"/>
  <c r="AJ711" i="1"/>
  <c r="AH712" i="1"/>
  <c r="AI712" i="1"/>
  <c r="AJ712" i="1"/>
  <c r="AH713" i="1"/>
  <c r="AI713" i="1"/>
  <c r="AJ713" i="1"/>
  <c r="AH714" i="1"/>
  <c r="AI714" i="1"/>
  <c r="AJ714" i="1"/>
  <c r="AH715" i="1"/>
  <c r="AI715" i="1"/>
  <c r="AJ715" i="1"/>
  <c r="AH716" i="1"/>
  <c r="AI716" i="1"/>
  <c r="AJ716" i="1"/>
  <c r="AH717" i="1"/>
  <c r="AI717" i="1"/>
  <c r="AJ717" i="1"/>
  <c r="AH718" i="1"/>
  <c r="AI718" i="1"/>
  <c r="AJ718" i="1"/>
  <c r="AH719" i="1"/>
  <c r="AI719" i="1"/>
  <c r="AJ719" i="1"/>
  <c r="AH720" i="1"/>
  <c r="AI720" i="1"/>
  <c r="AJ720" i="1"/>
  <c r="AH721" i="1"/>
  <c r="AI721" i="1"/>
  <c r="AJ721" i="1"/>
  <c r="AH722" i="1"/>
  <c r="AI722" i="1"/>
  <c r="AJ722" i="1"/>
  <c r="AH723" i="1"/>
  <c r="AI723" i="1"/>
  <c r="AJ723" i="1"/>
  <c r="AH724" i="1"/>
  <c r="AI724" i="1"/>
  <c r="AJ724" i="1"/>
  <c r="AH725" i="1"/>
  <c r="AI725" i="1"/>
  <c r="AJ725" i="1"/>
  <c r="AH726" i="1"/>
  <c r="AI726" i="1"/>
  <c r="AJ726" i="1"/>
  <c r="AH727" i="1"/>
  <c r="AI727" i="1"/>
  <c r="AJ727" i="1"/>
  <c r="AH728" i="1"/>
  <c r="AI728" i="1"/>
  <c r="AJ728" i="1"/>
  <c r="AH729" i="1"/>
  <c r="AI729" i="1"/>
  <c r="AJ729" i="1"/>
  <c r="AH730" i="1"/>
  <c r="AI730" i="1"/>
  <c r="AJ730" i="1"/>
  <c r="AH731" i="1"/>
  <c r="AI731" i="1"/>
  <c r="AJ731" i="1"/>
  <c r="AH732" i="1"/>
  <c r="AI732" i="1"/>
  <c r="AJ732" i="1"/>
  <c r="AH733" i="1"/>
  <c r="AI733" i="1"/>
  <c r="AJ733" i="1"/>
  <c r="AH734" i="1"/>
  <c r="AI734" i="1"/>
  <c r="AJ734" i="1"/>
  <c r="AH735" i="1"/>
  <c r="AI735" i="1"/>
  <c r="AJ735" i="1"/>
  <c r="AH736" i="1"/>
  <c r="AI736" i="1"/>
  <c r="AJ736" i="1"/>
  <c r="AH737" i="1"/>
  <c r="AI737" i="1"/>
  <c r="AJ737" i="1"/>
  <c r="AH738" i="1"/>
  <c r="AI738" i="1"/>
  <c r="AJ738" i="1"/>
  <c r="AH739" i="1"/>
  <c r="AI739" i="1"/>
  <c r="AJ739" i="1"/>
  <c r="AH740" i="1"/>
  <c r="AI740" i="1"/>
  <c r="AJ740" i="1"/>
  <c r="AH741" i="1"/>
  <c r="AI741" i="1"/>
  <c r="AJ741" i="1"/>
  <c r="AH742" i="1"/>
  <c r="AI742" i="1"/>
  <c r="AJ742" i="1"/>
  <c r="AH743" i="1"/>
  <c r="AI743" i="1"/>
  <c r="AJ743" i="1"/>
  <c r="AH744" i="1"/>
  <c r="AI744" i="1"/>
  <c r="AJ744" i="1"/>
  <c r="AH745" i="1"/>
  <c r="AI745" i="1"/>
  <c r="AJ745" i="1"/>
  <c r="AH746" i="1"/>
  <c r="AI746" i="1"/>
  <c r="AJ746" i="1"/>
  <c r="AH747" i="1"/>
  <c r="AI747" i="1"/>
  <c r="AJ747" i="1"/>
  <c r="AH748" i="1"/>
  <c r="AI748" i="1"/>
  <c r="AJ748" i="1"/>
  <c r="AH749" i="1"/>
  <c r="AI749" i="1"/>
  <c r="AJ749" i="1"/>
  <c r="AH750" i="1"/>
  <c r="AI750" i="1"/>
  <c r="AJ750" i="1"/>
  <c r="AH751" i="1"/>
  <c r="AI751" i="1"/>
  <c r="AJ751" i="1"/>
  <c r="AH752" i="1"/>
  <c r="AI752" i="1"/>
  <c r="AJ752" i="1"/>
  <c r="AH753" i="1"/>
  <c r="AI753" i="1"/>
  <c r="AJ753" i="1"/>
  <c r="AH754" i="1"/>
  <c r="AI754" i="1"/>
  <c r="AJ754" i="1"/>
  <c r="AH755" i="1"/>
  <c r="AI755" i="1"/>
  <c r="AJ755" i="1"/>
  <c r="AH756" i="1"/>
  <c r="AI756" i="1"/>
  <c r="AJ756" i="1"/>
  <c r="AH757" i="1"/>
  <c r="AI757" i="1"/>
  <c r="AJ757" i="1"/>
  <c r="AH758" i="1"/>
  <c r="AI758" i="1"/>
  <c r="AJ758" i="1"/>
  <c r="AH759" i="1"/>
  <c r="AI759" i="1"/>
  <c r="AJ759" i="1"/>
  <c r="AH760" i="1"/>
  <c r="AI760" i="1"/>
  <c r="AJ760" i="1"/>
  <c r="AH761" i="1"/>
  <c r="AI761" i="1"/>
  <c r="AJ761" i="1"/>
  <c r="AH762" i="1"/>
  <c r="AI762" i="1"/>
  <c r="AJ762" i="1"/>
  <c r="AH763" i="1"/>
  <c r="AI763" i="1"/>
  <c r="AJ763" i="1"/>
  <c r="AH764" i="1"/>
  <c r="AI764" i="1"/>
  <c r="AJ764" i="1"/>
  <c r="AH765" i="1"/>
  <c r="AI765" i="1"/>
  <c r="AJ765" i="1"/>
  <c r="AH766" i="1"/>
  <c r="AI766" i="1"/>
  <c r="AJ766" i="1"/>
  <c r="AH767" i="1"/>
  <c r="AI767" i="1"/>
  <c r="AJ767" i="1"/>
  <c r="AH768" i="1"/>
  <c r="AI768" i="1"/>
  <c r="AJ768" i="1"/>
  <c r="AH769" i="1"/>
  <c r="AI769" i="1"/>
  <c r="AJ769" i="1"/>
  <c r="AH770" i="1"/>
  <c r="AI770" i="1"/>
  <c r="AJ770" i="1"/>
  <c r="AH771" i="1"/>
  <c r="AI771" i="1"/>
  <c r="AJ771" i="1"/>
  <c r="AH772" i="1"/>
  <c r="AI772" i="1"/>
  <c r="AJ772" i="1"/>
  <c r="AH773" i="1"/>
  <c r="AI773" i="1"/>
  <c r="AJ773" i="1"/>
  <c r="AH774" i="1"/>
  <c r="AI774" i="1"/>
  <c r="AJ774" i="1"/>
  <c r="AH775" i="1"/>
  <c r="AI775" i="1"/>
  <c r="AJ775" i="1"/>
  <c r="AH776" i="1"/>
  <c r="AI776" i="1"/>
  <c r="AJ776" i="1"/>
  <c r="AH777" i="1"/>
  <c r="AI777" i="1"/>
  <c r="AJ777" i="1"/>
  <c r="AH778" i="1"/>
  <c r="AI778" i="1"/>
  <c r="AJ778" i="1"/>
  <c r="AH779" i="1"/>
  <c r="AI779" i="1"/>
  <c r="AJ779" i="1"/>
  <c r="AH780" i="1"/>
  <c r="AI780" i="1"/>
  <c r="AJ780" i="1"/>
  <c r="AH781" i="1"/>
  <c r="AI781" i="1"/>
  <c r="AJ781" i="1"/>
  <c r="AH782" i="1"/>
  <c r="AI782" i="1"/>
  <c r="AJ782" i="1"/>
  <c r="AH783" i="1"/>
  <c r="AI783" i="1"/>
  <c r="AJ783" i="1"/>
  <c r="AH784" i="1"/>
  <c r="AI784" i="1"/>
  <c r="AJ784" i="1"/>
  <c r="AH785" i="1"/>
  <c r="AI785" i="1"/>
  <c r="AJ785" i="1"/>
  <c r="AH786" i="1"/>
  <c r="AI786" i="1"/>
  <c r="AJ786" i="1"/>
  <c r="AH787" i="1"/>
  <c r="AI787" i="1"/>
  <c r="AJ787" i="1"/>
  <c r="AH788" i="1"/>
  <c r="AI788" i="1"/>
  <c r="AJ788" i="1"/>
  <c r="AH789" i="1"/>
  <c r="AI789" i="1"/>
  <c r="AJ789" i="1"/>
  <c r="AH790" i="1"/>
  <c r="AI790" i="1"/>
  <c r="AJ790" i="1"/>
  <c r="AH791" i="1"/>
  <c r="AI791" i="1"/>
  <c r="AJ791" i="1"/>
  <c r="AH792" i="1"/>
  <c r="AI792" i="1"/>
  <c r="AJ792" i="1"/>
  <c r="AH793" i="1"/>
  <c r="AI793" i="1"/>
  <c r="AJ793" i="1"/>
  <c r="AH794" i="1"/>
  <c r="AI794" i="1"/>
  <c r="AJ794" i="1"/>
  <c r="AH795" i="1"/>
  <c r="AI795" i="1"/>
  <c r="AJ795" i="1"/>
  <c r="AH796" i="1"/>
  <c r="AI796" i="1"/>
  <c r="AJ796" i="1"/>
  <c r="AH797" i="1"/>
  <c r="AI797" i="1"/>
  <c r="AJ797" i="1"/>
  <c r="AH798" i="1"/>
  <c r="AI798" i="1"/>
  <c r="AJ798" i="1"/>
  <c r="AH799" i="1"/>
  <c r="AI799" i="1"/>
  <c r="AJ799" i="1"/>
  <c r="AH800" i="1"/>
  <c r="AI800" i="1"/>
  <c r="AJ800" i="1"/>
  <c r="AH801" i="1"/>
  <c r="AI801" i="1"/>
  <c r="AJ801" i="1"/>
  <c r="AH802" i="1"/>
  <c r="AI802" i="1"/>
  <c r="AJ802" i="1"/>
  <c r="AH803" i="1"/>
  <c r="AI803" i="1"/>
  <c r="AJ803" i="1"/>
  <c r="AH804" i="1"/>
  <c r="AI804" i="1"/>
  <c r="AJ804" i="1"/>
  <c r="AH805" i="1"/>
  <c r="AI805" i="1"/>
  <c r="AJ805" i="1"/>
  <c r="AH806" i="1"/>
  <c r="AI806" i="1"/>
  <c r="AJ806" i="1"/>
  <c r="AH807" i="1"/>
  <c r="AI807" i="1"/>
  <c r="AJ807" i="1"/>
  <c r="AH808" i="1"/>
  <c r="AI808" i="1"/>
  <c r="AJ808" i="1"/>
  <c r="AH809" i="1"/>
  <c r="AI809" i="1"/>
  <c r="AJ809" i="1"/>
  <c r="AH810" i="1"/>
  <c r="AI810" i="1"/>
  <c r="AJ810" i="1"/>
  <c r="AH811" i="1"/>
  <c r="AI811" i="1"/>
  <c r="AJ811" i="1"/>
  <c r="AH812" i="1"/>
  <c r="AI812" i="1"/>
  <c r="AJ812" i="1"/>
  <c r="AH813" i="1"/>
  <c r="AI813" i="1"/>
  <c r="AJ813" i="1"/>
  <c r="AH814" i="1"/>
  <c r="AI814" i="1"/>
  <c r="AJ814" i="1"/>
  <c r="AH815" i="1"/>
  <c r="AI815" i="1"/>
  <c r="AJ815" i="1"/>
  <c r="AH816" i="1"/>
  <c r="AI816" i="1"/>
  <c r="AJ816" i="1"/>
  <c r="AH817" i="1"/>
  <c r="AI817" i="1"/>
  <c r="AJ817" i="1"/>
  <c r="AH818" i="1"/>
  <c r="AI818" i="1"/>
  <c r="AJ818" i="1"/>
  <c r="AH819" i="1"/>
  <c r="AI819" i="1"/>
  <c r="AJ819" i="1"/>
  <c r="AH820" i="1"/>
  <c r="AI820" i="1"/>
  <c r="AJ820" i="1"/>
  <c r="AH821" i="1"/>
  <c r="AI821" i="1"/>
  <c r="AJ821" i="1"/>
  <c r="AH822" i="1"/>
  <c r="AI822" i="1"/>
  <c r="AJ822" i="1"/>
  <c r="AH823" i="1"/>
  <c r="AI823" i="1"/>
  <c r="AJ823" i="1"/>
  <c r="AH824" i="1"/>
  <c r="AI824" i="1"/>
  <c r="AJ824" i="1"/>
  <c r="AH825" i="1"/>
  <c r="AI825" i="1"/>
  <c r="AJ825" i="1"/>
  <c r="AH826" i="1"/>
  <c r="AI826" i="1"/>
  <c r="AJ826" i="1"/>
  <c r="AH827" i="1"/>
  <c r="AI827" i="1"/>
  <c r="AJ827" i="1"/>
  <c r="AH828" i="1"/>
  <c r="AI828" i="1"/>
  <c r="AJ828" i="1"/>
  <c r="AH829" i="1"/>
  <c r="AI829" i="1"/>
  <c r="AJ829" i="1"/>
  <c r="AH830" i="1"/>
  <c r="AI830" i="1"/>
  <c r="AJ830" i="1"/>
  <c r="AH831" i="1"/>
  <c r="AI831" i="1"/>
  <c r="AJ831" i="1"/>
  <c r="AH832" i="1"/>
  <c r="AI832" i="1"/>
  <c r="AJ832" i="1"/>
  <c r="AH833" i="1"/>
  <c r="AI833" i="1"/>
  <c r="AJ833" i="1"/>
  <c r="AH834" i="1"/>
  <c r="AI834" i="1"/>
  <c r="AJ834" i="1"/>
  <c r="AH835" i="1"/>
  <c r="AI835" i="1"/>
  <c r="AJ835" i="1"/>
  <c r="AH836" i="1"/>
  <c r="AI836" i="1"/>
  <c r="AJ836" i="1"/>
  <c r="AH837" i="1"/>
  <c r="AI837" i="1"/>
  <c r="AJ837" i="1"/>
  <c r="AH838" i="1"/>
  <c r="AI838" i="1"/>
  <c r="AJ838" i="1"/>
  <c r="AH839" i="1"/>
  <c r="AI839" i="1"/>
  <c r="AJ839" i="1"/>
  <c r="AH840" i="1"/>
  <c r="AI840" i="1"/>
  <c r="AJ840" i="1"/>
  <c r="AH841" i="1"/>
  <c r="AI841" i="1"/>
  <c r="AJ841" i="1"/>
  <c r="AH842" i="1"/>
  <c r="AI842" i="1"/>
  <c r="AJ842" i="1"/>
  <c r="AH843" i="1"/>
  <c r="AI843" i="1"/>
  <c r="AJ843" i="1"/>
  <c r="AH844" i="1"/>
  <c r="AI844" i="1"/>
  <c r="AJ844" i="1"/>
  <c r="AH845" i="1"/>
  <c r="AI845" i="1"/>
  <c r="AJ845" i="1"/>
  <c r="AH846" i="1"/>
  <c r="AI846" i="1"/>
  <c r="AJ846" i="1"/>
  <c r="AH847" i="1"/>
  <c r="AI847" i="1"/>
  <c r="AJ847" i="1"/>
  <c r="AH848" i="1"/>
  <c r="AI848" i="1"/>
  <c r="AJ848" i="1"/>
  <c r="AH849" i="1"/>
  <c r="AI849" i="1"/>
  <c r="AJ849" i="1"/>
  <c r="AH850" i="1"/>
  <c r="AI850" i="1"/>
  <c r="AJ850" i="1"/>
  <c r="AH851" i="1"/>
  <c r="AI851" i="1"/>
  <c r="AJ851" i="1"/>
  <c r="AH852" i="1"/>
  <c r="AI852" i="1"/>
  <c r="AJ852" i="1"/>
  <c r="AH853" i="1"/>
  <c r="AI853" i="1"/>
  <c r="AJ853" i="1"/>
  <c r="AH854" i="1"/>
  <c r="AI854" i="1"/>
  <c r="AJ854" i="1"/>
  <c r="AH855" i="1"/>
  <c r="AI855" i="1"/>
  <c r="AJ855" i="1"/>
  <c r="AH856" i="1"/>
  <c r="AI856" i="1"/>
  <c r="AJ856" i="1"/>
  <c r="AH857" i="1"/>
  <c r="AI857" i="1"/>
  <c r="AJ857" i="1"/>
  <c r="AH858" i="1"/>
  <c r="AI858" i="1"/>
  <c r="AJ858" i="1"/>
  <c r="AH859" i="1"/>
  <c r="AI859" i="1"/>
  <c r="AJ859" i="1"/>
  <c r="AH860" i="1"/>
  <c r="AI860" i="1"/>
  <c r="AJ860" i="1"/>
  <c r="AH861" i="1"/>
  <c r="AI861" i="1"/>
  <c r="AJ861" i="1"/>
  <c r="AH862" i="1"/>
  <c r="AI862" i="1"/>
  <c r="AJ862" i="1"/>
  <c r="AH863" i="1"/>
  <c r="AI863" i="1"/>
  <c r="AJ863" i="1"/>
  <c r="AH864" i="1"/>
  <c r="AI864" i="1"/>
  <c r="AJ864" i="1"/>
  <c r="AH865" i="1"/>
  <c r="AI865" i="1"/>
  <c r="AJ865" i="1"/>
  <c r="AH866" i="1"/>
  <c r="AI866" i="1"/>
  <c r="AJ866" i="1"/>
  <c r="AH867" i="1"/>
  <c r="AI867" i="1"/>
  <c r="AJ867" i="1"/>
  <c r="AH868" i="1"/>
  <c r="AI868" i="1"/>
  <c r="AJ868" i="1"/>
  <c r="AH869" i="1"/>
  <c r="AI869" i="1"/>
  <c r="AJ869" i="1"/>
  <c r="AH870" i="1"/>
  <c r="AI870" i="1"/>
  <c r="AJ870" i="1"/>
  <c r="AH871" i="1"/>
  <c r="AI871" i="1"/>
  <c r="AJ871" i="1"/>
  <c r="AH872" i="1"/>
  <c r="AI872" i="1"/>
  <c r="AJ872" i="1"/>
  <c r="AH873" i="1"/>
  <c r="AI873" i="1"/>
  <c r="AJ873" i="1"/>
  <c r="AH874" i="1"/>
  <c r="AI874" i="1"/>
  <c r="AJ874" i="1"/>
  <c r="AH875" i="1"/>
  <c r="AI875" i="1"/>
  <c r="AJ875" i="1"/>
  <c r="AH876" i="1"/>
  <c r="AI876" i="1"/>
  <c r="AJ876" i="1"/>
  <c r="AH877" i="1"/>
  <c r="AI877" i="1"/>
  <c r="AJ877" i="1"/>
  <c r="AH878" i="1"/>
  <c r="AI878" i="1"/>
  <c r="AJ878" i="1"/>
  <c r="AH879" i="1"/>
  <c r="AI879" i="1"/>
  <c r="AJ879" i="1"/>
  <c r="AH880" i="1"/>
  <c r="AI880" i="1"/>
  <c r="AJ880" i="1"/>
  <c r="AH881" i="1"/>
  <c r="AI881" i="1"/>
  <c r="AJ881" i="1"/>
  <c r="AH882" i="1"/>
  <c r="AI882" i="1"/>
  <c r="AJ882" i="1"/>
  <c r="AH883" i="1"/>
  <c r="AI883" i="1"/>
  <c r="AJ883" i="1"/>
  <c r="AH884" i="1"/>
  <c r="AI884" i="1"/>
  <c r="AJ884" i="1"/>
  <c r="AH885" i="1"/>
  <c r="AI885" i="1"/>
  <c r="AJ885" i="1"/>
  <c r="AH886" i="1"/>
  <c r="AI886" i="1"/>
  <c r="AJ886" i="1"/>
  <c r="AH887" i="1"/>
  <c r="AI887" i="1"/>
  <c r="AJ887" i="1"/>
  <c r="AH888" i="1"/>
  <c r="AI888" i="1"/>
  <c r="AJ888" i="1"/>
  <c r="AH889" i="1"/>
  <c r="AI889" i="1"/>
  <c r="AJ889" i="1"/>
  <c r="AH890" i="1"/>
  <c r="AI890" i="1"/>
  <c r="AJ890" i="1"/>
  <c r="AH891" i="1"/>
  <c r="AI891" i="1"/>
  <c r="AJ891" i="1"/>
  <c r="AH892" i="1"/>
  <c r="AI892" i="1"/>
  <c r="AJ892" i="1"/>
  <c r="AH893" i="1"/>
  <c r="AI893" i="1"/>
  <c r="AJ893" i="1"/>
  <c r="AH894" i="1"/>
  <c r="AI894" i="1"/>
  <c r="AJ894" i="1"/>
  <c r="AH895" i="1"/>
  <c r="AI895" i="1"/>
  <c r="AJ895" i="1"/>
  <c r="AH896" i="1"/>
  <c r="AI896" i="1"/>
  <c r="AJ896" i="1"/>
  <c r="AH897" i="1"/>
  <c r="AI897" i="1"/>
  <c r="AJ897" i="1"/>
  <c r="AH898" i="1"/>
  <c r="AI898" i="1"/>
  <c r="AJ898" i="1"/>
  <c r="AH899" i="1"/>
  <c r="AI899" i="1"/>
  <c r="AJ899" i="1"/>
  <c r="AH900" i="1"/>
  <c r="AI900" i="1"/>
  <c r="AJ900" i="1"/>
  <c r="AH901" i="1"/>
  <c r="AI901" i="1"/>
  <c r="AJ901" i="1"/>
  <c r="AH902" i="1"/>
  <c r="AI902" i="1"/>
  <c r="AJ902" i="1"/>
  <c r="AH903" i="1"/>
  <c r="AI903" i="1"/>
  <c r="AJ903" i="1"/>
  <c r="AH904" i="1"/>
  <c r="AI904" i="1"/>
  <c r="AJ904" i="1"/>
  <c r="AH905" i="1"/>
  <c r="AI905" i="1"/>
  <c r="AJ905" i="1"/>
  <c r="AH906" i="1"/>
  <c r="AI906" i="1"/>
  <c r="AJ906" i="1"/>
  <c r="AH907" i="1"/>
  <c r="AI907" i="1"/>
  <c r="AJ907" i="1"/>
  <c r="AH908" i="1"/>
  <c r="AI908" i="1"/>
  <c r="AJ908" i="1"/>
  <c r="AH909" i="1"/>
  <c r="AI909" i="1"/>
  <c r="AJ909" i="1"/>
  <c r="AH910" i="1"/>
  <c r="AI910" i="1"/>
  <c r="AJ910" i="1"/>
  <c r="AH911" i="1"/>
  <c r="AI911" i="1"/>
  <c r="AJ911" i="1"/>
  <c r="AH912" i="1"/>
  <c r="AI912" i="1"/>
  <c r="AJ912" i="1"/>
  <c r="AH913" i="1"/>
  <c r="AI913" i="1"/>
  <c r="AJ913" i="1"/>
  <c r="AH914" i="1"/>
  <c r="AI914" i="1"/>
  <c r="AJ914" i="1"/>
  <c r="AH915" i="1"/>
  <c r="AI915" i="1"/>
  <c r="AJ915" i="1"/>
  <c r="AH916" i="1"/>
  <c r="AI916" i="1"/>
  <c r="AJ916" i="1"/>
  <c r="AH917" i="1"/>
  <c r="AI917" i="1"/>
  <c r="AJ917" i="1"/>
  <c r="AH918" i="1"/>
  <c r="AI918" i="1"/>
  <c r="AJ918" i="1"/>
  <c r="AH919" i="1"/>
  <c r="AI919" i="1"/>
  <c r="AJ919" i="1"/>
  <c r="AH920" i="1"/>
  <c r="AI920" i="1"/>
  <c r="AJ920" i="1"/>
  <c r="AH921" i="1"/>
  <c r="AI921" i="1"/>
  <c r="AJ921" i="1"/>
  <c r="AH922" i="1"/>
  <c r="AI922" i="1"/>
  <c r="AJ922" i="1"/>
  <c r="AH923" i="1"/>
  <c r="AI923" i="1"/>
  <c r="AJ923" i="1"/>
  <c r="AH924" i="1"/>
  <c r="AI924" i="1"/>
  <c r="AJ924" i="1"/>
  <c r="AH925" i="1"/>
  <c r="AI925" i="1"/>
  <c r="AJ925" i="1"/>
  <c r="AH926" i="1"/>
  <c r="AI926" i="1"/>
  <c r="AJ926" i="1"/>
  <c r="AH927" i="1"/>
  <c r="AI927" i="1"/>
  <c r="AJ927" i="1"/>
  <c r="AH928" i="1"/>
  <c r="AI928" i="1"/>
  <c r="AJ928" i="1"/>
  <c r="AH929" i="1"/>
  <c r="AI929" i="1"/>
  <c r="AJ929" i="1"/>
  <c r="AH930" i="1"/>
  <c r="AI930" i="1"/>
  <c r="AJ930" i="1"/>
  <c r="AH6" i="1"/>
  <c r="AI6" i="1"/>
  <c r="AJ6" i="1"/>
  <c r="AH7" i="1"/>
  <c r="AI7" i="1"/>
  <c r="AJ7" i="1"/>
  <c r="AH8" i="1"/>
  <c r="AI8" i="1"/>
  <c r="AJ8" i="1"/>
  <c r="AH9" i="1"/>
  <c r="AI9" i="1"/>
  <c r="AJ9" i="1"/>
  <c r="AH10" i="1"/>
  <c r="AI10" i="1"/>
  <c r="AJ10" i="1"/>
  <c r="AH11" i="1"/>
  <c r="AI11" i="1"/>
  <c r="AJ11" i="1"/>
  <c r="AH12" i="1"/>
  <c r="AI12" i="1"/>
  <c r="AJ12" i="1"/>
  <c r="AH13" i="1"/>
  <c r="AI13" i="1"/>
  <c r="AJ13" i="1"/>
  <c r="AH14" i="1"/>
  <c r="AI14" i="1"/>
  <c r="AJ14" i="1"/>
  <c r="AH15" i="1"/>
  <c r="AI15" i="1"/>
  <c r="AJ15" i="1"/>
  <c r="AH16" i="1"/>
  <c r="AI16" i="1"/>
  <c r="AJ16" i="1"/>
  <c r="AH17" i="1"/>
  <c r="AI17" i="1"/>
  <c r="AJ17" i="1"/>
  <c r="AH18" i="1"/>
  <c r="AI18" i="1"/>
  <c r="AJ18" i="1"/>
  <c r="AH19" i="1"/>
  <c r="AI19" i="1"/>
  <c r="AJ19" i="1"/>
  <c r="AH20" i="1"/>
  <c r="AI20" i="1"/>
  <c r="AJ20" i="1"/>
  <c r="AH21" i="1"/>
  <c r="AI21" i="1"/>
  <c r="AJ21" i="1"/>
  <c r="AH22" i="1"/>
  <c r="AI22" i="1"/>
  <c r="AJ22" i="1"/>
  <c r="AH23" i="1"/>
  <c r="AI23" i="1"/>
  <c r="AJ23" i="1"/>
  <c r="AH24" i="1"/>
  <c r="AI24" i="1"/>
  <c r="AJ24" i="1"/>
  <c r="AH25" i="1"/>
  <c r="AI25" i="1"/>
  <c r="AJ25" i="1"/>
  <c r="AH26" i="1"/>
  <c r="AI26" i="1"/>
  <c r="AJ26" i="1"/>
  <c r="AH27" i="1"/>
  <c r="AI27" i="1"/>
  <c r="AJ27" i="1"/>
  <c r="AH28" i="1"/>
  <c r="AI28" i="1"/>
  <c r="AJ28" i="1"/>
  <c r="AH29" i="1"/>
  <c r="AI29" i="1"/>
  <c r="AJ29" i="1"/>
  <c r="AH30" i="1"/>
  <c r="AI30" i="1"/>
  <c r="AJ30" i="1"/>
  <c r="AH31" i="1"/>
  <c r="AI31" i="1"/>
  <c r="AJ31" i="1"/>
  <c r="AH32" i="1"/>
  <c r="AI32" i="1"/>
  <c r="AJ32" i="1"/>
  <c r="AH33" i="1"/>
  <c r="AI33" i="1"/>
  <c r="AJ33" i="1"/>
  <c r="AH34" i="1"/>
  <c r="AI34" i="1"/>
  <c r="AJ34" i="1"/>
  <c r="AH35" i="1"/>
  <c r="AI35" i="1"/>
  <c r="AJ35" i="1"/>
  <c r="AH36" i="1"/>
  <c r="AI36" i="1"/>
  <c r="AJ36" i="1"/>
  <c r="AH37" i="1"/>
  <c r="AI37" i="1"/>
  <c r="AJ37" i="1"/>
  <c r="AH39" i="1"/>
  <c r="AI39" i="1"/>
  <c r="AJ39" i="1"/>
  <c r="AH40" i="1"/>
  <c r="AI40" i="1"/>
  <c r="AJ40" i="1"/>
  <c r="AH41" i="1"/>
  <c r="AI41" i="1"/>
  <c r="AJ41" i="1"/>
  <c r="AH42" i="1"/>
  <c r="AI42" i="1"/>
  <c r="AJ42" i="1"/>
  <c r="AH43" i="1"/>
  <c r="AI43" i="1"/>
  <c r="AJ43" i="1"/>
  <c r="AH44" i="1"/>
  <c r="AI44" i="1"/>
  <c r="AJ44" i="1"/>
  <c r="AH46" i="1"/>
  <c r="AI46" i="1"/>
  <c r="AJ46" i="1"/>
  <c r="AH47" i="1"/>
  <c r="AI47" i="1"/>
  <c r="AJ47" i="1"/>
  <c r="AH48" i="1"/>
  <c r="AI48" i="1"/>
  <c r="AJ48" i="1"/>
  <c r="AH49" i="1"/>
  <c r="AI49" i="1"/>
  <c r="AJ49" i="1"/>
  <c r="AH50" i="1"/>
  <c r="AI50" i="1"/>
  <c r="AJ50" i="1"/>
  <c r="AH51" i="1"/>
  <c r="AI51" i="1"/>
  <c r="AJ51" i="1"/>
  <c r="AH52" i="1"/>
  <c r="AI52" i="1"/>
  <c r="AJ52" i="1"/>
  <c r="AH53" i="1"/>
  <c r="AI53" i="1"/>
  <c r="AJ53" i="1"/>
  <c r="AH54" i="1"/>
  <c r="AI54" i="1"/>
  <c r="AJ54" i="1"/>
  <c r="AH55" i="1"/>
  <c r="AI55" i="1"/>
  <c r="AJ55" i="1"/>
  <c r="AH56" i="1"/>
  <c r="AI56" i="1"/>
  <c r="AJ56" i="1"/>
  <c r="AH57" i="1"/>
  <c r="AI57" i="1"/>
  <c r="AJ57" i="1"/>
  <c r="AH58" i="1"/>
  <c r="AI58" i="1"/>
  <c r="AJ58" i="1"/>
  <c r="AH59" i="1"/>
  <c r="AI59" i="1"/>
  <c r="AJ59" i="1"/>
  <c r="AH60" i="1"/>
  <c r="AI60" i="1"/>
  <c r="AJ60" i="1"/>
  <c r="AH61" i="1"/>
  <c r="AI61" i="1"/>
  <c r="AJ61" i="1"/>
  <c r="AH62" i="1"/>
  <c r="AI62" i="1"/>
  <c r="AJ62" i="1"/>
  <c r="AH63" i="1"/>
  <c r="AI63" i="1"/>
  <c r="AJ63" i="1"/>
  <c r="AH64" i="1"/>
  <c r="AI64" i="1"/>
  <c r="AJ64" i="1"/>
  <c r="AH65" i="1"/>
  <c r="AI65" i="1"/>
  <c r="AJ65" i="1"/>
  <c r="AH66" i="1"/>
  <c r="AI66" i="1"/>
  <c r="AJ66" i="1"/>
  <c r="AH67" i="1"/>
  <c r="AI67" i="1"/>
  <c r="AJ67" i="1"/>
  <c r="AH68" i="1"/>
  <c r="AI68" i="1"/>
  <c r="AJ68" i="1"/>
  <c r="AH74" i="1"/>
  <c r="AI74" i="1"/>
  <c r="AJ74" i="1"/>
  <c r="AH75" i="1"/>
  <c r="AI75" i="1"/>
  <c r="AJ75" i="1"/>
  <c r="AH76" i="1"/>
  <c r="AI76" i="1"/>
  <c r="AJ76" i="1"/>
  <c r="AH77" i="1"/>
  <c r="AI77" i="1"/>
  <c r="AJ77" i="1"/>
  <c r="AH78" i="1"/>
  <c r="AI78" i="1"/>
  <c r="AJ78" i="1"/>
  <c r="AH79" i="1"/>
  <c r="AI79" i="1"/>
  <c r="AJ79" i="1"/>
  <c r="AH80" i="1"/>
  <c r="AI80" i="1"/>
  <c r="AJ80" i="1"/>
  <c r="AH81" i="1"/>
  <c r="AI81" i="1"/>
  <c r="AJ81" i="1"/>
  <c r="AH82" i="1"/>
  <c r="AI82" i="1"/>
  <c r="AJ82" i="1"/>
  <c r="AH84" i="1"/>
  <c r="AI84" i="1"/>
  <c r="AJ84" i="1"/>
  <c r="AH85" i="1"/>
  <c r="AI85" i="1"/>
  <c r="AJ85" i="1"/>
  <c r="AH86" i="1"/>
  <c r="AI86" i="1"/>
  <c r="AJ86" i="1"/>
  <c r="AH87" i="1"/>
  <c r="AI87" i="1"/>
  <c r="AJ87" i="1"/>
  <c r="AH88" i="1"/>
  <c r="AI88" i="1"/>
  <c r="AJ88" i="1"/>
  <c r="AH89" i="1"/>
  <c r="AI89" i="1"/>
  <c r="AJ89" i="1"/>
  <c r="AH90" i="1"/>
  <c r="AI90" i="1"/>
  <c r="AJ90" i="1"/>
  <c r="AH91" i="1"/>
  <c r="AI91" i="1"/>
  <c r="AJ91" i="1"/>
  <c r="AH92" i="1"/>
  <c r="AI92" i="1"/>
  <c r="AJ92" i="1"/>
  <c r="AH93" i="1"/>
  <c r="AI93" i="1"/>
  <c r="AJ93" i="1"/>
  <c r="AH94" i="1"/>
  <c r="AI94" i="1"/>
  <c r="AJ94" i="1"/>
  <c r="AH95" i="1"/>
  <c r="AI95" i="1"/>
  <c r="AJ95" i="1"/>
  <c r="AH96" i="1"/>
  <c r="AI96" i="1"/>
  <c r="AJ96" i="1"/>
  <c r="AH97" i="1"/>
  <c r="AI97" i="1"/>
  <c r="AJ97" i="1"/>
  <c r="AH98" i="1"/>
  <c r="AI98" i="1"/>
  <c r="AJ98" i="1"/>
  <c r="AH99" i="1"/>
  <c r="AI99" i="1"/>
  <c r="AJ99" i="1"/>
  <c r="AH100" i="1"/>
  <c r="AI100" i="1"/>
  <c r="AJ100" i="1"/>
  <c r="AH101" i="1"/>
  <c r="AI101" i="1"/>
  <c r="AJ101" i="1"/>
  <c r="AH102" i="1"/>
  <c r="AI102" i="1"/>
  <c r="AJ102" i="1"/>
  <c r="AH103" i="1"/>
  <c r="AI103" i="1"/>
  <c r="AJ103" i="1"/>
  <c r="AH104" i="1"/>
  <c r="AI104" i="1"/>
  <c r="AJ104" i="1"/>
  <c r="AH105" i="1"/>
  <c r="AI105" i="1"/>
  <c r="AJ105" i="1"/>
  <c r="AH106" i="1"/>
  <c r="AI106" i="1"/>
  <c r="AJ106" i="1"/>
  <c r="AH107" i="1"/>
  <c r="AI107" i="1"/>
  <c r="AJ107" i="1"/>
  <c r="AH108" i="1"/>
  <c r="AI108" i="1"/>
  <c r="AJ108" i="1"/>
  <c r="AH109" i="1"/>
  <c r="AI109" i="1"/>
  <c r="AJ109" i="1"/>
  <c r="AH110" i="1"/>
  <c r="AI110" i="1"/>
  <c r="AJ110" i="1"/>
  <c r="AH111" i="1"/>
  <c r="AI111" i="1"/>
  <c r="AJ111" i="1"/>
  <c r="AH112" i="1"/>
  <c r="AI112" i="1"/>
  <c r="AJ112" i="1"/>
  <c r="AH113" i="1"/>
  <c r="AI113" i="1"/>
  <c r="AJ113" i="1"/>
  <c r="AH114" i="1"/>
  <c r="AI114" i="1"/>
  <c r="AJ114" i="1"/>
  <c r="AH115" i="1"/>
  <c r="AI115" i="1"/>
  <c r="AJ115" i="1"/>
  <c r="AH116" i="1"/>
  <c r="AI116" i="1"/>
  <c r="AJ116" i="1"/>
  <c r="AH117" i="1"/>
  <c r="AI117" i="1"/>
  <c r="AJ117" i="1"/>
  <c r="AH118" i="1"/>
  <c r="AI118" i="1"/>
  <c r="AJ118" i="1"/>
  <c r="AH119" i="1"/>
  <c r="AI119" i="1"/>
  <c r="AJ119" i="1"/>
  <c r="AH120" i="1"/>
  <c r="AI120" i="1"/>
  <c r="AJ120" i="1"/>
  <c r="AH121" i="1"/>
  <c r="AI121" i="1"/>
  <c r="AJ121" i="1"/>
  <c r="AH122" i="1"/>
  <c r="AI122" i="1"/>
  <c r="AJ122" i="1"/>
  <c r="AH123" i="1"/>
  <c r="AI123" i="1"/>
  <c r="AJ123" i="1"/>
  <c r="AH124" i="1"/>
  <c r="AI124" i="1"/>
  <c r="AJ124" i="1"/>
  <c r="AH125" i="1"/>
  <c r="AI125" i="1"/>
  <c r="AJ125" i="1"/>
  <c r="AH126" i="1"/>
  <c r="AI126" i="1"/>
  <c r="AJ126" i="1"/>
  <c r="AH127" i="1"/>
  <c r="AI127" i="1"/>
  <c r="AJ127" i="1"/>
  <c r="AH128" i="1"/>
  <c r="AI128" i="1"/>
  <c r="AJ128" i="1"/>
  <c r="AH129" i="1"/>
  <c r="AI129" i="1"/>
  <c r="AJ129" i="1"/>
  <c r="AH130" i="1"/>
  <c r="AI130" i="1"/>
  <c r="AJ130" i="1"/>
  <c r="AH131" i="1"/>
  <c r="AI131" i="1"/>
  <c r="AJ131" i="1"/>
  <c r="AH132" i="1"/>
  <c r="AI132" i="1"/>
  <c r="AJ132" i="1"/>
  <c r="AH133" i="1"/>
  <c r="AI133" i="1"/>
  <c r="AJ133" i="1"/>
  <c r="AH134" i="1"/>
  <c r="AI134" i="1"/>
  <c r="AJ134" i="1"/>
  <c r="AH135" i="1"/>
  <c r="AI135" i="1"/>
  <c r="AJ135" i="1"/>
  <c r="AH136" i="1"/>
  <c r="AI136" i="1"/>
  <c r="AJ136" i="1"/>
  <c r="AH137" i="1"/>
  <c r="AI137" i="1"/>
  <c r="AJ137" i="1"/>
  <c r="AH138" i="1"/>
  <c r="AI138" i="1"/>
  <c r="AJ138" i="1"/>
  <c r="AH139" i="1"/>
  <c r="AI139" i="1"/>
  <c r="AJ139" i="1"/>
  <c r="AH140" i="1"/>
  <c r="AI140" i="1"/>
  <c r="AJ140" i="1"/>
  <c r="AH141" i="1"/>
  <c r="AI141" i="1"/>
  <c r="AJ141" i="1"/>
  <c r="AH142" i="1"/>
  <c r="AI142" i="1"/>
  <c r="AJ142" i="1"/>
  <c r="AH143" i="1"/>
  <c r="AI143" i="1"/>
  <c r="AJ143" i="1"/>
  <c r="AH144" i="1"/>
  <c r="AI144" i="1"/>
  <c r="AJ144" i="1"/>
  <c r="AH145" i="1"/>
  <c r="AI145" i="1"/>
  <c r="AJ145" i="1"/>
  <c r="AH146" i="1"/>
  <c r="AI146" i="1"/>
  <c r="AJ146" i="1"/>
  <c r="AH147" i="1"/>
  <c r="AI147" i="1"/>
  <c r="AJ147" i="1"/>
  <c r="AH148" i="1"/>
  <c r="AI148" i="1"/>
  <c r="AJ148" i="1"/>
  <c r="AH149" i="1"/>
  <c r="AI149" i="1"/>
  <c r="AJ149" i="1"/>
  <c r="AH150" i="1"/>
  <c r="AI150" i="1"/>
  <c r="AJ150" i="1"/>
  <c r="AH151" i="1"/>
  <c r="AI151" i="1"/>
  <c r="AJ151" i="1"/>
  <c r="AH152" i="1"/>
  <c r="AI152" i="1"/>
  <c r="AJ152" i="1"/>
  <c r="AH153" i="1"/>
  <c r="AI153" i="1"/>
  <c r="AJ153" i="1"/>
  <c r="AH154" i="1"/>
  <c r="AI154" i="1"/>
  <c r="AJ154" i="1"/>
  <c r="AH155" i="1"/>
  <c r="AI155" i="1"/>
  <c r="AJ155" i="1"/>
  <c r="AH156" i="1"/>
  <c r="AI156" i="1"/>
  <c r="AJ156" i="1"/>
  <c r="AH157" i="1"/>
  <c r="AI157" i="1"/>
  <c r="AJ157" i="1"/>
  <c r="AH158" i="1"/>
  <c r="AI158" i="1"/>
  <c r="AJ158" i="1"/>
  <c r="AH159" i="1"/>
  <c r="AI159" i="1"/>
  <c r="AJ159" i="1"/>
  <c r="AH160" i="1"/>
  <c r="AI160" i="1"/>
  <c r="AJ160" i="1"/>
  <c r="AH161" i="1"/>
  <c r="AI161" i="1"/>
  <c r="AJ161" i="1"/>
  <c r="AH162" i="1"/>
  <c r="AI162" i="1"/>
  <c r="AJ162" i="1"/>
  <c r="AH163" i="1"/>
  <c r="AI163" i="1"/>
  <c r="AJ163" i="1"/>
  <c r="AH164" i="1"/>
  <c r="AI164" i="1"/>
  <c r="AJ164" i="1"/>
  <c r="AH165" i="1"/>
  <c r="AI165" i="1"/>
  <c r="AJ165" i="1"/>
  <c r="AH166" i="1"/>
  <c r="AI166" i="1"/>
  <c r="AJ166" i="1"/>
  <c r="AH167" i="1"/>
  <c r="AI167" i="1"/>
  <c r="AJ167" i="1"/>
  <c r="AH168" i="1"/>
  <c r="AI168" i="1"/>
  <c r="AJ168" i="1"/>
  <c r="AH169" i="1"/>
  <c r="AI169" i="1"/>
  <c r="AJ169" i="1"/>
  <c r="AH170" i="1"/>
  <c r="AI170" i="1"/>
  <c r="AJ170" i="1"/>
  <c r="AH171" i="1"/>
  <c r="AI171" i="1"/>
  <c r="AJ171" i="1"/>
  <c r="AH172" i="1"/>
  <c r="AI172" i="1"/>
  <c r="AJ172" i="1"/>
  <c r="AH173" i="1"/>
  <c r="AI173" i="1"/>
  <c r="AJ173" i="1"/>
  <c r="AH174" i="1"/>
  <c r="AI174" i="1"/>
  <c r="AJ174" i="1"/>
  <c r="AH175" i="1"/>
  <c r="AI175" i="1"/>
  <c r="AJ175" i="1"/>
  <c r="AH176" i="1"/>
  <c r="AI176" i="1"/>
  <c r="AJ176" i="1"/>
  <c r="AH177" i="1"/>
  <c r="AI177" i="1"/>
  <c r="AJ177" i="1"/>
  <c r="AH178" i="1"/>
  <c r="AI178" i="1"/>
  <c r="AJ178" i="1"/>
  <c r="AH179" i="1"/>
  <c r="AI179" i="1"/>
  <c r="AJ179" i="1"/>
  <c r="AH180" i="1"/>
  <c r="AI180" i="1"/>
  <c r="AJ180" i="1"/>
  <c r="AH181" i="1"/>
  <c r="AI181" i="1"/>
  <c r="AJ181" i="1"/>
  <c r="AH182" i="1"/>
  <c r="AI182" i="1"/>
  <c r="AJ182" i="1"/>
  <c r="AH183" i="1"/>
  <c r="AI183" i="1"/>
  <c r="AJ183" i="1"/>
  <c r="AH184" i="1"/>
  <c r="AI184" i="1"/>
  <c r="AJ184" i="1"/>
  <c r="AH185" i="1"/>
  <c r="AI185" i="1"/>
  <c r="AJ185" i="1"/>
  <c r="AH186" i="1"/>
  <c r="AI186" i="1"/>
  <c r="AJ186" i="1"/>
  <c r="AH187" i="1"/>
  <c r="AI187" i="1"/>
  <c r="AJ187" i="1"/>
  <c r="AH188" i="1"/>
  <c r="AI188" i="1"/>
  <c r="AJ188" i="1"/>
  <c r="AH189" i="1"/>
  <c r="AI189" i="1"/>
  <c r="AJ189" i="1"/>
  <c r="AH190" i="1"/>
  <c r="AI190" i="1"/>
  <c r="AJ190" i="1"/>
  <c r="AH191" i="1"/>
  <c r="AI191" i="1"/>
  <c r="AJ191" i="1"/>
  <c r="AH192" i="1"/>
  <c r="AI192" i="1"/>
  <c r="AJ192" i="1"/>
  <c r="AH193" i="1"/>
  <c r="AI193" i="1"/>
  <c r="AJ193" i="1"/>
  <c r="AH194" i="1"/>
  <c r="AI194" i="1"/>
  <c r="AJ194" i="1"/>
  <c r="AH195" i="1"/>
  <c r="AI195" i="1"/>
  <c r="AJ195" i="1"/>
  <c r="AH196" i="1"/>
  <c r="AI196" i="1"/>
  <c r="AJ196" i="1"/>
  <c r="AH197" i="1"/>
  <c r="AI197" i="1"/>
  <c r="AJ197" i="1"/>
  <c r="AH198" i="1"/>
  <c r="AI198" i="1"/>
  <c r="AJ198" i="1"/>
  <c r="AH199" i="1"/>
  <c r="AI199" i="1"/>
  <c r="AJ199" i="1"/>
  <c r="AH200" i="1"/>
  <c r="AI200" i="1"/>
  <c r="AJ200" i="1"/>
  <c r="AH201" i="1"/>
  <c r="AI201" i="1"/>
  <c r="AJ201" i="1"/>
  <c r="AH202" i="1"/>
  <c r="AI202" i="1"/>
  <c r="AJ202" i="1"/>
  <c r="AH203" i="1"/>
  <c r="AI203" i="1"/>
  <c r="AJ203" i="1"/>
  <c r="AH204" i="1"/>
  <c r="AI204" i="1"/>
  <c r="AJ204" i="1"/>
  <c r="AH205" i="1"/>
  <c r="AI205" i="1"/>
  <c r="AJ205" i="1"/>
  <c r="AH206" i="1"/>
  <c r="AI206" i="1"/>
  <c r="AJ206" i="1"/>
  <c r="AH207" i="1"/>
  <c r="AI207" i="1"/>
  <c r="AJ207" i="1"/>
  <c r="AH208" i="1"/>
  <c r="AI208" i="1"/>
  <c r="AJ208" i="1"/>
  <c r="AH209" i="1"/>
  <c r="AI209" i="1"/>
  <c r="AJ209" i="1"/>
  <c r="AH210" i="1"/>
  <c r="AI210" i="1"/>
  <c r="AJ210" i="1"/>
  <c r="AH211" i="1"/>
  <c r="AI211" i="1"/>
  <c r="AJ211" i="1"/>
  <c r="AH212" i="1"/>
  <c r="AI212" i="1"/>
  <c r="AJ212" i="1"/>
  <c r="AH213" i="1"/>
  <c r="AI213" i="1"/>
  <c r="AJ213" i="1"/>
  <c r="AH214" i="1"/>
  <c r="AI214" i="1"/>
  <c r="AJ214" i="1"/>
  <c r="AH215" i="1"/>
  <c r="AI215" i="1"/>
  <c r="AJ215" i="1"/>
  <c r="AH216" i="1"/>
  <c r="AI216" i="1"/>
  <c r="AJ216" i="1"/>
  <c r="AH217" i="1"/>
  <c r="AI217" i="1"/>
  <c r="AJ217" i="1"/>
  <c r="AH218" i="1"/>
  <c r="AI218" i="1"/>
  <c r="AJ218" i="1"/>
  <c r="AH219" i="1"/>
  <c r="AI219" i="1"/>
  <c r="AJ219" i="1"/>
  <c r="AH220" i="1"/>
  <c r="AI220" i="1"/>
  <c r="AJ220" i="1"/>
  <c r="AH221" i="1"/>
  <c r="AI221" i="1"/>
  <c r="AJ221" i="1"/>
  <c r="AJ5" i="1"/>
  <c r="AI5" i="1"/>
  <c r="AH5"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6"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9" i="1"/>
  <c r="W40" i="1"/>
  <c r="W41" i="1"/>
  <c r="W42" i="1"/>
  <c r="W43" i="1"/>
  <c r="W44" i="1"/>
  <c r="W46" i="1"/>
  <c r="W47" i="1"/>
  <c r="W48" i="1"/>
  <c r="W49" i="1"/>
  <c r="W50" i="1"/>
  <c r="W51" i="1"/>
  <c r="W52" i="1"/>
  <c r="W53" i="1"/>
  <c r="W54" i="1"/>
  <c r="W55" i="1"/>
  <c r="W56" i="1"/>
  <c r="W57" i="1"/>
  <c r="W58" i="1"/>
  <c r="W59" i="1"/>
  <c r="W60" i="1"/>
  <c r="W61" i="1"/>
  <c r="W62" i="1"/>
  <c r="W63" i="1"/>
  <c r="W64" i="1"/>
  <c r="W65" i="1"/>
  <c r="W66" i="1"/>
  <c r="W67" i="1"/>
  <c r="W68" i="1"/>
  <c r="W74" i="1"/>
  <c r="W75" i="1"/>
  <c r="W76" i="1"/>
  <c r="W77" i="1"/>
  <c r="W78" i="1"/>
  <c r="W79" i="1"/>
  <c r="W80" i="1"/>
  <c r="W81" i="1"/>
  <c r="W82" i="1"/>
  <c r="W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tc={2443B550-3896-4DAE-8048-2E66B903A753}</author>
    <author>tc={53B22811-8690-471B-9DC0-51198A2379C8}</author>
    <author>Manuel Lozoya</author>
  </authors>
  <commentList>
    <comment ref="AG55" authorId="0" shapeId="0" xr:uid="{2443B550-3896-4DAE-8048-2E66B903A753}">
      <text>
        <t>[Comentario encadenado]
Su versión de Excel le permite leer este comentario encadenado; sin embargo, las ediciones que se apliquen se quitarán si el archivo se abre en una versión más reciente de Excel. Más información: https://go.microsoft.com/fwlink/?linkid=870924
Comentario:
    Validar con Civoney</t>
      </text>
    </comment>
    <comment ref="O56" authorId="1" shapeId="0" xr:uid="{53B22811-8690-471B-9DC0-51198A2379C8}">
      <text>
        <t>[Comentario encadenado]
Su versión de Excel le permite leer este comentario encadenado; sin embargo, las ediciones que se apliquen se quitarán si el archivo se abre en una versión más reciente de Excel. Más información: https://go.microsoft.com/fwlink/?linkid=870924
Comentario:
    Diego comenta que este proyecto no es de jessica sino de él.</t>
      </text>
    </comment>
    <comment ref="C66" authorId="2" shapeId="0" xr:uid="{26458ACE-99A1-4386-A8E2-1860F0FC6D5A}">
      <text>
        <r>
          <rPr>
            <b/>
            <sz val="9"/>
            <color indexed="81"/>
            <rFont val="Tahoma"/>
            <family val="2"/>
          </rPr>
          <t>Manuel Lozoya:</t>
        </r>
        <r>
          <rPr>
            <sz val="9"/>
            <color indexed="81"/>
            <rFont val="Tahoma"/>
            <family val="2"/>
          </rPr>
          <t xml:space="preserve">
Ya se tiene actualmente con palabras claves. Se quiere integrar mas inteligencia y que funcione mas eficiente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tc={85B66AFA-65F5-4665-8EE0-77804CB6645F}</author>
    <author>tc={F2920466-9C6E-4911-BA6A-7B8881C1280E}</author>
    <author>Manuel Lozoya</author>
    <author>Claudia Oliden</author>
    <author>tc={1008934D-678F-4DF3-B33F-1797F9E6F24B}</author>
  </authors>
  <commentList>
    <comment ref="AR75" authorId="0" shapeId="0" xr:uid="{85B66AFA-65F5-4665-8EE0-77804CB6645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Estos comentarios no coinciden con la descripción. Este proyecto es para que los pacientes nos den su geoposición, no para nosotros geoposicionarlos. Son soluciones distintas. @Claudia Oliden </t>
      </text>
    </comment>
    <comment ref="S100" authorId="1" shapeId="0" xr:uid="{F2920466-9C6E-4911-BA6A-7B8881C1280E}">
      <text>
        <t>[Comentario encadenado]
Su versión de Excel le permite leer este comentario encadenado; sin embargo, las ediciones que se apliquen se quitarán si el archivo se abre en una versión más reciente de Excel. Más información: https://go.microsoft.com/fwlink/?linkid=870924
Comentario:
    Diego comenta que este proyecto no es de jessica sino de él.</t>
      </text>
    </comment>
    <comment ref="E106" authorId="2" shapeId="0" xr:uid="{70BB3C91-D651-4301-A99A-B9BF2D476902}">
      <text>
        <r>
          <rPr>
            <b/>
            <sz val="9"/>
            <color indexed="81"/>
            <rFont val="Tahoma"/>
            <family val="2"/>
          </rPr>
          <t>Manuel Lozoya:</t>
        </r>
        <r>
          <rPr>
            <sz val="9"/>
            <color indexed="81"/>
            <rFont val="Tahoma"/>
            <family val="2"/>
          </rPr>
          <t xml:space="preserve">
Ya se tiene actualmente con palabras claves. Se quiere integrar mas inteligencia y que funcione mas eficiente</t>
        </r>
      </text>
    </comment>
    <comment ref="I118" authorId="3" shapeId="0" xr:uid="{397D4ECC-8752-43E5-ADD1-FB17FC0395C4}">
      <text>
        <r>
          <rPr>
            <b/>
            <sz val="9"/>
            <color indexed="81"/>
            <rFont val="Tahoma"/>
            <family val="2"/>
          </rPr>
          <t>Claudia Oliden:</t>
        </r>
        <r>
          <rPr>
            <sz val="9"/>
            <color indexed="81"/>
            <rFont val="Tahoma"/>
            <family val="2"/>
          </rPr>
          <t xml:space="preserve">
Miguel indicó que se espera inicie en julio 2025.</t>
        </r>
      </text>
    </comment>
    <comment ref="AK158" authorId="4" shapeId="0" xr:uid="{1008934D-678F-4DF3-B33F-1797F9E6F24B}">
      <text>
        <t>[Comentario encadenado]
Su versión de Excel le permite leer este comentario encadenado; sin embargo, las ediciones que se apliquen se quitarán si el archivo se abre en una versión más reciente de Excel. Más información: https://go.microsoft.com/fwlink/?linkid=870924
Comentario:
    Validar con Civoney</t>
      </text>
    </comment>
    <comment ref="I163" authorId="3" shapeId="0" xr:uid="{5F9DB373-A106-4D24-96E0-AE53F67F18B1}">
      <text>
        <r>
          <rPr>
            <b/>
            <sz val="9"/>
            <color indexed="81"/>
            <rFont val="Tahoma"/>
            <family val="2"/>
          </rPr>
          <t>Claudia Oliden:</t>
        </r>
        <r>
          <rPr>
            <sz val="9"/>
            <color indexed="81"/>
            <rFont val="Tahoma"/>
            <family val="2"/>
          </rPr>
          <t xml:space="preserve">
antes estaba marzo 2024 pero es un proyecto que no avanzó miguel inguanzo</t>
        </r>
      </text>
    </comment>
    <comment ref="I177" authorId="3" shapeId="0" xr:uid="{8216D151-638C-4914-B51B-12DAF388C640}">
      <text>
        <r>
          <rPr>
            <b/>
            <sz val="9"/>
            <color indexed="81"/>
            <rFont val="Tahoma"/>
            <family val="2"/>
          </rPr>
          <t>Claudia Oliden:</t>
        </r>
        <r>
          <rPr>
            <sz val="9"/>
            <color indexed="81"/>
            <rFont val="Tahoma"/>
            <family val="2"/>
          </rPr>
          <t xml:space="preserve">
Uriel comenta que lo de paradas NO autorizadas fue un requerimiento posterior que se hizo en marzo 2025.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tc={C0E2EC8B-F6FD-49B2-99CF-B56F46E49561}</author>
  </authors>
  <commentList>
    <comment ref="G68" authorId="0" shapeId="0" xr:uid="{C0E2EC8B-F6FD-49B2-99CF-B56F46E49561}">
      <text>
        <t>[Comentario encadenado]
Su versión de Excel le permite leer este comentario encadenado; sin embargo, las ediciones que se apliquen se quitarán si el archivo se abre en una versión más reciente de Excel. Más información: https://go.microsoft.com/fwlink/?linkid=870924
Comentario:
    Diego comenta que este proyecto no es de jessica sino de él.</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Manuel Lozoya</author>
  </authors>
  <commentList>
    <comment ref="D5" authorId="0" shapeId="0" xr:uid="{4C991F7A-708D-4D33-BAA2-65C3DFBEFB9A}">
      <text>
        <r>
          <rPr>
            <b/>
            <sz val="9"/>
            <color indexed="81"/>
            <rFont val="Tahoma"/>
            <family val="2"/>
          </rPr>
          <t>Manuel Lozoya:</t>
        </r>
        <r>
          <rPr>
            <sz val="9"/>
            <color indexed="81"/>
            <rFont val="Tahoma"/>
            <family val="2"/>
          </rPr>
          <t xml:space="preserve">
IT Group
Digital Nlatam
Transformación Digital</t>
        </r>
      </text>
    </comment>
    <comment ref="E5" authorId="0" shapeId="0" xr:uid="{944ECE1C-65B7-4AEF-A246-2E3BB1BA394D}">
      <text>
        <r>
          <rPr>
            <b/>
            <sz val="9"/>
            <color indexed="81"/>
            <rFont val="Tahoma"/>
            <family val="2"/>
          </rPr>
          <t>Manuel Lozoya:</t>
        </r>
        <r>
          <rPr>
            <sz val="9"/>
            <color indexed="81"/>
            <rFont val="Tahoma"/>
            <family val="2"/>
          </rPr>
          <t xml:space="preserve">
Alta
Media
Baja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tc={FB015026-069E-43C5-9CD5-7A6ACC4989EE}</author>
  </authors>
  <commentList>
    <comment ref="G68" authorId="0" shapeId="0" xr:uid="{FB015026-069E-43C5-9CD5-7A6ACC4989EE}">
      <text>
        <t>[Comentario encadenado]
Su versión de Excel le permite leer este comentario encadenado; sin embargo, las ediciones que se apliquen se quitarán si el archivo se abre en una versión más reciente de Excel. Más información: https://go.microsoft.com/fwlink/?linkid=870924
Comentario:
    Diego comenta que este proyecto no es de jessica sino de él.</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tc={D8F6BA74-CFA7-4966-AA25-F384B4984617}</author>
    <author>tc={90C8F773-8398-4DF9-9483-D49DD0437EA3}</author>
    <author>Manuel Lozoya</author>
  </authors>
  <commentList>
    <comment ref="AG54" authorId="0" shapeId="0" xr:uid="{D8F6BA74-CFA7-4966-AA25-F384B4984617}">
      <text>
        <t>[Comentario encadenado]
Su versión de Excel le permite leer este comentario encadenado; sin embargo, las ediciones que se apliquen se quitarán si el archivo se abre en una versión más reciente de Excel. Más información: https://go.microsoft.com/fwlink/?linkid=870924
Comentario:
    Validar con Civoney</t>
      </text>
    </comment>
    <comment ref="O56" authorId="1" shapeId="0" xr:uid="{90C8F773-8398-4DF9-9483-D49DD0437EA3}">
      <text>
        <t>[Comentario encadenado]
Su versión de Excel le permite leer este comentario encadenado; sin embargo, las ediciones que se apliquen se quitarán si el archivo se abre en una versión más reciente de Excel. Más información: https://go.microsoft.com/fwlink/?linkid=870924
Comentario:
    Diego comenta que este proyecto no es de jessica sino de él.</t>
      </text>
    </comment>
    <comment ref="C66" authorId="2" shapeId="0" xr:uid="{CD36DF3D-5765-495B-9421-483A5911086C}">
      <text>
        <r>
          <rPr>
            <b/>
            <sz val="9"/>
            <color indexed="81"/>
            <rFont val="Tahoma"/>
            <family val="2"/>
          </rPr>
          <t>Manuel Lozoya:</t>
        </r>
        <r>
          <rPr>
            <sz val="9"/>
            <color indexed="81"/>
            <rFont val="Tahoma"/>
            <family val="2"/>
          </rPr>
          <t xml:space="preserve">
Ya se tiene actualmente con palabras claves. Se quiere integrar mas inteligencia y que funcione mas eficiente</t>
        </r>
      </text>
    </comment>
  </commentList>
</comments>
</file>

<file path=xl/sharedStrings.xml><?xml version="1.0" encoding="utf-8"?>
<sst xmlns="http://schemas.openxmlformats.org/spreadsheetml/2006/main" count="13459" uniqueCount="2564">
  <si>
    <t>Valor</t>
  </si>
  <si>
    <t>Total Valor</t>
  </si>
  <si>
    <t>Esfuerzo</t>
  </si>
  <si>
    <t>Total Esfuerzo</t>
  </si>
  <si>
    <t>Puntaje Total</t>
  </si>
  <si>
    <t>Ponderación</t>
  </si>
  <si>
    <t>Potenciales para Practicantes</t>
  </si>
  <si>
    <t>On going Practicantes</t>
  </si>
  <si>
    <t xml:space="preserve">CT </t>
  </si>
  <si>
    <t>Dias</t>
  </si>
  <si>
    <t>¿En que nivel es detonada la necesidad?</t>
  </si>
  <si>
    <t>¿Tiene un sponsor o dueño?</t>
  </si>
  <si>
    <t>¿A cuántas personas /clientes impacta?</t>
  </si>
  <si>
    <t>Alineado a Objetivos / Estrategia</t>
  </si>
  <si>
    <t>¿Cuál es el impacto en beneficios duros anuales?</t>
  </si>
  <si>
    <t>¿Simplifica Procesos o mejora el Control?</t>
  </si>
  <si>
    <t>¿Es replicable?</t>
  </si>
  <si>
    <t>¿Requiere recursos externos para el desarrollo? Cantidad de personas</t>
  </si>
  <si>
    <t>¿Requiere CAPEX/Inversion?</t>
  </si>
  <si>
    <t>¿Cuál es el tiempo de desarrollo?</t>
  </si>
  <si>
    <t>¿Cuál es la Calidad de datos y disponibilidad de la información?</t>
  </si>
  <si>
    <t xml:space="preserve">¿Cuál es el Tiempo para implementar la solución? </t>
  </si>
  <si>
    <t>¿Qué tan compleja es la integración técnica de la(s) solucion digital?</t>
  </si>
  <si>
    <t>¿Qué tan compleja es la implementacion? Complejidad del nuevo proceso o cantidad de recursos para implementar</t>
  </si>
  <si>
    <t>Previo</t>
  </si>
  <si>
    <t>Renking General</t>
  </si>
  <si>
    <t xml:space="preserve">INICIATIVA </t>
  </si>
  <si>
    <t>DESCRIPCIÓN</t>
  </si>
  <si>
    <t>Fecha Inicio</t>
  </si>
  <si>
    <t>Fecha de Término / real o estimada</t>
  </si>
  <si>
    <t>Tiempo de Ciclo en días</t>
  </si>
  <si>
    <t>PROCESO DE NEGOCIO</t>
  </si>
  <si>
    <t>Ingresada en PBOT</t>
  </si>
  <si>
    <t>Grupo Técnico Asignado</t>
  </si>
  <si>
    <t>Tipo de Iniciativa</t>
  </si>
  <si>
    <t>Fecha de Registro</t>
  </si>
  <si>
    <t>Dependencias:
IT Local
T. Digital
Digitalizacion
SSC
Externo</t>
  </si>
  <si>
    <t>Citizen Developer / Creator</t>
  </si>
  <si>
    <t>Dueño del Proceso</t>
  </si>
  <si>
    <t>Líder o Solicitante</t>
  </si>
  <si>
    <t>DTC Lead</t>
  </si>
  <si>
    <t>Black Belt Lead</t>
  </si>
  <si>
    <t>Direccion de Negocio 
del Usuario</t>
  </si>
  <si>
    <t>¿Impacta a Gases Envasados?</t>
  </si>
  <si>
    <t>Business Process Analyst</t>
  </si>
  <si>
    <t>Area de Productividad</t>
  </si>
  <si>
    <t>VP (5)
Director (4)
Gerente (3)
Supervisor (2)
Usuario (1)</t>
  </si>
  <si>
    <t>Si (5)
No (1)</t>
  </si>
  <si>
    <t>&gt; 500 (5)
300 - 500 (4)
200 - 300 (3)
100  - 200 (2)
&lt; 100 (1)</t>
  </si>
  <si>
    <t>Si (5)
Parcialmente (3)
No (1)</t>
  </si>
  <si>
    <t>Alto (5) &gt;200 KUSD
Medio (3) &gt;100 KUSD
Bajo (1) &lt;100 KUSD 
Ninguno (0) 0 KUSD</t>
  </si>
  <si>
    <t>Tranformación (5)
Mejora completa (3)
Mejora parcial (1)
Ninguno (0)</t>
  </si>
  <si>
    <t xml:space="preserve">
Nlatam(5)
Nacional (3)
Local (1)
No (0)</t>
  </si>
  <si>
    <t xml:space="preserve">
Ninguna  (5)
1 (4)
De 2 a 5 (3)
&gt; 5  (1)</t>
  </si>
  <si>
    <t>No (5)
Si &lt; 5 KUSD (4)
Entre 5 y 20 KUSD (3)
Entre 20 y 100 KUSD (2)
Si &gt;100 KUSD (1)</t>
  </si>
  <si>
    <t>Cambio Menor &lt;= 40 hrs de dsllo (5)
Cambio Mayor &gt; 40 hrs de dsllo (4)
Proyecto Menor  &lt; 160 hrs (3)
Proyecto Mediano :  2-5 meses (2)
Proyecto Mayor &gt; 5 meses (1)</t>
  </si>
  <si>
    <t>Alto (5)
Medio (3)
Bajo (1)</t>
  </si>
  <si>
    <t>Más de 3 meses(1) 
Entre 1 y 3 meses(3)
Menos de 1 mes (5)</t>
  </si>
  <si>
    <t>Alto (1)
Medio (3)
Bajo (5)</t>
  </si>
  <si>
    <t>ESTATUS Y SIGUIENTES PASOS</t>
  </si>
  <si>
    <t>Acciones a ejecutar para Acelerar</t>
  </si>
  <si>
    <t>Business Impact USD$
Growth / year</t>
  </si>
  <si>
    <t>Business Impact USD$
Costos</t>
  </si>
  <si>
    <t>Business Impact (Time, Control, Compliance)</t>
  </si>
  <si>
    <t>Fase: Nuevo / Analisis / Desarrollo / Pruebas/ Implementado / Terminado</t>
  </si>
  <si>
    <t>G10</t>
  </si>
  <si>
    <t>Pricing Precision</t>
  </si>
  <si>
    <t xml:space="preserve">Desarrollo de un modelo IA en donde analiza los precios de clientes por variables como producto, región, volumen, tipo de cliente etc y define el precio ideal promedio que debería tener el cliente. La diferencia se incrementaría en una campaña de precios. Este modelo alimentará la herramienta de PRICE TAG para campañas automáticas.
</t>
  </si>
  <si>
    <t>Finanzas, RH, Administración</t>
  </si>
  <si>
    <t>Digital Nlatam</t>
  </si>
  <si>
    <t>TBD</t>
  </si>
  <si>
    <t>Digital</t>
  </si>
  <si>
    <t>Ninfaedith Fernández</t>
  </si>
  <si>
    <t>Ninfaedith Fernandez</t>
  </si>
  <si>
    <t>Ivan Arredondo</t>
  </si>
  <si>
    <t>Tania Mercado</t>
  </si>
  <si>
    <t>Finanzas /Compras / IT</t>
  </si>
  <si>
    <t>Sí</t>
  </si>
  <si>
    <t>Claudia Oliden</t>
  </si>
  <si>
    <t>Finanzas/RH/Compras/Nitropet</t>
  </si>
  <si>
    <t>S: En la fase final, el equipo de IA Alemania sigue enviando modelos de pruebas a Precios y contratos. PYC sigue solicitando ajustes al modelo en variables como: precios corporativos, clientes dolarizados.
N: Terminar pruebas e iniciar implementación con la otra herramienta de PRICE TAG, es decir, hacer la campaña de precios.</t>
  </si>
  <si>
    <t>Revisar si hay algun Stopper técnico para arrancar. Propiciar reuniones para ver avance de prueba del modelo y si este requiere más ajustes.</t>
  </si>
  <si>
    <t>Pruebas</t>
  </si>
  <si>
    <t>Automatización de búsqueda de multas</t>
  </si>
  <si>
    <t xml:space="preserve">Desarrollo de un BOT/ RPA que realice la busqueda en las diferentes páginas de los gobiernos federales y estatales, con el fin de detectar si algún vehículo comercial de PGP ha sido acreedor de uan multa. </t>
  </si>
  <si>
    <t>Operaciones</t>
  </si>
  <si>
    <t>No</t>
  </si>
  <si>
    <t>IT</t>
  </si>
  <si>
    <t xml:space="preserve">Proyecto nuevo </t>
  </si>
  <si>
    <t>Proyecto Nuevo</t>
  </si>
  <si>
    <t>Digitalización</t>
  </si>
  <si>
    <t>Arturo Lozano</t>
  </si>
  <si>
    <t>Salvador García</t>
  </si>
  <si>
    <t>David Silva</t>
  </si>
  <si>
    <t>Aldo Maldonado</t>
  </si>
  <si>
    <t>VP Gases Envasados</t>
  </si>
  <si>
    <t>Si</t>
  </si>
  <si>
    <t>Manuel Lozoya</t>
  </si>
  <si>
    <t>Producción/Distribucion Envasados</t>
  </si>
  <si>
    <t>S: Se solicita apertura de proyecto
N: Validar con IT y Negocio Requerimentos y potenciales soluciones a la neceidad</t>
  </si>
  <si>
    <t>Junta con Salvador Goznalez y David Silva semana del 24 de Feb</t>
  </si>
  <si>
    <t>Asistente Virtual Inteligente para asistencia en Tiendas NITRO</t>
  </si>
  <si>
    <t>Usar la herramienta de Nitro para facilitar la consulta de relevantes en los procedimientos, ABC, información Comercial de Retail.</t>
  </si>
  <si>
    <t>Ventas &amp; Mkt.</t>
  </si>
  <si>
    <t>On going</t>
  </si>
  <si>
    <t>Marco Pacheco</t>
  </si>
  <si>
    <t>Jose Ramón Rodriguez</t>
  </si>
  <si>
    <t>PGP Centro/Sur</t>
  </si>
  <si>
    <t>Marketing/Ventas Cilindros</t>
  </si>
  <si>
    <t>S: Se realizaron pruebas en versión de prueba de Nitro y se definio correr piloto en tiendas de Mty. En espera que se libere nueva version de Nitro en Feb25
N: Esperar resultados de las pruebas, validar y continuar con despliegue en version de Productivo de Nitro.</t>
  </si>
  <si>
    <t xml:space="preserve">Se está escalando con IT la autorización de accesos a la Herramienta de Nitro. Se mandó correo a Adrian Espinosa, Gerardo Moya y Armando Guerrero 19 de Feb 25
</t>
  </si>
  <si>
    <t>Estimar Tiempo que se ahorran Vendedores en Consultas</t>
  </si>
  <si>
    <t>G9</t>
  </si>
  <si>
    <t xml:space="preserve">Facturación Dia paciente instituciones publicas </t>
  </si>
  <si>
    <t>IT Group</t>
  </si>
  <si>
    <t>Terminado</t>
  </si>
  <si>
    <t>IT Local</t>
  </si>
  <si>
    <t>Alan Mendoza</t>
  </si>
  <si>
    <t>Nohemi Perez
Alan Mendoza</t>
  </si>
  <si>
    <t>Ruben Monterrubio</t>
  </si>
  <si>
    <t>Armando Guerrero</t>
  </si>
  <si>
    <t>PGP Nte/ Occidente / Noroeste</t>
  </si>
  <si>
    <t>S: Ya liberado y funcionando.
N: Seguimiento por parte del negocio. Calcular beneficio y reportar $</t>
  </si>
  <si>
    <t>Validar funcionamiento con Alan Mendoza y si se requiere campaña de implementación con públicos internos.</t>
  </si>
  <si>
    <t>Reducción de 1 FTE en el proceso de facturación</t>
  </si>
  <si>
    <t>Scorecard Digital de medición de Inventarios de Cilindros.</t>
  </si>
  <si>
    <t>Tablero digital para la consulta de los gaps de inventarios de cilindros entre localidades, con el objetivo de toma de decisiones de distribución de activos más eficientes, basado en los modelos del Cylinder Inventory Management.</t>
  </si>
  <si>
    <t>Francisco Mata</t>
  </si>
  <si>
    <t>S: Se tiene la BD del CIM que servirá de base para el análisis y desarrollo. En espera de recursos para continuar con el desarrollo
N: Se tuvo primer sesión con Gerardo Moya y los nuevos Practicantes para que tomen el proyecto. Se explicó el requeirmiento general y se compartió BD para empezar a ubicar localidades en el Mapa. Junta 19Feb25. Gerardo solicitará sesión con Jose Pinto para explicar el algoritmo del CIM</t>
  </si>
  <si>
    <t xml:space="preserve">Se asignaron practicantes a esta iniciativa 19Feb25
Se realizó primer sesión de entendimiento general del requerimiento 19Feb25
</t>
  </si>
  <si>
    <t>Análisis</t>
  </si>
  <si>
    <t>Cálculo de rentabilidad cliente / producto para clientes PGP</t>
  </si>
  <si>
    <t xml:space="preserve">Desarrollar una vista nueva del tablero actual de Cost to Serve. Cálculo automático de rentabilidad cliente/producto para los clientes de PGP
</t>
  </si>
  <si>
    <t xml:space="preserve">Digital </t>
  </si>
  <si>
    <t>Pendiente</t>
  </si>
  <si>
    <t>Oscar Flores</t>
  </si>
  <si>
    <t>Gerardo Moya</t>
  </si>
  <si>
    <t>PGP NAL.</t>
  </si>
  <si>
    <t>Pilar Arenas</t>
  </si>
  <si>
    <t>S: Ya se hizo el desarrollo, se encuentra en validación y pruebas
N: Terminar las pruebas y liberarlo Est. Feb25. Calcular Beneficios</t>
  </si>
  <si>
    <t xml:space="preserve">Sesiones de seguimiento de avance 1 vez a la semana
Al terminar la primer corrida de información y ver el potencial, se hará un plan de acción para tomar acciones con los clientes
Armar plan de despliegue con Gtes comerciales
</t>
  </si>
  <si>
    <t>Calcular
Campaña de ctes marginales para modificar precio</t>
  </si>
  <si>
    <t>$. Tiempo</t>
  </si>
  <si>
    <t>A5</t>
  </si>
  <si>
    <t>Rental &amp; Fees Tracking</t>
  </si>
  <si>
    <t xml:space="preserve">Herramienta para automatizar el cobro de rentas a clientes y dar seguimiento.
</t>
  </si>
  <si>
    <t>Digital EEUU</t>
  </si>
  <si>
    <t>Oscar Flores / Alejandro Torres</t>
  </si>
  <si>
    <t>Ivan Arredondo/Lei Sun</t>
  </si>
  <si>
    <t>PGP Norte</t>
  </si>
  <si>
    <t>Marina Davila</t>
  </si>
  <si>
    <t>S: Identificación de oportunidades de incremento del ingreso por cobro de rentas. Versión conectada a JDE México, con detalle de casos por vendedor. Se realizaron pruebas. Se dio acceso a equipo de GE Mty para pruebas. Se encuentra aprox al 95% de avance. Faltan algunos desarrollos (poder descar reporte maestro con incidencias, etc)
N: Adecuar correcciones detectadas en las pruebas. Tener VoBo del negocio de la funcionalidad final. Elaborar plan de comunicación e implementación a nivel nacional</t>
  </si>
  <si>
    <t>Armar plan de despliegue
Actualizar valores de target para rentas, con la Corporación
Sesión para validar cómo conectarlo con CRM</t>
  </si>
  <si>
    <t>Desarrollo</t>
  </si>
  <si>
    <t>Notificaciones automáticas a Clientes.</t>
  </si>
  <si>
    <t xml:space="preserve">Diseño de flujo de notificación al cliente en momento de generar facturas a su nombre. Esto como medida de control de transacciones con clientes.
</t>
  </si>
  <si>
    <t>Carlos Arturo Rodriguez
Armando Ramos</t>
  </si>
  <si>
    <t xml:space="preserve">S: Se terminó una primer version y se identificaron errore de algunas órdenes no se envían. Se solicita a IT apoyo para revisar técnicamente el error. Se realizaron pruebas satisfactorias, ya esta corregido el error.
N: Comunicación a clientes, area comercial y CSC del despliegue para sucursales de primera etapa. Saltillo, Cedis VH.
Se estima correr el piloto 2 meses, evaluar y definir despliegue nacional </t>
  </si>
  <si>
    <t>Marina convoca a Fuerza comercial y CSC para comunicación 26 de Feb, Clientes 27 de Feb.</t>
  </si>
  <si>
    <t>Control
Satisfacción del cliente</t>
  </si>
  <si>
    <t>G6</t>
  </si>
  <si>
    <t>Price Tag</t>
  </si>
  <si>
    <t>Automatización de las campañas dinámicas de incremento de precios. Identifica rezagos en repaso de la inflación interna. También recibo feedback del área comercial y permite medir incrementos. Se alimenta del modelo del proyecto PRICING PRECISION. Nota el beneficio es el mismo que Pricing Precision, no duplicar.</t>
  </si>
  <si>
    <t>Oscar Flores/Ninfaedith Fernandez</t>
  </si>
  <si>
    <t>Ivan Arredondo/ Frank Mufalli</t>
  </si>
  <si>
    <t>S: EU definió datos requeridos.Se está trabajando en la adaptación de la herramienta a datos que se requieren ver en herramienta, está en proceso el diseño de la estructura (campos requeridos por México) por el team de José Pinto. Sigue PYC enviando catálogo clientes, de vendedores etc.
N:Realizar la carga de datos a la herramienta, probar funcionalidad y resultados.</t>
  </si>
  <si>
    <t>Revisar si hay algun Stopper técnico para arrancar. Propiciar reuniones para ver avance de prueba del modelo y si este requiere más ajustes (del proyecto Pricing Precision que alimentará este proyecto).</t>
  </si>
  <si>
    <t xml:space="preserve">Página Sharepoint para Distribución </t>
  </si>
  <si>
    <t>Site de SharePoint que contenta toda la información relativa al área de Distribución: procedimientos, materiales de capacitación PESD.</t>
  </si>
  <si>
    <t>Distribución</t>
  </si>
  <si>
    <t>no</t>
  </si>
  <si>
    <t>ND</t>
  </si>
  <si>
    <t>S: Se identificó la oportunidad
N: Sesión con el negocio para definir requerimientos</t>
  </si>
  <si>
    <t>Se realizará una sesión con Arturo Lozano el lunes 24 de febrero para definir los requerimientos de información y layout del sitio. Se validó el sitio antiguo y se está trabajando en un layout para presentar el lunes 24 a Arturo Lozano. En la sesión se validará también los documentos que ya no son válidos para alientar el sitio nuevo con información actualizada y relevante.</t>
  </si>
  <si>
    <t>Control</t>
  </si>
  <si>
    <t>Arrancado</t>
  </si>
  <si>
    <t>Aplicación Celonis/Qliq 
Flujo de un cilindro</t>
  </si>
  <si>
    <t xml:space="preserve">Facilitar el proceso de monitoreo del flujo de un cilindro desde que es inicializados
</t>
  </si>
  <si>
    <t>Anabel Estrada</t>
  </si>
  <si>
    <t>Anabel Estrada / Brenda Ramírez</t>
  </si>
  <si>
    <t>Uriel Torres / Pedro Ramirez</t>
  </si>
  <si>
    <t>S:  Se empezó a probar la solución en su versión original de Europa. Se identificaron cambios necesarios para la región LATAM. Definiciones de negocio y de proceso para cobros potenciales
N: Realizar los cambios identificados (filtros, campos de fechas, graficos adicionales, tiempos de las etapas del escaneo de TA)</t>
  </si>
  <si>
    <t>Aplicación Celonis/Qliq 
Lento movimiento</t>
  </si>
  <si>
    <t xml:space="preserve">Explotar la información generada por TA, para : identificar oportunidades que requieren toma de acciones o desarrollar nuevos proyectos.   Identificar oportunidades de Lento movimiento, mejorar y monitorear el inventario por localidad </t>
  </si>
  <si>
    <t>G7</t>
  </si>
  <si>
    <t>Argus for Customer Contracts</t>
  </si>
  <si>
    <t>El objetivo es alimentar la herramienta con contratos y esta genere tablas e info de manera organizada (predefinida). Con el objetivo de identificar oportunidades de cobros o ajuestes a clientes.</t>
  </si>
  <si>
    <t>Trans Digital / Digital</t>
  </si>
  <si>
    <t>S: Se realizaron pruebas por precios y contratos
N: Falta integración con CRM e integrar al equipo de T. Digital
Tania revisa con Ninfaedith el cálculo de beneficios 13Feb25</t>
  </si>
  <si>
    <t>Validar Beneficios Tania se reunirá con Ninfaedith Semana 24Feb. Generar sesión con Edgar Madrigal y Cindy Lozano para definir requerimientos para integrar el CRM.</t>
  </si>
  <si>
    <t>E8</t>
  </si>
  <si>
    <t>Segmentación CIAC</t>
  </si>
  <si>
    <t>Proceso automático para actualizar la segmentación de los clientes de PGP sgún sus criterios de comportamiento</t>
  </si>
  <si>
    <t>Servicio al Cliente</t>
  </si>
  <si>
    <t>Transformación Digital</t>
  </si>
  <si>
    <t>SSC</t>
  </si>
  <si>
    <t>Ana Treviño</t>
  </si>
  <si>
    <t>Cesar Paz</t>
  </si>
  <si>
    <t>S:Se desarrolló en CRM las tablas con los cuestionarios para llenar y poder mediante un reporte combinando el cuestionario y valores el segmento al que corresponde. Actualmente se está utilizando en CIAC Norte
N: Definiciones de negocio para replicar a Centro y otras divisiones</t>
  </si>
  <si>
    <t>1. Reactivar la propuesta resultado del diagnostico de Stefanini y el avance previo hecho en CRM
2. Tocar base con Gonzalo y Paco porque hay cambio en el alcance de la implementación del CIAC
3. Incluir dentro del alcance de los ptácticantes el diseño del proceso automatico de la segmentación</t>
  </si>
  <si>
    <t>Tiempo - Mejora en la segmentación de clientes y asignación de carteras al CIAC</t>
  </si>
  <si>
    <t>Actualización Automática de Tablero de Ventas Retail</t>
  </si>
  <si>
    <t xml:space="preserve">Automatización de información en tablero existente. Actualemente IT y retail gestionan parte de la información manual para actualizarlo. 
</t>
  </si>
  <si>
    <t>Deyanira Blanco</t>
  </si>
  <si>
    <t xml:space="preserve">S: Actualmente ya se tiene un tablero, información como la actualizacion de Vendedores es Manual, se proporciona información a IT para actualizarse. Ya se acordó usar un programa para no depender de Juan Romero.
Se crearon las cards 32535 ( para cargar de forma automática los vendedores vigentes - Juan Romero) y 32536 (Programa para cargar las excepciones - Celeste) </t>
  </si>
  <si>
    <t>Pruebas en el cierre de febrero '24 para validar carga automática de vendedores vigentes.
Seguimiento con Velia para fecha de liberación card 32536</t>
  </si>
  <si>
    <t>Tiempo y Control</t>
  </si>
  <si>
    <t>Nuevo</t>
  </si>
  <si>
    <t>E2</t>
  </si>
  <si>
    <t>Re diseño App Medigas</t>
  </si>
  <si>
    <t xml:space="preserve">Re diseño de App Medigas para permitir que los pacientes soliciten accesorios, cilindros chicos, o la recolección de activos.
</t>
  </si>
  <si>
    <t>Cindy Lozano</t>
  </si>
  <si>
    <t>Christian Carrillo</t>
  </si>
  <si>
    <t>Desarrollo de Negocios</t>
  </si>
  <si>
    <t>Distribución Bulk/Servicio a Clientes - Instalaciones</t>
  </si>
  <si>
    <t>S: Análisis
N: Terminar propuesta diseño para compartir RFP final a IT</t>
  </si>
  <si>
    <t>Validar con Cindy Lozano alcance del upgrade y alinear con el negocio que el requerimiento sea correcto.</t>
  </si>
  <si>
    <t xml:space="preserve">Tiempo - Hard Savings $ 60 K USD (disminución de agentes en CSC por conversión digital)
</t>
  </si>
  <si>
    <t>Mejora de Servicio a pacientes</t>
  </si>
  <si>
    <t>Normatividad alrededor de importaciones de Gases Especiales.</t>
  </si>
  <si>
    <t>Facilitar y agilizar el proceso de búsqueda de información relevante de importaciones a través de NITRO</t>
  </si>
  <si>
    <t xml:space="preserve">Raúl Gallegos </t>
  </si>
  <si>
    <t>S: Se identificó oportunidad con usuario y se requiere definiciones de alcances y líderes para el proyecto. Se revisa que la solución NITRO para consulta de normas puede ser la alternativa
N: Hacer pruebas con los documentos proporcionados por Gases Especiales con NItro y evaluar si es la opción que se requiere</t>
  </si>
  <si>
    <t>Reunion con PO/ Requester Raúl Gallegos para definir alcance y requerimiento semana del 24 de Feb
Solicitar accesos a Nitro para equipo de Gases Especiales para comenzar a hacer pruebas
Colocar información de Normatividad en PDF en un sitio compartido</t>
  </si>
  <si>
    <t>E1</t>
  </si>
  <si>
    <t>Datawarehouse de logística para KPIS logística</t>
  </si>
  <si>
    <t>Creación de un Dataware house para KPIS logística.</t>
  </si>
  <si>
    <t xml:space="preserve">IT Local </t>
  </si>
  <si>
    <t>Mayela Ramírez</t>
  </si>
  <si>
    <t>Mayela Ramirez</t>
  </si>
  <si>
    <t>Juan España y  proveedor externo</t>
  </si>
  <si>
    <t>S: Se terminó el desarrollo y está siendo utilizado por el negocio
N: Darle seguimiento a cambios o mejoras adicionales solicitadas por el negocio y contruir los tableros necesarios para el negocio</t>
  </si>
  <si>
    <t>Sales Forecast Tool</t>
  </si>
  <si>
    <t xml:space="preserve">Herramienta para automatizar el proceso de creación de forecast mensual para PGP basado en modelo de la Región Noroeste.
</t>
  </si>
  <si>
    <t>Jose Lainez</t>
  </si>
  <si>
    <t>S: Se encuentra en desarrollo, se fue demorando y se reactivó el desarrollo en Ene25. Revisión viernes 7 Feb.
N: Terminar el desarrollo, validar resultados, ajustes del modelo e implementar</t>
  </si>
  <si>
    <t xml:space="preserve">1. Se reactivaron las sesiones de seguimiento
2. Se propone armar un plan de trabajo con fechas comprometidas
3. Planear etapa de pruebas
</t>
  </si>
  <si>
    <t>Soft
Precision de Fcst
Reducción de Tiempo</t>
  </si>
  <si>
    <t>Update y revisión de Tablero "Homecare Delieveries"</t>
  </si>
  <si>
    <t>Tablero existente relativo a entregas con pacientes de Homecare el cual dejó de funcionar correctamente y se requiere actualizar datos con TA para que vuelva a funcionar.</t>
  </si>
  <si>
    <t>Gabriela Barriga</t>
  </si>
  <si>
    <t>S: Se tiene una primer version. Negocio solicitó cambios que están en proceso.
N: Terminar con los cambios solicitados, probar, validar y liberar.</t>
  </si>
  <si>
    <t>Se solicitaron las licencias de Tableau para Santiago Juárez y Braulio Martínez quienes apoyarán con la migración del tablero de Tableau a Powerbi.  Validar con Gerardo Moya ajustes que se deben hacer con claves dado los movimientos hechos por TrackAbout.  Validar con el negocio si el tablero original es el requerido o quieren algún ajuste al mismo.</t>
  </si>
  <si>
    <t xml:space="preserve">Actualizar el reporte de clientes perdidos o en riesgo, para clientes de Especiales (Win / Lost) </t>
  </si>
  <si>
    <t>Actualizar el reporte de clientes perdidos o en riesgo, para clientes de Especiales (Win / Lost) - Carolina Varela</t>
  </si>
  <si>
    <t>S: Se identificó oportunidad con usuario y se requiere definiciones de alcances y líderes para el proyecto.
N: Sesión con Process Owner para tomar definiciones de negocio</t>
  </si>
  <si>
    <t xml:space="preserve">1. Se va a revisar con Oscar Flores y Raúl Gallegos el alcance del reporte actual para identificar que filtros sepueden agregar para que la fuerza de ventas de gases especiales pueda análizar la información / Semana del 20 al 28 de feb. El reporte actual ya puede mostrar información de los clientes de Especiales
2. Levantar el listado de requerimientos de negocio para traducir a tecnicos y actualizar el tablero / Fecha compromiso 15 de Marzo
</t>
  </si>
  <si>
    <t>BD para administración de proyectos de construcción, remodelación o reubicaciones *</t>
  </si>
  <si>
    <t>Desarrollar una base de datos para facilitar el control y seguimiento de los proyectos de construcción, solicitudes y seguimiento a la ejecución.</t>
  </si>
  <si>
    <t>Octavio Rendón</t>
  </si>
  <si>
    <t>S: La base se encuentra en excel compartido.
N: Definición de requerimientos/ alcance de la herramienta necesaria y responsables.</t>
  </si>
  <si>
    <t xml:space="preserve">Actualmente se cuenta con la información en un excel compartido. El martes 25 de febrero está programada una sesión con Octavio Rendón para definir requerimientos de la BD, APP y tablero de consulta de proyectos y su estatus. Se estima que se pueda desarrollar por Claudia Oliden, Santiago y Braulio. </t>
  </si>
  <si>
    <t>Simplificación administrativa de los proyectos, mejorar el seguimiento y control de costos.</t>
  </si>
  <si>
    <t>Integración de bitácoras de tiendas con Mercado Pago</t>
  </si>
  <si>
    <t xml:space="preserve">Conciliación automática de depósitos del banco con las ventas de contado en el sistema de bitácoras
</t>
  </si>
  <si>
    <t>Velia Niño, Marina Dávila</t>
  </si>
  <si>
    <t>S: Se revisó información que proviene de Mercado Pago con IT, y contraloría para levantar requerimientos. Se propuso una solución por Armando Ramons y Velia de IT. Se realizó una primer cotización de recursos para el desarrollo
N: Obtener una segunda cotización y presentar al negocio por Marina Davila semana del 24Feb25</t>
  </si>
  <si>
    <t xml:space="preserve">Sesiones con equipo de trabajo convocadas por Marina Davila, semana del 24 de Feb, para revisar cotizacion 2 y arrancar el desarrollo. Estimado 3 meses de desarrollo
</t>
  </si>
  <si>
    <t>&lt;100K USD</t>
  </si>
  <si>
    <t>Control de transacciones y cumplimiento</t>
  </si>
  <si>
    <t>E6</t>
  </si>
  <si>
    <t>Modulo Bulk &amp; Microbulk eChannel</t>
  </si>
  <si>
    <t xml:space="preserve">Acceso a facturación, estados de cuenta, históricos de consumo, niveles de tanques y sobre pedidos de clientes de bulk, microbulk y mixtos.
</t>
  </si>
  <si>
    <t>IT Corporativo</t>
  </si>
  <si>
    <t>Adriana Loredo / Jessica Zanella</t>
  </si>
  <si>
    <t>Tania Castorena</t>
  </si>
  <si>
    <t>Adolfo Olmedo</t>
  </si>
  <si>
    <t>S: En proceso de moverlo a producción
N: Plan  de despliegue interno y externo.</t>
  </si>
  <si>
    <t>Productividad - Soft Savings $106.5 K USD,  Hard Savings $15 K USD (conversión digital de pedidos cliente sobrepedido)</t>
  </si>
  <si>
    <t>Identificar facturas no timbradas con el error realacionado</t>
  </si>
  <si>
    <t>Identificar las facturas no timbradas mediante un algoritmo inteligente para detonar acciones correctiva, mejorar el control de las transacciones y evitar sanciones</t>
  </si>
  <si>
    <t xml:space="preserve">S: Mensualmente en GE existe un promedio de 120 facturas (1.4mmps) que no se timbran por error en datos fiscales, actualmente se obtiene reporte y se trabaja manualmente para identificarlas y tomar acciones.
Posibles Consecuencias para el negocio:
Denuncia ante SAT, multas, cierre de establecimiento, revocación de certificado
N: Sesión con el negocio para definir requerimientos. </t>
  </si>
  <si>
    <t xml:space="preserve">Sesión con Oscar Flores, Fernando Madrigal, Mario Carranza el día 26 de febrero para definir requerimientos.
</t>
  </si>
  <si>
    <t>Mejorar control administrativo de las transacciones.
Evitar denuncia ante SAT, multas, cierre de establecimiento, revocación de certificado</t>
  </si>
  <si>
    <t xml:space="preserve">Reporte para visualizar el Margen por línea de Flash gases especiales </t>
  </si>
  <si>
    <t xml:space="preserve">Automatizar un reporte para monitorear el margen por línea de Flash, costos y su desempeño, precios.  </t>
  </si>
  <si>
    <t xml:space="preserve">1. Se revisará el reporte del Cost to serve con Raúl Gallegos para ver si la información es lo que busca para el análisis de rentabilidad de los clientes de especiales / Semana 20 al 28 de feb
2. Levantar requerimientos de negocio para diseñar la solución tecnológica necesaria
</t>
  </si>
  <si>
    <t>E4</t>
  </si>
  <si>
    <t>Migración Tienda Linde y Tienda Medigas</t>
  </si>
  <si>
    <t xml:space="preserve">Migración de plataformas de e-Commerce para reducción de oportunidades en ciberseguridad.
</t>
  </si>
  <si>
    <t>Edgar Madrigal</t>
  </si>
  <si>
    <t xml:space="preserve">
S: Se está trabajando Virket/IT en actualizacion de Versiones para garantizar oportunidades de Cyberseguridad.
Se está implementando una DMZ para proteger la red de Linde
Se esta analizando junto con Corporacion los requerimientos para migrar ambas tiendas a plataforma de E-Channel. Se tienen requerimientos y cotizaciones. 
N: Terminar pruebas de Cyberseguridad Feb25 
Evaluar desarrollos y cambios que se tienen que hacer y hacer plan de trabajo. Revisar propuestas del proyecto de canal minorista.</t>
  </si>
  <si>
    <t>Cumplimiento
UX
Performance
Ventas Potenciales Adicionales</t>
  </si>
  <si>
    <t>G8</t>
  </si>
  <si>
    <t>OrderGPT</t>
  </si>
  <si>
    <t>BOT enfocado en CSC Envasados  que interpreta mails con pedidos, resumiendo solicitud y crea pedido (orden) en JDE.</t>
  </si>
  <si>
    <t>Marcela Hernandez</t>
  </si>
  <si>
    <t xml:space="preserve">S:  Se presentó la iniciativa por el Grupo Digital Americas
N: Junta con el equipo para el Kickoff </t>
  </si>
  <si>
    <t>Tania revisará con Marcela si hay impacto de beneficios con el CSC. 24feb25
Manuel Revisa con PO sesion para kickoff del proyecto y estatus 24 feb 25</t>
  </si>
  <si>
    <t>G2</t>
  </si>
  <si>
    <t>Auto - Geoposición pacientes iniciales</t>
  </si>
  <si>
    <t>Desarrollo para que los pacientes de Homecare puedan  poner su ubicación real (domicilio). Con miras a resolver el problema de geoposición de los clientes.</t>
  </si>
  <si>
    <t xml:space="preserve">Excelencia operacional </t>
  </si>
  <si>
    <t>S: Se identificó la necesidad. Se realizaron algunas pruebas del modelo de estadarización de direcciones (ML) con largos tiempos de procesamiento. Se solicitó un servidor con mayor capacidad
N: Resolver si se requiere inversion de un servidor adicional en cuanto confirm IT disponibilidad de recursos</t>
  </si>
  <si>
    <t>Facturas retenidas sin contabilizar</t>
  </si>
  <si>
    <t>Herramienta que Identifique ventas retenidas en estatus 580 - 620 con el fin de identificar el error con un algoritmo inteligente y liberarlas lo antes posible.</t>
  </si>
  <si>
    <t>S: Se identificó la oportunidad. En diciembre del 2024 se identificaron 408 ordenes por $3.1 mmps en estatus 580-620 sin avanzar, algunas veces las retenciones son por errores de confirguracion en algun campo de JDE. La identificación del error se hace manual.
N: Sesión con el negocio para definir requerimientos</t>
  </si>
  <si>
    <t>Definir requerimientos con negocio y IT.
Estimar beneficios por facturas de crédito no cobradas.</t>
  </si>
  <si>
    <t>&lt;100 K</t>
  </si>
  <si>
    <t>Control administrativo</t>
  </si>
  <si>
    <t>Automatizar o digitalizar el proceso de conciliación de rutas y ordenes retenidas (A8, O2, TT, TY)</t>
  </si>
  <si>
    <t xml:space="preserve">Facilitar y agilizar el proceso de conciliación administrativa en plantas y sucursales, asegurar la liberación de ordenes retenidas.
</t>
  </si>
  <si>
    <t>S: Se identificó la oportunidad. Este proceso cambiaría con el Proyecto de firmas digitales
N: Sesión con el negocio para definir requerimientos</t>
  </si>
  <si>
    <t>ECOA etapa II Mezclas especiales</t>
  </si>
  <si>
    <t>Replicar la funcionalidad de ECOA para gases puros para las Mezclas especiales. Consiste en el desarrollo de reportes y certificados de calidad para las mezclas especiales.</t>
  </si>
  <si>
    <t>N/A</t>
  </si>
  <si>
    <t>Arael Mejía</t>
  </si>
  <si>
    <t>Ismael Hernández</t>
  </si>
  <si>
    <t>Se Fracciona el proyecto en 2 etapas :
1. Se va a replicar con apoyo de IT l aimplementación de QR para certificados de gases puros</t>
  </si>
  <si>
    <t>S: Se emiten los certificados de calidad de forma electrónica de gases puros en ECOA, se púede enviar de forma electrónica al cliente o el cliente puede entrar a la plataforma para descargar su certificado. La intención es integrar el uso de una etiqueta QR en el cilindro para facilitar el acceso a la información para el cliente.
N: Etapa 1 : Replicar el uso de QR para la emisión de certificados electrónicos para gases puros. Etapa 2: Replicar o diseñar la emisión de certificados electrónicos para Gases especiales.
Se detonó una sesión 19 Feb con Raul Gallegos, su equipo, Rodolfo Gomez, Ismael Hdz.</t>
  </si>
  <si>
    <t xml:space="preserve">Se divide el proyecto en 2 etapas: 
1. Replicar QR en los cilindros para descarga de certificados de calidad para Gases Puros
2. Mapeo del As Is en la semana del 24 al 28 de feb del proceso para mezclas especiales
3. Definir el alcance y requerimientos de negocio para emitir lo certificados electrónicos 
</t>
  </si>
  <si>
    <t>Reducción de costos por impresión de papeleria</t>
  </si>
  <si>
    <t xml:space="preserve">Servicio y control </t>
  </si>
  <si>
    <t>MB Quoting Tool</t>
  </si>
  <si>
    <t xml:space="preserve">Adecuar la herramienta en a la versión de EU para considerar cálculo de rentabilidad.
</t>
  </si>
  <si>
    <t>Jessica Zanella</t>
  </si>
  <si>
    <t>Uriel Torres/ Lei Sun</t>
  </si>
  <si>
    <t xml:space="preserve">S:  Adecuaciones de la versión de EU para considerar cálculo de rentabilidad de Mexico. En proceso
N: Definición del proceso por parte del Negocio una vez teniendo la herramienta ajustada. Lógica de participación de las áreas, flujos de autorizacion, etc. </t>
  </si>
  <si>
    <t>Us$ 220 K</t>
  </si>
  <si>
    <t>A3</t>
  </si>
  <si>
    <t>Implementación Azure B2C</t>
  </si>
  <si>
    <t xml:space="preserve">Implementación de Azure B2C para unificar cuentas de usuarios en canales digitales: Portales, Recarga Linde web, Apps móviles.
</t>
  </si>
  <si>
    <t>S: En desarrollo con SSC y Corporacion
N: Terminar integraciones de diferentes canales, Pruebas finales, Campaña a clientes (usuarios activos)</t>
  </si>
  <si>
    <t>Cumplimiento, Satisfacción del Cliente</t>
  </si>
  <si>
    <t xml:space="preserve">App para administración de vigilancia, intendencia y servicios TI latina </t>
  </si>
  <si>
    <t>Digitalizar y simplificar el proceso de inasistencias de vigilancia y seguridad para llevar un buen control de los costos asociados al servicio.</t>
  </si>
  <si>
    <t>Generar sesión con Oscar Flores, Fernando Madrigal, Mario Carranza y Víctor Mata para definir el alcance del proyecto y evaluar la herramienta a desarrollar.</t>
  </si>
  <si>
    <t>&lt; 5000K</t>
  </si>
  <si>
    <t>Mejorar el control del costo por inasistencias de los servicios de vigilancia</t>
  </si>
  <si>
    <t>Modulo de Rentabilidad de Cte/ Prod de HG´s</t>
  </si>
  <si>
    <t>Proyecto Réplica de Digital Americas</t>
  </si>
  <si>
    <t>S: Gerardo revisará información con el equipo de José para probar los datos
N: en función de las pruebas se definirán los sig. Pasos</t>
  </si>
  <si>
    <t>Modulo para Análisis de patrones de consumo de Ctes.</t>
  </si>
  <si>
    <t>Reporte de ventas y forecast para mezclas especiales.</t>
  </si>
  <si>
    <t>Automatizar el reporte de ventas de gases especiales a un nivel de detalle granular y que sirva como base para el cálculo del forecast y sacar varios cortes durante el mes. Revisar alcances con el Proyecto que trae Oscar</t>
  </si>
  <si>
    <t>1. Se propone dividir el proyecto en dos etapas con el objetivo de acelerar el resultado:
Etapa 1: Ampliar el alcance del proyecto de forecast automatico de Oscar Flores para que incluya Especiales, ese proyecto tiene 70% de avance y tiene juntas de seguimiento quincenale, la siguiente junta es el 28 de feb.
Etapa 2: Levantar requerimientos para diseñar el reporte de ventas, se propone revisar el proceso As Is con Cesar Moreno y Pablo Nuñez / seman del 20 al 28 de feb.</t>
  </si>
  <si>
    <t>Trackabout Value Streams. Tablero Desviaciones comerciales</t>
  </si>
  <si>
    <t>Identificar todos los cilindros que nos regresan los clientes a los cuales no les entregié originalemente</t>
  </si>
  <si>
    <t>Edgar Borquez</t>
  </si>
  <si>
    <t>Uriel Torres</t>
  </si>
  <si>
    <t>S:  Tablero elaborado en validación. Con el cambio de responsabilidades el nuevo Lider es Edgar Borquez y Marco Pacheco. Ya se validó con Diego y se está dando seguimiento. Falta un filtro para visualizar por Gte el cual se programó entrega de la funcionalidad en la semana del 17 Feb.
N: Revisión con Edgar y area técnica para ver estatus. Se estima que el tablero está al 70%. Validar con el filtro pendiente en la semana del 17 de Feb.</t>
  </si>
  <si>
    <t>Dar seguimiento en la semana del 20 al 28 de Feb, para validar la funcionalidad del ultimo requerimiento del filtro.
Junta en la semana del 20 al 28 de feb para aterrizar beneficios potenciales en conjunto con el BB (Edgar junto con José Ramon)</t>
  </si>
  <si>
    <t>Por definir</t>
  </si>
  <si>
    <t>Cambio de reporte GAP / inventario de tableau a Power BI</t>
  </si>
  <si>
    <t xml:space="preserve">Migración de reportes de Tableau a power BI.
</t>
  </si>
  <si>
    <t>Erika Acosta</t>
  </si>
  <si>
    <t xml:space="preserve">Gustavo Primo / Juan Romero </t>
  </si>
  <si>
    <t>S: Ya se tiene una versión actual, los cambios están en están en desarrollo, se ha dado prioridad a Homecare
N: Terminar desarrollos, validar información y desplegar.</t>
  </si>
  <si>
    <t>Cambio de reporte rotación de tableau a Power BI</t>
  </si>
  <si>
    <t xml:space="preserve">Migración de reportes de Tableau a power BI por Directriz.
</t>
  </si>
  <si>
    <t>Tablero One Page de indicadores para control de cilindros en Power BI</t>
  </si>
  <si>
    <t>Aprovechar la migración de tableau a power BI de reportes clave de Control del cilindros para armar un reporte One Page</t>
  </si>
  <si>
    <t>Simplicidad administrativa y mejora en el análisis de información</t>
  </si>
  <si>
    <t>Reporte automático de recuperación y aumentos de dotación en power BI</t>
  </si>
  <si>
    <t xml:space="preserve">Erika Acosta </t>
  </si>
  <si>
    <t xml:space="preserve">Gustavo Primo </t>
  </si>
  <si>
    <t>S: Ya se tiene una versión actual, los cambios están en están en desarrollo, se ha dado prioridad a Homecare, después se dará prioridad al reporte GAP.
N: Terminar desarrollos, validar información y desplegar.</t>
  </si>
  <si>
    <t>G5</t>
  </si>
  <si>
    <t>Implementación Mercado Pago al Sistema de Bitácoras y Tesorería</t>
  </si>
  <si>
    <t>Implementación Mercado Pago al Sistema de Bitácoras y Tesorería.</t>
  </si>
  <si>
    <t>IT local</t>
  </si>
  <si>
    <t>Nacional</t>
  </si>
  <si>
    <t>S: Se firmó contrato por Raphael Perrota con Mercado Pago para proceder al desarrollo. Se tuvo reunión con Armando Ramos y Velia para revisar cotizacion del desarrollo. Ya se realizó solicitud a Velia de la nueva cotizacion.
N: Actualizar cotización para acelerar desarrollo a 1.5 meses y decidir en funcion de la inversion el arranque del desarrollo</t>
  </si>
  <si>
    <t>Dar seguimiento con Velia y Armando, cotización. Deyanira ya solicitó con Velia la información.
Manuel solicitará con Velia respuesta y si en 3 días no hay respuesta se escala. 
La cotización Inicial eran 170 $MXP, revisar si se puede cubrir con CAPEX</t>
  </si>
  <si>
    <t xml:space="preserve">Control </t>
  </si>
  <si>
    <t>G3</t>
  </si>
  <si>
    <t>Use of vehicle ramps at unauthorized stops</t>
  </si>
  <si>
    <t>Reporte de Información de uso de rampas de Mix Telematics.</t>
  </si>
  <si>
    <t>S: Extracción de Información de uso de rampas de Mix. En proceso integración con Trackabout
N: Integración con Mix Telematics</t>
  </si>
  <si>
    <t>Soft</t>
  </si>
  <si>
    <t>E7</t>
  </si>
  <si>
    <t>Reporte One Page de ventas</t>
  </si>
  <si>
    <t xml:space="preserve">Reporte integral del área de ventas, que incluye los compromisos de diversos indicadores
</t>
  </si>
  <si>
    <t>Ruben Gonzalez</t>
  </si>
  <si>
    <t>S: Se definieron requerimientos y se habilitaron en CRM. Tareas para vendedores para registrar compriomisos de recoleccion de cilindros, cobros de rentas. 
N: Retomar proyecto con Negocio, Diseñar reporte. Hacer plan de trabajo. Junta con Negocio para definir requerimientos</t>
  </si>
  <si>
    <t>Tiempo - Disminución de horas en elaboración de reportes área de Ventas</t>
  </si>
  <si>
    <t>Trackabout Value Streams. Tablero Lento Movimiento</t>
  </si>
  <si>
    <t>Tablero que permite identificar los cilindros que entrefamos a los clietes y que no regresan a nuestas plantas en periodos de 30, 45, 60 dias (Contador) y que ademas señala a los clientes que tienen lento movimiento recuperable bajo las fórulas/control actual de activos. Esta herramienta ayudaría a tomar la decisión para cobrar o recuperar cilindros</t>
  </si>
  <si>
    <t>S:  Tablero elaborado en validación. Terminado al 90% 
N: Correcion de tema de duplicidad de cilindros en TA. Pendiente Integración a CRM para que se generen tareas para una segunda etapa</t>
  </si>
  <si>
    <t>2.6 millones de pesos al año</t>
  </si>
  <si>
    <t>Mejora la Rotación</t>
  </si>
  <si>
    <t xml:space="preserve">Reporte de crecimiento de PSO´s ´para gases especiales. </t>
  </si>
  <si>
    <t>Convertir el  Reporte de crecimiento de PSO´s que es manual y se hace con base al conocimiento de los vendedores a un reporte automatizado. Revisar con Edgar, la iniciativa de registrar PSO en CRM</t>
  </si>
  <si>
    <t>Trans Digital</t>
  </si>
  <si>
    <t>Sistema de resurtimiento en JDE de HG (RPS - POP)</t>
  </si>
  <si>
    <t>Desarrollo de un sistema que identifique producto en lento movimiento para transferencia a otras localidades e incrementar ventas.</t>
  </si>
  <si>
    <t>Nancy Gonzalez</t>
  </si>
  <si>
    <t>Jaime Hernandez</t>
  </si>
  <si>
    <t>S: Se encuentra en Análisis por IT incorporando nuevas variables/ requerimientos del negocio. Se identifica la necesidad de desarrollador externo. Salvador cotizó 7.2KUSD mensual por 7 meses de desarrollo con Proveedor TCIS.
N: En espera de aprobación por parte del Negocio para iniciar desarrollo por IT. Cotizar de acuerdo a los requerimientos de Nancy del 13deFeb.  Salvador pedirá una segunda cotización con otro proveedor TGUV 20Feb. Revisar con Marco Pacheco Beneficios estimados del proyecto 20 de Feb25</t>
  </si>
  <si>
    <t>Dar seguimiento a la estimación de la inversion por IT y cantidad de recursos para desarrollos funcionales que cumplan con requerimientos de Mexico.
Manuel da seguimiento con Salvador Reyes y solicita Cotizacion para evaluar con el negocio los recursos. 14Feb25
Sesion con Salvador Reyes y Nancy Gonzalez 19Feb para entender el estatus de la cotizacion de los cambios.</t>
  </si>
  <si>
    <t>SI se considera una reducción del 0.5% de la reserva de obsoletos</t>
  </si>
  <si>
    <t xml:space="preserve">En </t>
  </si>
  <si>
    <t>E3</t>
  </si>
  <si>
    <t>Automatización servicios  iniciales SAOS</t>
  </si>
  <si>
    <t>Proceso de automatización de los servicios iniciales para pacientes de SAOS, pasando por los procesos de  servicio inicial, entrega de consumibles, entrega de equipo y servicio final.</t>
  </si>
  <si>
    <t>Omar Acosta</t>
  </si>
  <si>
    <t>S: en proceso
N:  modificación en el alta de clientes y mantenimiento para conectarlo con whatsapp y orchestrator.</t>
  </si>
  <si>
    <t>Productividad - Hard Savings $ 144 K USD (incremento de dÍas paciente por entrega oportuna de equipos SAOS)</t>
  </si>
  <si>
    <t>Trackabout Value Streams. Tablero Black Hole</t>
  </si>
  <si>
    <t>Tener incremento de trazabilidad de activos bajo ciertos criterios. Cómo identificar aquellos cilindros que NO estaban registrados en TA después de cierto tiempo.
Existe un tablero de Aldo Maldonado que puede cubrir algunos puntos requeridos por este tablero.</t>
  </si>
  <si>
    <t>Civoney</t>
  </si>
  <si>
    <t>S:  Tablero elaborado en validación (elaborado por Aldo Maldonado). Se está realizando limpieza de datos en TA.
N: Definir si el tablero actual cumple el objetivo, sino hacer los ajustes pertinentes. Validar la calidad de los datos en TA.</t>
  </si>
  <si>
    <t>Definir con Civo</t>
  </si>
  <si>
    <t>G1</t>
  </si>
  <si>
    <t>Trackabout Value Streams. Tablero. Cobro de cilindros dañados por los clientes SIGA. Que se genere la orden automática para facturarle al cliente</t>
  </si>
  <si>
    <t xml:space="preserve">
Identificar los activos dañados por clientes, que deben ser dados de baja por ya no ser aptos para servicio, o bien que requieren un mantenimiento para continuar en operación y automatizar el cobro al cliente</t>
  </si>
  <si>
    <t xml:space="preserve">Nacional </t>
  </si>
  <si>
    <t>S: Se desarrollo reporte de cilindros potenciales de cobro de Mtto
N: Revisar / confirmar causas que se alimentan desde Trackabout. Limpieza de datos de Cilindros/activos en TA Vs JDE. Falta definición de negocio (proceso) para identificar automatización de cargos y/o excepciones. No está estandarizado el monto para cobro</t>
  </si>
  <si>
    <t xml:space="preserve">USD $117 K </t>
  </si>
  <si>
    <t>Firma Electrónica de documentos legales (Dotaciones, crédito, homecare)</t>
  </si>
  <si>
    <t xml:space="preserve">Proceso digital para la firma de documentos legales que soportan activos de Linde.
</t>
  </si>
  <si>
    <t xml:space="preserve">Yasmin Barragan </t>
  </si>
  <si>
    <t>S: En proceso el Risk Assesment con Coorporación por IT, se está re-evaluando la cantidad de plantillas y formatos del negocio de Medicinales necesarios en la operación para ajustar cotización de OPEX. Inician pruebas y configuraciones en HH, 30 Ene.
N: Revisar resultados de las pruebas finales en HH de la aplicación. Ajustar Business Case con la información obtenida y validar el GO/No Go del proyecto</t>
  </si>
  <si>
    <t xml:space="preserve">1. Concluir pruebas de campo con HH, está detenido hasta que la Corporación libere el uso de la HH y los permisos 
2. Se concluyo con la actualización de los números de Homecare
3. Se enviará la información a docusign para la actualización de la propuesta económica /28 de feb 
4. Revisar plan de implementación con base en los números de transacciones actualizados
5. Se revisó con Alan la tabla de beneficios y se va actualizar, revisar números 26 de Feb
</t>
  </si>
  <si>
    <t>Tiempo
Costo</t>
  </si>
  <si>
    <t>Transformación</t>
  </si>
  <si>
    <t>App para seguimiento de buenas prácticas de producto medicinal en sucursales.</t>
  </si>
  <si>
    <t>Llevar el seguimiento de visitas y hallazgos de los responsables sanitarios a las sucursales.</t>
  </si>
  <si>
    <t>Control y cumplimiento para la continuidad del negocio</t>
  </si>
  <si>
    <t>Tablero para medir el desempeño de la fuerza de ventas</t>
  </si>
  <si>
    <t xml:space="preserve">Herramienta para medir el desempeño en crecimiento de clientes por vendedor, Región y División. </t>
  </si>
  <si>
    <t>S: Se está trabajando en la interconexión de las fuentes de información
N: Diseño del tablero, desarrollo y pruebas</t>
  </si>
  <si>
    <t>Tiempo</t>
  </si>
  <si>
    <t xml:space="preserve">Proceso de toma de inventario físico en TA </t>
  </si>
  <si>
    <t>Aprovechar el TA para facilitar el proceso de inventarios físicos en localidades.</t>
  </si>
  <si>
    <t>S: Se identificó la necesidad con grupo de implementacion de TA. Se realizaron unas pruebas en la version de TA en Puebla. Se identificaron requerimientos del negocio que no cubre la funcionalidad actual y es necesario para el negocio. Se tiene que realizar una conciliacion. Ej. No funcionaba botón de cilindro perdido. Temas con los estatus. Proveedor de TA está realizando los cambios.
N: En espera de modificaciones solicitadas en modulo de TA, probar, validar y liberar</t>
  </si>
  <si>
    <t>Perfil de capacitación por empleado ligado a un Código QR</t>
  </si>
  <si>
    <t>Automatizar el proceso de capacitación (cursos clave o básicos) para personal de operaciones.</t>
  </si>
  <si>
    <t>IT Corporativo / RH</t>
  </si>
  <si>
    <t>Johnny Hernandez</t>
  </si>
  <si>
    <t>Capacitacion  tecnica/Procesos PGP</t>
  </si>
  <si>
    <t>S: Se revisó con RH la necesidad y se identificó que hay varios departamentos con necesidades similares. RH quedó de integrar en un solo esfuerzo una Htta que sirva para todos
N: Revisar con RH estatus y asignación de recursos para el desarrollo, integrarlos a las sesiones de seguimiento de proyectos.</t>
  </si>
  <si>
    <t>Se llevo a cabo una sesión con Raul Gallegos y su equipo,</t>
  </si>
  <si>
    <t>Control del proceso</t>
  </si>
  <si>
    <t>Implementación de inteligencia artificial para el ABC de sucursales NITRO</t>
  </si>
  <si>
    <t>Alimentar Nitro con toda la información del ABC de las sucursales de manera que pueda la herramienta orientar a dudas de personal de tiendas en referencia a ese tema. Revisar si se integra con el Proyecto de Asistencia Virtual Inteligente con NITRO</t>
  </si>
  <si>
    <t>S: Revisar si este proyecto se cubre con el proyecto Asistente Virtual Inteligente para asistencia en Tiendas NITRO, deberian complementarse los dos proyectos</t>
  </si>
  <si>
    <t>Simplificar procesos y mejora en el control</t>
  </si>
  <si>
    <t>E5</t>
  </si>
  <si>
    <t>Email automation Customer Insight</t>
  </si>
  <si>
    <t xml:space="preserve">Envío de correos automáticos a grupos de clientes en función del cumplimiento de criterios predefinidos.
</t>
  </si>
  <si>
    <t>Externo</t>
  </si>
  <si>
    <t>Jorge Villarreal</t>
  </si>
  <si>
    <t>S: Liberada y funcionando con campaña actual. Promocion del COBOT. 27Ene25. 2600 correos que generaron 30 leads interesados en una prueba.
N: Seguimiento a la campaña actual y diseño de nuevas campañas</t>
  </si>
  <si>
    <t>Crecimiento - Hard Savings  $510.4 K USD (nuevos leads derivados de envío de campañas de marketing dirigidas)</t>
  </si>
  <si>
    <t>A6</t>
  </si>
  <si>
    <t>Roadnet Cloud</t>
  </si>
  <si>
    <t>Migración de RoadNet Entreprise a RoadNet Cloud.</t>
  </si>
  <si>
    <t xml:space="preserve">Salvador Reyes / Juan Romero </t>
  </si>
  <si>
    <t xml:space="preserve">S: Cierre del diseño de la solución 
N: In progress, cotización de la solución </t>
  </si>
  <si>
    <t>Optimización de tiempos</t>
  </si>
  <si>
    <t>Trackabout Value Streams. Tablero Desviaciones Operativas</t>
  </si>
  <si>
    <t>Se enfoca en el desarrollo de una serie de tableros de las 5 desviaciones operativas principales con la información generada por TA</t>
  </si>
  <si>
    <t>Diego Carpio</t>
  </si>
  <si>
    <t>S: Se liberó el primer tablero y se identificó la necesidad de mejorar la calidad de datos. Para tener efectividad en el resto de los tableros dependemos del % de escaneo
N: Es necesario mejorar la calidad de datos para que la inforamción sea confiable.</t>
  </si>
  <si>
    <t xml:space="preserve">Control de la operación </t>
  </si>
  <si>
    <t>G4</t>
  </si>
  <si>
    <t>Speach Analytics</t>
  </si>
  <si>
    <t xml:space="preserve">Herramienta en el CSC Medigas que detecte palabras  de situaciones críticas que alarme la situación. Generar una herramienta alterna a Berint (detección) y que escale automáticamente casos críticos en Medigas.
</t>
  </si>
  <si>
    <t>S: Se identificó la necesidad en CSC. Analizado posibles soluciones
N: Definir soluciones potenciales y evaluarlas</t>
  </si>
  <si>
    <t>Revisar si es otro alcance, se reporta que estpa funcionando desde Ago 24</t>
  </si>
  <si>
    <t>Control de incidencias y optimización del proceso</t>
  </si>
  <si>
    <t>Tablero KPIS de Distribución</t>
  </si>
  <si>
    <t>Tablero en PowerBi donde se muestren los principales KPIs de Distribución.</t>
  </si>
  <si>
    <t>S: Se tienen actualmente KPIs de distribución.
N: se requiere junta con el negocio para definir requerimientos y alcances de la oportunidad</t>
  </si>
  <si>
    <t>Tablero KPIS mensuales Operaciones.</t>
  </si>
  <si>
    <t>Tablero en PowerBi donde se muestren los principales KPIs de Operaciones.</t>
  </si>
  <si>
    <t>S: Actualmente Aldo desarrolló parte del tablero. Faltan datos que requieren de un desarrollo para completar el tablero. Se requiere un desarrollo para el registro de las horas hombre (no existe actualmente)
N. Reunión con líder de operaciones / negocio para definir requerimientos y alcances</t>
  </si>
  <si>
    <t>Tablero TA en pantallas en plantas y CEDIS*</t>
  </si>
  <si>
    <t xml:space="preserve">Desarrollar tableros a partir de la información de TA para monitorear la operación en plantas y CEDIS
</t>
  </si>
  <si>
    <t xml:space="preserve">Digital / IT </t>
  </si>
  <si>
    <t>S: Se enlista necesidad general
N: Se requiere reunión con Negocio para detallar alcances y detalle de requerimientos</t>
  </si>
  <si>
    <t>Automatización de proceso de validación de conductores en tecnología a bordo de unidades</t>
  </si>
  <si>
    <t>Reconocimiento facial a conductores profesionales para contar sus horas de servicio y tener disponible en un tablero:
i.	En el acceso a la localidad para el check in e inician las horas de servicio.
ii.	En la unidad check in para iniciar la ruta e inician horas de conducción.
iii.	Check out al terminar la ruta.
iv.	Check out al salir de la localidad y cerrar las Horas de servicio del conductor.</t>
  </si>
  <si>
    <t>Actualización plan compensación a vendedores PGP &amp; Merchant</t>
  </si>
  <si>
    <t>Update de la matriz digital para generar la compensación variable a vendedores de GE y Merchant.</t>
  </si>
  <si>
    <t>No aplica</t>
  </si>
  <si>
    <t>Pablo Vela</t>
  </si>
  <si>
    <t>Velia Niño</t>
  </si>
  <si>
    <t>S: Actualmente se tienen un modelo de compensación variable donde alguna información se maneja manual
N: Revisar requerimientos de negocio para evaluar soluciones</t>
  </si>
  <si>
    <t>Optimización de Cadena de suministro de Helio PGP.</t>
  </si>
  <si>
    <t>Herramienta digital que permita optimizar la cadena de suministro de Helio Líquido desde su fuente hasta las distintas plantas en tiempo y costo.</t>
  </si>
  <si>
    <t xml:space="preserve">S: Se identificó la necesidad general por el negocio. Se requiere asignar un recurso técnico y por el negocio definir los alcances y datos para contruir el modelo. 13 Feb Nancy envía a Salvador los requeirmientos necesarios al sistema.
N: Asignar desarrollo a recursos por ingresar (becarios) y tener las definiciones se negocio de los alcances del modelo y funcionalidad. Asignar lider de operaciones para este proyecto. </t>
  </si>
  <si>
    <t xml:space="preserve">
</t>
  </si>
  <si>
    <t>A8</t>
  </si>
  <si>
    <t>Agregar Geoposición en reporte de entregas de conductores express*</t>
  </si>
  <si>
    <t>Seguimiento y control de rutas de los Vendedores Express. Actualmente está en curso la geoposición de clientes y se cuentan con tableros que permitirán medir actividades de Distribución. Se requerirán definir requerimientos de negocio específicos para este canal.</t>
  </si>
  <si>
    <t xml:space="preserve">Deyanira Blanco </t>
  </si>
  <si>
    <t xml:space="preserve">Juan Romero </t>
  </si>
  <si>
    <t>S: Se identifica l a necesidad de mejorar el canal Express
N: Definir requerimientos de negocio para evaluar opciones de solución Digital. Beneficios por estimar en función de solución propuesta</t>
  </si>
  <si>
    <t xml:space="preserve">Tiempo </t>
  </si>
  <si>
    <t>Cobro automático de rentas y mtto a clientes de contado</t>
  </si>
  <si>
    <t>Automatizar el cobro de rentas y mantenimientos a clientes de contado.</t>
  </si>
  <si>
    <t>S: Automatizar el cobro de rentas y Mttos a clientes de Contado / Crédito
N: Realizar Junta para entender requerimientos del negocio. Sesión con Alejandro Torres / Deyanira Blanco / Rubén / Oscar Flores  Monterrubio. Evaluar uso de un Orquestador</t>
  </si>
  <si>
    <t>Seguimiento a tareas de Seguridad SOS a través de teams.</t>
  </si>
  <si>
    <t>Generación de grupos de TEAMS donde personal de Linde pueda documentar y dar seguimientos a hallazgos de seguridad y limpieza en localidades.</t>
  </si>
  <si>
    <t>SHEQ</t>
  </si>
  <si>
    <t>Obed Vázquez</t>
  </si>
  <si>
    <t>no asignado</t>
  </si>
  <si>
    <t>Armando</t>
  </si>
  <si>
    <t>Mejorar el sistema de facturación en punto de venta</t>
  </si>
  <si>
    <t xml:space="preserve">Mejoras en el sistema de facturación en punto de venta y control de inventarios (Códigos de barras, aplicación de cupones, pago de servicios etc.) 
</t>
  </si>
  <si>
    <t>S: Mejorara el proceso de facturación en punto de venta, actualmente se usa JDE como POS
N: Junta con Negocio para definir requerimientos de negocio y evaluar</t>
  </si>
  <si>
    <t>Conexión CONSOL con TA para el rastreo de cilindros de Gases Especiales</t>
  </si>
  <si>
    <t xml:space="preserve">Fase 1. Rastrear con TA los cilindros pedidos a través de CONSOL desde su salida de planta Santo Domingo a localidades Linde y posteriormente al cliente.
Fase 2. Programación automática en JDE
</t>
  </si>
  <si>
    <t>S: Actualmente se tienen heramientas como Green Mile que permite rastrear un pedido.
N: Revisar con el negocio los requerimientos para definir alcance</t>
  </si>
  <si>
    <t>Capacitación para el programa del PESD</t>
  </si>
  <si>
    <t>Capacitación a Conductores profesionales a través de un curso online y que se vaya actualizando a los nuevos requerimientos. Debe contener exámenes para asegurar el aprendizaje.</t>
  </si>
  <si>
    <t>A2</t>
  </si>
  <si>
    <t xml:space="preserve">COMPENSA Sistema de compensación variable para Retail  (Ventas)  </t>
  </si>
  <si>
    <t xml:space="preserve">Sistema para calcular la compensación variable de personal comercial de Retail.
</t>
  </si>
  <si>
    <t>Ninfa / Deyanira Blanco (negocio)</t>
  </si>
  <si>
    <t>Juan Lopez
 Julio Olvera</t>
  </si>
  <si>
    <t>S: Se desarrollo una primer etapa para Bulk que termina en Mar25, se decisió poner on Hold el alacance para PGP
N: Retomar proyecto para PGP. Primero Definir reglas de negocio</t>
  </si>
  <si>
    <t>Proceso de cambio de precios especiales HG</t>
  </si>
  <si>
    <t>Automatizar el proceso de autorización y actualización de precios en JDE</t>
  </si>
  <si>
    <t>Elena Morales</t>
  </si>
  <si>
    <t>S: Atomatizar el proceso de autorización y actualización de precios en JDE cuando es SPOT
N: Revisar con Negocio y IT requerimientos para evaluar opciones de desarrollo. Revisar con negocio si la iniciativa que ya se tiene con IT puede ayudar a este requerimiento. SIlverio Hernandez</t>
  </si>
  <si>
    <t>A10</t>
  </si>
  <si>
    <t>Automatización toma de pedidos y solicitud de productos especiales a Pta. Sto. Domingo.</t>
  </si>
  <si>
    <t xml:space="preserve">BOT que pueda leer mails y que detecte información sobre pedidos especiales de RTVs o VM para clientes de productos específicos (especiales) que solo se produzcan y tienen que pedir a Pta. Sto. Domingo. </t>
  </si>
  <si>
    <t>Alejandro Torres</t>
  </si>
  <si>
    <t xml:space="preserve">Abraham Ramos </t>
  </si>
  <si>
    <t>S: Analisis del Requerimientos. Actualmente se tiene una solución que pudiera usarse a partir de información de correos
N: Concluir el RFP con Requester y revisar solución actual. Algo adicional pudiera ser con AI. Invitar a Adolfo Olmedo</t>
  </si>
  <si>
    <t>Tiempo
Servicio</t>
  </si>
  <si>
    <t>Centralización digitalización de expedientes</t>
  </si>
  <si>
    <t>Digitalización y resguardo centralizado de expedientes de clientes de GE.</t>
  </si>
  <si>
    <t>Externo /IT</t>
  </si>
  <si>
    <t xml:space="preserve">S: Actualmente los expdientes son físicos. Se tiene una iniciativa de firmas electrónicas para los documentos legales.
N: Sesión con el negocio para definir requeirmientos y evaluar si con el proyecto de firmas se cubre el requerimiento
</t>
  </si>
  <si>
    <t>Desarrollo para sustituir avión de entrada y salida de unidades *</t>
  </si>
  <si>
    <t xml:space="preserve">Formato digital para sustituir el avión de entrada y salida de unidades para mejorar el control y aprovechar el uso de información digital 
</t>
  </si>
  <si>
    <t>IT local/digital</t>
  </si>
  <si>
    <t>S: El Avion es un formato que actualmente se utiliza para contabilizar cilindros que sale a la ruta. Es en papel.
N: Revisar con el negocio los requerimientos para evaluar</t>
  </si>
  <si>
    <t xml:space="preserve">Cámaras en áreas designadas para recuperación de cilindros </t>
  </si>
  <si>
    <t>Instalación de cámaras que con IA detecten en las localidades faltas de compliance.</t>
  </si>
  <si>
    <t>Digital / IT</t>
  </si>
  <si>
    <t>Reporte para visualizar cilindros asignados a clientes Vs cobro de renta</t>
  </si>
  <si>
    <t>Visualizar los cilindros y /o activos asignados a clientes vs a los que les cobramos renta con el objetivo de identificar oportunidades de manera sencilla y ágil (Cilindros y tanques / inventario de activos por cliente).</t>
  </si>
  <si>
    <t>Jorge Ruíz</t>
  </si>
  <si>
    <t>Esta necesidad se cubre con el Proyecto "Rental &amp; Fees Tracking"</t>
  </si>
  <si>
    <t>Facturación automática de cilindros en lento movimiento.</t>
  </si>
  <si>
    <t>Facturación automática de cilindros en lento movimiento, incluye un proceso simple de autorización.  Evitar la generación manual del proceso de facturación.</t>
  </si>
  <si>
    <t>S: Definir requerimientos para la solución</t>
  </si>
  <si>
    <t>Tablero para identificar a diario las entregas que no se hicieron a clientes de gases especiales</t>
  </si>
  <si>
    <t>Asegurar la comunicación y gestión comercial oportuna con los clientes cuando entregamos de forma parcial o no entregamos</t>
  </si>
  <si>
    <t>Definir</t>
  </si>
  <si>
    <t>Cesar Moreno</t>
  </si>
  <si>
    <t xml:space="preserve">Estandarizar documentos y requerimientos para exportaciones </t>
  </si>
  <si>
    <t xml:space="preserve">Estandarizar los documentos y requerimientos que se ocupan para exportaciones </t>
  </si>
  <si>
    <t xml:space="preserve">Cesar Moreno </t>
  </si>
  <si>
    <t>S: Revisar con Cesar Moreno para definir alcance de la necesidad</t>
  </si>
  <si>
    <t>Trackabout - Mejora en la calidad de la información</t>
  </si>
  <si>
    <t>Se enfoca en asegurar la calidad de los datos dentro de la aplicación de TA, identificando errores y/o incosistencias de información</t>
  </si>
  <si>
    <t>Héctor Cuéllar</t>
  </si>
  <si>
    <t>si</t>
  </si>
  <si>
    <t>Validar con Gera y Uriel</t>
  </si>
  <si>
    <t>S:  Tablero de alta de activos elaborado y liberado en validación. Muestra activos que ingresan por registros de activos (la que debe ser) y los que ingresan por otros medio (recolecta, etc) esto es FASE 1.
N: AMEF
N: Realizar un AMEF y validar nuevos requerimientos para el tablero.</t>
  </si>
  <si>
    <t>Fase 2 de sistema de dotaciones</t>
  </si>
  <si>
    <t xml:space="preserve">Terminar integraciones con JDE y CRM como etapa 2 del proyecto.
</t>
  </si>
  <si>
    <t>Sergio Villalobos</t>
  </si>
  <si>
    <t>S: Revisar con Montserrat Mejía</t>
  </si>
  <si>
    <t>Temporalmente Proyecto  nuevo</t>
  </si>
  <si>
    <t>Cargo automatico de cilindros paseados desde la entrega el conductor detone el proceso de facturación. Los cargos hoy son manuales incluir estadias.</t>
  </si>
  <si>
    <t>Revisar con el negocio</t>
  </si>
  <si>
    <t>Recuperación de costos de operación por viajes en falso</t>
  </si>
  <si>
    <t>A1</t>
  </si>
  <si>
    <t>Nitro for CSC</t>
  </si>
  <si>
    <t>Aplicación que se pretende alimentar con información técnica de concentradores y con eso atender dudas de pacientes de Medigas que cuenten con este dispositivo.</t>
  </si>
  <si>
    <t>S: Se instaló la version de prueba de Nitro de manera personal, se cargaron archivos de manuales técnicos y se están probando.
N: Terminar pruebas e iniciar implemetación con version full en Feb 25</t>
  </si>
  <si>
    <t>Mejora en servicio a clientes</t>
  </si>
  <si>
    <t>Prioridad es trabajar en la calidad de la información</t>
  </si>
  <si>
    <t>Proyectos Nvos necesita Junta</t>
  </si>
  <si>
    <t>On going  necesita junta</t>
  </si>
  <si>
    <t>Total</t>
  </si>
  <si>
    <t>Proyectos por Mes</t>
  </si>
  <si>
    <t>Días</t>
  </si>
  <si>
    <t>¿Cuál es el impacto en beneficios duros anuales o el costo el riesgo?</t>
  </si>
  <si>
    <t>¿Requiere CAPEX/Inversión?</t>
  </si>
  <si>
    <t>¿Qué tan compleja es la integración técnica de la(s) solución digital?</t>
  </si>
  <si>
    <t>¿Qué tan compleja es la implementación? Complejidad del nuevo proceso o cantidad de recursos para implementar</t>
  </si>
  <si>
    <t>Beneficios Estimados</t>
  </si>
  <si>
    <t>24 hrs</t>
  </si>
  <si>
    <t>Ranking</t>
  </si>
  <si>
    <t>ID Power Steering</t>
  </si>
  <si>
    <t>Card ID DevOps</t>
  </si>
  <si>
    <t>Iniciativa</t>
  </si>
  <si>
    <t>Descripción</t>
  </si>
  <si>
    <t>Valor / Diferenciador</t>
  </si>
  <si>
    <t>T. de Ciclo en días</t>
  </si>
  <si>
    <t>ESTATUS AL DÍA</t>
  </si>
  <si>
    <t>Proceso de Negocio</t>
  </si>
  <si>
    <t>Dependencias:
IT Local
T. Digital
Digitalización
SSC
Externo</t>
  </si>
  <si>
    <t>Dirección de Negocio 
del Usuario</t>
  </si>
  <si>
    <t>Área de Productividad</t>
  </si>
  <si>
    <t>Transformación (5)
Mejora completa (3)
Mejora parcial (1)
Ninguno (0)</t>
  </si>
  <si>
    <t xml:space="preserve">
Ninguna  (5)
1 (4)
De 2 a 5 (3)
&gt; 5  (1)</t>
  </si>
  <si>
    <t>Cambio Menor &lt;= 40 hrs... de dsllo (5)
Cambio Mayor &gt; 40 hrs. de dsllo (4)
Proyecto Menor  &lt; 160 hrs. (3)
Proyecto Mediano :  2-5 meses (2)
Proyecto Mayor &gt; 5 meses (1)</t>
  </si>
  <si>
    <t>Business Impact USD$
Growth / year
Estimated</t>
  </si>
  <si>
    <t>Business Impact USD$ Soft Savings</t>
  </si>
  <si>
    <t>Beneficios Real YTD Reportados  Power Steering USD$</t>
  </si>
  <si>
    <t>Arranque de Beneficios</t>
  </si>
  <si>
    <t>Fin de Beneficios</t>
  </si>
  <si>
    <t>Fase: Nuevo / Análisis / Desarrollo / Pruebas/ Implementado / Terminado</t>
  </si>
  <si>
    <t>Notas</t>
  </si>
  <si>
    <t>Visor Seguimiento de cilindros vacios pendientes de enviar a planta</t>
  </si>
  <si>
    <t>Reporte que permita visualizar las órdenes de sistema donde no se han enviado los cilindros vacíos a planta</t>
  </si>
  <si>
    <t>No iniciado</t>
  </si>
  <si>
    <t>Administración</t>
  </si>
  <si>
    <t>Digital Nlatam - Citizen Developers</t>
  </si>
  <si>
    <t>Proyecto nuevo</t>
  </si>
  <si>
    <t>José Ramón Rodríguez</t>
  </si>
  <si>
    <t>PGP Nacional</t>
  </si>
  <si>
    <t>Marina Dávila</t>
  </si>
  <si>
    <t>Producción/Distribución Envasados</t>
  </si>
  <si>
    <t>S: Definición de requerimientos</t>
  </si>
  <si>
    <t>AM03224</t>
  </si>
  <si>
    <t>Facturación Dia paciente instituciones públicas RPA</t>
  </si>
  <si>
    <t>Automatizar el proceso de facturación de Día Paciente del negocio de Homecare.</t>
  </si>
  <si>
    <t>PROYECTO ANTERIOR</t>
  </si>
  <si>
    <t>On time</t>
  </si>
  <si>
    <t>NA</t>
  </si>
  <si>
    <t>Nohemí Perez / 
Alan Mendoza</t>
  </si>
  <si>
    <t>PGP Nte./ Occidente / Noroeste</t>
  </si>
  <si>
    <t>Reducción de Tiempo</t>
  </si>
  <si>
    <t>GPG33156</t>
  </si>
  <si>
    <t>Email automation Customer Insight / AI</t>
  </si>
  <si>
    <t>Envío de correos automáticos a grupos de clientes en función del cumplimiento de criterios predefinidos, para generar clientes potenciales de Ventas Nuevas.</t>
  </si>
  <si>
    <t>S: Liberada y funcionando con campaña actual. Promoción del COBOT. 27Ene25. 2600 correos que generaron 30 leads interesados en una prueba.
N: Seguimiento a la campaña actual y diseño de nuevas campañas</t>
  </si>
  <si>
    <t>Se revisó con Adalberto Mejía estatus y se identifica la necesidad de depurar datos de contacto (e-mails) con perfil de dueños de empresa y tomadores de decisiones. Sesión De Adalberto con Tania Castorena semana del 2 de Mayo para revisar estatus</t>
  </si>
  <si>
    <t>Visor EAM: Principales KPIS de mantenimientos PREVENTIVOS en unidades de distribución</t>
  </si>
  <si>
    <t>Dashboard para seguimiento a KPI´s sobre los mantenimientos preventivos y correctivos que se registran en la app EAM</t>
  </si>
  <si>
    <t>Digital Nlatam - Practicantes</t>
  </si>
  <si>
    <t>Miguel González</t>
  </si>
  <si>
    <t>Oscar Caballero</t>
  </si>
  <si>
    <t>Jesus Guzman</t>
  </si>
  <si>
    <t>Miguel Delgado</t>
  </si>
  <si>
    <t>S: el dashboard se encuentra en desarrollo y validación de datos</t>
  </si>
  <si>
    <t>Control y optimización</t>
  </si>
  <si>
    <t>Visor de Mantenimiento para PGS</t>
  </si>
  <si>
    <t>Visor que permita tener en forma de resumen toda la informacíón sobre mantenimientos de pgs´s en plantas envasados: Plantas, operadores, cantidad pgs, tipos de mantenimientos, horas, productividad, costos.</t>
  </si>
  <si>
    <t>Heberto Marín</t>
  </si>
  <si>
    <t>Nuevo Arrancado</t>
  </si>
  <si>
    <t>S: Terminado
N: En proceso despliegue interno y externo.</t>
  </si>
  <si>
    <t>Productividad - Soft Savings $106.5 K USD,  Hard Savings $15 K USD (conversión digital de pedidos cliente sobre pedido)</t>
  </si>
  <si>
    <t>AM03192</t>
  </si>
  <si>
    <t xml:space="preserve">Tablero que permite identificar los cilindros que entregamos a los clientes y que no regresan a nuestras plantas en periodos de 30, 45, 60 días (Contador, identifica a clientes con lento movimiento para detonar acciones de recuperación o cobro automático. </t>
  </si>
  <si>
    <t>S:  Tablero terminado
N: Corrección de duplicidad de cilindros en TA. Pendiente Integración a CRM para que se generen tareas para una segunda etapa</t>
  </si>
  <si>
    <t>1. Sesión para validar siguientes pasos con el proceso, después de elaborado el reporte - Semana del 3 al 7 de marzo</t>
  </si>
  <si>
    <t>Mejora la Rotación de cilindros
Mejora en el control de activos</t>
  </si>
  <si>
    <t>$MX o $USD</t>
  </si>
  <si>
    <t>Uso de Inteligencia Artificial para consulta de información confiable y aseguramiento de requisitos en el proceso de importacion de Gases Especiales.</t>
  </si>
  <si>
    <t>Facilitar y agilizar el proceso de búsqueda de información relevante de Exportaciones  a través de NITRO</t>
  </si>
  <si>
    <t>Global AI</t>
  </si>
  <si>
    <t>Karla Beatriz García</t>
  </si>
  <si>
    <t>S: En análisis requirimientos de info para importaciones y se correrá en paralelo con Proyecto de Exportaciones</t>
  </si>
  <si>
    <t xml:space="preserve">1. Se requiere conseguir los documentos Digitales para darlos de alta junto con los Fotamos Básicos DGD Packing list y documentos comerciales
2. Se agenda sesión de seguimiento con Karla García para semana 20 de Marzo
3. Agosto 2025 / El proyecto se divide en dos partes : 1. Desarrollo de aplicactivo para la administración de los productos (IT), 2. Desarrollo de un visor para visibilidad de la información para el área comercial. </t>
  </si>
  <si>
    <t>Optimización del proceso
Reducción de carga administrativa</t>
  </si>
  <si>
    <t>Segmentación de clientes CIAC - Norte</t>
  </si>
  <si>
    <t>César Paz</t>
  </si>
  <si>
    <t>S:Se desarrolló en CRM tablas con los cuestionarios para capturar la información y mediante un reporte combinando calcular los valores de cada segmento al que corresponden los clientes. Actualmente se está utilizando en CIAC Norte
N: Replicar a Centro y otras divisiones</t>
  </si>
  <si>
    <t>Rental &amp; Fees Tracking RPA/AI</t>
  </si>
  <si>
    <t>Herramienta para automatizar el cobro de rentas a clientes y dar seguimiento. (Etapa 1 Dashboard de datos)</t>
  </si>
  <si>
    <t>Iván Arredondo/Lei Sun</t>
  </si>
  <si>
    <t>S: Identificación de oportunidades de incremento del ingreso por cobro de rentas. Versión conectada a JDE México, con detalle de casos por vendedor. Liberado para identificar oportunidades de cobro
N: Se realiza presentación de la Htta y en proceso capacitaciones a personal</t>
  </si>
  <si>
    <t xml:space="preserve">Armar plan de despliegue - Programar las sesiones de capacitación con Gtes 
Actualizar valores de target para rentas, con la Corporación  - completo
Desarrollar tablero para el tracking de beneficios con apoyo de la Corporación
Sesión para validar cómo conectarlo con CRM y programar tareas para ventas
</t>
  </si>
  <si>
    <t>S: Se desarrollo reporte de cilindros potenciales de cobro de Mtto.
N: Revisar / confirmar causas que se alimentan desde Trackabout. Limpieza de datos de Cilindros/activos en TA Vs JDE. Falta definición de negocio (proceso) para identificar automatización de cargos y/o excepciones. No está estandarizado el monto para cobro</t>
  </si>
  <si>
    <t>Control de activos</t>
  </si>
  <si>
    <t>AM03136</t>
  </si>
  <si>
    <t>Notificaciones automáticas a Clientes. RPA/AI</t>
  </si>
  <si>
    <t>Automatización de proceso de notificación al cliente al momento de generar una transacción con Linde a su nombre.</t>
  </si>
  <si>
    <t>Carlos Arturo Rodríguez
/ Armando Ramos</t>
  </si>
  <si>
    <t>S: RPA terminado, liberado para Cedis Saltillo y Cedis VH,
N: Continuación de despliegue resto de localidades</t>
  </si>
  <si>
    <t>Marina convoca a Fuerza comercial y CSC para comunicación 26 de Feb, Ctes. 27 de Feb.</t>
  </si>
  <si>
    <t>Control de Activos</t>
  </si>
  <si>
    <t>S: Se liberó el primer tablero y se identificó la necesidad de mejorar la calidad de datos. Para tener efectividad en el resto de los tableros dependemos del % de escaneo
N: Es neCésario mejorar la calidad de datos para que la información sea confiable.</t>
  </si>
  <si>
    <t>S: Modelo de datos liberado con el que se han podido construir 3 tableros de indicadores para Distribución.
N: Mantener el modelo y seguir construyendo herramientas basadas en el modelo construido</t>
  </si>
  <si>
    <t>Mayela Ramírez confirma que el proyecto ya está terminado, inlusive los tableros que requiere. Lo que actualmente hace es tener un seguimiento con IT en caso de que algún tablero presente alguna falla.</t>
  </si>
  <si>
    <t>AM03412</t>
  </si>
  <si>
    <t>Identificar todos los cilindros que nos regresan los clientes a los cuales no les entregué originalmente</t>
  </si>
  <si>
    <t>S:  Tablero terminado 
N: En proceso de identificar casos de desviaciones para tomar acción. En evaluación etapa de integración con CRM</t>
  </si>
  <si>
    <t>1. Dar seguimiento en la semana del 24 al 28 de Feb, para validar la funcionalidad del ultimo requerimiento del filtro.
2. Junta en la semana del 20 al 28 de feb para aterrizar beneficios potenciales en conjunto con el BB (Edgar junto con José Ramon)
3. Confirmar que la herramienta está terminada y ahora hay que aprovecharla para detectar oportunidades. Sesión 4Mar25</t>
  </si>
  <si>
    <t>Mejor control de activos</t>
  </si>
  <si>
    <t>Site de SharePoint que contenga la información relativa al área de Distribución: procedimientos, materiales de capacitación PESD. Réplica sitio Retail</t>
  </si>
  <si>
    <t>S: Se diseñó y construyó el sitio. Actualmente dados de alta 24 documentos, 5 dashboards, 2 accesos a sitios, 34 videos.
N: En proceso se sube información que comparta Arturo Lozano en la página.</t>
  </si>
  <si>
    <t>Continuar con alimentación que compartan Arturo Lozano y Salvador González.</t>
  </si>
  <si>
    <t>1. Sesión para hacer la definición del proyecto y levantar requerimientos.</t>
  </si>
  <si>
    <t>César Moreno</t>
  </si>
  <si>
    <t xml:space="preserve">Recuperación de costos por viajes en falso </t>
  </si>
  <si>
    <t>1. Sesión de seguimiento con Gerardo y Erika para armar plan de trabajo y prioridad para la migración de los reportes semana 24 al 28 de feb</t>
  </si>
  <si>
    <t>1. Sesión para revisar alcance del reporte de Aldo y levantar requerimientos de negocio - 3 al 7 de Mar</t>
  </si>
  <si>
    <t>Eficiencia operativa</t>
  </si>
  <si>
    <t>Cancelado</t>
  </si>
  <si>
    <t>Duplicado / Cancelado</t>
  </si>
  <si>
    <t>Este tablero fue un requerimiento de Arturo Lozano, sin embargo se está planeando otro proyecto con KPIS de OPERACIONES, lo cual puede absover este requerimiento. Se considera cancelar este proyecto para ingresarlo en el otro de tablero KPIS OPERACIONES.</t>
  </si>
  <si>
    <t>NOTA ESPECIAL: ESTE PROYECTO SE VA A CANCELAR PARA INTEGRARLO EN EL PROYECTO DE KPIS DE OPERACIONES, POR DEFINIR SI ESTO SE MANEJARÁ ASÍ.</t>
  </si>
  <si>
    <t>Speach Analytics para CSC</t>
  </si>
  <si>
    <t>Herramienta en el CSC Medigas que detecte palabras  de situaciones críticas que alarme la situación. Generar una herramienta alterna a Berint (detección) y que escale automáticamente casos críticos en Medigas.</t>
  </si>
  <si>
    <t>Stand by</t>
  </si>
  <si>
    <t>Marcela Hernández</t>
  </si>
  <si>
    <t>Iván Arredondo</t>
  </si>
  <si>
    <t>S: Se identificó la necesidad en CSC. Analizado posibles soluciones
Actualmente no se tiene acceso a las BD de Atento, esto limita explotar la informacion
N: Definir soluciones potenciales y evaluarlas</t>
  </si>
  <si>
    <t>En riesgo ente &gt;1&lt;2 meses</t>
  </si>
  <si>
    <t>Nancy González</t>
  </si>
  <si>
    <t>Jaime Hernández</t>
  </si>
  <si>
    <t>Asistente Virtual Inteligente para asistencia en Tiendas con NITRO AI</t>
  </si>
  <si>
    <t xml:space="preserve">Alimentar Nitro con información de consulta para vendedores en tiendas que pueda ayudar a los Vendedores a obtener información inmediata de diversos temas, Adminitrativos, Comerciales y Técnicos, con un alto nivel de confiabilidad. </t>
  </si>
  <si>
    <t>S: Implementó en 3 tiendas de Mty. Info ABC de tiendas, Catálogo de productos e información técnicas (Procesos de soldar) 
N: Habilitar al resto de los usuarios a nivel nacional en el resto de las tiendas. Semana del 7 Abril.
Integrar otros grupós como los Vtas comerciales y express</t>
  </si>
  <si>
    <t>Invitacion a sesión con tiendas. Deyanira Blanco
Seguimiento a uso de la herramienta en tiendas piloto y resto de las localidades
Continuar con la carga de documentos adicionales para enriquecer BD´s</t>
  </si>
  <si>
    <t>Reduccion de Tiempo / Vtas adicionales</t>
  </si>
  <si>
    <t xml:space="preserve">Trackabout Value Streams Dashboard. "Black Hole" </t>
  </si>
  <si>
    <t>Herramienta de análisis de datos digital para identificar aquellos cilindros que NO estaban registrados en inventario de activos y gracias a Trackabout se recuperan.</t>
  </si>
  <si>
    <t>En riesgo o vencido &gt; 2 meses</t>
  </si>
  <si>
    <t>Civoney Alvarez</t>
  </si>
  <si>
    <t>1. Sesión para revisar alcance del reporte existente y levantar requerimientos - Semana del 3 al 7 de marzo</t>
  </si>
  <si>
    <t>Seguimiento a tareas de Seguridad SOS a través de Teams.</t>
  </si>
  <si>
    <t>Trackabout Value Streams Dashboard - Mejora en la calidad de la información. Detección de duplicados de Num de Serie de cilindros</t>
  </si>
  <si>
    <t>Herramienta que permite identificar desviaciones y asegurar la calidad de los datos dentro de la aplicación de TA, identificando errores y/o inconsistencias de información como Num de Serie.</t>
  </si>
  <si>
    <t>S:  Tablero de alta de activos elaborado y liberado en validación. Muestra activos que ingresan por registros de activos (la que debe ser) y los que ingresan por otros medio (recolecta, etc.) esto es FASE 1.
N: AMEF
N: Realizar un AMEF y validar nuevos requerimientos para el tablero.</t>
  </si>
  <si>
    <t>Sesión de seguimiento con Anabel 3 al 7 de Marzo</t>
  </si>
  <si>
    <t>Compliance</t>
  </si>
  <si>
    <t>José Lainez</t>
  </si>
  <si>
    <t>Reducción de Tiempos en Gtes</t>
  </si>
  <si>
    <t>Identificar clientes con comportamientos de consumo atipicos
Predicción de resultados quincenales, mesnsuales, con cualquier corte (volumen y valor)</t>
  </si>
  <si>
    <t>RPA para alta de precios especiales en sistema basado en contratos firmados con clientes.</t>
  </si>
  <si>
    <t>Miguel González Moreno</t>
  </si>
  <si>
    <t>Leonel Lopez</t>
  </si>
  <si>
    <t>S: Solución en proceso, se espera poner en producción finales de octubre y su estabilización en Noviembre 2025.</t>
  </si>
  <si>
    <t>1. Sesión con Oscar Flores para alinear la necesidad con un solo proyecto - 3 al 7 de Marzo</t>
  </si>
  <si>
    <t>Ruben González</t>
  </si>
  <si>
    <t>S: Se definieron requerimientos y se habilitaron en CRM. Tareas para vendedores para registrar compromisos de recolección de cilindros, cobros de rentas. 
N: Retomar proyecto con Negocio, Diseñar reporte. Hacer plan de trabajo. Junta con Negocio para definir requerimientos</t>
  </si>
  <si>
    <t>Automatizar el reporte de ventas de gases especiales a un nivel de detalle granular y que sirva como base para el cálculo del forecast (Se necesitan varios cortes al mes)</t>
  </si>
  <si>
    <t>S: Se identificó oportunidad con usuario y se requiere definiciones de alcances y líderes para el proyecto.
Se revisa el alcance del reporte de ventas que está en proceso y hay posibilidad de integrar ambos requerimientos y desarrollar un solo reporte
N: Sesión con Process Owner para tomar definiciones de negocio
30/06/2025 : Se toma un nuevo modelo de datos para hacer el cálculo del forecast</t>
  </si>
  <si>
    <t>Optimización de procesos
Reducción de tiempos</t>
  </si>
  <si>
    <t xml:space="preserve">Dashboard del Cost to Serve. </t>
  </si>
  <si>
    <t>Santiago Juárez</t>
  </si>
  <si>
    <t>Reducción de tiempos</t>
  </si>
  <si>
    <t>1. Programar sesión para definir el proyecto, alcance y equipo 24 - 28 Feb</t>
  </si>
  <si>
    <t>Optimización del proceso</t>
  </si>
  <si>
    <t>Marta Gaspar</t>
  </si>
  <si>
    <t>Gustavo Primo / Fiorella de Medina</t>
  </si>
  <si>
    <t xml:space="preserve">S: Ya está el borrador del tablero, sin embargo hubo un delay dado de Israel López quien veía administración de Homecare dejó el puesto. Ya tuvimos una sesión inicial con Marta Gaspar (nueva responsable), Gerardo Moya, Gustavo Pinto y Fiorella de Medina (quien ahora ejecutará los ajustes al tablero). En esta sesión ya se hicieron algunas precisiones para los ajustes requeridos.
</t>
  </si>
  <si>
    <t>Herramienta Digital del análisis de inventario de cilindros basado en el modelo de CIM</t>
  </si>
  <si>
    <t>Herramienta gráfica que permite desplegar los resultados del modelo del Cilinder Inventory Management para identificar las oportunidades de balance y tranferencia de inventarios en las localidades de PGP</t>
  </si>
  <si>
    <t xml:space="preserve">S: Terminada validada por Operaciones
N: En seguimiento para su difusión y uso </t>
  </si>
  <si>
    <t>Se realizan sesiones con Jose Lainez de Corporación para el entendimiento del modelo del CIM y poder aprovechar el modelo en el desarrollo del tablero</t>
  </si>
  <si>
    <t>Réplica del visor 360 (Contratos)</t>
  </si>
  <si>
    <t>T. Digital</t>
  </si>
  <si>
    <t>Cristina López</t>
  </si>
  <si>
    <t>Nancy Arellano</t>
  </si>
  <si>
    <t>S:fFalta  la parte del blindaje en el CRM que es donde debe tomar la información, se está trabajando con Ana Treviño. Se espera terminar el proyecto a fin de octubre o más tardar primera quincena de noviembre.
 .</t>
  </si>
  <si>
    <t>Falta calcular beneficios duros, falta dar de alta con Tania Mercado para validar cómo hacer el cálculo de beneficios.</t>
  </si>
  <si>
    <t>AM03225</t>
  </si>
  <si>
    <t>IT Juan España*</t>
  </si>
  <si>
    <t>Braulio Martínez</t>
  </si>
  <si>
    <t>S: Terminado el tablero
N: Hay una columna que aunque está definida la información tiene inconsistencia pero se requiere que Juan España proporcione la información correcta. Se está dando seguimiento.</t>
  </si>
  <si>
    <t>Terminado el visor.</t>
  </si>
  <si>
    <t>Rediseño de modelo de compensación Variable de Distribución para PGP</t>
  </si>
  <si>
    <t>Revision de modelo de compensación Variable de PGP, para automatizar y reducir oportunidades de GAPS en el proceso</t>
  </si>
  <si>
    <t>Hector Cuellar</t>
  </si>
  <si>
    <t>S: Se realiza sesión con equipo Staff para entender los GAPS identificados y se elabora un plan a seguir involucrando otras áreas
N: Sesión con líderes de Distribción para revisar el mapeo del proceso y las oportunidades identificadas. Definir oportunidades de Tecnología y/o definiciones de negocio (Procedimiento)</t>
  </si>
  <si>
    <t>QR para descarga de certificados de calidad Gases puros</t>
  </si>
  <si>
    <t>Replicar la funcionalidad de Ecuador para descarga de certificados de calidad para gases puros</t>
  </si>
  <si>
    <t>S: Ya se emiten los certificados de calidad de forma electrónica de gases puros en ECOA, se va a mejorar esa solución replicando el uso de QR en los cilindros
N: Etapa 1 : Replicar el uso de QR para la emisión de certificados electrónicos para gases puros. 
Etapa 2: Replicar o diseñar la emisión de certificados electrónicos para Gases especiales.
Se detonó una sesión con Raul Gallegos, su equipo, Rodolfo Gomez, Ismael Hernández.
30 / 06 / 2025 Está lista de espera de IT</t>
  </si>
  <si>
    <t xml:space="preserve">Se divide el proyecto en 2 etapas: 
1. Replicar QR en los cilindros para descarga de certificados de calidad para Gases Puros
2. Mapeo del As Is en la semana del 24 al 28 de feb del proceso para mezclas especiales
3. Definir el alcance y requerimientos de negocio para emitir lo certificados electrónicos 
4. Esta en lista de espera por IT 
</t>
  </si>
  <si>
    <t>Servicio y control de certificados</t>
  </si>
  <si>
    <t>S: Se identificó la necesidad con grupo de implementación de TA. Se realizaron unas pruebas en la versión de TA en Puebla. Se identificaron requerimientos del negocio que no cubre la funcionalidad actual y es neCésario para el negocio. Se tiene que realizar una conciliación. Ej. No funcionaba botón de cilindro perdido. Temas con los estatus. Proveedor de TA está realizando los cambios.
N: En espera de modificaciones solicitadas en modulo de TA, probar, validar y liberar</t>
  </si>
  <si>
    <t>S: Automatizar el proceso de autorización y actualización de precios en JDE cuando es SPOT
N: Revisar con Negocio y IT requerimientos para evaluar opciones de desarrollo. Revisar con negocio si la iniciativa que ya se tiene con IT puede ayudar a este requerimiento. Silverio Hernández</t>
  </si>
  <si>
    <t>Asistente virtual con AI para consulta de información confiable y aseguramiento de requisitos en el proceso de Exportación de Gases</t>
  </si>
  <si>
    <t>Asistente de AI mediante el uso de NITRO y Copilot que permite consultar información actualizada de normativas y procedimientos que permitan llevar a cabo un proceso de exportación de Gases basado en información actualizada y en Compliance</t>
  </si>
  <si>
    <t>S: Sesión con Negocio Karla García. Se determinó arrancar con  Ley Aduanera / IATA / IMO se utilizará NITRO en combinación con Copilot para consultas. Se realizaron manuales de negocio OTC para Vta de Exportaciones, Vta de HG´s CIls y Equipos para exportaciones, Procedimiento de Importación para Vta Internacional y las Hojas de Seguras de los principales Productos, se cotizaron las guías de la IATA e IMO en versión PDF 2025, aprox 600 USD c/u, Se acuerda arrancar con Exportaciones (3 personas). Se suben Documentos semana del 7 de Abr. 
N: Hacer la compra de las Guías, Karla García. Subir los documentos pendientes por subir. Para la parte de importaciones se enlazará con el proyecto de aplicación Juan Daniel Gonzalez.</t>
  </si>
  <si>
    <t>1. Se requiere conseguir los documentos Digitales para darlos de alta junto con los Fotamos Básicos DGD Packing list y documentos comerciales
2. Se agenda sesión de seguimiento con Karla García para semana 22 de Abril y par revisar con Miguel Mtz sesión 7 de Mayo.</t>
  </si>
  <si>
    <t>Automatización de las campañas dinámicas de incremento de precios. Identifica rezagos en repaso de la inflación interna. Se alimenta del modelo del proyecto PRICING PRECISION.</t>
  </si>
  <si>
    <t>Oscar Flores / Ninfaedith Fernández</t>
  </si>
  <si>
    <t>Iván Arredondo/ Frank Mufalli</t>
  </si>
  <si>
    <t>Planeación centralizada de rutas para conductores Retail</t>
  </si>
  <si>
    <t xml:space="preserve">S: Se identifica la necesidad de mejorar el canal Express. Se busca planeación centralizada con Geoposiciones y todo lo que implica para aprovechar los reportes de desviaciones actuales que se monitorean en Distribución. Ya se está avanzando con el geoposicionamiento de clientes, Gdl., Valle de México, Mty.. Se tiene un piloto corriendo en Gdl.. Valle de México ya están Geoposicionados 100%, Mty. ya se tienen las geoposiciones y falta que carguen la info en Roadnet.
N: Revisar del piloto de Gdl. los hallazgos encontrados.
</t>
  </si>
  <si>
    <t xml:space="preserve">Agendar sesión para definir requerimientos de Negocio 3Mar25
Seguimiento al los resultados. </t>
  </si>
  <si>
    <t>Johnny Hernández</t>
  </si>
  <si>
    <t>Capacitacion  técnica/Procesos PGP</t>
  </si>
  <si>
    <t>S: Se revisó con RH la necesidad y se identificó que hay varios departamentos con necesidades similares. RH quedó de integrar en un solo esfuerzo una herramienta que sirva para todos. Se consolidará en un proyecto mayor de otros negocios con la misma necesidad de acuerdo a IT
N: Revisar con RH estatus y asignación de recursos para el desarrollo, integrarlos a las sesiones de seguimiento de proyectos.</t>
  </si>
  <si>
    <t>AM03222</t>
  </si>
  <si>
    <t>S: BD terminada y APP
N: Publicación y Capacitación de personal de Operaciones para alimentar información</t>
  </si>
  <si>
    <t>Terminado el desarrollo, solo falta validar acceso con ID y alimentar BD con datos de RH proporcionados por Laura Ocampo.</t>
  </si>
  <si>
    <t>Control / Compliance</t>
  </si>
  <si>
    <t>Jesús Guzmán</t>
  </si>
  <si>
    <t>Obtener la información del personal por parte de RH.</t>
  </si>
  <si>
    <t>Heberto Marin</t>
  </si>
  <si>
    <t>S: App terminada y presentada en el comité digitalización</t>
  </si>
  <si>
    <t>Se incrementarán en Promedio mil cilindros por.  mes adicional para viajes que antes no se tenían. EL costo por cilindro no embarcado 127 pesos promedio sin Noroeste donde es 200. 6300 USD por mes</t>
  </si>
  <si>
    <t>Solución de IA enfocada en CSC Envasados  que interpreta mails con pedidos, resumiendo solicitud y crea pedido (orden) en JDE.</t>
  </si>
  <si>
    <t>Karla Rodriguez</t>
  </si>
  <si>
    <t>Adolfo Olmedo/Lei Sun</t>
  </si>
  <si>
    <t>S: Ya está en desarrollo.</t>
  </si>
  <si>
    <t>Gustavo Primo</t>
  </si>
  <si>
    <t xml:space="preserve">S:Este tablero se queda en Tableau dado que la corporación definió que sí se mantendran las licencias del mismo. Se realizaron ajustes y quedó terminado.
</t>
  </si>
  <si>
    <t>Terminado.</t>
  </si>
  <si>
    <t xml:space="preserve">S :Este tablero quedó finalizado.
N: Uso por parte del negocio
</t>
  </si>
  <si>
    <t>Mejora en Servicio</t>
  </si>
  <si>
    <t>Reporte de Dotaciones Negativas</t>
  </si>
  <si>
    <t>Enviar un reporte o alerta a vendedores y facturistas cuando se encuentre un caso de dotación negativa reciente de cualquier producto, basado en la última actualización de dotaciones de clientes y localidades (Alertar si el cliente presenta una dotación negativa y además en el periodo de actualización anterior tuvo una dotación mayor)</t>
  </si>
  <si>
    <t>S:Se terminaron los desarrollos según los requerimientos y se realizaron pruebas. La herramienta fue liberada en producción dentro del dashboard GAP-Inventario Añejamiento
N: Despliegue por parte del negocio con usuarios</t>
  </si>
  <si>
    <t>Proyecto Réplica de Digital Américas</t>
  </si>
  <si>
    <t>S: Gerardo revisará información con el equipo de José Pinto para probar los datos.
N: En función de las pruebas se definirán los sig. Pasos</t>
  </si>
  <si>
    <t>Generar sesión con Oscar Flores para validar alcance de este proyecto.</t>
  </si>
  <si>
    <t>Dashboard Digital de KPI´s  Administrativos para Sucursales</t>
  </si>
  <si>
    <t>Herramienta donde se integran los KPIs de forma diaria para seguimiento y toma de acciones de forma oportuna en temas adminisrativos: reclamaciones, bitácoras, uso HH, Conciliación rutas, transitos, permisos, gastos que actualmente se integran manualmente.</t>
  </si>
  <si>
    <t>S: Se libera la herramienta, se da capacitación a usuarios.
N: Se dará acceso a gerentes comerciales.</t>
  </si>
  <si>
    <t>Modificación de las reglas de decision digitales en JDE para los cortes de pedidos y convenios de Medigas para planta Nogalar en función de los acuerdos comerciales y la Operación de planta. Es necesario modificar la lógica actual del módulo de órdenes en JDE con una serie de reglas de corte predefinidas que se traslapan con reglas de convenios negocioados con instituciones Privadas.</t>
  </si>
  <si>
    <t>Luis Banda</t>
  </si>
  <si>
    <t>Sergio Israel Rdgz</t>
  </si>
  <si>
    <t>S: Se da de alta card 34872, las pruebas resultaron correctas.
N: Se pedirá pasar el desarrollo a producción</t>
  </si>
  <si>
    <t>Una vez realizados los ajustes en el ambiente de producción, se deberá llevar a cabo una prueba piloto del proceso que actualizará la información. Si el resultado es satisfactorio y el funcionamiento es el esperado, se procederá con la solicitud de calendarización del proceso de forma automática.</t>
  </si>
  <si>
    <t>Servicio / Compliance</t>
  </si>
  <si>
    <t>Modelo de compensación Variable Distribución PGP</t>
  </si>
  <si>
    <t xml:space="preserve">Revisión del Modelo actual de compensación Variable de PGP que permita mejorar el proceso, identificando oportunidades de control y automatización
</t>
  </si>
  <si>
    <t>S: Se identifican oportunidades en el proceso actual de compensación de Dist. de PGP en el registro de información. Se requiere reducir la interaccion manual de datos en el proceso
N: Revisión del proceso con líderes de Distribución, staff Distribución y business Analyst, semana 5 de May. para identificar oportunidades de sistema o proceso</t>
  </si>
  <si>
    <t>Agendar sesión de revisión inicial con Líderes y ejecutores, 7 de Mayo 25</t>
  </si>
  <si>
    <t>Aplicación Qliq 
Lento movimiento</t>
  </si>
  <si>
    <t xml:space="preserve">Analizar la información generada por TA para identificar oportunidades de Lento movimiento, mejorar y monitorear el inventario por localidad </t>
  </si>
  <si>
    <t>S: Realización de cambios solicitados, no hay nada pendiente por desarrollar. Herramienta liberada.
N: Revisar con usuarios el uso de la herramienta.</t>
  </si>
  <si>
    <t>Control de activos
&lt; 10%</t>
  </si>
  <si>
    <t>Actualmente no se miden las mermas diarias. Aprox 8 millones de pesos se incrementaron las mermas Vs el año anterior. Se da seguimiento semanal o quincenal. La información es manual y no siempre se tiene disponible. Se esperaría tener un mapa para tomar decisiones. Actualmente se usa un Excel donde se captura manual Producción, con factores en una "calculadora" de acuerdo al vol de producción.</t>
  </si>
  <si>
    <t>GPG34734</t>
  </si>
  <si>
    <t>S: Se finaliza y en un proyecto posterior se integrará al CRM.
N: En un siguiente proyecto se desarrollará la integración con CRM e integrar al equipo de T. Digital, Edgar Madrigal, Ruben Gonzalez y Cindy Lozano</t>
  </si>
  <si>
    <t>Falta la integración al CRM como una segunda etapa.</t>
  </si>
  <si>
    <t>Proveedor externo Valtech</t>
  </si>
  <si>
    <t>S: Actualmente se registró documentación que pide la corporación. Los developers están por arrancar el desarrollo.</t>
  </si>
  <si>
    <t>NinfaEdith Fernández</t>
  </si>
  <si>
    <t>S: Por iniciar.
N: Se programará sesión con NinfaEdith Fdz, Edgar Madrigal y Gerardo Moya.</t>
  </si>
  <si>
    <t>AM02959</t>
  </si>
  <si>
    <t>S: terminada primera etapa del modelo. Se planea utilizarlo en la campaña de precios de junio/julio 2025.</t>
  </si>
  <si>
    <t xml:space="preserve"> El plan es usar el pricing precisión en la sig campaña (junio-julio 25)</t>
  </si>
  <si>
    <t>Asistente virtual de consulta de agentes del CSC para brindar respuestas e información a pacientes de Medigas. Haciendo mas confiable y rápida la respuesta</t>
  </si>
  <si>
    <t>S: Información cargada en Nitro lista para su uso y liberación
N: CSC tiene nueva opción de usar herramienta De Atento con mayor funcionalidad.</t>
  </si>
  <si>
    <t>IA Inteligencia de Mercado (Dashboard)</t>
  </si>
  <si>
    <t>Visor PBI con información clave para el area comercial del negocio PGP: Clientes y empresas en el mercado con clasificación CLEE y PSO, ubicaciones y análisis de  ventas.</t>
  </si>
  <si>
    <t>se ejecutan procesos manuales con información parcial de bases de datos internas y externas. El proceso es demasiado largo y complejo. El cálculo de la cuota de mercado, así como la toma de decisiones sobre los segmentos y sectores industriales en los que enfocarse, se realiza sin considerar toda la información digital disponible</t>
  </si>
  <si>
    <t>S: Se revisan avances de la herramienta (1 sep) y se solicitan ajustes
N: Proxima reunión de seguimiento 18 sep</t>
  </si>
  <si>
    <t>S: Se finalizó el visor con los KPIS básicos de productividad en mantenimiento de cilindros.
N: Como siguiente proyecto se incluirán los costos de los insumos para los mantenimientos al tablero para validación de costos del proceso por planta.</t>
  </si>
  <si>
    <t>Terminado. La siguiente etapa del visor será realizado por Miguel González (donde se incluyen costos de insumos de mantenimientos).</t>
  </si>
  <si>
    <t>Eficiencia Operativa</t>
  </si>
  <si>
    <t>Gonzalo Algarra</t>
  </si>
  <si>
    <t>S: Se solicita a Pilar Arenas empezar a trabajar con Equipo de CSC para migrar actividades. Se sostienen reuniones en el mes de Abril
N: En proceso transición de actividades durante May y Jun.</t>
  </si>
  <si>
    <t>AM03518</t>
  </si>
  <si>
    <t>Herramienta Digital para el analisis y seguimiento del proceso de conciliación de rutas</t>
  </si>
  <si>
    <t xml:space="preserve">Htta que facilita el seguimiento al cumplimiento dirario de conciliación administrativa de rutas en plantas y sucursales. 
</t>
  </si>
  <si>
    <t xml:space="preserve">Proyecto Concluido
</t>
  </si>
  <si>
    <t>Concluido</t>
  </si>
  <si>
    <t>AM03522</t>
  </si>
  <si>
    <t>Herramienta Digital para el análisis y seguimiento de transacciones pendientes por cerrar (A8, O2, TT, TY)</t>
  </si>
  <si>
    <t xml:space="preserve">Htta que facilita la detección y seguimiento en plantas y sucursales ordenes de JDE retenidas y que tienen que cerrarse.
</t>
  </si>
  <si>
    <t xml:space="preserve">S: Se desarrolla dashboard con el resumen y detalle de todas las ordenes pendientes de cerrar (O2, TY, A8 y ordenes pendientes de verificar en TA). Se libera con supervisores adiministrativos
</t>
  </si>
  <si>
    <t>AM03523</t>
  </si>
  <si>
    <t>Herramienta Digital para el análisis y seguimiento de facturas no timbradas con el error relacionado</t>
  </si>
  <si>
    <t>Algoritmo inteligente que identifica los casos de facturas no timbradas para detonar acciones correctiva, mejorar el control de las transacciones y evitar sanciones</t>
  </si>
  <si>
    <t>S: Mensualmente en GE existe un promedio de 120 facturas (1.4mmps) que no se timbran por error en datos fiscales, actualmente se obtiene reporte y se trabaja manualmente para identificarlas y tomar acciones.
Posibles Consecuencias para el negocio:
Denuncia ante SAT, multas, cierre de establecimiento, revocación de certificado. 
Se libera dentro del Scorecard daily visor de ordenes retenidas.</t>
  </si>
  <si>
    <t>Se agenda sesión con IT
30 /Junio : Concluido</t>
  </si>
  <si>
    <t>AM03521</t>
  </si>
  <si>
    <t>Herramienta Digital para el analisis y seguimiento de Bitácoras de ingresos pendientes de cerrar</t>
  </si>
  <si>
    <t>Visor en Power BI para visualizar bitácoras pendiente de cerrar, el importe pendiente de cerrar, medición del tiempo de ciclo, la tendencia a través del tiempo, la vista calendario de lo pendiente y el tipo de recolección de efectivo</t>
  </si>
  <si>
    <t xml:space="preserve">S: Se termina desarrollo por parte del equipo de Pedro Ramírez, se realizam sesiones de revisión y se solicitan algunos ajustes. Aldo continua con desarrollo e implementa dashboard en scorecard diario para seguimiento a bitácoras pendientes de cerrar. Se libera a supervisores administrativos.
N: Se genera vista para liberar a todos los ventas mostrador
</t>
  </si>
  <si>
    <t>S: Sitio terminado y validado por Ninfaedith Fernández.</t>
  </si>
  <si>
    <t>Reducción de Tiempos de consulta</t>
  </si>
  <si>
    <t>Herramienta Digital para el análisis y seguimiento de Facturas retenidas sin contabilizar (duplicado)</t>
  </si>
  <si>
    <t>S: En nov-24 se tenían 163 documentos a crédito de enero a octubre en 580-620 por un importe de $1.8 mmps.  Se definen reglas para identificar ordenes/facturas de producto ya entregado y que aún no esta contabilizado en JDE (estatus 580-620 y anteriores, ordenes con código de retención o pedientes por TA) así como sus motivos y responsable de avanzar dichas ordenes. Se libera información en dashboard de scorecard daily.
N: Crear roles específicos para acceso a la información a usuarios de las areas: Soporte Integra, Operaciones, Facturación, Crédito y Cobranza.</t>
  </si>
  <si>
    <t>Se agenda sesión 29 abril con Cobranza y Facturación</t>
  </si>
  <si>
    <t>Nineth Gallegos / Claudia Oliden</t>
  </si>
  <si>
    <t>Nineth Gallegos</t>
  </si>
  <si>
    <t>S: Sitio terminado y validado por Nineth Gallegos</t>
  </si>
  <si>
    <t>Proyecto terminado, solo falta presentación con Pablo Vela</t>
  </si>
  <si>
    <t>pero es junto con el proyecto del Pricing Precision</t>
  </si>
  <si>
    <t>Juan José Ochoa</t>
  </si>
  <si>
    <t>Eduardo Galván</t>
  </si>
  <si>
    <t>S: Se desarrollaron BD, APPs y visor referentes a permisos y otros requerimientos (RH, COFEPRIS, Otros) para Tiendas.</t>
  </si>
  <si>
    <t>APPS listas desarrolladas por Santiago Juárez y el reporte de bi en ajustes por Braulio Martínez</t>
  </si>
  <si>
    <t>AM03517</t>
  </si>
  <si>
    <t>Herramienta Digital para el análisis y seguimiento del uso de Hand Held en Distrubución</t>
  </si>
  <si>
    <t xml:space="preserve">Se mejoró el reporte original de uso de HH, asignando responsables administrativos, detalle de lo que debe trabajar, por Región y localidad </t>
  </si>
  <si>
    <t xml:space="preserve">Concluido </t>
  </si>
  <si>
    <t>S: Ya se cuenta con el visor, solo se está ajustando un powerautomate para el envío de alertas.</t>
  </si>
  <si>
    <t>AM03520</t>
  </si>
  <si>
    <t>Heramienta Digital para el análisis y seguimiento diario reclamaciones</t>
  </si>
  <si>
    <t>AM03526</t>
  </si>
  <si>
    <t>Practicantes</t>
  </si>
  <si>
    <t>Se desarrolló un template de seguimiento  en office 365 lists, con la base de datos de proyectos de construcción y remodelación. Con los status de avance y pendientes</t>
  </si>
  <si>
    <t xml:space="preserve">USD $501 K
</t>
  </si>
  <si>
    <t>1. Sesión con Erika Acosta para validar el alcance de requerimientos y como acelerar el proyecto - 3 al 7 de marzo</t>
  </si>
  <si>
    <t>APP/ BD de documentos para cumplimiento del REPSE en proyectos con clientes para servicios especializados Microbulk.</t>
  </si>
  <si>
    <t>Adán Alarcón</t>
  </si>
  <si>
    <t>S: En etapa de implementación, por pasar la info a comunicación.</t>
  </si>
  <si>
    <t>Proyecto desarrollado por CITIZEN DEVELOPER: Adán Alarcón</t>
  </si>
  <si>
    <t>Tiempo / Compliance</t>
  </si>
  <si>
    <t>AM03519</t>
  </si>
  <si>
    <t>Actualización a la herramienta digital de seguimiento a Permisos en tiendas</t>
  </si>
  <si>
    <t>Se desarrolló un nuevo reporte sobre la base del anterior, que no solo muestra el estatus de los permisos si no que también permite dar un seguimiento diario del los permisos en riesgo de vencimiento en el corto plazo.</t>
  </si>
  <si>
    <t>1. Revisar alcance con reporte de lento movimiento de TA - 3 al 7 de Marzo</t>
  </si>
  <si>
    <t>Identificación proactiva de créditos informales</t>
  </si>
  <si>
    <t>Visor en Power BI para visualizar desviaciones de efectivo</t>
  </si>
  <si>
    <t>S: Sesión jueves 10 julio para validación de datos y liberación del visor</t>
  </si>
  <si>
    <t>Compliance - Soft: Working Capital</t>
  </si>
  <si>
    <t>Implementación Mercado Pago para ventas de contado, adecuación al Sistema de Bitácoras y Tesorería para el cierre de bitácoras.</t>
  </si>
  <si>
    <t>Oscar Flores/Marco Pacheco</t>
  </si>
  <si>
    <t>S: Se firma NDA  y contato. Se implementa nuevo desarrollo en sistema Bitácoras y Tesorería. Se inicia en Agosto piloto con 6 sucursales.
N: En mes septiembre se avanza con implementación en 30 localidades y en octubre con las 46 localidades restantes, a partir de noviembre se inicia cancelación servicio panamericano. Evaluación proceso conductores para eliminación del manejo de efectivo en rutas para implementar en octubre</t>
  </si>
  <si>
    <t>$TBD</t>
  </si>
  <si>
    <t>Desempeño Clientes nuevos/perdidos</t>
  </si>
  <si>
    <t>Herramienta que muestre y calcule el desempeño de la fuerza comercial en base a los clientes nuevos, prospectos, clientes perdidos así como se asigne una calificación a cada vendedor/región que permita colocarlo en un ranking.</t>
  </si>
  <si>
    <t>Eber Montoya</t>
  </si>
  <si>
    <t>S: La herramienta se encuentra en desarrollo, fecha de liberación: 14 oct</t>
  </si>
  <si>
    <t>Ventas</t>
  </si>
  <si>
    <t>S: El Avión es un formato que actualmente se utiliza para contabilizar cilindros que sale a la ruta. Es en papel.
N: Revisar con el negocio los requerimientos para evaluar</t>
  </si>
  <si>
    <t>Herramienta Digital para el Análisis, Monitoreo e identificación de riesgos de manera remota de variables administrativas en Sucursales</t>
  </si>
  <si>
    <t>Herramienta de diagnostico/medición de riesgos en sucursales en los siguientes temas: microcréditos, tiempo de cierre de bitácoras, TDI vs lista de empleados, productos a demostración, añejamiento en productos a demostración entre otras.</t>
  </si>
  <si>
    <t>S: Se libera herramienta que integra información para monitoreo de indicadores críticos en sucursales.
N: La información de producto a demostración se libera en una herramienta por separardo.</t>
  </si>
  <si>
    <t>Migración de reportes de Tableau a power BI.</t>
  </si>
  <si>
    <t>S: Ya se tiene una versión actual, los cambios están en desarrollo, se ha dado prioridad a Homecare
N: Terminar desarrollos, validar información y desplegar. Revision final ultima semana de Mayo</t>
  </si>
  <si>
    <t xml:space="preserve">Automatización de información en tablero existente. Actualmente IT y Retail gestionan parte de la información manual para actualizarlo. 
</t>
  </si>
  <si>
    <t xml:space="preserve">S: Se crearon las cards 32535 ( para cargar de forma automática los vendedores vigentes - Juan Romero) la cual ya esta cerrada y la card 32536 (Programa para cargar las excepciones), ambas cards cerradas.
</t>
  </si>
  <si>
    <t>Optimizacion del Proceso y reducción de tiempo admvo</t>
  </si>
  <si>
    <t>S: Se llevó a cabo la orquestación con JDE el dia 12 de julio. Proyecto terminado por Omar Acosta.</t>
  </si>
  <si>
    <t>Productividad - Hard Savings $ 144 K USD (incremento de días paciente por entrega oportuna de equipos SAOS)</t>
  </si>
  <si>
    <t>Desarrollo de una BD y APP que pueda alimentar la fuerza de ventas con proyectos prospecto para las PSOs MAPAX de atmósfera controlada para Alimentos. La APP servirá para asesorar a los vendedores de acuerdo a sus prospectos por parte de Nineth Gallegos y además llevar una administración de captura de leads para el negocio de Alimentos y Bebidas (desarrollo de mercado). La APP quedó instertada en el sitio de Sharepoint de Alimentos y Bebidas, también desarrollado por el área de Digitalización y Procesos.</t>
  </si>
  <si>
    <t>S: Se tienes ya  la APP de maduración, pero se que requiere ser agregadas el resto de PSOs. Como una siguiente etapa, se verá con Edgar Madrigal y Cindy Lozano si en CRM se puede poner la información para evitar tener una herramienta que pueda estar en CRM integrada.</t>
  </si>
  <si>
    <t>Control de la merma y residuales de Helio en Pipas de Helio</t>
  </si>
  <si>
    <t>S: Actualmente se tienen herramientas como Green Mile que permite rastrear un pedido.
N: Revisar con el negocio los requerimientos para definir alcance</t>
  </si>
  <si>
    <t>NinfaEdith Fernández / Deyanira Blanco (negocio)</t>
  </si>
  <si>
    <t>S: Se desarrollo una primer etapa para Bulk que termina en Mar25, se decisión poner on Hold el alcance para PGP
N: Retomar proyecto para PGP. Primero Definir reglas de negocio</t>
  </si>
  <si>
    <t>Cobro automático de rentas y mtto. a clientes de contado</t>
  </si>
  <si>
    <t>S: Automatizar el cobro de rentas y Mattos a clientes de Contado / Crédito
N: Realizar Junta para entender requerimientos del negocio. Sesión con Alejandro Torres / Deyanira Blanco / Rubén / Oscar Flores  Monterrubio. Evaluar uso de un Orquestador</t>
  </si>
  <si>
    <t>Agendar sesión para definir requerimientos de Negocio 3Mar25</t>
  </si>
  <si>
    <t>Cierre automático de bitácoras para Ventas de contado</t>
  </si>
  <si>
    <t xml:space="preserve">Conciliación automática de depósitos/transferencias del banco y pagos con tarjeta con las ventas de contado en el sistema de bitácoras
</t>
  </si>
  <si>
    <t>S: Actualmente se realiza proceso manual para identificar los pagos de los clientes en sistema de Tesorería y posteriormente se relaciona ese pago en el sistema de bitácoras para la conciliación de la venta de contado.
N: Detallar requerimiento con negocio</t>
  </si>
  <si>
    <t>Este proyecto tiene dependencia del proyecto 23, donde se integra cierre de bitácora de ventas contado de Mercado Pago. Se podrían ir describiendo requerimientos de negocios con supuestos de funcionalidad con Mercado Pago</t>
  </si>
  <si>
    <t xml:space="preserve">S: Se justificó centralizar físicamente los expedientes y Digitalizarlos con un Proveedor Externo
N: En proceso la contratación del proveedor
</t>
  </si>
  <si>
    <t>Cargo automático de cilindros paseados desde la entrega el conductor detone el proceso de facturación. Los cargos hoy son manuales incluir estadías.</t>
  </si>
  <si>
    <t>Valenti Arriaga</t>
  </si>
  <si>
    <t>Control, compliance</t>
  </si>
  <si>
    <t>1. Sesión de seguimiento con Gerardo y Erika para armar plan de trabajo y prioridad para la migración de los reportes semana 24 al 28 de feb
2. Agosto 2025 : Se hará una sesión de alineación para validar requerimientos sobre una nueva aplicación y necesidad.  Dependiendo de esta sesión se decidí si iniciar con la migración de tableau a power BI, se coloca en HOLD hasta nuevo aviso.</t>
  </si>
  <si>
    <t>Proyecto terminado por Uriel Torres. Este proyecto en realidad fueron dos etapas, la primera parte fue  uso de rampas con trackabout y  seguirá la segunda parte que tiene que ver con  paradas no planeadas. Se está trabajando en la segunda etapa con Mayela Ramírez, Gerardo Moya, Uriel Torres y esta segunda etapa está en la fase de defición de lineamientos por parte del negocio (Héctor Cuéllar).</t>
  </si>
  <si>
    <t>Se está trabajando con requerimientos adicionales para que pueda usarse en el negocio</t>
  </si>
  <si>
    <t xml:space="preserve">BOT para actualización de datos de empleados en la BD de Licencias y Constancia Psicofísica de Conductores PGP.
</t>
  </si>
  <si>
    <t>S: Se identifica la necesidad de automatizar llenado de datos con un BOT, revisado con Eduardo Galvan
N: Se programó para el 27 de mayo la junta inicial con David Silva. Se definirán requerimientos. Posterior a eso, se realizó una junta con Adrián Espinoza y Gerardo Moya en donde se validó el proceso y se quedó Gerardo Moya con la tarea de investigar cómo se puede hacer este requerimiento. Mientras tanto la APP se puede alimentar de manera manual.</t>
  </si>
  <si>
    <t>Proyecto que queda como segunda parte después del llenado por parte del personal de PGP de licencias y constancias psicofísicas.</t>
  </si>
  <si>
    <t>Reducción de Tiempos</t>
  </si>
  <si>
    <t>BD y APP para el control de Horas de Servicio de Conductores profesionales PGP, Bulk y Nitropet</t>
  </si>
  <si>
    <t>Desarrollo de una Herramienta Digital para llevar el seguimiento y control de las Hrs de servicio de Conductores Profesionales</t>
  </si>
  <si>
    <t>S: Se identifica la necesidad y se tienen sesiones con distintas areas del negocio para conocer la tecnología actual disponible. Marina Dávila solicita a Roberto Mtz acceso a las BD de datos donde se tiene reconocimiento facial para primeras pruebas.
N: Sesión con seguridad, IT, Distribución y RH, Semana 12 May para definir alcance de un primer piloto basado en los identificadores de reconocimiento facial instalados en disntintas plantas. Definir con Seguridad e IT cuál será la tecnología estándar a instalar en el resto de las localidades</t>
  </si>
  <si>
    <t>Definición rápida de alcance del proyecto con Manuel Lozoya. Validar lo del login facial con RH dado que las BD y dispositivo son de proveedores externos.</t>
  </si>
  <si>
    <t>AM03525</t>
  </si>
  <si>
    <t xml:space="preserve">Gestión de clientes nuevos </t>
  </si>
  <si>
    <t>Automatizar o digitalizar el proceso de conciliación de rutas</t>
  </si>
  <si>
    <t xml:space="preserve">Facilitar y agilizar el proceso de conciliación administrativa en plantas y sucursales, asegurar la conciliación de rutas
</t>
  </si>
  <si>
    <t xml:space="preserve">Sesión con el negocio para definir requerimientos 1era semana de marzo
</t>
  </si>
  <si>
    <t>David Márquez</t>
  </si>
  <si>
    <t>S: Análisis del Requerimientos. Actualmente se tiene una solución que pudiera usarse a partir de información de correos
N: Concluir el RFP con Requester y revisar solución actual. Algo adicional pudiera ser con AI. Invitar a Adolfo Olmedo</t>
  </si>
  <si>
    <t>NO</t>
  </si>
  <si>
    <t>S: Requerimiento por parte del Ing. Eduardo Galván que fue evolucionando de ser para efectuar un due diligence de permisos y requerimientos de autoridades en tiendas, a evaluación también de Plantas (PGP y Bulk), Nitropet, Onsite, Oficinas, Inmuebles y unidades de distribución (Bulk, Nitropet, PGP) a nivel México. Se desarrollaron las bases de datos, 6 APPs, un visor en powerbi y guías (PDF) con su respectivo video de cómo llevar a cabo la evaluación para cada APP (segmento).</t>
  </si>
  <si>
    <t>AM03473</t>
  </si>
  <si>
    <t>T. Digital, Digitalización</t>
  </si>
  <si>
    <t>Automatización de proceso de validación de conductores en tecnología a bordo de unidades.</t>
  </si>
  <si>
    <t>Se evaluará este proyecto con Arturo Lozano para validar con él si es prioritario o no.</t>
  </si>
  <si>
    <t>Automatización de búsqueda de multas de Distribución RPA</t>
  </si>
  <si>
    <t>Desarrollo de un BOT que realice la búsqueda en diferentes páginas federales y estatales, para detectar multas en vehículos de PGP</t>
  </si>
  <si>
    <t>Junta con Salvador González y David Silva semana del 24 de Feb</t>
  </si>
  <si>
    <t>S: Se identificó la necesidad. Se realizaron algunas pruebas del modelo de estandarización de direcciones (ML) con largos tiempos de procesamiento. Se solicitó un servidor con mayor capacidad
N: Resolver si se requiere inversión de un servidor adicional en cuanto confirme IT disponibilidad de recursos</t>
  </si>
  <si>
    <t>Validar con Mayela Ramírez tiempos de requerimiento de este proyecto, en función de la inversión requerida.</t>
  </si>
  <si>
    <t>Gerardo Moya incluyó ese proyecto, en su momento tenía una persona que trabajó una prueba de concepto pero no se llegó a una solución completa, tendríamos que volver a explorar otras soluciones potenciales, la cuestión es que tenemos otros proyectos que el grupo de Hector nos ha marcado que tienen mayor prioridad</t>
  </si>
  <si>
    <t>Herramienta que Identifique ventas retenidas en estatus 580 - 620 o estaus anteriores con el fin de identificar el error con un algoritmo inteligente y liberarlas lo antes posible.</t>
  </si>
  <si>
    <t>S: Se libera información en dashboard de scorecard daily.
N: Crear roles específicos para acceso a la información a usuarios de las areas: Soporte Integra, Operaciones, Facturación, Crédito y Cobranza.</t>
  </si>
  <si>
    <t>Analisis</t>
  </si>
  <si>
    <t>Visor para medir el desempeño de la fuerza de ventas - Efectos</t>
  </si>
  <si>
    <t>S: Se revisa con usuario requerimiento y diselo del dashboard. Se obtiene en julio acceso a BD para los practicantes que van a realizar el desarrollo.
N: Desarrollo en Power BI.</t>
  </si>
  <si>
    <t>Se programa sesión con Oscar Flores el 5 de mayo para validar requerimientos</t>
  </si>
  <si>
    <t>Reducción de tiempo</t>
  </si>
  <si>
    <t>Adecuar la herramienta en a la versión de EU para considerar cálculo de rentabilidad.
Esta herramienta permite guardar las cotizaciones realizadas y enviarlas de manera automática a clientes</t>
  </si>
  <si>
    <r>
      <rPr>
        <b/>
        <sz val="9"/>
        <rFont val="LindeDaxGlobal"/>
      </rPr>
      <t>Etapa 1:</t>
    </r>
    <r>
      <rPr>
        <sz val="9"/>
        <rFont val="LindeDaxGlobal"/>
      </rPr>
      <t xml:space="preserve"> Esta herramienta, basada en un desarrollo  de EEUU.  Facilita y agiliza la generación y envío automático de cotizaciones, además de generar datos que permiten monitorear el estatus, identificar tendencias y apoyar la toma dedecisiones oporrtunas.
</t>
    </r>
    <r>
      <rPr>
        <b/>
        <sz val="9"/>
        <rFont val="LindeDaxGlobal"/>
      </rPr>
      <t>Etapa 2</t>
    </r>
    <r>
      <rPr>
        <sz val="9"/>
        <rFont val="LindeDaxGlobal"/>
      </rPr>
      <t>: Desarrollo de la caratula de autorización de Gtes y VP´s para concluir con la automatización completa del proceso</t>
    </r>
  </si>
  <si>
    <t xml:space="preserve">Digital EEUU </t>
  </si>
  <si>
    <t>S:  Se hicieron los ultimos ajustes por parte de la corporación y Yarizma esta trabajando en el formato final que se genera para la cotizacion. Se estima tenerlo listo para 11 de Abril
N: Una vez que se entregue el formato, la corporación (Lei) revisará integrar un flujo de aprobación de acuerdo a lo que requiere el negocio (Jessica definirá el flujo)
30 ago 2025 : Se libera la aplicación para cotizar mientras se desarrolla la caratula de autorización</t>
  </si>
  <si>
    <t>1. Se realiza sesión con Jose Pinto y Lei en Mty 4 Abr25, se revisa con Yarizma y Jessica las acciones a tomar: Terminar de definir formato
2. Definir el flujo del proceso con la nueva herramienta y validar con Gtes.. Yarizma. 3Mar25 Pilar convoca sesión para revisar antes de la sesión con el resto del equipo
3. Gerardo proporciona guía básica de temas a definir por el negocio 26Feb25
4. Se requiere ratificar el proceso y definir el proceso por parte del negocio y logística, Luis Enrique Macario, Roxana Frutos. j. cotizaciones en zonas donde no hay cobertura.
5.  Solo esta pendiente la realización de pruebas por parte de ventas para liberar la herramienta,  30 jul 2025
6. La herramienta esta en las prubas finales por parte del área comercial, despues de las últimas correcciones, ya lista para liberar el mes de septiembre.  La liberación se retrasó por la realización del ABP de ventas, 30 ago 2025.</t>
  </si>
  <si>
    <t>Herramienta / Visor de costos y gastos Gases Envasados</t>
  </si>
  <si>
    <t>Herramienta que permita visualizar la información actualizada de costos y gastos al detalle, que facilite el análisis y envíe alertas de gastos fuera de promedio.</t>
  </si>
  <si>
    <t>A diferencia de Decision y el cubo de gastos, en esta herramienta puedes visualizar la información a un nivel del detalle mínimo del año actual y el año anterior así como tambien análisis y variaciones de los datos.</t>
  </si>
  <si>
    <t xml:space="preserve">S: Card 34390. Se termina y libera desarrollo de dashboard. Se capacita a la gerencia comercial de GE.
</t>
  </si>
  <si>
    <t>Ordenes Medigas Canceladas</t>
  </si>
  <si>
    <t xml:space="preserve">Dashboard que muestre las ordenes del negocio de Medigas que han sido canceladas por el operador con sus motivos para su análisis.
Actualización de dashboard estatus de pedidos Medigas
</t>
  </si>
  <si>
    <t xml:space="preserve">S: Se desarrolla y se libera dashboard de Ordenes Canceladas Medigas así como la actualización del dashboard Estatus Pedidos Medigas dentro del Panel de rutas
</t>
  </si>
  <si>
    <t>%Servicio Cumplimiento Servicio Pedidos Medigas</t>
  </si>
  <si>
    <t>Actualización de dashboard de Seguimiento Pedidos Medigas agregando información de %Cumplimiento de Servicio, %de los diferentes estatus de pedidos, agrupación e identificación de las causas de pedidos reprogramados, identificación de pedidos SAOS y Oxígeno domiciliario</t>
  </si>
  <si>
    <t xml:space="preserve">S: Se desarrollan cambios y se publican dentro del Panel de Rutas PDE´s </t>
  </si>
  <si>
    <t>Este proyecto es posible se cancele dado que quedó incluido en el proyecto solciitado por el Ing. Galván.</t>
  </si>
  <si>
    <t>Calidad</t>
  </si>
  <si>
    <t>Brenda Apreza</t>
  </si>
  <si>
    <t>Alejandra Medrano</t>
  </si>
  <si>
    <t>S: Se tiene la estructura del visor, solo se espera que IT libere la extracción de datos del Sistema de Calidad para enlazarlo al tablero y tener completa la información a mostrar en el tablero.</t>
  </si>
  <si>
    <t>Digitalizar y simplificar el proceso de inasistencias de vigilancia y seguridad para llevar un control Digital.</t>
  </si>
  <si>
    <t>S: Estaba en la etapa de análisis de los requerimientos extra (por pacientes). Originalmente esto surgió por el equipo de T. Digital para generar la adopción por parte de pacientes que siguen marcando al CSC Medigas para solicitudes EXTRA a recargas (otro tipo de accesorio o cilindro y eso no se puede hacer en la APP y es el ajuste que proponía T. Digital). Se quedó en backlog por parte de T. Digital dado que les asignaron otras responsabilidades.
N: En Validación con Edgar Madrigal y Cindy Lozano si se llevará a cabo este año o no.</t>
  </si>
  <si>
    <t>Proyecto colocado en backlog por el área de transformación digital dado que es un nice to have y actualmente el equipo se está enfocando en otras necesidades, además que esto nunca fue solicitado por el negocio.</t>
  </si>
  <si>
    <t xml:space="preserve">Tiempo - Hard Savings $ 60 K USD (disminución de 4 agentes $25k MXN/mes en CSC por conversión digital)
</t>
  </si>
  <si>
    <t>Grisel Martínez</t>
  </si>
  <si>
    <t>Se tiene listo el visor, solo se requiere validar que estén todos los CST por grupo definido por Grisel.</t>
  </si>
  <si>
    <t>Ahorro horas hombre preparación reporte</t>
  </si>
  <si>
    <t>S: Desarrollo terminado, en etapa de estabilización previo al Go Live.</t>
  </si>
  <si>
    <t xml:space="preserve">Facilitar el proceso de monitoreo del flujo de un cilindro desde que es inicializado para detectar oportunidades.
</t>
  </si>
  <si>
    <t>Digital Business Solutions (Global)</t>
  </si>
  <si>
    <t>Uriel Torres / Pedro Ramírez</t>
  </si>
  <si>
    <t>S:  Se probo la solución en su versión original de Europa, identificando ajustes neCésarios para la región LATAM. 
Se levantaron definiciones de negocio y de proceso para cobros potenciales. Aunque la versión de Europa usaba SAP y se adaptó la nueva versión a JDE.
Actualmente ya se tienen 6 países incluyendo México con esta funcionalidad
Gerardo solicitó cambios a unos requerimientos - semana del 17 de Feb.
N: Realizar los cambios identificados - 24 al 28 de feb</t>
  </si>
  <si>
    <t>Actualizar el reporte de clientes perdidos o en riesgo, para clientes de Especiales (Win / Lost) - 
Para que se acomode a los criterios del SIP</t>
  </si>
  <si>
    <t>1. Se va a revisar con Oscar Flores y Raúl Gallegos el alcance del reporte actual para identificar que filtros se pueden agregar para gases especiales / Semana del 20 al 28 de feb. El reporte actual ya puede mostrar información de los clientes de Especiales
2. Levantar el listado de requerimientos de negocio para traducir a técnicos y actualizar el tablero / Fecha compromiso 15 de Marzo</t>
  </si>
  <si>
    <t xml:space="preserve">S: Proveedor seleccionado, en proceso de alta y sesiones iniciales de analisis de alcance y plan de desarrollo
N: Concuir el proceso de arranque y hacer seguimiento de sprints </t>
  </si>
  <si>
    <t>APP Mantenimiento para PGS</t>
  </si>
  <si>
    <t>Aplicación para la captura de actividades realizadas en cada PGS que se le da mantenimiento, de manera que arroje las horas y costos incurridos así como un % de productividad por cada operador y que permita conocer el estatus de los PGS que se encuentran en el talller de mantenimiento.</t>
  </si>
  <si>
    <t>S: Se entrega a Heberto Marin link de aplicación y tutoriales para capacitación a usuarios</t>
  </si>
  <si>
    <t>Visor terminado y validado con Adán Alarcón y él a su vez con Jessica Zanella.</t>
  </si>
  <si>
    <t>$120,000 USD al año (aumento de facturación por seguimiento puntual a proyectos)</t>
  </si>
  <si>
    <t>4 horas / mes en preparación de reporte</t>
  </si>
  <si>
    <t>IA Inteligencia de Mercado</t>
  </si>
  <si>
    <t>Herramienta para identificar nuevas oportunidades de venta de PSO para PGP Linde en México. Una herramienta con IA podría generar un proceso más rápido y preciso para identificar nuevas oportunidades de ventas rentables de PSO en segmentos e industrias específicos, de modo que la empresa pueda tomar decisiones rápidas y aumentar las ventas y la cuota de mercado. Este proceso podría automatizarse para ejecutarse regularmente y generar nuevas oportunidades de forma constante. Automatización del Reporte de TAM y Market Share</t>
  </si>
  <si>
    <t>TBD (Las ventas actuales de PGP México industrial relacionadas con POS son de $2.7 millones de dólares/año)</t>
  </si>
  <si>
    <t>#</t>
  </si>
  <si>
    <t xml:space="preserve">Listado enviado por </t>
  </si>
  <si>
    <t>Clasificación</t>
  </si>
  <si>
    <t xml:space="preserve">Área de dependencia </t>
  </si>
  <si>
    <t>Business Lead / Requestor</t>
  </si>
  <si>
    <t>Descripción del proyecto</t>
  </si>
  <si>
    <t>S: Status; N: Next Steps</t>
  </si>
  <si>
    <t>Fecha Inicio/ Fecha est. fin</t>
  </si>
  <si>
    <t>Business Impact ($, Time, TBD)</t>
  </si>
  <si>
    <t>Etapa: Nuevo / Análisis / Desarrollo / Pruebas/ Implementado / Terminado</t>
  </si>
  <si>
    <t>NOTAS</t>
  </si>
  <si>
    <t>NOTAS SEMANA 18 DE NOVIEMBRE</t>
  </si>
  <si>
    <t>Dataware house logística para KPIS logística</t>
  </si>
  <si>
    <t>S:
N:</t>
  </si>
  <si>
    <t>Paciente pueda él poner su ubicación real (domicilio). Con miras a resolver el problema de geoposición de los clientes.</t>
  </si>
  <si>
    <t>Gerardo</t>
  </si>
  <si>
    <t>S: Extracción de Información de uso de rampas de Mix
N: Crear modelo de datos, integrar y programar actualizaciones</t>
  </si>
  <si>
    <t>FA: 9/24
FT: 3/25</t>
  </si>
  <si>
    <t>En Desarrollo</t>
  </si>
  <si>
    <t>Edgar</t>
  </si>
  <si>
    <t>S: En proceso
N: Modificación en el alta de clientes y mantenimiento para conectarlo con whatsapp y orchestrator.</t>
  </si>
  <si>
    <t>FI: Jun24
FT: 2Q25</t>
  </si>
  <si>
    <t>Velia</t>
  </si>
  <si>
    <t xml:space="preserve">S: Cierre del diseño de la solución 
N: En progreso, cotización de la solución </t>
  </si>
  <si>
    <t>FA:
FT:</t>
  </si>
  <si>
    <t>S:
N: Definición del proyecto</t>
  </si>
  <si>
    <t>FA : Q2</t>
  </si>
  <si>
    <t>Automatizar o digitalizar el proceso de conciliación de ruta y ordenes retenidas (A8, O2, TT, TY)</t>
  </si>
  <si>
    <t>S:
N : Definir proyecto, Revisar el alcance del proyecto de firmas electrónicas</t>
  </si>
  <si>
    <t>FA : Q1</t>
  </si>
  <si>
    <t xml:space="preserve">Página SharePoint para Distribución </t>
  </si>
  <si>
    <t>Bot para identificar a diario las entregas que no se hicieron.</t>
  </si>
  <si>
    <t>Nohemí Pérez
Alan Mendoza</t>
  </si>
  <si>
    <t>S: En pruebas técnicas
N: Aprobación de la solución para salir a productivo</t>
  </si>
  <si>
    <t>FA: Oct 2024
FT: Nov 2024</t>
  </si>
  <si>
    <t>Firma Electrónica (Dotaciones, crédito, homecare)</t>
  </si>
  <si>
    <t>S: Se concluyo con toda la definición alrededor de los procesos To be.
N: Actualización de la propuesta económica, cálculo de beneficios para gestionar autorización.</t>
  </si>
  <si>
    <t>FA: Ene 24
FT: Abril 25</t>
  </si>
  <si>
    <t>S:
N: Validar resultados de las pruebas (correos enviados vs ordenes generadas), plan de despliegue gradual.</t>
  </si>
  <si>
    <t>FA: Nov 23
FT: Ene 25</t>
  </si>
  <si>
    <t>Satisfacción del cliente</t>
  </si>
  <si>
    <t>En espera de resultados de pruebas para despliegue nacional gradual</t>
  </si>
  <si>
    <t>Desarrollo de un sistema que identifique producto en lento movimiento para transferencia a otras localidades e incrementar ventas</t>
  </si>
  <si>
    <t>FA: Enero 23
FT: Q2 25</t>
  </si>
  <si>
    <t>Digital (IT Local / SSC)</t>
  </si>
  <si>
    <t xml:space="preserve">Migración de reportes de Tableau a power BI por Directriz
</t>
  </si>
  <si>
    <t>S: En proceso de análisis
N:</t>
  </si>
  <si>
    <t>FA: Sep 24
FT:  TBD</t>
  </si>
  <si>
    <t xml:space="preserve">Desarrollo </t>
  </si>
  <si>
    <t xml:space="preserve">Ya está en proceso </t>
  </si>
  <si>
    <t>S: En proceso de desarrollo
N:</t>
  </si>
  <si>
    <t xml:space="preserve">Terminar integraciones con JDE y CRM como etapa 2 del proyecto
</t>
  </si>
  <si>
    <t xml:space="preserve">
S: Concluir las integraciones con JDE y CRM, 
N: Desarrollar el proceso de autorización por NATIVA y otros requerimientos menores.</t>
  </si>
  <si>
    <t xml:space="preserve">Sep 2024
Q4 2025
</t>
  </si>
  <si>
    <t>Terminar algunas de la interfases con JDE y CRM, proceso de autorización por NATIVA, y otros requerimientos menores.</t>
  </si>
  <si>
    <t xml:space="preserve">Se concluyeron las pruebas, pendiente por definir siguientes pasos </t>
  </si>
  <si>
    <t>Trackabout Value Streams. Tablero</t>
  </si>
  <si>
    <t xml:space="preserve">Desarrollo de tablero de lento movimiento y desviaciones comerciales.
</t>
  </si>
  <si>
    <t>S: Desarrollo de tablero de lento movimiento y desviaciones comerciales, esta pendiente validar veracidad de los datos.
N: Correcciones de errores, liberación formal, aplicación de cargos por inactividad.</t>
  </si>
  <si>
    <t>FA: Julio 24
FT: Marzo 25</t>
  </si>
  <si>
    <t>Us$ 150 K</t>
  </si>
  <si>
    <t>Va a requerir hacer cambios en el proceso para compartir las oportunidades de cobro con la fuerza de ventas. Como fase 2 deberíamos trabajar en la automatización de la facturación sin que pase por el vendedor necesariamente.</t>
  </si>
  <si>
    <t>S: En proceso de finalización del tablero y cruce automático de información de lento movimiento.
N : Automatización del GAP de Cilindros, Correcciones de casos no reales</t>
  </si>
  <si>
    <t>Automatización de las campañas dinámicas de incremento de precios. Identifica rezagos en repaso de la inflación interna. También recibo feedback del área comercial y permite medir incrementos.</t>
  </si>
  <si>
    <t>S: 
N: Carga de datos México y desarrollo de ajustes  de la versión original</t>
  </si>
  <si>
    <t>FA: 8/24
FT: 4/25</t>
  </si>
  <si>
    <t>Iniciativa de buena práctica en otros países soportada por José Pinto. La herramienta automatiza campañas de precio (actualmente se llevan en XL y de manera manual se envía a cada gerente). Ya pasaron a José Pinto requerimientos y estructura comercial en México para su configuración. Se espera quede completa el primer cuarto de 2025.</t>
  </si>
  <si>
    <t>El objetivo es alimentar la herramienta con contratos y esta genere tablas e info de manera organizada (predefinida).</t>
  </si>
  <si>
    <t>S: Pruebas individuales
N: Documentar caso de negocio, comunicar a la corporación e implementar</t>
  </si>
  <si>
    <t>FA: 8/24 
FT: TBD</t>
  </si>
  <si>
    <t>U$ 64 K</t>
  </si>
  <si>
    <t>Software promovido por team de IA en Alemania. El objetivo es alimentar la herramienta con contratos y esta genere tablas e info de manera organizada (predefinida). Actualmente se están haciendo pruebas con Armando Guerrero y quien promocionó la herramienta fue Gerardo Moya. Una segunda etapa se espera que se desarrolle un desarrollo que pueda alimentar automáticamente esa info en JDE y CRM.</t>
  </si>
  <si>
    <t>Rubén González</t>
  </si>
  <si>
    <t xml:space="preserve">
S: En proceso
N: Últimos ajustes a la parte de gestión de activos, por iniciar libro blanco</t>
  </si>
  <si>
    <t>FI: May24
FT: 1Q25</t>
  </si>
  <si>
    <t>Ninfaedith Fernández / Deyanira Blanco (negocio)</t>
  </si>
  <si>
    <t>S: Terminó licitación de proveedores.
N: Seleccionar el proveedor, solicitar la inversión</t>
  </si>
  <si>
    <t>FA:
FT: Q3</t>
  </si>
  <si>
    <t>Seguimiento y control de rutas de los Vendedores Express.</t>
  </si>
  <si>
    <t>FA: Q2</t>
  </si>
  <si>
    <t xml:space="preserve">FA:
FT: </t>
  </si>
  <si>
    <t>S: Se llevaron a cabo las primeras sesiones para entender el proceso de asignación y administración de la capacitación.
N:</t>
  </si>
  <si>
    <t xml:space="preserve">Hay diferentes áreas para capacitar.
Existen múltiples BD para cada tema. Con distintos administradores.
Elevate o LMS se ha explorado pero no hay un perfil estructurado de capacitación.
Se requiere asignar la información por perfil / QR
Reconocimiento de cada uno de los perfiles
</t>
  </si>
  <si>
    <t xml:space="preserve">Desarrollar tablero para el cálculo automático de rentabilidad cliente/producto para los clientes de PGP
</t>
  </si>
  <si>
    <t>S:
N: Validar de datos resultantes de las pruebas, migración a power BI</t>
  </si>
  <si>
    <t>FA : Sep 2024
FT:  Dic 2024</t>
  </si>
  <si>
    <t xml:space="preserve">Se está terminado el desarrollo, migración a power BI y validación de datos </t>
  </si>
  <si>
    <t>Llevar el seguimiento de visitas y hallazgos de los responsables sanitarios a las sucursales</t>
  </si>
  <si>
    <t>Desarrollar una base de datos para facilitar el control de los proyectos de construcción, solicitudes y seguimiento a la ejecución</t>
  </si>
  <si>
    <t>FA: Ene 25</t>
  </si>
  <si>
    <t>Esta pendiente por iniciar en 2025</t>
  </si>
  <si>
    <t>Identificación de facturas retenidas sin contabilizar</t>
  </si>
  <si>
    <t>Identificar ventas retenidas en estatus 580 - 620</t>
  </si>
  <si>
    <t>FA : Q1 25</t>
  </si>
  <si>
    <t>$ 100 K USD - $200 K USD</t>
  </si>
  <si>
    <t>Digitalizar el proceso de inasistencias de vigilancia y seguridad para llevar un buen control de los costos asociados al servicio.</t>
  </si>
  <si>
    <t>Q1 2025</t>
  </si>
  <si>
    <t xml:space="preserve">Explotar la información generada por TA, con el objetivo de identificar oportunidades que requieren tomar acciones o desarrollar nuevos proyectos.   Identificar oportunidades de Lento movimiento, además de mejorar y monitorear el inventario por localidad </t>
  </si>
  <si>
    <t>S: En definición de alcance
N:</t>
  </si>
  <si>
    <t>Validar los tiempos de los procesos,  identificar oportunidades</t>
  </si>
  <si>
    <t>Pablo Núñez</t>
  </si>
  <si>
    <t>Desconocimiento de normatividad alrededor de las importaciones. Procesar de manera más ágil la información relevante a través de NITRO</t>
  </si>
  <si>
    <t xml:space="preserve">César Moreno </t>
  </si>
  <si>
    <t>FT : TBD</t>
  </si>
  <si>
    <t>FA: Q4</t>
  </si>
  <si>
    <t>Cámaras con inteligencia artificial para detectar desviaciones.</t>
  </si>
  <si>
    <t>Identificar facturas no timbradas</t>
  </si>
  <si>
    <t>Identificar las facturas no timbradas para detonar acciones correctivas y mejorar el control de las transacciones</t>
  </si>
  <si>
    <t>FA: Q1</t>
  </si>
  <si>
    <t>Alimentar Nitro con toda la información del ABC de las sucursales de manera que pueda la herramienta orientar a dudas de personal de tiendas en referencia a ese tema.</t>
  </si>
  <si>
    <t xml:space="preserve">Mejora en el proceso de bitácoras </t>
  </si>
  <si>
    <t>S: Definición de proyecto 
N:</t>
  </si>
  <si>
    <t>Producción</t>
  </si>
  <si>
    <t xml:space="preserve">S:
N: Definir proyecto
</t>
  </si>
  <si>
    <t>Emisión de certificados bulk y SLPM</t>
  </si>
  <si>
    <t>Antonio Jurado</t>
  </si>
  <si>
    <t>Automatización del proceso de generación de certificados de calidad para clientes de BULK y SPLM.</t>
  </si>
  <si>
    <t>S: En desarrollo
N: 6 sprints,  por terminar fase 1</t>
  </si>
  <si>
    <t>FA: Oct 2024
FT: 1Q 2025</t>
  </si>
  <si>
    <t>S: Análisis del Requerimiento
N: Concluir el RFP con RTV´s para diseñar la solución.</t>
  </si>
  <si>
    <t>Está en fase de definir problema y llenar formato de requerimiento de IT. El desarrollo sería un BOT que pueda leer mails y que detecte información sobre pedidos especiales de RTVs o VM para clientes de productos específicos (especiales) que solo se produzcan y tienen que pedir a Pta. Sto. Domingo. Actualmente esto se hace manual y se espera que el BOT detecte necesidad, y genere orden en JDE posterior a alertar a persona validadora que da v.b. para que continúe el pedido el BOT a Sto. Domingo.</t>
  </si>
  <si>
    <t>S: Análisis
N: Obtención de llave con la Corporación para continuar desarrollo</t>
  </si>
  <si>
    <t>FI: Ago. 24
FT:  4Q 24</t>
  </si>
  <si>
    <t xml:space="preserve">ECOA etapa II. Retomar el proyecto </t>
  </si>
  <si>
    <t xml:space="preserve">Expandir el ECOA para el desarrollo de reportes y certificados de calidad de las mezclas especiales.
</t>
  </si>
  <si>
    <t>S: En definición de alcance.
N:</t>
  </si>
  <si>
    <t>FI: Q2 25</t>
  </si>
  <si>
    <t xml:space="preserve">Siguientes pasos con el ECOA. Tiene alcance limitado y se debe expandir para poder Desarrollar los reportes o certificados de las mezclas especiales </t>
  </si>
  <si>
    <t>S: 
N: Análisis de muestra de llamadas, prueba de concepto</t>
  </si>
  <si>
    <t>FA: TBD
FT: TBD</t>
  </si>
  <si>
    <t>Aplicable a Medigas para detectar llamadas de pacientes con situaciones críticas (ahogo, falta de oxígeno, emergencias). Tecnología que ayuda a detectar palabras clave para generar una alerta a personal indicado. ATENTO generó un sistema que detecta palabras clave y genera reporte a ciertas horas que llega a supervisores de CSC (liberado sept 2024). Se busca generar una herramienta que notifique en TIEMPO REAL discriminando localidad para alertar a personal Linde que corresponda, así como tener un tablero visual.</t>
  </si>
  <si>
    <t>S:  
N: Análisis de Alcance</t>
  </si>
  <si>
    <t>BOT enfocado en CSC Envasados ofrecido por José Pinto que interpreta mails con pedidos, resumiendo solicitud y crea pedido (orden) en JDE. Ya están piloteando en EUA y Canadá. 70% de los pedidos de CSC Envasados entran por mail por lo que se estima que si se implementa puede resultar en quitar 4 agentes con un ahorro de US$72K anuales.</t>
  </si>
  <si>
    <t>S: 
N: Documentar caso de negocio, comunicar a la corporación e implementar</t>
  </si>
  <si>
    <t>FA: 8/24
FT: TBD</t>
  </si>
  <si>
    <t>Aplicación disponible donde se alimenta información y luego te contesta preguntas. Se pretende alimentarla con información técnica de concentradores y con eso atender dudas de pacientes de Medigas que cuenten con este dispositivo.</t>
  </si>
  <si>
    <t>Velia y Edgar</t>
  </si>
  <si>
    <t xml:space="preserve">Datos Cindy
S: Análisis
N: Terminar propuesta diseño para compartir RFP final a IT
</t>
  </si>
  <si>
    <t>FI:  Ago. 24
FT: 1Q 25</t>
  </si>
  <si>
    <t>Tiempo - Hard Savings $ 60 K USD (disminución de agentes en CSC por conversión digital)</t>
  </si>
  <si>
    <t>Gonzalo Algarra / Francisco Mata</t>
  </si>
  <si>
    <t>Implementación de un programa para brindar atención a los clientes basado en su perfil de necesidades de atención.</t>
  </si>
  <si>
    <t>S: En proceso
N: Últimos ajustes en CRM, en proceso reporte PBI</t>
  </si>
  <si>
    <t>FI: Sep22
FT: 1Q25</t>
  </si>
  <si>
    <t>Conexión CONSOL con TA</t>
  </si>
  <si>
    <t xml:space="preserve">Rastrear los cilindros pedidos  que  son manufacturados  por  CONCOL una  vez  salgan de Planta  Santo Domingo. a Cliente.
</t>
  </si>
  <si>
    <t xml:space="preserve">
S: En definición.
N:</t>
  </si>
  <si>
    <t>Rastreabilidad  de los cilindros / pedidos  que  son manufacturados  por  con sol  una  vez  salgan de Planta  Santo Domingo.
esto ayudara  a mejorar  el servicio  con el Cliente  al disminuir  tiempos  de entrega y abonará a disminuir  sustancialmente  el añejamiento  de cilindros  con sol  en cualquier  rampa  a nivel nacional  al tener  mayor  rastreabilidad  de su  ubicación  para  gestionar  su entrega  a Cliente.</t>
  </si>
  <si>
    <t xml:space="preserve">S: Análisis
N: Cotización de Valtech para ajustes en e-Channel, evaluación de costos y alternativas
</t>
  </si>
  <si>
    <t>FI: Ago. 24
FT:  1Q 25</t>
  </si>
  <si>
    <t>Cumplimiento</t>
  </si>
  <si>
    <t xml:space="preserve">
S: En proceso de moverlo a producción
N: Plan  de despliegue interno y externo.</t>
  </si>
  <si>
    <t>FQ:  May 24
FT: 4Q 24</t>
  </si>
  <si>
    <t>En proceso de liberación</t>
  </si>
  <si>
    <t>S: Ya se concluyó con la selección e investigación de proveedores
N: Finalizar DNA con Mercado Pago para que compartan cuestionario de seguridad completo</t>
  </si>
  <si>
    <t>FI: Q1 24
FT: Q2 25</t>
  </si>
  <si>
    <t>Costo / Control</t>
  </si>
  <si>
    <t>Cobro de cilindros dañados por los clientes SIGA</t>
  </si>
  <si>
    <t>Jessica Zanella / Diego Carpio</t>
  </si>
  <si>
    <t>Diseñar proceso de cobros por cilindros dañados por el cliente a partir de la trazabilidad de TA.</t>
  </si>
  <si>
    <t xml:space="preserve">En pruebas </t>
  </si>
  <si>
    <t>Proyecto On going en pruebas de campo en el Sureste</t>
  </si>
  <si>
    <t>MB Quoting Tool *</t>
  </si>
  <si>
    <t>S:  
N: Definición del proceso de aprobaciones de cotización y prueba piloto</t>
  </si>
  <si>
    <t>FI:  Oct 23
FT: Dic 24</t>
  </si>
  <si>
    <t xml:space="preserve">En Desarrollo (Con Retraso) </t>
  </si>
  <si>
    <t xml:space="preserve">El proyecto esta On going
El objetivo del proyecto es homologar y estandarizar el modelo de cotización de MB, con base en la replica del cotizador de EEUU, además de mejorar el modelo de rentabilidad optimizando el proceso y el repositorio central.
No se visualiza beneficio en ahorros duros.
</t>
  </si>
  <si>
    <t>Se homologa con el análisis de rentabilidad, con el objetivo de reemplazar el modelo.  El proyecto ya está avanzado, está pendiente validar que la información está arrojando es correcta. Los siguientes pasos liberar con el equipo de ventas para su Vobo a nivel Gte. Regional previo a liberarlo en producción.</t>
  </si>
  <si>
    <t xml:space="preserve">
S: Etapa final de desarrollo
N: Validación de la herramienta y de los datos después de las pruebas.
</t>
  </si>
  <si>
    <t>FA: Ene 24
FT: Jul 24</t>
  </si>
  <si>
    <t>Us$ 200 K</t>
  </si>
  <si>
    <t>En Desarrollo (Con Retraso)</t>
  </si>
  <si>
    <t>Retrasado por falta de prioridad 
Esta faltando formalizar los cambios el proceso aunado a la herramienta digital y la implementación del proceso y la herramienta</t>
  </si>
  <si>
    <t>S: Etapa final de desarrollo
N: Validación de la herramienta, que coincida con los valores reales.
Liberación tentativa Diciembre 2024</t>
  </si>
  <si>
    <t>Sales Forecast Tool *</t>
  </si>
  <si>
    <t>S: 
N: Validar modelo, replica nacional e integración con otros sistemas</t>
  </si>
  <si>
    <t>FA: Ene 24
FT: Julio 24</t>
  </si>
  <si>
    <t>Sponsor : Obed Vazquez
Retraso por falta de prioridad 
Esta faltando formalizar los cambios el proceso aunado a la herramienta digital y la implementación del proceso y la herramienta</t>
  </si>
  <si>
    <t>S: Desarrollo inicial, interconexión con las fuentes de información
N : Concluir el desarrollo, pruebas, validación de información, despliegue</t>
  </si>
  <si>
    <t xml:space="preserve">S: Pruebas de conexiones automáticas de envío de automatización de Cobots. 
N: Montaje de contenido al flujo automático.
</t>
  </si>
  <si>
    <t>FQ:  May 24
FT: 3Q 24</t>
  </si>
  <si>
    <t>Usar la herramienta de Nitro para facilitar la consulta de relevantes en los procedimientos de Retail</t>
  </si>
  <si>
    <t>FI: Q1</t>
  </si>
  <si>
    <t>Update del tablero de ventas Retail.
N: Validar datos de la fuente y desarrollar el tablero</t>
  </si>
  <si>
    <t>S:
N: Validar datos de la fuente y desarrollar el tablero</t>
  </si>
  <si>
    <t>FA:Q124
FT: Q3 25</t>
  </si>
  <si>
    <t>Tablero de ventas para fuerza de ventas</t>
  </si>
  <si>
    <t>Desarrollo de un tablero que presente la medición del desempeño en ventas de Divisiones, regiones y vendedores</t>
  </si>
  <si>
    <t>FI: Oct 24 
FT: Ene 25</t>
  </si>
  <si>
    <t>Esta apenas en construcción</t>
  </si>
  <si>
    <t xml:space="preserve">Herramienta para estandarizar precios a nivel nacional por geografía, volumen consumo, segmento industrial etc. Analiza datos y puede establecer rangos de precio correcto. </t>
  </si>
  <si>
    <t xml:space="preserve">Marco Pacheco </t>
  </si>
  <si>
    <t>FA : Feb 24
FF Q3</t>
  </si>
  <si>
    <t>S: Definir proyecto
N:</t>
  </si>
  <si>
    <t>FI : Q2 25
FT : TBD</t>
  </si>
  <si>
    <t xml:space="preserve">Mejoras en el sistema de facturación en punto de venta y control de inventarios (Códigos de barras, aplicación de cupones, pago de servicios etc.) </t>
  </si>
  <si>
    <t>Automatizar el reporte de ventas de gases especiales a un nivel de detalle granular y que sirva como base para el cálculo del forecast y sacar varios cortes durante el mes</t>
  </si>
  <si>
    <t xml:space="preserve">Reporte de ventas alrededor de las mezclas especiales a un nivel de detalle granular, precios, general , para elaboración de forecast
Mensual mínimo, no se pueden hacer tendencias, ni consumir información con mayor frecuencia.
</t>
  </si>
  <si>
    <t xml:space="preserve">Reporte la visualizar el Margen por línea de Flash gases especiales </t>
  </si>
  <si>
    <t xml:space="preserve">Automatizar un reporte para monitorear el margen por línea de Flash, costos y su desempeño, precios.  Margen  para validar si hemos sido capaces de traducir la inflación. Se puede hacer en JDE pero son reportes complejos y cruzar la información a mano y consumen tiempo. Cost to serve </t>
  </si>
  <si>
    <t>Convertir el  Reporte de crecimiento de PSO´s que es manual y se hace con base al conocimiento de los vendedores a un reporte automatizado.</t>
  </si>
  <si>
    <t>PSO´s Reporte de crecimiento de PSO´s. Hoy es un reporte que se hace a mano y se hace con base al conocimiento de los vendedores.  Va en dos líneas asegurar que en CRM se identifique la PSO´ adecuada.</t>
  </si>
  <si>
    <t>Automatizar el proceso de facturación de cargos adicionales a clientes</t>
  </si>
  <si>
    <t xml:space="preserve">Cargo automático de cilindros paseados y estadías para que desde la entrega, el conductor detone el proceso de facturación.  </t>
  </si>
  <si>
    <t xml:space="preserve">Cargo automático de cilindros paseadosy estadías para que desde la entrega, el conductor detone el proceso de facturación. Ese proceso es manual </t>
  </si>
  <si>
    <t>Ranking General</t>
  </si>
  <si>
    <t>Descripcion</t>
  </si>
  <si>
    <t>Alto (1)
Medio (3)
Bajo (5)2</t>
  </si>
  <si>
    <t>Business Impact (Time, Control, Compliance) o Soft Savings</t>
  </si>
  <si>
    <t>Beneficios Real Reportados  Power Steering</t>
  </si>
  <si>
    <t>SIRA-Asignación automática de órdenes</t>
  </si>
  <si>
    <t>Excelencia Op</t>
  </si>
  <si>
    <t>Brenda Ramirez</t>
  </si>
  <si>
    <t>SIRA- Embarques en transferencias de inventario</t>
  </si>
  <si>
    <t>SIRA- Embarques a Ctes - Madatorios</t>
  </si>
  <si>
    <t>Navegación en Tiempo Real</t>
  </si>
  <si>
    <t>APP- Para recorridos de Supervisión</t>
  </si>
  <si>
    <t>Mariano Ojeda</t>
  </si>
  <si>
    <t>Control de Llantas - Nte</t>
  </si>
  <si>
    <t>Salvador Gonzalez Cano</t>
  </si>
  <si>
    <t>Control de Llantas - Occidente</t>
  </si>
  <si>
    <t>Control de Llantas - Centro</t>
  </si>
  <si>
    <t>Control de Llantas - Sureste</t>
  </si>
  <si>
    <t>Track my Appointment</t>
  </si>
  <si>
    <t>BCP con (Trackabout)</t>
  </si>
  <si>
    <t>BCP con (JDE)</t>
  </si>
  <si>
    <t>Proyectos Terminados PGP México durante 2024</t>
  </si>
  <si>
    <t>Baseline para comparar 2025</t>
  </si>
  <si>
    <t>Power Steering ID</t>
  </si>
  <si>
    <t>Nombre de iniciativa</t>
  </si>
  <si>
    <t>Solicitante</t>
  </si>
  <si>
    <t>Area Asignada</t>
  </si>
  <si>
    <t>Complejidad</t>
  </si>
  <si>
    <t>Beneficios Reales reportados</t>
  </si>
  <si>
    <t>AM01995</t>
  </si>
  <si>
    <t>Trackabout (Cilindros x Hora)</t>
  </si>
  <si>
    <t>Citizen Developers</t>
  </si>
  <si>
    <t>Baja</t>
  </si>
  <si>
    <t>This is a report that is helping to understand how much whe fill by hour in each of the facility  to understand the behavior of the employes and the statess</t>
  </si>
  <si>
    <t>Compras Maritimas</t>
  </si>
  <si>
    <t>Fabiola Medina Mendoza</t>
  </si>
  <si>
    <t>Report to find useful information corresponding to the Maritime Purchase Orders, and to check if the merchandise is in Transit or if it has already been Received, the Inventory and the Sales.</t>
  </si>
  <si>
    <t>Market Share Homecare  2024</t>
  </si>
  <si>
    <t>Reporte de Martket Share 20244</t>
  </si>
  <si>
    <t>FAM0401
FAM0402
FAM0403
FG1834</t>
  </si>
  <si>
    <t>Dashboard Fuel Efficiency</t>
  </si>
  <si>
    <t>Dashboard Fuel Efficiency in Mexico PGP</t>
  </si>
  <si>
    <t>Mantenimiento PGS NACIONAL</t>
  </si>
  <si>
    <t>Tracking of cylinder maintenance activities in plants</t>
  </si>
  <si>
    <t>Monitorero de Transferencias de Inventario</t>
  </si>
  <si>
    <t>The dashboard shows information on the service level in cylinder deliveries with the calculation of the delivered quantity divided by the amount requested, segmenting the sending and receiving location, as well as differentiation by sales flash and product code</t>
  </si>
  <si>
    <t>Pedidos comparativas sistemas</t>
  </si>
  <si>
    <t>Reporte que compara estatus en sistemas: JDE, PDES, Trackabout, SIRA, para identificación de fallas en integraciones.</t>
  </si>
  <si>
    <t>Scorecard ejecutivo 2024</t>
  </si>
  <si>
    <t>Indicadores estratégicos Tiendas</t>
  </si>
  <si>
    <t>AM01151
AM01210
AM01384
AM02111
FAM0238
FAM0239
FAM0240
FAM0241
FAM0242</t>
  </si>
  <si>
    <t>Scorecard Retail 2024</t>
  </si>
  <si>
    <t>Tablero en power BI para medir resultados y desempeño en KPIs de tiendas.</t>
  </si>
  <si>
    <t>AM01323
AM02551
FAM0569
FAM0509</t>
  </si>
  <si>
    <t>Tablero Upgrades-Downgrades líquidos</t>
  </si>
  <si>
    <t>Yarizma Dominguez</t>
  </si>
  <si>
    <t>Prospectos que requieren un cambio de tanque en su sistema de suministro actual ya sea por alza en consumo o baja en consumo</t>
  </si>
  <si>
    <t>Trackabout (Tablero de Manejo del Sistema)</t>
  </si>
  <si>
    <t>Create diferent reports, using the trackabout databases to generate diferent oportunity for the different buisness units of the company in order to reduce cost o capitalize oportunitys</t>
  </si>
  <si>
    <t>AM02733</t>
  </si>
  <si>
    <t>Trackabout (Chatarreo)</t>
  </si>
  <si>
    <t>Media</t>
  </si>
  <si>
    <t>this reports allow us to measure the quantity of assets that we are scrapping and understand the reason.</t>
  </si>
  <si>
    <t>Trackabout (Tiempos Productos)</t>
  </si>
  <si>
    <t>Paula Luciana Pascual</t>
  </si>
  <si>
    <t>This help us to understand how long it takes to make the recolection on how many sales do we miss for not having inventory</t>
  </si>
  <si>
    <t>Trackabout (Venta En Piso)</t>
  </si>
  <si>
    <t>This would help if some facilityes are not scanning the products.</t>
  </si>
  <si>
    <t>Trackabout (Porcentaje Escaneo)</t>
  </si>
  <si>
    <t>This will allow us to measure the time and production of the activitys in the chain manufacture process</t>
  </si>
  <si>
    <t>AM02097
FAM0497
FAM0498
FAM0499
FAM0568</t>
  </si>
  <si>
    <t>Clientes En Riesgo (Tablero de Beneficios)</t>
  </si>
  <si>
    <t>Ruben Gonzalez Deleon</t>
  </si>
  <si>
    <t>Alta</t>
  </si>
  <si>
    <t>Reporte con beneficios de herramienta "Clientes en Riesgo".</t>
  </si>
  <si>
    <t>Conciliación días paciente</t>
  </si>
  <si>
    <t>Claudia Maldonado</t>
  </si>
  <si>
    <t>Report to manage the billing of Medigas patients</t>
  </si>
  <si>
    <t>Incidencias pacientes</t>
  </si>
  <si>
    <t>Raymundo Melo</t>
  </si>
  <si>
    <t>Reporte con el objetivo de detectar escenarios para investigar/corregir en pacientes de Medigas: pacientes con CONOX y múltiples recargas de O2 al mes, pacientes con alta variación entre volumen de la receta y volumen entregado, e inconsistencias entre la dotación y entregas.</t>
  </si>
  <si>
    <t>DriveWell</t>
  </si>
  <si>
    <t>Alfredo Luna</t>
  </si>
  <si>
    <t>Displays each non-commercial driver's rating on their driving behaviors using in-vehicle DriveWell technology</t>
  </si>
  <si>
    <t>Recuperación cilindros (auditores)</t>
  </si>
  <si>
    <t>Erika Acosta Silva</t>
  </si>
  <si>
    <t>Tablero para seguimiento de recuperación de cilindros por auditores.</t>
  </si>
  <si>
    <t>Reporte diario CSC Latam Norte</t>
  </si>
  <si>
    <t>Reporte diario de indicadores CSC Latam Norte, incluye: Llamadas recibidas, % de Abandono, Correos atendidos, TMO, y % Nivel de servicio.</t>
  </si>
  <si>
    <t>Pedidos digitales CSC</t>
  </si>
  <si>
    <t>Reporte de pedidos digitales personalizado para análisis diario - Reporte diario CSC.</t>
  </si>
  <si>
    <t>AM02300
FAM0642
FAM0643
AM02300
FAM0642
FAM0643
AM02300
FAM0642
FAM0643</t>
  </si>
  <si>
    <t>Segmentación Clientes CIAC</t>
  </si>
  <si>
    <t>Aydee Trevino</t>
  </si>
  <si>
    <t>Reporte para visualizar una segmentación de clientes propuesta de acuerdo con los criterios comerciales del CIAC.</t>
  </si>
  <si>
    <t>Tablero Microbulk CRM</t>
  </si>
  <si>
    <t>Resultados del mes en Volumen y Valor logrado así como el potencial de prospección en seguimiento.</t>
  </si>
  <si>
    <t>AM01981</t>
  </si>
  <si>
    <t>Increase % conversion of prospects to customers detected on digital channels; Prospect follow-up automation</t>
  </si>
  <si>
    <t>Implementación de automatizaciones en CRM para mandar recodatorios a Vendedores y Gerentes de Prospectos generados desde los canales digitales y que no han sido atendidos</t>
  </si>
  <si>
    <t>FAM0484</t>
  </si>
  <si>
    <t>Increase % conversion of prospects to customers detected on digital channels; Prospect follow-up automation; CRM</t>
  </si>
  <si>
    <t>AM02184</t>
  </si>
  <si>
    <t>Chatbot tienda Linde - ecommerce</t>
  </si>
  <si>
    <t>Disminución de interacciones humanas con clientes de eCommerce para asistencia al momento de la compra en linea</t>
  </si>
  <si>
    <t>FAM0627</t>
  </si>
  <si>
    <t>CIAC implementation North region - ecommerce</t>
  </si>
  <si>
    <t>Desarrollo de encuestas trimestrales para evaluar el tipo de interacción con clientes y definir segmentación</t>
  </si>
  <si>
    <t>FAM0641</t>
  </si>
  <si>
    <t>Customer at risk CRM integration2024 Mexico - ecommerce</t>
  </si>
  <si>
    <t>Replica de implementación de tareas de seguimiento en CRM para clientes en riesgo</t>
  </si>
  <si>
    <t>Automatización de identificación de casos de Urgencia Medigas en CRM</t>
  </si>
  <si>
    <t>Validación durante la llamada de un paciente de inventario de equipos y presiones de cilindros para calcular automaticamente tiempo restante de Oxigeno y en función de las caracteristicas del paciente determinar si es una urgencia o no, reduciendo la incidencia de falsas urgencias y ayudando a eficientar la logistica de Medigas</t>
  </si>
  <si>
    <t>Automatización de Altas de Pacientes Masivas</t>
  </si>
  <si>
    <t>Simplificación del proceso de alta de pacientes mediante cargas masivas en CRM y ejecución automática de interfases a JDE en casos de nuevos contratos donde es críctico cargar los pacientes en el menor tiempo posible sin afectar la operación del CSC, ya que el proceso manual requiere de separar de la operación agentes para dedicarse a esta tarea</t>
  </si>
  <si>
    <t>Automatización y mejora del control de altas de pacientes y servicios iniciales para SAOS</t>
  </si>
  <si>
    <t>Creación de casos especiales en CRM para alta de pacientes de SAOS con generación automatica de casos de Servicio Inicial y notificaciones a responsable de cada región para la atención inmediata y oportuna de estos servicios, asi como para facilitar el seguimiento.</t>
  </si>
  <si>
    <t>Integracion de IVR con CRM para la creacion de pedidos automaticos de Medigas desde el menu telefonico de Atento</t>
  </si>
  <si>
    <t>Debido a la migracion del proceso de mantenimiento de pacientes del Sistema CSC (Obsoleto) a CRM, fue necesario rediseñar las interfases de atención de pedidos via IVR para que ahora apunten a CRM para validar información necesaria para la creación del pedido</t>
  </si>
  <si>
    <t>Descarga de información técnica a través de QR’s en dispositivos médicos</t>
  </si>
  <si>
    <t>Marian Ojeda</t>
  </si>
  <si>
    <t>Integración de pagina de información de soporte en eCommerce accesible via QR impreso en dispositivos medicos</t>
  </si>
  <si>
    <t>Juta de revision Semana del 17 de Marzo</t>
  </si>
  <si>
    <t>Febrero</t>
  </si>
  <si>
    <t>%Var</t>
  </si>
  <si>
    <t>Actualización</t>
  </si>
  <si>
    <t>Real 2024</t>
  </si>
  <si>
    <t xml:space="preserve"> Plan 2025</t>
  </si>
  <si>
    <t>YTD @25Abr25</t>
  </si>
  <si>
    <t>%Var 25 Vs 24</t>
  </si>
  <si>
    <t># Iniciativas</t>
  </si>
  <si>
    <t>Beneficios $KUSD</t>
  </si>
  <si>
    <t># Iniciativas Terminadas</t>
  </si>
  <si>
    <t>Digital Latam</t>
  </si>
  <si>
    <t>Digital NLatam</t>
  </si>
  <si>
    <t>Citizen Developers /Digital NLatam</t>
  </si>
  <si>
    <t>Practicantes / Digital Nlatam</t>
  </si>
  <si>
    <t>Proyectos Alta complejidad</t>
  </si>
  <si>
    <t>PGP Mexico</t>
  </si>
  <si>
    <t>Productividad</t>
  </si>
  <si>
    <t>Count of Tipo de Iniciativa</t>
  </si>
  <si>
    <t>Average of T. de Ciclo en días</t>
  </si>
  <si>
    <t>Iniciativas por Proceso</t>
  </si>
  <si>
    <t>Fase de la iniciativa</t>
  </si>
  <si>
    <t>Proyectos Transformacionales</t>
  </si>
  <si>
    <t>Firmas</t>
  </si>
  <si>
    <t>Permisos</t>
  </si>
  <si>
    <t>Licencias</t>
  </si>
  <si>
    <t>Horas de Servicio / Manejo</t>
  </si>
  <si>
    <t>Comp Variable</t>
  </si>
  <si>
    <t>Canal Minorista</t>
  </si>
  <si>
    <t>Cashless</t>
  </si>
  <si>
    <t>Comp. Variable</t>
  </si>
  <si>
    <t>Grand Total</t>
  </si>
  <si>
    <t>(All)</t>
  </si>
  <si>
    <t>(Multiple Items)</t>
  </si>
  <si>
    <t>Abril</t>
  </si>
  <si>
    <t>Marzo</t>
  </si>
  <si>
    <t>Row Labels</t>
  </si>
  <si>
    <t>¿Cuál es el impacto en beneficios duros?</t>
  </si>
  <si>
    <t>Iniciativas</t>
  </si>
  <si>
    <t>Grupo</t>
  </si>
  <si>
    <t>Alto (5)
Medio (3)
Bajo (1)
Ninguno (0)</t>
  </si>
  <si>
    <t>Mucho(5)
Medianamente (3)
Poco (1)
Ninguno (0)</t>
  </si>
  <si>
    <t xml:space="preserve">
Ninguna  (5)
1 (4)
De 1 a 5 (3)
&gt; 5  (1)</t>
  </si>
  <si>
    <t>No (5)
Si &lt; 5 KUSD (4)
Eentre 5 y 20 KUSD (3)
Entre 20 y 100 KUSD (2)
Si &gt;100 KUSD (1)</t>
  </si>
  <si>
    <t xml:space="preserve">Summary (S: Status; N: Next Steps) </t>
  </si>
  <si>
    <t>Estatus: Nuevo / Analisis / Desarrollo / Pruebas/ Implementado / Terminado</t>
  </si>
  <si>
    <t>NOTAS SEMANA 25 - 29 DE NOVIEMBRE</t>
  </si>
  <si>
    <t>NOTAS SEMANA 9 DE DIC</t>
  </si>
  <si>
    <t>Proyectos Nuevos</t>
  </si>
  <si>
    <t>S:  Tablero de Lento Movimiento y Desviaciones Comerciales en validación. Genera cobro por inactividad.
N: Correcciones de casos no reales, liberación formal, aplicación de cargos</t>
  </si>
  <si>
    <t>FA: 7/24
FT:  3/25</t>
  </si>
  <si>
    <t>Va a requerir hacer cambios en el proceso para compartir las oportunidades de cobro con la fuerza de ventas. Como fase 2 deberiamos trabajar en la automatización de la facturación sin que pase por el vendedor necesariamente.</t>
  </si>
  <si>
    <t>S:  Adecuaciones a la versión de EU para considerar cálculo de rentabilidad
N: Definición del proceso de aprobaciones de cotización y prueba piloto</t>
  </si>
  <si>
    <t>FA:  10/23
FT: 5/24
FT tentativa: 12 / 24</t>
  </si>
  <si>
    <t>Se homologa con el análisis de rentabilidad, con el objetivo de reemplazar el modelo.  El proyecto ya está avanzado, está pendiente validar que la información está arrojando es correcta. Los siguientes pasos liberar con el equipo de ventas para su Vobo a nivel Gte Regional previo a liberarlo en producción.</t>
  </si>
  <si>
    <t>Digitalización EEUU</t>
  </si>
  <si>
    <t>Lei Sun</t>
  </si>
  <si>
    <t>S: Identificación de oportunidades de incremento del ingreso por cobro de rentas. Versión conectada a JDE México, con detalle de casos por vendedor.
N: Crear una vista ejecutiva, validación</t>
  </si>
  <si>
    <t>FA: 1/24
FT: 7/24</t>
  </si>
  <si>
    <t>Retrado por falta de prioridad 
Esta faltando formalizar los cambios el proceso aunado a la herramineta digital y la implementación del proceso y la herramienta</t>
  </si>
  <si>
    <t>S: Etapa final de desarrollo
N: Validación de la herramienta, que coincida con los valores reales.
Liberación tentativa Diciembre 2024</t>
  </si>
  <si>
    <t>S: Herramienta para automatización  del proceso de creación de forecast mensual para GE basado en modelo hecho en  región Noroeste.
N: Validación del modelo, replica nacional e integración con otros sistemas</t>
  </si>
  <si>
    <t>Sponsor : Obed Vazquez
Retraso por falta de prioridad 
Esta faltando formalizar los cambios el proceso aunado a la herramineta digital y la implementación del proceso y la herramienta</t>
  </si>
  <si>
    <t>S: Desarrollo inicial, interconexión con las fuentes de información
N : Concluir el desarrollo, pruebas, validación de información, despligue</t>
  </si>
  <si>
    <t>S: Automatización de las campañas dinámicas de incremento de precios. Identifica rezagos en repaso de la inflación interna. También recibo feedback del área comercial y permite medir incrementos.
N: Carga de datos México y desarrollo de ajustes  de la versión original</t>
  </si>
  <si>
    <t>S: Herramienta en el CSC Medigas que detecte palabras  de situaciones críticas que alarme la situación. Generar una herramienta alterna a Berint (detección) y que escale automáticamente casos críticos en Medigas.
N: Análisis de muestra de llamadas, prueba de concepto</t>
  </si>
  <si>
    <t>Ivan Arredondo/ Lei Sun</t>
  </si>
  <si>
    <t>S:  Para negocio de Envasados y Hospitales, la herramienta analiza los pedidos vía correo electrónico que envían los clientes y pasa información al agente en resumen del pedido, el agente valida la orden, se crea la orden y la herramienta la ingresa a JDE y después genera el mail de contestación al cliente.
N: Análisis de Alcance</t>
  </si>
  <si>
    <t>BOT enfocado en CSC Envasados ofrecido por José Pinto que interpreta mails con pedidos, resumiendo solicitud y crea pedido (orden) en JDE. Ya están piloteando en EUA y Canadá. 70% de los pedidos de CSC Envasados entran por mail por lo que se estima que si se implementa puede resultar en quitar 4 agentes con un ahoro de US$72K anuales.</t>
  </si>
  <si>
    <t>S: Para ingresar a Nitro la info técnica de los manuales de los concentradroes que se manejan en Medigas, para cuando un paciente llame al CSC Medigas con una duda técnica, el agente pregunte a Nitro y pueda obtener una respuesta específica para orientar al cliente con el problema.
N: Documentar caso de negocio, comunicar a la corporación e implementar</t>
  </si>
  <si>
    <t>Iniciativas mandatorias 
Cyberseguridad / Control/ Compliance</t>
  </si>
  <si>
    <t>Migración de plataformas de e-Commerce para reducción de oportunidades en ciberseguridad.
S: Análisis
N: Cotización de Valtech para ajustes en e-Channel, evaluación de costos y alternativas</t>
  </si>
  <si>
    <t>FI: Ago 24
FT:  1Q 25</t>
  </si>
  <si>
    <t>Fix / Mtto / Cambio a App Existentes / Nueva funcionalidad</t>
  </si>
  <si>
    <t>Re diseño de App Medigas para permitir que los pacientes soliciten accesorios, cilindros chicos, o la recolección de activos.
S: Análisis
N: Terminar propuesta diseño para compartir RFP final a IT</t>
  </si>
  <si>
    <t>FI:  Ago 24
FT: 1Q 25</t>
  </si>
  <si>
    <t>Implementación de Azure B2C para unificación de cuentas de usuarios en canales digitales: Portales, Recarga Linde web, Apps móviles.
S: Análisis
N: Obtención de llave con la Corporación para continuar desarrollo</t>
  </si>
  <si>
    <t>FI: Ago 24
FT:  4Q 24</t>
  </si>
  <si>
    <t>Proceso de automatización de los servicios iniciales para pacientes de SAOS, pasando por los procesos de  servicio inicial, entrega de consumibles, entrega de equipo y servicio final
S: en proceso
N:  modificación en el alta de clientes y mantenimiento para conectarlo con whatsapp y orchestrator.</t>
  </si>
  <si>
    <t>Envío de correos automáticos a grupos de clientes en función del cumplimiento de criterios predefinidos.
S: Pruebas de conexiones automáticas de envío de automatización de Cobots. 
N: Montaje de contenido al flujo automático.</t>
  </si>
  <si>
    <t>Acceso a facturación, estados de cuenta, históricos de consumo, niveles de tanques y sobre pedidos de clientes de bulk, microbulk y mixtos.
S: En proceso de moverlo a producción
N: Plan  de despliegue interno y externo.</t>
  </si>
  <si>
    <t>Reporte One Page</t>
  </si>
  <si>
    <t>Reporte integral del área de ventas, que incluye los compromisos de diversos indicadores
S: En proceso
N: Últimos ajustes a la parte de gestión de activos, por iniciar libro blanco</t>
  </si>
  <si>
    <t>Implementación de un programa para brindar atención a los clientes basado en su perfil de necesidades de atencion
S: En proceso
N: Últimos ajustes en CRM, en proceso reporte PBI</t>
  </si>
  <si>
    <t>Cyberseguridad / Control/ Compliance</t>
  </si>
  <si>
    <t>N: Finalizar DNA con Mercado Pago para que compartan cuestionario de seguridad completo</t>
  </si>
  <si>
    <t>FT:</t>
  </si>
  <si>
    <t>Análisis de información financiera por VP finanazas
Esta pendiente firma de VP de finanzas - Diciembre 2024
Q1 : Iniciar desarrollo a través de IT
Q3 : posible implementación</t>
  </si>
  <si>
    <t>Pablo Vela / Ninfa / Deyanira Blanco (negocio)</t>
  </si>
  <si>
    <t>S: Terminó licitación de proveedores
N: Seleccionar el proveedor, solicitar la inversión</t>
  </si>
  <si>
    <t xml:space="preserve">S: En pruebas técnicas
N: Aprobación de la solución para salir a productivo </t>
  </si>
  <si>
    <t xml:space="preserve">Diferenciar pedidos SAOS en Planeación, toma pedidos, servicios finales, pedidos medigas (28259) </t>
  </si>
  <si>
    <t>Sergio Israel Rdz
Juan Romero
Ruben Monterrubio</t>
  </si>
  <si>
    <t>S: 14 puntos a desarrollar in progress
N: Probar puntos desarrollados, iniciar puntos pendientes</t>
  </si>
  <si>
    <t xml:space="preserve">Firma Electrónica </t>
  </si>
  <si>
    <t xml:space="preserve">S: Cierre del analisis, alcance y evaluación de la propuesta Fase I
N: Cerrar la definicion para solicitar la inversión </t>
  </si>
  <si>
    <t>Agregar Geoposición en reporte de entregas de conductores express</t>
  </si>
  <si>
    <t>Automatización toma de pedidos</t>
  </si>
  <si>
    <t>S: Analisis del Requerimiento
N: Concluir el RFP con RTV´s para diseñar la solución</t>
  </si>
  <si>
    <t>Está en fase de definir problema y llenar formato de requerimiento de IT. El desarrollo sería un BOT que pueda leer mails y que detecte información sobre pedidos especiales de RTVs o VM para clientes de productos específicos (especiales) que solo se produzcan y tienen que pedir a Pta Sto Domingo. Actualmente esto se hace manual y se espera que el BOT detecte necesidad, y genere orden en JDE posterior a alertar a persona validadora que da v.b. para que continúe el pedido el BOT a Sto Domingo.</t>
  </si>
  <si>
    <t xml:space="preserve">Upgrade App Medigas </t>
  </si>
  <si>
    <t>S: Nuevo</t>
  </si>
  <si>
    <t>F:</t>
  </si>
  <si>
    <t xml:space="preserve">Ciberseguridad </t>
  </si>
  <si>
    <t>Notificaciones automáticas a Ctes</t>
  </si>
  <si>
    <t>S: En pruebas finales por región
N: Validar correos enviados Vs ordenes generadas y desplegar Gradual</t>
  </si>
  <si>
    <t>FA:Nov 23
FT: Nov 24</t>
  </si>
  <si>
    <t>Se hicieron pruebas en 3 localidades.  Se estima que la primera semana de dic se libere a producción para Cedis Saltillo, Cedis Villaherosa y tienda Guadalupe.  Se estima terminar el despliegue a finales de Q1 2025.</t>
  </si>
  <si>
    <t>Scorecard Digital de medición de Inventarios de CIlindros</t>
  </si>
  <si>
    <t>Optimización de Cadena de suministro de Helio PGP</t>
  </si>
  <si>
    <t>El proyecto esta en solicitud del negocio
N: Junta para mapear la necesidad y siguientes pasos</t>
  </si>
  <si>
    <t>Perfil de capacitacion por empleado ligado a un Codigo QR</t>
  </si>
  <si>
    <t>Cálculo de rentabilidad cliente/producto para clientes PGP</t>
  </si>
  <si>
    <t>Hacer el calculo automático de rentabilidad a nivel cliente/producto para los clientes de PGP</t>
  </si>
  <si>
    <t>Sep 2024 / Dic 2024</t>
  </si>
  <si>
    <t xml:space="preserve">Se esta´terminando el desarrollo, migración a power BI y validación de datos </t>
  </si>
  <si>
    <t>Oct 2024 / Ene 2025</t>
  </si>
  <si>
    <t>App para seguimiento de buenas prácticas de producto medicinal en sucursales</t>
  </si>
  <si>
    <t>BD para administración de proyectos de construcción, remodelación o reubicaciones</t>
  </si>
  <si>
    <t>Administración PGP</t>
  </si>
  <si>
    <t xml:space="preserve">App para adinistración de vigilancia, intendencia y servicios TI latina </t>
  </si>
  <si>
    <t>Herramienta para estandarizar precios a nivel nacional por geografía, volumen consumo, segmento industrial etc. Analiza datos y puede establecer rangos de precio correcto. Ya existe en Australia y fue desarrollado por IA Alemania. Proyecto que están revisando con Gerardo Moya y ya tuvieron kickoff con team de IA Alemania. Se estima quede con ajustes para México a fin de 2024. Falta definir varios outputs pero se espera que pueda ingresar info a sistema digital de precios especiales.</t>
  </si>
  <si>
    <t>Nancy Gonzales</t>
  </si>
  <si>
    <t>Jaime Gonzalez</t>
  </si>
  <si>
    <t>01/01/2023
Fecha tentativa de despliegue Q2</t>
  </si>
  <si>
    <t>En estatus de pruebas, fecha probable de despliegue Q2</t>
  </si>
  <si>
    <t>Atomatizar el proceso de autorización y actualización de precios en JDE</t>
  </si>
  <si>
    <t>FA : 1 feb
FF Q3</t>
  </si>
  <si>
    <t xml:space="preserve">Mejoras en el sistema de facturación en punto de venta y control de inventarios (Codigos de barras, aplicación de cupones, pago de servicios etc) </t>
  </si>
  <si>
    <t>Dyanira B</t>
  </si>
  <si>
    <t>Mejorara el proceso de facturación en punto de venta</t>
  </si>
  <si>
    <t>Cobro automatico de rentas y mtto a clientes de contado</t>
  </si>
  <si>
    <t>Deyanira B</t>
  </si>
  <si>
    <t>Automatizar el cobro de rentas y Mttos a clientes de contado</t>
  </si>
  <si>
    <t>Consol conexión con TA</t>
  </si>
  <si>
    <t xml:space="preserve">Digitalización </t>
  </si>
  <si>
    <t>Digitalización / T Digitalización</t>
  </si>
  <si>
    <t>Normatividad al rededor de importaciones</t>
  </si>
  <si>
    <t xml:space="preserve">Desconocimiento de normatividad alrededor de las importaciones </t>
  </si>
  <si>
    <t>Reporte de ventas alrededor de las mezclas especiales a un nivel de detalle granular, precios, general , para elaboración de forecast</t>
  </si>
  <si>
    <t>Mensual minímo, no se pueden hacer tendencias, ni consumir información con mayor frecuencia.</t>
  </si>
  <si>
    <t xml:space="preserve">Reporte la visualizar el Margen por línea de Flash / Visualizar los costos de las mezclas / Cómo se ha movido sus costos, precios, Margen  para validar si hemos sido capaces detraducir la inflación. Se puede hacer en JDE pero son reportes complejos y cruzar la información a mano y consumen tiempo. Cost to serve </t>
  </si>
  <si>
    <t>PSO´s Reporte de crecimiento de PSO´s. Hoy es un reporte que se hace a mano y se hace con base al conocimiento de los vendedores.  Va en dos líneas asegurar que en CRM se identifique la PSO´adecuada.</t>
  </si>
  <si>
    <t>TD</t>
  </si>
  <si>
    <t>Expediente digital de clientes / Visualización de documentos pendientes o vencidos detonando como tarea</t>
  </si>
  <si>
    <t>Visualización de cilindros asgnados vs cilindros a los que les cobro renta. Visualizar las oportunidades o potencial de cobro de rentas.  Cilindros y tanques / inventario de activos por cliente.</t>
  </si>
  <si>
    <t>Facturación automatica de cilindros en lento movimiento con un proceso simple de autorización.  Evitar la generación manual del proceso de facturación.</t>
  </si>
  <si>
    <t>Decha de Ini: sep 2025
Fecha est fin:TBD</t>
  </si>
  <si>
    <t>Cambio de reporte Equipos de tableau a Power BI</t>
  </si>
  <si>
    <t>Desarrollo para sustituir avión de entrada y salida de unidades</t>
  </si>
  <si>
    <t>Tableros para control de cilindros Ecuador</t>
  </si>
  <si>
    <t xml:space="preserve">Camaras en áreas designadas para recuperación de cilindros </t>
  </si>
  <si>
    <t>Camaras con inteligencia artificial para detectar desviaciones.</t>
  </si>
  <si>
    <t xml:space="preserve">Proceso de toma de inventario fisíco en TA </t>
  </si>
  <si>
    <t>Tablero TA en pantallas en plantas y CEDIS</t>
  </si>
  <si>
    <t>Tablero KPIS mensuales Operaciones y Distribución</t>
  </si>
  <si>
    <t>aun no</t>
  </si>
  <si>
    <t>El tablero incluye los KPIS de operaciones: producción, costos, operativos, mermas de producto.</t>
  </si>
  <si>
    <t>Sales Forecast Tool (REPETIDO CON OSCAR FLORES)</t>
  </si>
  <si>
    <t>José Pinto</t>
  </si>
  <si>
    <t>Al cierre de mes todo mundo hace forecast, pero al quere desmenuzar a nivel flash no se puede.</t>
  </si>
  <si>
    <t>nuevo</t>
  </si>
  <si>
    <t>Seguimiento a tareas de Seguridad SOS a través de team</t>
  </si>
  <si>
    <t>No asignado generado local</t>
  </si>
  <si>
    <t>Herramienta desarrollada en grupo de teams para NOROESTE.</t>
  </si>
  <si>
    <t>Identificación de las facturas no timbradas</t>
  </si>
  <si>
    <t>Q1</t>
  </si>
  <si>
    <t xml:space="preserve">Implementación de inteligencia artificial para el ABC de sucursales </t>
  </si>
  <si>
    <t xml:space="preserve">Mejora en el proceso de bitacoras </t>
  </si>
  <si>
    <t>diego</t>
  </si>
  <si>
    <t>SIGA</t>
  </si>
  <si>
    <t>A partir de la implementación de TA, se da la oportunidad de generar cobros por la facil identificación de cilindros dañados por el cliente</t>
  </si>
  <si>
    <t>Business Analyst</t>
  </si>
  <si>
    <t>NOTAS SEMANA 10 ENERO 2025</t>
  </si>
  <si>
    <t>S: Detenido por falta de capacidad de procesamiento de big data
N: Revisar alternativas para servidores con mayor capacidad</t>
  </si>
  <si>
    <t>Optimización de tiempos de entrega de RTS, posibles hard savings por estimar</t>
  </si>
  <si>
    <t>Detenido</t>
  </si>
  <si>
    <t>Detección de desviaciones y posibles casos de probidad</t>
  </si>
  <si>
    <t>S: Sesiones de definición de criterios con Alan
N: Construcción de los tableros</t>
  </si>
  <si>
    <t>FA: 11/24
FT: 2/25</t>
  </si>
  <si>
    <t>Asegurar el servicio oportuno, incremento de facturación dia-paciente, recuperación de activos (Serv. finales)</t>
  </si>
  <si>
    <t>??</t>
  </si>
  <si>
    <t>S: En proceso de análisis
N: Concluir analisis y estimar esfuerzo</t>
  </si>
  <si>
    <t>S: En proceso de desarrollo
N: Liberar y comunicar</t>
  </si>
  <si>
    <t>FA: Sep 24
FT:  Feb 25</t>
  </si>
  <si>
    <t>?</t>
  </si>
  <si>
    <t>S: Creación de estructura de datos para instancia de Mexico
N: Carga de datos México y desarrollo de ajustes  de la versión original</t>
  </si>
  <si>
    <t>S: Pruebas individuales, y caso de negocio documentado
N: Analizar el desarrollo de intgraciones a JDE y CRM</t>
  </si>
  <si>
    <t>Prueba de Concepto</t>
  </si>
  <si>
    <t>S: En proceso
N: Últimos ajustes a la parte de gestión de activos, por iniciar libro blanco</t>
  </si>
  <si>
    <t>IT Local /Trans Digital</t>
  </si>
  <si>
    <t>S: Tablero PowerBI en construcción
N: Validar de datos resultantes de las pruebas</t>
  </si>
  <si>
    <t>Hard Savings por estimar $. Tiempo</t>
  </si>
  <si>
    <t>S: Replica de la herramienta de Europa
N: Definir alcance Mexico y plan del equipo de Digital Business Solutions</t>
  </si>
  <si>
    <t>S: En desarrollo
N: Configuración de pantallas y ajustes en los aplicativos</t>
  </si>
  <si>
    <t>Digital EEUU/Trans Digital/SSC</t>
  </si>
  <si>
    <t>Trans Digital/SSC</t>
  </si>
  <si>
    <t>S: Análisis Pasarela de Pago
N: Cotización de Valtech para ajustes Pasarela de Pago en e-Channel</t>
  </si>
  <si>
    <t>S: Plan  de despliegue interno y externo.</t>
  </si>
  <si>
    <t>FI:  May 24
FT: Feb 25</t>
  </si>
  <si>
    <t>Cobro de cilindros dañados por los clientes SIGA. Que se genere la orden automática para facturarle al cliente</t>
  </si>
  <si>
    <t>S: En definición del proceso
N: Identificar alcances de digitalización</t>
  </si>
  <si>
    <t>S: Pruebas de recorridos de Marketing.
N: Liberación.</t>
  </si>
  <si>
    <t>FI:  May 24
FT: Ene 25</t>
  </si>
  <si>
    <t>S: Desarrollo y validación de modelo
N: Usar en campaña de precio Q1-25. Evaluar integración con Cotizador, Price Tag y BD Precios especiales</t>
  </si>
  <si>
    <t>FI: Sep 24
FT: Feb 25</t>
  </si>
  <si>
    <t>Pruebas Finales</t>
  </si>
  <si>
    <t>Mariano</t>
  </si>
  <si>
    <t xml:space="preserve">Desarrollo de Sistema Digital -  Algoritmo Inteligente para Conteo de Cilindros en Cámaras .
 </t>
  </si>
  <si>
    <t xml:space="preserve">Este proyecto tiene como objetivo desarrollar un algoritmo inteligente capaz de contar cilindros en tiempo real, utilizando cámaras.
 La solución está destinada a mejorar la precisión y eficiencia en la gestión del inventario de cilindros de la compañía Linde, minimizando errores humanos y optimizando los procesos operativos.
Etapa 1 : Conteo de cilindros de entrada y salida de las plantas a través de las camaras ya instaladas (proyecto 2024). Iniciar con un piloto. </t>
  </si>
  <si>
    <t xml:space="preserve">S: En firma de PBR.
N: </t>
  </si>
  <si>
    <t>Aprobación de lotes de PAG remota.</t>
  </si>
  <si>
    <t>Operación</t>
  </si>
  <si>
    <t>Liberación remota de lotes de gases Medicinales.
Necesidades del Nuevo Sistema
Interfaces
•TrackAbout, Kardex, SCADA (TBD)
Catálogos
•Usuarios, Productos (300), Especificaciones (300), Plantas (15), Analizadores, Patrones.
Lotes de MP
•Cada dos días, Lotes de acondicionamiento y de producto terminado, depende del grado. (230 lotes al  día Nacional)
Información de proceso:
•# de serie de cils, acondicionamiento y llenado, Analizadores, Patrones, Resultados Analíticos, Dictamen, Certificado de Calidad, etc. (90 registros x pallet aprox, 900 por lote)</t>
  </si>
  <si>
    <t xml:space="preserve">S: Se tiene PBR aprobado y cotización de proveedor externo.
N: </t>
  </si>
  <si>
    <t>Mejoras a la aplicación Clippings</t>
  </si>
  <si>
    <t>Jesus Frausto</t>
  </si>
  <si>
    <t>Automatizar el proceso de obtención de noticias, oportunidades de negocio e indicadores financieros.</t>
  </si>
  <si>
    <t>S: En Analisis de fuentes de información
N: Validar fuentes de información por atutomatizar</t>
  </si>
  <si>
    <t xml:space="preserve">FI: Ene - 25
FL: TBD
</t>
  </si>
  <si>
    <t>Reducción de Tiempo, Incremento de Prospectos</t>
  </si>
  <si>
    <t>Algoritmo De Asociación De Cilindros</t>
  </si>
  <si>
    <t>Garantizar una depuración precisa de los activos en TrackAbout, es a través de algoritmos avanzados</t>
  </si>
  <si>
    <t>S: Detección de 80,000 cilindros con numero de serie duplicado
N: Correr algoritmos de limpieza de datos para detectar duplicados potenciales en base a criterios.  Se requirer capacidad de procesamiento Big Data</t>
  </si>
  <si>
    <t>FI: Nov-24
FL:Jun-25</t>
  </si>
  <si>
    <t>Calidad de Datos</t>
  </si>
  <si>
    <t>Migración del tablero Reporte de Equipos (Control de Cilindros)</t>
  </si>
  <si>
    <t>Migración de tablero de Tableau a PowerBI</t>
  </si>
  <si>
    <t>S: 
N: Definición de alcance</t>
  </si>
  <si>
    <t>Pricing Precision con AI</t>
  </si>
  <si>
    <t xml:space="preserve">Modelo IA que analiza precios de clientes por variables: producto, región, volumen, tipo de cliente. Para detectar oportunidades de incrementos con la Htta. PRICE TAG de manera automática.
</t>
  </si>
  <si>
    <t>S: En la fase final, al equipo de IA Alemania se le siguen solicitando ajustes a los modelos requeridos por Precios y contratos. 
N: Terminar pruebasde los modelos con datos extra solicitados por PYC. Posterir a eso, iniciar implementación con la otra herramienta de PRICE TAG, es decir, hacer la campaña de precios.</t>
  </si>
  <si>
    <t>Se validó con Ninfaedith Fernández que estaba PYC solicitando ajustes al modelo por factores como: precios corporativos, clientes dolarizados ya estén funcionales y de acuerdo a sus expectativas.
Se convocará a junta  la semana del 24 feb con PYC e IA Alemania para validar los ajustes solicitados al modelo y  fecha de terminación de dichos ajustes.</t>
  </si>
  <si>
    <t>Automatización de búsqueda de multas de Distribucion RPA</t>
  </si>
  <si>
    <t>Desarrollo de un BOT que realice la busqueda en diferentes páginas federales y estatales, para detectar multas en vehículos de PGP</t>
  </si>
  <si>
    <t>Junta con Salvador Gonzalez y David Silva semana del 24 de Feb</t>
  </si>
  <si>
    <t>Herramienta que facilite la consulta de relevantes en los procedimientos, ABC, información Comercial de Retail.</t>
  </si>
  <si>
    <t xml:space="preserve">Tablero digital gráfico basado en el modelo CIM que facilite y acelere la visualización de oportunidades en los balances de cilindros de localidades. </t>
  </si>
  <si>
    <t>Scorecard con cálculo de rentabilidad cliente / producto para clientes PGP</t>
  </si>
  <si>
    <t>Crear una nueva vista del tablero actual de Cost to Serve para el cálculo automático de rentabilidad cliente/producto para los clientes de PGP
con mayor nivel de detalle a nivel producto Cte</t>
  </si>
  <si>
    <t>1. Se programaran sesiones de seguimiento de avances 1 vez a la semana, Sem 24 al 28 de feb
2. Al terminar la primer corrida de información y ver el potencial de clientes, se hará un plan de acción para modificar precios a manera de piloto.
3. Definir plan de despliegue con Gtes comerciales - Mar 30</t>
  </si>
  <si>
    <t>Automatización de proceso de notificación al cliente al momento de generar una transaccion con Linde a su nombre.</t>
  </si>
  <si>
    <t>S: Se identificó la oportunidad
N: Sesión con el negocio para definir ajustes requeridos en página vs. la página antigua hecha por Ramón Huerta.</t>
  </si>
  <si>
    <t>Se realizará una sesión con Arturo Lozano el lunes 24 de febrero para definir los requerimientos de información y layout del sitio. Se validó el sitio antiguo y se está trabajando en un layout para presentar el lunes 24 a Arturo Lozano. En la sesión se validará también los documentos que ya no son válidos para alientar el sitio nuevo con información actualizada y relevante. Ya se solicitó y consiguió acceso como OWNER al sitio de Excelencia Operativa para empezar ediciones. Claudia Oliden desarrollará página.</t>
  </si>
  <si>
    <t>S:Se está trabajando con el team de José Pinto en la adaptación a la estructura de la herramienta con campos requeridos por México. PYC envió el catálogo clientes, de vendedores etc.
N:Realizar la carga de datos a la herramienta, probar funcionalidad y resultados.</t>
  </si>
  <si>
    <t>Se convocará sesión con NinfaEdith Fernández, Ivan Arredondo y Frank Mufalli la semana del 24 feb para validar el avance en la alimentación de los datos enviados por PYC.</t>
  </si>
  <si>
    <t>S:  Se probo la solución en su versión original de Europa, identificando ajustes necesarios para la región LATAM. 
Se levantaron definiciones de negocio y de proceso para cobros potenciales. Aunque la versión de Europa usaba SAP y se adaptó la nueva versión a JDE.
Actualmente ya se tienen 6 paises incluyendo México con esta funcionalidad
Gerardo solicitó cambios a unos requerimientos - semana del 17 de Feb.
N: Realizar los cambios identificados - 24 al 28 de feb</t>
  </si>
  <si>
    <t xml:space="preserve">1. Seguimiento con Pedro Ramirez sobre los cambios solicitados - 3 de Mar
2. Una vez liberados los cambios, se requiere probar y validar.
</t>
  </si>
  <si>
    <t>S: Realización de cambios solicitados - Validar el 3 de Marzo
N: Realizar los cambios identificados (filtros, campos de fechas, graficos adicionales, tiempos de las etapas del escaneo de TA)</t>
  </si>
  <si>
    <t xml:space="preserve">1. Sesión con el negocio para identificar requerimientos asociados a lento movimiento - Semana 24 Feb </t>
  </si>
  <si>
    <t>Validar Beneficios Tania se reunirá con Ninfaedith Semana 24 Feb. Generar sesión con Edgar Madrigal y Cindy Lozano para definir requerimientos para integrar el CRM.</t>
  </si>
  <si>
    <t>S:Se desarrolló en CRM tablas con los cuestionarios para capturar la información y mediante un reporte combinando cálcular los valores de cada segmento al que corresponden los clientes.  Actualmente se está utilizando en CIAC Norte
N: Definiciones de negocio para replicar a Centro y otras divisiones</t>
  </si>
  <si>
    <t>1. Sesión para revisar el alcance del avance en CRM y definir cómo se puede replicar para el Centro
2. Tocar base con Gonzalo y Paco porque hay cambio en el alcance de la implementación del CIAC
3. Incluir dentro del alcance de los ptácticantes el diseño del proceso automatico de la segmentación</t>
  </si>
  <si>
    <t>S: Estaba en la etapa de análisis de los requierimientos extra (por pacientes). Originalmente esto surgió por el equipo de T.Digital para generar la adopción por parte de pacientes que siguen marcando al CSC Medigas para solicitudes EXTRA a recargas (otro tipo de accesorio o cilindro y eso no se puede hacer en la APP y es el ajuste que proponía T. Digital). Se quedó en backlog por parte de T. Digital dado que les asignaron otras responsabliides.
N: Validar con Edgar Madrigal, Cindy Lozano y Alan Mendoza urgencia del requerimiento y nivel de uso de la APP.</t>
  </si>
  <si>
    <t>Se realizará una sesión con Alan Mendoza la semana del 3 de marzo para validar la urgencia de este update. En función al resultado de esa sesión, se retomará con T. Digital y con el team de SSC que estaba apoyando con esta iniciativa.</t>
  </si>
  <si>
    <t>S: Se revisa que la solución NITRO para consulta de normas puede ser la alternativa
N: Hacer pruebas con los documentos proporcionados por Gases Especiales con NItro y evaluar si es la opción que se requiere, aterrizar con el negocio y definir líder de proyecto</t>
  </si>
  <si>
    <t>1. Reunion con PO/ Requester Raúl Gallegos para definir alcance y requerimiento semana del 24 de Feb
2. Solicitar accesos a Nitro para equipo de Gases Especiales para comenzar a hacer pruebas
3. Colocar información de Normatividad en PDF en un sitio compartido</t>
  </si>
  <si>
    <t>Tiempo y optimización del proceso</t>
  </si>
  <si>
    <t>Proyecto que tiene ya varios años. Se requiere validar con Mayela Ramírez alcance de lo que actualmente ya se tiene y en función a eso hacer el esquema de los siguientes pasos a realizar sobre el datawarehouse o los tableros que aún faltan por generar sobre los diferentes indicadores de Distribución. Se realizará junta con Mayela el 26 de febrero.</t>
  </si>
  <si>
    <t>S: Se tiene una primer version en Tableau, a partir de cambios con TA,  el negocio detectó errores en dicho tablero.
N: Se aprovechará para pasar este tablero a Powerbi.</t>
  </si>
  <si>
    <t>Se solicitaron y ya se cuenta con las licencias de Tableau y Powerbi para Santiago Juárez y Braulio Martínez (practicantes) quienes apoyarán con la migración del tablero.  Gustavo Primo ya compartió con los practicantes la base de datos que alimenta este tablero. Pendiente para la semana del 24 de febero validar con Gerardo Moya ajustes que se deben hacer con claves dado los movimientos hechos por TrackAbout.  En la sesión programada con Alan Mendoza para ver urgencia de APP Medigas, se validará con él y con Israel López requerimientos extra para este tablero.</t>
  </si>
  <si>
    <t>1. Se va a revisar con Oscar Flores y Raúl Gallegos el alcance del reporte actual para identificar que filtros se pueden agregar para gases especiales / Semana del 20 al 28 de feb. El reporte actual ya puede mostrar información de los clientes de Especiales
2. Levantar el listado de requerimientos de negocio para traducir a tecnicos y actualizar el tablero / Fecha compromiso 15 de Marzo</t>
  </si>
  <si>
    <t>Implementación Mercado Pago al Sistema de Bitácoras y Tesorería para el cierre de bitácoras.</t>
  </si>
  <si>
    <t xml:space="preserve">Junta de seguimiento con IT y Negocio 24 de feb para revisar 2da cotizacion y arrancar el desarrollo. Estimado 3 meses de desarrollo
</t>
  </si>
  <si>
    <t>Actualmente se cuenta con la información en un excel compartido. El martes 25 de febrero está programada una sesión con Octavio Rendón para definir requerimientos de la BD, APP y tablero de consulta de proyectos y su estatus. Se evaluará la opción del software Project para llevar esta administración, en caso de que no aplique, la herramienta se diseñará por un Citizen Developer.</t>
  </si>
  <si>
    <t>Definir requerimientos para herramienta y proceso para cierre de ordenes con negocio, reunión con Oscar Flores, Aldo Maldonado, Fernando Madrigal y Mario Carranza el 27 de febrero.
Estimar beneficios por facturas de crédito no cobradas.</t>
  </si>
  <si>
    <t>Se definió sesión con Cindy Lozano para validar estatus de las pruebas de Cyberseguridad que tenían fecha límite el 25 de febrero.</t>
  </si>
  <si>
    <r>
      <t>S</t>
    </r>
    <r>
      <rPr>
        <sz val="9"/>
        <rFont val="LindeDaxGlobal"/>
      </rPr>
      <t>e solicitará sesión con Gerardo Moya para ver estatus actualizado de esta iniciativa y definir próximos pasos. Se requiere  verificar beneficios que generará esta iniciativa con Productividad.</t>
    </r>
  </si>
  <si>
    <t>S: Ya se emiten los certificados de calidad de forma electrónica de gases puros en ECOA, se va a mejorar esa solución replicando el uso de QRen los cilindros
N: Etapa 1 : Replicar el uso de QR para la emisión de certificados electrónicos para gases puros. 
Etapa 2: Replicar o diseñar la emisión de certificados electrónicos para Gases especiales.
Se detonó una sesión 19 Feb con Raul Gallegos, su equipo, Rodolfo Gomez, Ismael Hdz.</t>
  </si>
  <si>
    <t>1. Programar juntas de seguimiento para acelerar el avance semana del 24 al 28 de Feb</t>
  </si>
  <si>
    <t xml:space="preserve">Simplificación de procesos
Reducción de tiempos </t>
  </si>
  <si>
    <t>Se solicitará sesión con Cindy Lozano para ver actualización del proyecto y si sigue en el scope de proyectos prioritarios para Transformación Digital.</t>
  </si>
  <si>
    <t>S: Se identificó oportunidad con usuario y se requiere definiciones de alcances y líderes para el proyecto.
Se revisa el alcance del reporte de ventas que está en proceso y hay posibilidad de integrar ambos requerimientos y desarrollar un solo reporte
N: Sesión con Process Owner para tomar definiciones de negocio</t>
  </si>
  <si>
    <t>Se sugiere dividir el proyecto en dos etapaspara acelerar el resultado:
Etapa 1: Ampliar el alcance del proyecto de forecast automatico de Oscar Flores para que incluya Especiales, ese proyecto tiene 70% de avance y tiene juntas de seguimiento quincenale, la siguiente junta es el 28 de feb.
Etapa 2: Levantar requerimientos para diseñar el reporte de ventas, se propone revisar el proceso As Is con Cesar Moreno y Pablo Nuñez / semana del 20 al 28 de feb.</t>
  </si>
  <si>
    <t>S:  Tablero elaborado en validación de información. Con el cambio de responsabilidades el nuevo Lider es Edgar Borquez y Marco Pacheco. Ya se validó con Diego y se está dando seguimiento. Falta un filtro para visualizar por Gte el cual se programó entrega de la funcionalidad en la semana del 17 Feb.
N: Revisión con Edgar y area técnica para ver estatus. Se estima que el tablero está al 70%. Validar con el filtro pendiente en la semana del 17 de Feb.</t>
  </si>
  <si>
    <t>1. Dar seguimiento en la semana del 24 al 28 de Feb, para validar la funcionalidad del ultimo requerimiento del filtro.
2. Junta en la semana del 20 al 28 de feb para aterrizar beneficios potenciales en conjunto con el BB (Edgar junto con José Ramon)</t>
  </si>
  <si>
    <t>1. Sesión de seguimiento con Gerardo y Erika para armar plan de trabajo y prioridad para la migración de los reportes Sem 24 al 28 de feb</t>
  </si>
  <si>
    <t>S: Actualmente se realiza proceso manual para identificar los pagos de los clientes en sistema de Tesoerería y posteriormente se relaciona ese pago en el sistema de bitácoras para la conciliación de la venta de contado.
N: Detallar requerirmiento con negocio</t>
  </si>
  <si>
    <t xml:space="preserve">Tablero que permite identificar los cilindros que entregamos a los clientes y que no regresan a nuestas plantas en periodos de 30, 45, 60 dias (Contador, identifica a clientes con lento movimiento para detonar acciones de recuperación o cobro automatico. </t>
  </si>
  <si>
    <t>S:  Tablero elaborado en validación. Terminado al 90% 
Se está dando prioridad a validar la calidad de la información de TA
N: Correción de duplicidad de cilindros en TA. Pendiente Integración a CRM para que se generen tareas para una segunda etapa</t>
  </si>
  <si>
    <t>1. Sesión para validar siguientes pasos con el proceso, despues de elaborado el reporte - Semana del 3 al 7 de marzo</t>
  </si>
  <si>
    <t>$2.6 Año</t>
  </si>
  <si>
    <t>Dar seguimiento a la estimación de la inversion por IT y cantidad de recursos para desarrollos funcionales que cumplan con requerimientos de Mexico.
Manuel da seguimiento con Salvador Reyes y solicita Cotización para evaluar con el negocio los recursos. 14Feb25
Sesion con Salvador Reyes y Nancy Gonzalez 19Feb para entender el estatus de la cotización de los cambios.</t>
  </si>
  <si>
    <t>1. Pendiente concluir con la validación de la calidad de la información - 30 de marzo
2. Sesión con Jessica Zanella para mapear empezra con la definición de requerimientos de negocio - 10 al 14 de marzo</t>
  </si>
  <si>
    <t>1. Concluir pruebas de campo con HH, está detenido hasta que la Corporación libere el uso de la HH y los permisos 
2. Se concluyo con la actualización de los números de Homecare
3. Se enviará la información a docusign para la actualización de la propuesta económica /28 de feb 
4. Revisar plan de implementación con base en los números de transacciones actualizados
5. Se revisó con Alan la tabla de beneficios y se va actualizar, revisar números 26 de Feb</t>
  </si>
  <si>
    <t>Mejora en el control administrativo de activos 
Reducción de carga admisnistrativa de fuerza de ventas y personal administrativo</t>
  </si>
  <si>
    <t>$USD</t>
  </si>
  <si>
    <t>1. Sesión con Raúl Gallegos para Definir el alcance del proyecto y elnlistar requerimientos - 24 al 28 de Mar</t>
  </si>
  <si>
    <t>1. Sesión con equipo de Raúl para definir alcance del proyecto y definir requerimientos</t>
  </si>
  <si>
    <t>Catalogo</t>
  </si>
  <si>
    <t>Dependencia principal</t>
  </si>
  <si>
    <t>Direccion de Usuario</t>
  </si>
  <si>
    <t>-Tania Mercado: Finanzas/RH/Compras/Nitropet</t>
  </si>
  <si>
    <t>Preguntas que definan qué grupo se queda con el proyecto:
¿Se relaciona con el cliente externo?</t>
  </si>
  <si>
    <t>Transformacion Digital</t>
  </si>
  <si>
    <t>Merchant / Onsite</t>
  </si>
  <si>
    <t>-Aldo Maldonado: Producción Envasados/Distribucion Envasados</t>
  </si>
  <si>
    <t>Digitalizacion Nlatam</t>
  </si>
  <si>
    <t>Jose Ramón Rodríguez: Marketing/Ventas Cilindros</t>
  </si>
  <si>
    <t>-Miguel Delgado: Produccion Bulk</t>
  </si>
  <si>
    <t>-Maria (Lupita) Reyes: Distribución Bulk/Servicio a Clientes - Instalaciones</t>
  </si>
  <si>
    <t>RH</t>
  </si>
  <si>
    <t>Otro</t>
  </si>
  <si>
    <t>Capacitados en noviembre 2024</t>
  </si>
  <si>
    <t>Estatus</t>
  </si>
  <si>
    <t>Jonatan.Escarcega@linde.com</t>
  </si>
  <si>
    <t>Operaciones México (EG)</t>
  </si>
  <si>
    <t>daniela.corro@linde.com</t>
  </si>
  <si>
    <t>Control Interno, Finanzas México</t>
  </si>
  <si>
    <t>Gibran.Lopez@linde.com</t>
  </si>
  <si>
    <t>Transformación digital México (Edgar Madrigal)</t>
  </si>
  <si>
    <t>Omar.Lozano@linde.com</t>
  </si>
  <si>
    <t>Rachelle.Figaroa@linde.com</t>
  </si>
  <si>
    <t>Finanzas Aruba</t>
  </si>
  <si>
    <t>laura.daniela.gonzalez.agudelo@linde.com</t>
  </si>
  <si>
    <t>Finanzas Colombia</t>
  </si>
  <si>
    <t>Adan.Alarcon@linde.com</t>
  </si>
  <si>
    <t>PGP coordinador desarrollo localidades, México (Jessica Zanella)</t>
  </si>
  <si>
    <t>Está haciendo una APP y BD de REPSE con apoyo de Gabriela Barriga y termina en mayo. Vamos a ver con él más proyectos que trae pensados de tableros para el negocio a fin de mayo. Quedó ya registrado en la matriz su proyecto de REPSE.</t>
  </si>
  <si>
    <t>denisse.rosas@linde.com</t>
  </si>
  <si>
    <t>Maria.Dzib@linde.com</t>
  </si>
  <si>
    <t>Mariel.Pragedis@linde.com</t>
  </si>
  <si>
    <t>viviana.amayrani.mendoza.dominguez@linde.com</t>
  </si>
  <si>
    <t>Energía, México (Hugo Villarreal)</t>
  </si>
  <si>
    <t>Lorena.Rodriguez@linde.com</t>
  </si>
  <si>
    <t>Cesar.GarciaPatricio@linde.com</t>
  </si>
  <si>
    <t>monica.leon@linde.com</t>
  </si>
  <si>
    <t>Manuel.Mireles@linde.com</t>
  </si>
  <si>
    <t>Diego.Hernandez.Colin@linde.com</t>
  </si>
  <si>
    <t>Gilberto.Zamora@linde.com</t>
  </si>
  <si>
    <t>Calidad Operaciones México (EG)</t>
  </si>
  <si>
    <t>ABIGAIL.LIBRADO.FRANCISCO@linde.com</t>
  </si>
  <si>
    <t>PGP RTV Coahuila, México (Marco Ramos Nava)</t>
  </si>
  <si>
    <t>No ha contestado mensajes</t>
  </si>
  <si>
    <t>CAPACITADOS EN MARZO 2025</t>
  </si>
  <si>
    <t>angel.landaeta@linde.com</t>
  </si>
  <si>
    <t>IT Venezuela</t>
  </si>
  <si>
    <t>gabriela.covarrubias.gaspar@linde.com</t>
  </si>
  <si>
    <t>Grisel.Martinez@linde.com</t>
  </si>
  <si>
    <t>PGP Coordinadora CO2</t>
  </si>
  <si>
    <t>Está iniciando un proyecto, se programó sesión con ella para validar la idea. Se tuvo sesión el 14 de mayo y se quedó con tarea de definir filtros y kpis a mostrar en su tablero de ventas de CO2 Bebidas.</t>
  </si>
  <si>
    <t>JuanAntonio.AC@linde.com</t>
  </si>
  <si>
    <t>Calidad, Operaciones México (EG)</t>
  </si>
  <si>
    <t>laura.ferrer@linde.com</t>
  </si>
  <si>
    <t>Operaciones Venezuela</t>
  </si>
  <si>
    <t>lorenzo.quiroz@linde.com</t>
  </si>
  <si>
    <t>IT México</t>
  </si>
  <si>
    <t>alexis.gonzalez@linde.com</t>
  </si>
  <si>
    <t>RobertoA.Garcia@linde.com</t>
  </si>
  <si>
    <t>Contabilidad, Venezuela</t>
  </si>
  <si>
    <t>Sergio.Cesar.Martinez@linde.com</t>
  </si>
  <si>
    <t>PGP Lider Lab DM, México</t>
  </si>
  <si>
    <t>Confirmada junta 15 de mayo para ver ideas de su proyecto.</t>
  </si>
  <si>
    <t>Stephanie.Paez@linde.com</t>
  </si>
  <si>
    <t>PGP CIAC, México</t>
  </si>
  <si>
    <t>No ha contestado mensaje</t>
  </si>
  <si>
    <t>Victor.Fernandez@linde.com</t>
  </si>
  <si>
    <t>Desarrollo negocio, República Dominicana</t>
  </si>
  <si>
    <t>wilmer.solorzano@linde.com</t>
  </si>
  <si>
    <t>IT, Venezuela</t>
  </si>
  <si>
    <t>Fermin.Alvarez@linde.com</t>
  </si>
  <si>
    <t>PGP, RTV Noroeste, México</t>
  </si>
  <si>
    <t>No ha ejecutado proyecto, quiere hacer algo que ayude al proceso de contestación de reclamaciones, sin embargo considero se empalma con el sistema actual que es avalado por ISO. Haremos sesión con él para validar qué otro proyecto podría hacer. 15 de mayo mini sesión pero no pudo avanzar, se queda con tarea de pensar otros proyectos y se reprograma sesión para semana del 19 mayo.</t>
  </si>
  <si>
    <t>ESTE ES EL LISTADO BUENO BUENO A ENERO 14 DE 2025</t>
  </si>
  <si>
    <t>FALTÓ MARIANA NEVE PERO YA NO ESTÁ EN LA COMPAÑÍA</t>
  </si>
  <si>
    <t>Title</t>
  </si>
  <si>
    <t>Citizen</t>
  </si>
  <si>
    <t>correo info</t>
  </si>
  <si>
    <t>Validación vs lista Manuel</t>
  </si>
  <si>
    <t>Jefe</t>
  </si>
  <si>
    <t>Pais</t>
  </si>
  <si>
    <t>Área</t>
  </si>
  <si>
    <t>Asistencia_CD</t>
  </si>
  <si>
    <t>Vicepresidencia</t>
  </si>
  <si>
    <t>Explorer</t>
  </si>
  <si>
    <t>Creator</t>
  </si>
  <si>
    <t>Sponsor</t>
  </si>
  <si>
    <t>Modified</t>
  </si>
  <si>
    <t>8</t>
  </si>
  <si>
    <t>ABEL SAUCEDO MORALES</t>
  </si>
  <si>
    <t>México</t>
  </si>
  <si>
    <t>Sistemas de Calidad</t>
  </si>
  <si>
    <t>2</t>
  </si>
  <si>
    <t>Jose Ramon Ramos</t>
  </si>
  <si>
    <t>ok</t>
  </si>
  <si>
    <t>OK</t>
  </si>
  <si>
    <t>Adalberto Mejía</t>
  </si>
  <si>
    <t>Marketing</t>
  </si>
  <si>
    <t>5</t>
  </si>
  <si>
    <t>Adan Escamilla</t>
  </si>
  <si>
    <t>Control Interno</t>
  </si>
  <si>
    <t>Finanzas</t>
  </si>
  <si>
    <t>1</t>
  </si>
  <si>
    <t>Adan Gutierrez</t>
  </si>
  <si>
    <t>Seguridad</t>
  </si>
  <si>
    <t>0</t>
  </si>
  <si>
    <t>Adrian Espinosa</t>
  </si>
  <si>
    <t>Mexico</t>
  </si>
  <si>
    <t>Adrian Guillermo</t>
  </si>
  <si>
    <t>Producción Bulk</t>
  </si>
  <si>
    <t>11</t>
  </si>
  <si>
    <t>Adriana Loredo</t>
  </si>
  <si>
    <t>Programas de Relacionamiento</t>
  </si>
  <si>
    <t>3</t>
  </si>
  <si>
    <t>Adriana Maria Solis Lopez</t>
  </si>
  <si>
    <t>Compras</t>
  </si>
  <si>
    <t>7</t>
  </si>
  <si>
    <t>Vicente Martinez</t>
  </si>
  <si>
    <t>Aleida Barcelata</t>
  </si>
  <si>
    <t>Recursos Humanos</t>
  </si>
  <si>
    <t>Medigas</t>
  </si>
  <si>
    <t>Gases Envasados</t>
  </si>
  <si>
    <t>Alejandro Garcia</t>
  </si>
  <si>
    <t>Contraloría</t>
  </si>
  <si>
    <t>ALMADELIA ARELLANO LOPEZ</t>
  </si>
  <si>
    <t>Crédito y Cobranza</t>
  </si>
  <si>
    <t>Ana Mejia</t>
  </si>
  <si>
    <t>9</t>
  </si>
  <si>
    <t>Gerardo Lugo</t>
  </si>
  <si>
    <t>6</t>
  </si>
  <si>
    <t>Anabel Gonzalez</t>
  </si>
  <si>
    <t>Ricardo Avendano</t>
  </si>
  <si>
    <t>Ventas G. Envasados</t>
  </si>
  <si>
    <t>10</t>
  </si>
  <si>
    <t>Angel Gabriel</t>
  </si>
  <si>
    <t>Angelina Caballero</t>
  </si>
  <si>
    <t>Energía</t>
  </si>
  <si>
    <t>Energia</t>
  </si>
  <si>
    <t>Antonio Sayago</t>
  </si>
  <si>
    <t>Merchant &amp; On-site</t>
  </si>
  <si>
    <t>Apolonio Becerra</t>
  </si>
  <si>
    <t>Operaciones Cantarell</t>
  </si>
  <si>
    <t>CARLOS ALFONSO LUNA</t>
  </si>
  <si>
    <t>Alejandro Cisneros</t>
  </si>
  <si>
    <t>Operaciones G. Envasados</t>
  </si>
  <si>
    <t>Arturo Llanas</t>
  </si>
  <si>
    <t>Distribución Bulk</t>
  </si>
  <si>
    <t>Axel Cardenas</t>
  </si>
  <si>
    <t>Planeación Financiera</t>
  </si>
  <si>
    <t>Berenice Cruz</t>
  </si>
  <si>
    <t>4</t>
  </si>
  <si>
    <t>Camilo Hernandez</t>
  </si>
  <si>
    <t>Gina Sanchez</t>
  </si>
  <si>
    <t>Carlos Alfredo Martinez Reyes</t>
  </si>
  <si>
    <t>Carlos Cortes</t>
  </si>
  <si>
    <t>Carlos Magana</t>
  </si>
  <si>
    <t>Carlos Rodriguez Sanchez</t>
  </si>
  <si>
    <t>Cesar Diaz</t>
  </si>
  <si>
    <t>Cesar Jose Gonzalez Cantu</t>
  </si>
  <si>
    <t>Cesar Octavio Paz Pimentel</t>
  </si>
  <si>
    <t>Cesar Vera</t>
  </si>
  <si>
    <t>Confiabilidad</t>
  </si>
  <si>
    <t>Chelsea Martinez (External)</t>
  </si>
  <si>
    <t>Christian Arriaga</t>
  </si>
  <si>
    <t>Christian Escalante</t>
  </si>
  <si>
    <t>Victor Manuel Garcia</t>
  </si>
  <si>
    <t>Cristhian Juarez (External)</t>
  </si>
  <si>
    <t>David Sanchez Lopez</t>
  </si>
  <si>
    <t>Anabel González</t>
  </si>
  <si>
    <t>Cristina Lopez (Praxair)</t>
  </si>
  <si>
    <t>Precios y Contratos</t>
  </si>
  <si>
    <t>Dagoberto Ochoa</t>
  </si>
  <si>
    <t>Bania Corona</t>
  </si>
  <si>
    <t>Dana Montserrat Cisneros Hidalgo</t>
  </si>
  <si>
    <t>Daniel Gonzalez Ocampo</t>
  </si>
  <si>
    <t>Daniel Pacheco Ramirez</t>
  </si>
  <si>
    <t>Daniela Garcia Magana</t>
  </si>
  <si>
    <t>Daniela Pascual</t>
  </si>
  <si>
    <t>Elena Martinez</t>
  </si>
  <si>
    <t>Carlos Coronel Rivera</t>
  </si>
  <si>
    <t>Eduardo Martinez</t>
  </si>
  <si>
    <t>Carlos Ochoa</t>
  </si>
  <si>
    <t>Danya Molina</t>
  </si>
  <si>
    <t>David Moreno</t>
  </si>
  <si>
    <t>David Sanchez Rojas</t>
  </si>
  <si>
    <t>Diana Ponce</t>
  </si>
  <si>
    <t>Diana Sanchez</t>
  </si>
  <si>
    <t>Diego Montoya</t>
  </si>
  <si>
    <t>Diego Sanchez</t>
  </si>
  <si>
    <t>Dulce Gonzalez</t>
  </si>
  <si>
    <t>CRM &amp; eChannel</t>
  </si>
  <si>
    <t>Edith Cabrera</t>
  </si>
  <si>
    <t>Eduardo Gomez</t>
  </si>
  <si>
    <t>Eduardo Maltos</t>
  </si>
  <si>
    <t>Karla Beatriz Garcia</t>
  </si>
  <si>
    <t>Edward Vela</t>
  </si>
  <si>
    <t>Elber Ovando Salvador</t>
  </si>
  <si>
    <t>Noemi Perez</t>
  </si>
  <si>
    <t>Elmer Lara</t>
  </si>
  <si>
    <t>Emmanuel Zamudio</t>
  </si>
  <si>
    <t>Enrique Alejandro Ortiz Carlin</t>
  </si>
  <si>
    <t>Israel Lopez</t>
  </si>
  <si>
    <t>Erendira Chavez</t>
  </si>
  <si>
    <t>Erika Ortiz</t>
  </si>
  <si>
    <t>Esmeralda Marquez Lozada</t>
  </si>
  <si>
    <t>Esther Romero</t>
  </si>
  <si>
    <t>Eugenia Perez</t>
  </si>
  <si>
    <t>Eva Izaguirre</t>
  </si>
  <si>
    <t>Eva Tornel</t>
  </si>
  <si>
    <t>Hardgoods</t>
  </si>
  <si>
    <t>Felipe Martinez Trejo</t>
  </si>
  <si>
    <t>Angel Dominguez</t>
  </si>
  <si>
    <t>Soporte a Operaciones</t>
  </si>
  <si>
    <t>Fabian Nino</t>
  </si>
  <si>
    <t>Gerardo Galindo</t>
  </si>
  <si>
    <t>Francisco Avila Juarez</t>
  </si>
  <si>
    <t>Gerardo Rojano</t>
  </si>
  <si>
    <t>Abrahan Romero</t>
  </si>
  <si>
    <t>Administración PAG</t>
  </si>
  <si>
    <t>Gloria Diaz</t>
  </si>
  <si>
    <t>Hector Garcia</t>
  </si>
  <si>
    <t>Hisel Cristina Gonzalez Morales</t>
  </si>
  <si>
    <t>Ilse Santos</t>
  </si>
  <si>
    <t>Ilsse Lugo</t>
  </si>
  <si>
    <t>Isabel Larrea</t>
  </si>
  <si>
    <t>Ecuador</t>
  </si>
  <si>
    <t>Países Hispanos</t>
  </si>
  <si>
    <t>Israel Lopez Cervantes</t>
  </si>
  <si>
    <t>Isset Reyes</t>
  </si>
  <si>
    <t>Iveth Solano</t>
  </si>
  <si>
    <t>Ixca Gonzalez</t>
  </si>
  <si>
    <t>Jaime Romero</t>
  </si>
  <si>
    <t>Janelly Wilson</t>
  </si>
  <si>
    <t>Javier De La Cruz</t>
  </si>
  <si>
    <t>Jesus Abraham Rojas Urzulo</t>
  </si>
  <si>
    <t>Luis Ignacio Lie</t>
  </si>
  <si>
    <t>Héctor Martínez</t>
  </si>
  <si>
    <t>Jesus Antonio Ramirez</t>
  </si>
  <si>
    <t>Jesus Cortez</t>
  </si>
  <si>
    <t>Jimmy Woodside</t>
  </si>
  <si>
    <t>Joaquim Nunes</t>
  </si>
  <si>
    <t>Gilberto Gonzalez Salinas</t>
  </si>
  <si>
    <t>Ixca González</t>
  </si>
  <si>
    <t>Jesus Aguilar (Praxair)</t>
  </si>
  <si>
    <t>Jose Alberto Bravo</t>
  </si>
  <si>
    <t>Jose Miguel Rios</t>
  </si>
  <si>
    <t>Laura Ocampo</t>
  </si>
  <si>
    <t>Joaquim Nunez</t>
  </si>
  <si>
    <t>Jose Ramon Rodriguez</t>
  </si>
  <si>
    <t>Juan Jesus Pech</t>
  </si>
  <si>
    <t>Servicio al Cliente e Instalaciones</t>
  </si>
  <si>
    <t>Juan Jose Ochoa Vergara</t>
  </si>
  <si>
    <t>Legal</t>
  </si>
  <si>
    <t>Karen Roxana Guillen Esquivel</t>
  </si>
  <si>
    <t>Karla Arellano</t>
  </si>
  <si>
    <t>Daniela Ramirez</t>
  </si>
  <si>
    <t>José Anaya</t>
  </si>
  <si>
    <t>Karla Narvaez</t>
  </si>
  <si>
    <t>Karla Pages</t>
  </si>
  <si>
    <t>Katherlyn Cavazos</t>
  </si>
  <si>
    <t>Kevin Saret Tovar Briones</t>
  </si>
  <si>
    <t>Maricarmen Hernandez</t>
  </si>
  <si>
    <t>Cristina Llamas</t>
  </si>
  <si>
    <t>José Manuel Pérez</t>
  </si>
  <si>
    <t>Raul Hinojosa</t>
  </si>
  <si>
    <t>Luis Rodriguez Avitua</t>
  </si>
  <si>
    <t>Luis Javier Carnalla</t>
  </si>
  <si>
    <t>Luis Molina</t>
  </si>
  <si>
    <t>Digitalización y Procesos</t>
  </si>
  <si>
    <t>Magda Martinez</t>
  </si>
  <si>
    <t>Retail</t>
  </si>
  <si>
    <t>Manuel Maldonado</t>
  </si>
  <si>
    <t>Marcial Lopez (Praxair)</t>
  </si>
  <si>
    <t>Marco Cruz</t>
  </si>
  <si>
    <t>Maria Chavero Carrasco</t>
  </si>
  <si>
    <t>Maria De Jesus Camacho</t>
  </si>
  <si>
    <t>Maria Reyes Gonzalez</t>
  </si>
  <si>
    <t>Maria Santos</t>
  </si>
  <si>
    <t>Mariana Benitez</t>
  </si>
  <si>
    <t>Arturo Alvarado Garza</t>
  </si>
  <si>
    <t>Dante Sotelo</t>
  </si>
  <si>
    <t>Francisco Abel Lozano Vargas</t>
  </si>
  <si>
    <t>Martha Elena Herrera</t>
  </si>
  <si>
    <t>Martha Perez</t>
  </si>
  <si>
    <t>Mauricio Ramon</t>
  </si>
  <si>
    <t>Melina Escobedo</t>
  </si>
  <si>
    <t>Miguel Angel Gomez</t>
  </si>
  <si>
    <t>Miguel Angel Romero</t>
  </si>
  <si>
    <t>Miguel Guerra</t>
  </si>
  <si>
    <t>Mitzi Chuc</t>
  </si>
  <si>
    <t>Nadia Ekatherina Aguilera Cruz</t>
  </si>
  <si>
    <t>Lourdes Alejandra Vazquez Ramirez</t>
  </si>
  <si>
    <t>Stephani Davila</t>
  </si>
  <si>
    <t>Leslie Miranda</t>
  </si>
  <si>
    <t>Noemí Pérez</t>
  </si>
  <si>
    <t>Nora Medina</t>
  </si>
  <si>
    <t>Norma Osorio</t>
  </si>
  <si>
    <t>Obed Vazquez</t>
  </si>
  <si>
    <t>Omar Ramirez Garay</t>
  </si>
  <si>
    <t>Oralia Salinas</t>
  </si>
  <si>
    <t>Oswaldo Olmedo</t>
  </si>
  <si>
    <t>Otmar Escutia</t>
  </si>
  <si>
    <t>Pablo Torres1 (External)</t>
  </si>
  <si>
    <t>Pamela Perez</t>
  </si>
  <si>
    <t>Paulina Ramirez (External)</t>
  </si>
  <si>
    <t>Priscila Isabel Leon Bautista</t>
  </si>
  <si>
    <t>Luz Tejeda</t>
  </si>
  <si>
    <t>Ramsés Soto</t>
  </si>
  <si>
    <t>Alejandro Artemio Sotelo De Avila</t>
  </si>
  <si>
    <t>Roberto Contreras</t>
  </si>
  <si>
    <t>Roger Caamal Monsreal</t>
  </si>
  <si>
    <t>Roxana Frutos</t>
  </si>
  <si>
    <t>Roxana Garcia</t>
  </si>
  <si>
    <t>Jose Luis Islas</t>
  </si>
  <si>
    <t>Raúl Gallegos</t>
  </si>
  <si>
    <t>Ruben Hernandez</t>
  </si>
  <si>
    <t>Ruth Valencia</t>
  </si>
  <si>
    <t>Sagrario Castanon</t>
  </si>
  <si>
    <t>Sandra Hernandez Dominguez</t>
  </si>
  <si>
    <t>Sara Mateo</t>
  </si>
  <si>
    <t>Sarah Zamora</t>
  </si>
  <si>
    <t>Saul Hernandez</t>
  </si>
  <si>
    <t>Saul Marcelo Esmeralda Perez</t>
  </si>
  <si>
    <t>Sergio Uscanga</t>
  </si>
  <si>
    <t>Ana Teresa Trevino Guzman</t>
  </si>
  <si>
    <t>Rubén González de León</t>
  </si>
  <si>
    <t>Tania Abigail Mendoza Badillo</t>
  </si>
  <si>
    <t>Tania Elizabeth Mercado</t>
  </si>
  <si>
    <t>Teresa Patino</t>
  </si>
  <si>
    <t>Ulises Deveze</t>
  </si>
  <si>
    <t>Ulises Munoz</t>
  </si>
  <si>
    <t>Uzziel Olivas</t>
  </si>
  <si>
    <t>Enrique Chavez</t>
  </si>
  <si>
    <t>Vicente Suarez</t>
  </si>
  <si>
    <t>Victor De La Cruz</t>
  </si>
  <si>
    <t>Johana Cruz</t>
  </si>
  <si>
    <t>Jorge Eduardo Villarreal</t>
  </si>
  <si>
    <t>na</t>
  </si>
  <si>
    <t>Yeselia Ramirez Morales</t>
  </si>
  <si>
    <t>Yosio Ledezma</t>
  </si>
  <si>
    <t>Zorayda Alicia Aguilar Hernandez</t>
  </si>
  <si>
    <t>Yarentzi Rivera</t>
  </si>
  <si>
    <t>Tomás Moreno</t>
  </si>
  <si>
    <t>(Todas)</t>
  </si>
  <si>
    <t>Cuenta de Ranking General</t>
  </si>
  <si>
    <t>&lt;10/01/2021</t>
  </si>
  <si>
    <t>2021</t>
  </si>
  <si>
    <t>2023</t>
  </si>
  <si>
    <t>2024</t>
  </si>
  <si>
    <t>2025</t>
  </si>
  <si>
    <t>Total general</t>
  </si>
  <si>
    <t>Etiquetas de fila</t>
  </si>
  <si>
    <t>Cuenta de Iniciativa</t>
  </si>
  <si>
    <t>(en blanco)</t>
  </si>
  <si>
    <t>Promedio de T. de Ciclo en días</t>
  </si>
  <si>
    <t>El tablero de desviaciones en el alta de cilindros ya se liberó.</t>
  </si>
  <si>
    <t>Su utilizaba el speach Analytics pero quedó obsoleto, se implementó servicio por parte de Atento "Insight" el cual detecta sintomas y urgencias en la llamada (revisado con Karla Rdz)</t>
  </si>
  <si>
    <t>Directorio de Localidades Linde en México</t>
  </si>
  <si>
    <t>Diana Rodríguez</t>
  </si>
  <si>
    <t>AM03524</t>
  </si>
  <si>
    <t>Agostos 2025</t>
  </si>
  <si>
    <t>(blank)</t>
  </si>
  <si>
    <t>Count of Grupo Técnico Asignado</t>
  </si>
  <si>
    <t>Time reduction</t>
  </si>
  <si>
    <t>Add. Sales</t>
  </si>
  <si>
    <t xml:space="preserve">Customer Service
</t>
  </si>
  <si>
    <t>Asset Control</t>
  </si>
  <si>
    <t>Cost Reduction</t>
  </si>
  <si>
    <t>Cybersecurity</t>
  </si>
  <si>
    <t>Time Reduction</t>
  </si>
  <si>
    <t>Compliance / Control</t>
  </si>
  <si>
    <t>PLAN 2025</t>
  </si>
  <si>
    <t># Digital initiatives Finished</t>
  </si>
  <si>
    <t>Group Developing</t>
  </si>
  <si>
    <t>Count of Business Impact (Time, Control, Compliance)</t>
  </si>
  <si>
    <t>New to be Evaluated</t>
  </si>
  <si>
    <t>On Going</t>
  </si>
  <si>
    <t>Closed</t>
  </si>
  <si>
    <t>Cancelled / Duplicated</t>
  </si>
  <si>
    <t>S: Se identifica la necesidad de desarrollador externo. Salvador cotizó 7.2KUSD mensual por 7 meses de desarrollo con Proveedor TCIS. Actualmente se encuentra en desarrollo por el proveedor externo, fecha estimada de terminación de desarrollo ene-26.
N: Revisar con Marco Pacheco Beneficios estimados del proyecto</t>
  </si>
  <si>
    <t>Seguimiento a desarrollo (proveedor externo), inició en ago-25, fecha estimada de terminación de desarrollo ene-26</t>
  </si>
  <si>
    <t>Hablar con José Pinto para agilizar la solución o que defina un deadline para que quede el punto de las jerarquías.</t>
  </si>
  <si>
    <t>S: Sigue pendiente el tema de las jerarquías. Se armó un file por parte de PYC y actualmente el desarrollador de la corporación  está configurando la información pero va  muy lento y aparte notificó que se va de la compañía en diciembre. 
 Update: 28 octubre 2025 por NinfaEdith Fernández</t>
  </si>
  <si>
    <t>BD y APP para alimentación de incidencias reportadas por usuarios en la implementación de la firma electrónica.</t>
  </si>
  <si>
    <t xml:space="preserve">S Herramienta en apoyo a la implementación de la firma electrónica en PGP.
</t>
  </si>
  <si>
    <t>S: APP y visor finalizado. Como segunda etapa es pedir el apoyo de los dueños de los negocios para terminar de alimentar datos faltantes de localidades.</t>
  </si>
  <si>
    <t>Aplicación terminada, actualmente se están corriendo ya pruebas piloto en algunas tiendas. Updat 28 octubre 2025 por Oscar Flores</t>
  </si>
  <si>
    <t>S: Video terminado. Como siguiente paso es subir el video a ELEVATE con apoyo de César González.</t>
  </si>
  <si>
    <t>S: Actualmente ya se liberó la Tienda Medigas y también la tienda de Envasados. Update oct 27, 2025 por Cindy Lozano.</t>
  </si>
  <si>
    <t>App para Administración de Prefacturas y entrega de producto, Visor de información prefacturas y saldos</t>
  </si>
  <si>
    <t>Aplicación para la captura de prefacturas y ordenes A3 para la administracion de saldos. Visor en power BI donde se pueda dar seguimiento a reportes de saldos y estatus de prefacturas por cliente</t>
  </si>
  <si>
    <t>S: Se registra la card 36696 para la creación del modelo de datos de cual se alimentará el dashboard en power bi. Aplicación de power Apps en desarrollo para el registro de las prefacturas y A3
N: Seguimiento con Juan Romero para la creación del modelo de datos.</t>
  </si>
  <si>
    <t>P</t>
  </si>
  <si>
    <t>Mejorar el Servicio</t>
  </si>
  <si>
    <t>1. Re-Definición de atributos de valor por segmento</t>
  </si>
  <si>
    <t>2. Benchmark Procesos con líderes del mercado (TP)</t>
  </si>
  <si>
    <t xml:space="preserve">3. Revalidación y definición de de KPI´s de servicio actuales e Integrar adicionales: </t>
  </si>
  <si>
    <t>4. Redefinición de Proyecto de retención y fidelización para segmentos no Elite</t>
  </si>
  <si>
    <t>Optimización Procesos</t>
  </si>
  <si>
    <t>Soporte Crecimiento</t>
  </si>
  <si>
    <r>
      <t>-</t>
    </r>
    <r>
      <rPr>
        <b/>
        <sz val="11"/>
        <color rgb="FFFFFFFF"/>
        <rFont val="LindeDaxPowerPoint"/>
        <family val="2"/>
      </rPr>
      <t>First Time Resolution</t>
    </r>
  </si>
  <si>
    <r>
      <t>-</t>
    </r>
    <r>
      <rPr>
        <b/>
        <sz val="11"/>
        <color rgb="FFFFFFFF"/>
        <rFont val="LindeDaxPowerPoint"/>
        <family val="2"/>
      </rPr>
      <t>Average Speed Answer en Tiempo</t>
    </r>
  </si>
  <si>
    <r>
      <t>-</t>
    </r>
    <r>
      <rPr>
        <b/>
        <sz val="11"/>
        <color rgb="FFFFFFFF"/>
        <rFont val="LindeDaxPowerPoint"/>
        <family val="2"/>
      </rPr>
      <t>Customer Effort Score</t>
    </r>
  </si>
  <si>
    <r>
      <t xml:space="preserve">10. </t>
    </r>
    <r>
      <rPr>
        <b/>
        <sz val="11"/>
        <color rgb="FF002D5A"/>
        <rFont val="LindeDaxPowerPoint"/>
        <family val="2"/>
      </rPr>
      <t>App.</t>
    </r>
    <r>
      <rPr>
        <sz val="11"/>
        <color rgb="FF002D5A"/>
        <rFont val="LindeDaxPowerPoint"/>
        <family val="2"/>
      </rPr>
      <t xml:space="preserve"> Recarga Linde PH</t>
    </r>
  </si>
  <si>
    <r>
      <t xml:space="preserve">11. </t>
    </r>
    <r>
      <rPr>
        <b/>
        <sz val="11"/>
        <color rgb="FF002D5A"/>
        <rFont val="LindeDaxPowerPoint"/>
        <family val="2"/>
      </rPr>
      <t>WhatsApp</t>
    </r>
    <r>
      <rPr>
        <sz val="11"/>
        <color rgb="FF002D5A"/>
        <rFont val="LindeDaxPowerPoint"/>
        <family val="2"/>
      </rPr>
      <t xml:space="preserve"> Pedidos Envasados y PH</t>
    </r>
  </si>
  <si>
    <r>
      <t xml:space="preserve">12. Diagnóstico rápido de indicadores de </t>
    </r>
    <r>
      <rPr>
        <b/>
        <sz val="11"/>
        <color rgb="FF002D5A"/>
        <rFont val="LindeDaxPowerPoint"/>
        <family val="2"/>
      </rPr>
      <t>Servicio</t>
    </r>
    <r>
      <rPr>
        <sz val="11"/>
        <color rgb="FF002D5A"/>
        <rFont val="LindeDaxPowerPoint"/>
        <family val="2"/>
      </rPr>
      <t xml:space="preserve"> para PH</t>
    </r>
  </si>
  <si>
    <r>
      <t xml:space="preserve">13. Evaluación de </t>
    </r>
    <r>
      <rPr>
        <b/>
        <sz val="11"/>
        <color rgb="FF002D5A"/>
        <rFont val="LindeDaxPowerPoint"/>
        <family val="2"/>
      </rPr>
      <t xml:space="preserve">estructura </t>
    </r>
    <r>
      <rPr>
        <sz val="11"/>
        <color rgb="FF002D5A"/>
        <rFont val="LindeDaxPowerPoint"/>
        <family val="2"/>
      </rPr>
      <t>actual / competencias del área</t>
    </r>
  </si>
  <si>
    <t>DIgital</t>
  </si>
  <si>
    <t>Otros</t>
  </si>
  <si>
    <t>14. Vendedor Digital / Ventas cruzadas</t>
  </si>
  <si>
    <t xml:space="preserve">15. Analítica Avanzada de datos e-commerce </t>
  </si>
  <si>
    <t>16. Asistente virtual para apoyo a Operaciones PGP</t>
  </si>
  <si>
    <t>17. Segunda Fase Proyecto Firmas Digitales / Homecare</t>
  </si>
  <si>
    <t>18. Integración Docusign / CRM / Otros</t>
  </si>
  <si>
    <t>19. Visor de crecimiento de ventas por MKT / PSO / Otros</t>
  </si>
  <si>
    <t>20. Medición de Hrs de Servicio y Manejo con Reconocimiento Facial</t>
  </si>
  <si>
    <t>21. Integración Argus con CRM</t>
  </si>
  <si>
    <t>Agentes Call Center/ CIAC / Usuarios de CRM / Vendedores Inhouse</t>
  </si>
  <si>
    <t xml:space="preserve">1. Análisis de incidencias comunes CIAC / Predicción
2. </t>
  </si>
  <si>
    <t>1. Automatizar respuestas / interacciones</t>
  </si>
  <si>
    <t>1. Enfocado a pedidos</t>
  </si>
  <si>
    <t>1. Automatizar contacto</t>
  </si>
  <si>
    <t>1. Investigar si el portal nos proporciona la información</t>
  </si>
  <si>
    <t>1. Cross Selling. Detección
2. Pedidos Recurrentes
3. Campañas
4. Clientes potenciales de e-commerce</t>
  </si>
  <si>
    <t>1. Consultas por parte de puestos operativos</t>
  </si>
  <si>
    <t>1. Evaluar que datos se tienen</t>
  </si>
  <si>
    <t xml:space="preserve">1. Algoritmo Hrs Manejo
2. Algoritmo Hrs de Servicio
</t>
  </si>
  <si>
    <t>1. Explorar proveedores externos que ven CRM</t>
  </si>
  <si>
    <t>Revisar alcance. Sistema de Alertas</t>
  </si>
  <si>
    <t>22. Algoritmo de medición, alertas, comparativos de mermas PGP</t>
  </si>
  <si>
    <t>23. Uso de la htta Profits para automatizar flujos de autorización de oportunidades de inventarios de cilindros</t>
  </si>
  <si>
    <t>25. Comportamiento de las ventas con AI (Churn rate, tendencias, ctes en riesgo, )</t>
  </si>
  <si>
    <t>26. Scorecard de Plantas (Indicadores operativos) / Agentes virtuales operativos</t>
  </si>
  <si>
    <t>Falta lista de CAPEX</t>
  </si>
  <si>
    <t>Falta lista de Proyectos de Relacionamiento de Clientes / Sesion Jesus Fraustro / Tania</t>
  </si>
  <si>
    <t>24. Automatización de facturación en PGP por distintos temas comerciales y operaciones (lento movimiento, cilindros paseados, desviaciones operativas)</t>
  </si>
  <si>
    <t>Sesión con Gonzalo Espinosa / Hector Cuellar  / Zaida / Arturo / Mariano</t>
  </si>
  <si>
    <t>Falta lista de Proyectos de Edgar / Sesion / Jose Ramon / Tania</t>
  </si>
  <si>
    <t>Falta validación Oscar Flores</t>
  </si>
  <si>
    <t>Proyectos Digitales Nuevos</t>
  </si>
  <si>
    <t xml:space="preserve">Desarrollo para sustituir avión de entrada y salida de unidades </t>
  </si>
  <si>
    <t>Asistente virtual con AI para Operación PGP</t>
  </si>
  <si>
    <t>Modelo de compensación Variable Distribución PGP (Desarrollo de software)</t>
  </si>
  <si>
    <t>Licencia Compensa para Distribución</t>
  </si>
  <si>
    <t>Actualización plan compensación a vendedores PGP (Desarrollo de software)</t>
  </si>
  <si>
    <t>Licencia Software Compensación Vendedores PGP</t>
  </si>
  <si>
    <t>Sustituación de POS (JDE) directo en mostrador por un sistema más amigable para el usuario</t>
  </si>
  <si>
    <t>Desarrollo que sustituya el formato actual en papel del Avion, usando TA y la información que se genera para el control de entradas y salidas de cilindros de la localidad.</t>
  </si>
  <si>
    <t>Asistente virtual que permita dar información en tiempo real de la operación relacionada a invetarios, cilindros y decisiones de la operación</t>
  </si>
  <si>
    <t>Terminar integraciones con JDE y CRM como etapa 2 del proyecto.</t>
  </si>
  <si>
    <t>20 Licencias para usuarios que requieren ingresar información al sistema de Compensa (Líderes de Distribución/Gerentes)</t>
  </si>
  <si>
    <t>Habilitar compensación variable para Ventas Mostrador y de otros negocios en un sistema especializado</t>
  </si>
  <si>
    <t>50 Licencias para usuarios que requieren ingresar información al sistema de Compensación (Gtes Comerciales/Supervisores/Precios y Contratos/RH/Compensaciones)</t>
  </si>
  <si>
    <t>Automatizar el cobro de rentas de cilindros en JDE para clientes de PGP</t>
  </si>
  <si>
    <t xml:space="preserve">Facturación actualmente manual. Se requiere desarrollo para automatizar
</t>
  </si>
  <si>
    <t>Automatizar el cierre de bitácoras en efectivo de localidades de PGP que actualmente es manual</t>
  </si>
  <si>
    <t>BOT para actualización de datos de empleados en la BD de Licencias y Constancia Psicofísica de Conductores PGP.</t>
  </si>
  <si>
    <t>Desarrollo de un BOT que llene en automático la información de Licencias y Constancias Psicofísicas en la BD ya creada (proyecto previo).</t>
  </si>
  <si>
    <t>S: Se solicita apertura de proyecto. Se contruyó el RPA para consulta del portan de NL dado que los portales de otros estados no despliegan la información correcta. En espera de las autoridades para que nos den acceso a Linde a un portal de alcance nacional gestionado por Alonso Teutle.
N: En espera de la respuesta de las autoridades y seguir con pruebas con IT en los portales de Jalisco y Edo de Mexico. No hay portales estándar a nivel nacional. Se define acotarlo sólo al Estado de NL como primera etapa</t>
  </si>
  <si>
    <r>
      <rPr>
        <b/>
        <sz val="11"/>
        <color rgb="FF002D5A"/>
        <rFont val="LindeDaxPowerPoint"/>
        <family val="2"/>
      </rPr>
      <t>Order GPT</t>
    </r>
    <r>
      <rPr>
        <sz val="11"/>
        <color rgb="FF002D5A"/>
        <rFont val="LindeDaxPowerPoint"/>
        <family val="2"/>
      </rPr>
      <t xml:space="preserve"> for Orders – On Going</t>
    </r>
  </si>
  <si>
    <r>
      <t xml:space="preserve">Omnicalalidad </t>
    </r>
    <r>
      <rPr>
        <b/>
        <sz val="11"/>
        <color rgb="FF002D5A"/>
        <rFont val="LindeDaxPowerPoint"/>
        <family val="2"/>
      </rPr>
      <t>CRM</t>
    </r>
    <r>
      <rPr>
        <sz val="11"/>
        <color rgb="FF002D5A"/>
        <rFont val="LindeDaxPowerPoint"/>
        <family val="2"/>
      </rPr>
      <t xml:space="preserve"> integración de canales </t>
    </r>
    <r>
      <rPr>
        <b/>
        <sz val="11"/>
        <color rgb="FF002D5A"/>
        <rFont val="LindeDaxPowerPoint"/>
        <family val="2"/>
      </rPr>
      <t>Digitales</t>
    </r>
  </si>
  <si>
    <r>
      <t xml:space="preserve">Algoritmos </t>
    </r>
    <r>
      <rPr>
        <b/>
        <sz val="11"/>
        <color rgb="FF002D5A"/>
        <rFont val="LindeDaxPowerPoint"/>
        <family val="2"/>
      </rPr>
      <t>AI Predictivos</t>
    </r>
    <r>
      <rPr>
        <sz val="11"/>
        <color rgb="FF002D5A"/>
        <rFont val="LindeDaxPowerPoint"/>
        <family val="2"/>
      </rPr>
      <t xml:space="preserve"> de necesidades de Ctes y mejorar la Experiencia </t>
    </r>
    <r>
      <rPr>
        <b/>
        <sz val="11"/>
        <color rgb="FF002D5A"/>
        <rFont val="LindeDaxPowerPoint"/>
        <family val="2"/>
      </rPr>
      <t>CX</t>
    </r>
  </si>
  <si>
    <r>
      <t xml:space="preserve">Asistente </t>
    </r>
    <r>
      <rPr>
        <b/>
        <sz val="11"/>
        <color rgb="FF002D5A"/>
        <rFont val="LindeDaxPowerPoint"/>
        <family val="2"/>
      </rPr>
      <t>Virtual</t>
    </r>
    <r>
      <rPr>
        <sz val="11"/>
        <color rgb="FF002D5A"/>
        <rFont val="LindeDaxPowerPoint"/>
        <family val="2"/>
      </rPr>
      <t xml:space="preserve"> interno de apoyo a los agentes CSC y CIAC con </t>
    </r>
    <r>
      <rPr>
        <b/>
        <sz val="11"/>
        <color rgb="FF002D5A"/>
        <rFont val="LindeDaxPowerPoint"/>
        <family val="2"/>
      </rPr>
      <t xml:space="preserve">AI </t>
    </r>
  </si>
  <si>
    <r>
      <t xml:space="preserve">Agentes Virtuales </t>
    </r>
    <r>
      <rPr>
        <b/>
        <sz val="11"/>
        <color rgb="FF002D5A"/>
        <rFont val="LindeDaxPowerPoint"/>
        <family val="2"/>
      </rPr>
      <t>AI</t>
    </r>
    <r>
      <rPr>
        <sz val="11"/>
        <color rgb="FF002D5A"/>
        <rFont val="LindeDaxPowerPoint"/>
        <family val="2"/>
      </rPr>
      <t xml:space="preserve"> – chat y voice Bots de atención Pedidos / CIAC Soporte</t>
    </r>
  </si>
  <si>
    <t>Matriz</t>
  </si>
  <si>
    <t>Omnicalalidad CRM integración de canales Digitales de clientes</t>
  </si>
  <si>
    <t>Lograr la integración de todos los canales donde los clientes tienen interacción parara que Agentes Call Center/ CIAC / Usuarios de CRM / Vendedores Inhouse puedan tener una visión 360 del total de interacciones que el cliente tiene con Linde</t>
  </si>
  <si>
    <t>OrderGPT para Gases Envasados</t>
  </si>
  <si>
    <t>Algoritmos AI Predictivos de necesidades de Ctes y mejorar la Experiencia CX</t>
  </si>
  <si>
    <t xml:space="preserve">Agentes Virtuales AI – chat y voice Bots de atención Pedidos </t>
  </si>
  <si>
    <t>Agentes virtuales que soporten la toma de pedidos realizada por clientes</t>
  </si>
  <si>
    <t>Vendedor Digital / Ventas cruzadas</t>
  </si>
  <si>
    <t>Asistentes virtuales que soporten la atención de clientes internos de linde, agentes actuales y del CIAC, automatizando respuestas e interacciones</t>
  </si>
  <si>
    <t xml:space="preserve">Contar con un vendedor virtual con funciones acotadas para clientes comerciales, que ofrezca productos y logre contactar volumenes altos de clientes con campañas específicas. Inicialmente con enfoque en ventas cruzadas
</t>
  </si>
  <si>
    <t xml:space="preserve"> Analítica Avanzada de datos e-commerce </t>
  </si>
  <si>
    <t xml:space="preserve">Analítica Avanzada de datos e-commerce </t>
  </si>
  <si>
    <t>Análisis avanzado de los datos generados por las visitas en las páginas de e-commerce para identificar patrones que permitan ser utilizados en campañas, ventas cruzadas, estrategias dirigidas, etc.</t>
  </si>
  <si>
    <t>Asistente virtual para apoyo a Operaciones PGP</t>
  </si>
  <si>
    <t>Uso de un asistente virtual con AI (Potencial uso de Nitro) para apoyo en la consulta de información de operaciones en las plantas. Manuales, procedimientos, estándares, etc. Operativos</t>
  </si>
  <si>
    <t>Agente Vendedor Virtual PGP</t>
  </si>
  <si>
    <t>Firma Electrónica de documentos legales (Dotaciones, crédito)</t>
  </si>
  <si>
    <t>Firma Electrónica de documentos legales (Home Care) Fase 2</t>
  </si>
  <si>
    <t>Segunda Fase Proyecto Firmas Digitales / Homecare</t>
  </si>
  <si>
    <t>Integración Docusign / CRM / Otros</t>
  </si>
  <si>
    <t>Visor de crecimiento de ventas por MKT / PSO / Otros</t>
  </si>
  <si>
    <t>Visor digital que automatice la generación de información de ventas generada por contribución del area de Mkt y desarrollo de Mercado. Power BI</t>
  </si>
  <si>
    <t>BD y APP para el control de Horas de Manejo de Conductores profesionales PGP, Bulk y Nitropet</t>
  </si>
  <si>
    <t>Desarrollo de una Herramienta Digital para llevar el seguimiento y control de las Hrs de manejo de Conductores Profesionales</t>
  </si>
  <si>
    <t>Medición de Hrs de Servicio y Manejo con Reconocimiento Facial</t>
  </si>
  <si>
    <t>Integración Argus con CRM</t>
  </si>
  <si>
    <t>Algoritmo de medición, alertas, comparativos de mermas PGP</t>
  </si>
  <si>
    <t>Canal digital de soporte para usuarios que tengan alguna duda o requieran soporte en referencia al proyecto de Firma Electrónica PGP.</t>
  </si>
  <si>
    <t>Canal para soporte del proceso de implementación del Proyecto de Firma Electrónica</t>
  </si>
  <si>
    <t>Uso de la herramienta Profits para automatizar flujos de autorización de oportunidades de inventarios de cilindros</t>
  </si>
  <si>
    <t>Uso de la htta Profits para automatizar flujos de autorización de oportunidades de inventarios de cilindros</t>
  </si>
  <si>
    <t>Automatización de facturación en PGP por distintos temas comerciales y operaciones (lento movimiento, cilindros paseados, desviaciones operativas)</t>
  </si>
  <si>
    <t>Comportamiento de las ventas con AI (Churn rate, tendencias, ctes en riesgo, )</t>
  </si>
  <si>
    <t xml:space="preserve">Comportamiento de las ventas con AI </t>
  </si>
  <si>
    <t>Uso de AI para análisis de tendencias y patrones en las ventas. (Churn rate, tendencias, ctes en riesgo, )</t>
  </si>
  <si>
    <t>Scorecard de Plantas (Indicadores operativos) / Agentes virtuales operativos</t>
  </si>
  <si>
    <t>APP Backlog incidencias proyecto firma electrónica.</t>
  </si>
  <si>
    <t>Sistema de administración de permisos y requerimientos de autoridades localidades LInde: BD , APP  para alimentación</t>
  </si>
  <si>
    <t xml:space="preserve">Aplicación para alimentación de estatus de permisos y requerimientos de autoridades para localidades Linde complementada por un visor que muestra el estatus de permisos y requiermientos en las localidades. PARTE 1
</t>
  </si>
  <si>
    <t>Visor Compliance permisos y requerimientos de autoridades para los negocios de Linde México.</t>
  </si>
  <si>
    <t>S: Parte final del proyecto de Compliance. Se está desarrollando el visor.</t>
  </si>
  <si>
    <t>Héctor Cuellar</t>
  </si>
  <si>
    <t>Integración de los indicadores clave del cliente (Financiero + Servicio + Operativo + Comercial)  para la toma de decisiones en conjunto con la integración de oportunidades de negocio por anticiparnos a las necesidades de los clientes.</t>
  </si>
  <si>
    <t>Trazabilidad automática de reclamaciones</t>
  </si>
  <si>
    <t>Documentación de reclamaciones Omnicanal con validación de procedencia</t>
  </si>
  <si>
    <t>Para las reclamaciones documentandas en el SMC asignar y firmar automáticamente a las localidades que estarán participando en la trazabilidad del contenedor o dispositivos médicos, acorde a la información de Trackabout</t>
  </si>
  <si>
    <t>Habilitar a nuestros clientes y pacientes que puedan levantar sus reclamaciones por cualquier canal digital: portal de clientes, app RL, app Medigas, WhatsApp Medigas, WhatsApp Envasados, WhatsApp Bulk, validando la fecha de entrega del producto o del servicio en nuestros sistemas internos. Fase 1 México, Fase 2 PHN</t>
  </si>
  <si>
    <t>Para cada folio de reclamación creado en el sistema de reclamaciones, asignar al responsable de atención. Fase 1 Mx, Fase 2 PHN</t>
  </si>
  <si>
    <t>Envío de resolución de reclamaciones a clientes y pacientes vía correo electrónico (Linde) o WhatsApp (Medigas) con cierre automático en el sistema de reclamaciones. Fase 1 Mx, Fase 2 PHN</t>
  </si>
  <si>
    <t>Automatización de Cierre de Reclamaciones</t>
  </si>
  <si>
    <t>Automatización de la asignación de reclamaciones</t>
  </si>
  <si>
    <t>Automatización en la generación órdenes EY de reclamación</t>
  </si>
  <si>
    <t>Plataforma de gestión de experiencias</t>
  </si>
  <si>
    <t>Clippings v2</t>
  </si>
  <si>
    <t>Habilitar un nuevo sistema de gestión de contenido (wordpress) para clippings México &amp; PHN donde los colaboradores puedan interactuar con la información de la plataforma con acceso directo a fuentes web</t>
  </si>
  <si>
    <t xml:space="preserve">Inspección técnica digital de reclamaciones por contenedor producto </t>
  </si>
  <si>
    <t>Habilitar los checklists de inspección técnica en formato digital para el equipo de operaciones cuando analicen sus reclamaciones de producto y contenedor y esté sincronizado con el sistema de reclamaciones</t>
  </si>
  <si>
    <t>Ya se tiene un avance con IT. Agendar una sesión con Equipo de CRM para evaluar la necesisdad y si se puede aprovechar algo que ya se tenga. Ya se tienen mapeados los campos y se detuvo con IT</t>
  </si>
  <si>
    <t>Integración total para la Satisfacción del Cliente (Visión 360º del Cliente) Etapa 1</t>
  </si>
  <si>
    <t>Jesus Fraustro</t>
  </si>
  <si>
    <t>Se tiene el diagrama avanzado en conjunto con el área de Transformación Digital</t>
  </si>
  <si>
    <t>Darle Autonomía al Cliente para que registre su reclamación y darle seguimiento</t>
  </si>
  <si>
    <t>Evaluar si pudiera ser en paralelo con el proyecto anterior de crear la reclamación por el cte en cualquier canal digital o si se puede trabajar en paralelo y luego conectar</t>
  </si>
  <si>
    <t>Crear ordenes automáticas de reposición EY al momento que el cliente levante su reclamación por producto o contenedor. Y Conocer su estatus. Fase 1 Mx, Fase 2 PHN</t>
  </si>
  <si>
    <t>Ya se desarrollo un tag físico para colocarle al cilindro que es un Cil de reclamación</t>
  </si>
  <si>
    <t>Actualmente ya sale una notificación del buzón de reclamaciones pero basado en un archivo de Excel. En el SMC se alimenta manualmente la inforamción de cierre, la respuesta del cliente, la encuesta de satisfacción, todo por correo manual.</t>
  </si>
  <si>
    <t>Para los clientes o pacientes que requieran apoyo para levantar su reclamación vía canal telefónico o cuaenndo se requiera lanzar encuestas con un agente</t>
  </si>
  <si>
    <t>Automatización de Reporte de Operaciones PGP</t>
  </si>
  <si>
    <t>En una Fase 1, automatizar la generación de la tabla del Análisis de Margen Variable que actualmente se elabora a mano</t>
  </si>
  <si>
    <t>Gonzalo Espinosa</t>
  </si>
  <si>
    <t>Cynthia Ramirez</t>
  </si>
  <si>
    <t>Zaida Del Llano</t>
  </si>
  <si>
    <t>PGP Nte/Occidente / NO</t>
  </si>
  <si>
    <t>Agendar sesión con Diego Carpio y dar prioridad a esta iniciativa vs el resto de los proyectos</t>
  </si>
  <si>
    <t>jul-25</t>
  </si>
  <si>
    <t>ago-25</t>
  </si>
  <si>
    <t>sep-25</t>
  </si>
  <si>
    <t>oct-25</t>
  </si>
  <si>
    <t>nov-25</t>
  </si>
  <si>
    <t>dic-25</t>
  </si>
  <si>
    <t>Details for Count of Tipo de Iniciativa - Tipo de Iniciativa: (blank)</t>
  </si>
  <si>
    <t>New projects initiated</t>
  </si>
  <si>
    <t>Projects concluded</t>
  </si>
  <si>
    <t># Total Proj. on Going during the month</t>
  </si>
  <si>
    <t># Aged Projects  &lt;2025</t>
  </si>
  <si>
    <t># Aged Projects Concluded or Cancelled</t>
  </si>
  <si>
    <t>Month</t>
  </si>
  <si>
    <t>Total Qty of Projects on the Pipeline YTD</t>
  </si>
  <si>
    <t xml:space="preserve">% of Aged Projects concluded </t>
  </si>
  <si>
    <t>Cycle Time</t>
  </si>
  <si>
    <t># Project concluded initiated on 2025</t>
  </si>
  <si>
    <t>CT of Projects Concluded</t>
  </si>
  <si>
    <t>Aged</t>
  </si>
  <si>
    <t>New 2025</t>
  </si>
  <si>
    <t>S: El desarrollo ya se terminó, esta pendiente accesos para que un vendedor vea solo sus clientes, tutoriales.
N: Se realizarán pruebas por parte del negocio.</t>
  </si>
  <si>
    <t>YTD @Oct25</t>
  </si>
  <si>
    <t xml:space="preserve">Cotizador de Gases PGP </t>
  </si>
  <si>
    <t>Revisar si este proyecto se sustituye por alguno otro que ya se esta desarrollando</t>
  </si>
  <si>
    <t xml:space="preserve">En siguiente sesión de validación con PYC se definirá alcance de este proyecto para tocar luego base con Edgar Madrigal. Revisar con Ninfaedith
Pudiera haber una sustitución de esta funcionalidad por el CLM con Sales Force, proyecto con Legal. Evaluar
</t>
  </si>
  <si>
    <t>S: Se encuentra en desarrollo con un proveedor. Se identificó un potencial Stopper técnico el cual se está evaluando con los equipos técnicos.
N: Una opción sería el desarrollo de una API o usar en la nube al App para interconectarse entre nubes. EL tema es como conectar CRM a la nube</t>
  </si>
  <si>
    <t>Una complejidad adicional es certificar el sistema en el sistema de Calidad. Esto implicaría certificar el sistema por donde se registre la reclamación</t>
  </si>
  <si>
    <t>Servicio al cliente</t>
  </si>
  <si>
    <t>Este desarrollo permitirá dar de alta clientes nuevos directo en e-channel y no sólo manejar a los clientes actuales</t>
  </si>
  <si>
    <t>Registro de clientes nuevos en E-Channel Fase 1 Hardgoods</t>
  </si>
  <si>
    <t>AI Algoritmo para Cross Selling</t>
  </si>
  <si>
    <t>AI Algoritmo que analice y genere información de Ventas Cruzadas Potenciales basado en data de JDE</t>
  </si>
  <si>
    <t>Jose Ramón</t>
  </si>
  <si>
    <t>¿Cuál es el impacto en beneficios duros anuales, Ventas Incrementales o el costo el riesgo?</t>
  </si>
  <si>
    <t>Video with AI for instructions how to fill PESD program App information</t>
  </si>
  <si>
    <t>JDE Update of timing rules for patients orders to be planned with Disribution</t>
  </si>
  <si>
    <t>Cashless payment process at Stores with Mercadopago</t>
  </si>
  <si>
    <t>Details for Count of Tipo de Iniciativa - Fase: Nuevo / Análisis / Desarrollo / Pruebas/ Implementado / Terminado: Nuevo Arrancado, Fecha de Término / real o estimada: TBD, Fecha Inicio: 10/1/2025 (+)</t>
  </si>
  <si>
    <t>App and Dashboard for Pre-Invoicing and deliveries tracking</t>
  </si>
  <si>
    <t>Digital Tool for tracking PGS Maintenance Program</t>
  </si>
  <si>
    <t>Tablero TA en pantallas en plantas y CEDIS* (Nice to Have)</t>
  </si>
  <si>
    <t>El inventario fisico ya se está tomando. El</t>
  </si>
  <si>
    <t>Poder incluir Tránsitos en los conteos mensuales para facilitar el proceso</t>
  </si>
  <si>
    <t>Ya se tiene un tablero de Mermas, investigar si se utiliza o qué requiere para liberarse. Mariano sugiere realizar un VSM y partir de ahí las necesidades</t>
  </si>
  <si>
    <t>Replantear necesidad probablemente con algo más avanzado con tecnología. (Ejemplo Cámaras) Si se requiere una verificación a la salida de la localidad.</t>
  </si>
  <si>
    <t>Duplicado con el de cadena de suministro de Helio. Ya lo está trabajando Heberto Marin</t>
  </si>
  <si>
    <t>S: Se revisa con equipo de Operaciones y se determina que es un proyecto nice to have y se evaluaría mas adelante si fuera necesario</t>
  </si>
  <si>
    <t>Se revisó en sesión con equipo de Operaciones 6Nov25</t>
  </si>
  <si>
    <t>Tablero de KPI´s de Producción &gt;PGP</t>
  </si>
  <si>
    <t>Revisar con el negocio la estructura</t>
  </si>
  <si>
    <t>Asegurarse que se identifican filtros específicos para el negocio de Especiales y se incluyen.</t>
  </si>
  <si>
    <t>Visor de crecimiento de ventas por MKT / PSO / Otros (Industriales- Met Fab)</t>
  </si>
  <si>
    <t>Automatización de facturación en PGP por distintos temas comerciales y operaciones (lento movimiento, cilindros paseados, desviaciones operativas) derivados de la información generada por Trackabout. Potencialmente la Herramienta PROFITS puede usarse para lento movimiento y desviaciones comerciales</t>
  </si>
  <si>
    <t>PGP Churn Analysis Tool</t>
  </si>
  <si>
    <t>Volume Trends PGP</t>
  </si>
  <si>
    <t>Daily Sales Tracking</t>
  </si>
  <si>
    <t>Capacitación digital administrativa</t>
  </si>
  <si>
    <t>Identificación de duplicados en escaneo TA</t>
  </si>
  <si>
    <t>Identificación de escaneo de códigos etiquetas incorrectas</t>
  </si>
  <si>
    <t>Control de Costos Tarjeta Corporativa</t>
  </si>
  <si>
    <t>Automatización del proceso de carga de Ventas de Mercado Pago a Bitácoras</t>
  </si>
  <si>
    <t>Órdenes retenidas todos los Status Etapa 2</t>
  </si>
  <si>
    <t>Finanzas/RH/</t>
  </si>
  <si>
    <t>Sistema de Administración de Contratistas</t>
  </si>
  <si>
    <t>App donde se puedan programar Mttos y subir evidencias. Potencial uso de una PowerAPP</t>
  </si>
  <si>
    <t>Manuel Lozoyd</t>
  </si>
  <si>
    <t>Digital EU</t>
  </si>
  <si>
    <t>Automatización de flujos de autorización de oportunidades de recuperación de inventarios de cilindros con clientes</t>
  </si>
  <si>
    <t>Asistente virtual con AI NITRO para apoyo a Operaciones PGP</t>
  </si>
  <si>
    <t>Agente virtual con AI para Operación PGP</t>
  </si>
  <si>
    <t>Se incluye en el proyecto de Desempeño de clientes ganados y Perdidos que solicitó Eber Montoya / Oscar Flores</t>
  </si>
  <si>
    <t>Lograr el análisis avanzado de datos para descucbrir patrones que permitan predecir comportamientos y aprovecharlos en estrategias de: 
1. Cross Selling. Detección
2. Pedidos Recurrentes
3. Campañas
4. Clientes potenciales de e-commerce</t>
  </si>
  <si>
    <t>Análisis descriptivo de datos que permita identificar patrones y lanzar alertas sobre el proceso de medición de mermas. Puede incluir modelo predictivo</t>
  </si>
  <si>
    <t>Agente Virtual para Documentación de Reclamaciones y para levantar encuestas de servicio</t>
  </si>
  <si>
    <t xml:space="preserve">Agente Virtual interno de apoyo a los agentes CSC y CIAC con AI </t>
  </si>
  <si>
    <t>Plataforma que recopila y analiza retroalimentación en tiempo real de clientes, empleados y otros grupos de interés, en diversos puntos de contacto para aprendizaje automático y análisis avanzado (sentimientos, de texto, e inteligencia predictiva). En Mercado están Qualtrics y Medallia</t>
  </si>
  <si>
    <t>Alto (5) &gt;300 KUSD
Medio Alto (4) entre 100 y 200KUSD
Medio (3) &gt;100 KUSD
Bajo (1) &lt;100 KUSD 
Ninguno (0) 0 KUSD</t>
  </si>
  <si>
    <t>Automatización de la facturación por cilindros paseados desde la entrega el conductor detone el proceso de facturación. Los cargos hoy son manuales incluir estadías.</t>
  </si>
  <si>
    <t>Automatización de la Facturación por cilindros en lento movimiento.</t>
  </si>
  <si>
    <t xml:space="preserve">Automatización de la facturación por desviaciones operativas </t>
  </si>
  <si>
    <t xml:space="preserve">BOT para integrar tickets de entrega Trackabout en CLM de Docusign
</t>
  </si>
  <si>
    <t>Proceso automático que tome los tickets de entrega de Trackabout de PGP de aumentos, disminuciones de dotaciones y los coloque en las carpetas por Num de cliente generados en Docusign</t>
  </si>
  <si>
    <t>En proceso está la Fase 1 durante 2026 Gases Envasados y Crédito</t>
  </si>
  <si>
    <t>Dashboard para identificar ordenes con Aumento de Dotación, recolecciones definitivas y cambios de servicio.</t>
  </si>
  <si>
    <t>Identificar los número de ordenes de JDE que contienen movimientos de cilindros que afectan el balance del cliente.</t>
  </si>
  <si>
    <t>Visor para monitorear el desempeño y cumplimiento de acuerdos comerciales con las LUMS</t>
  </si>
  <si>
    <t xml:space="preserve">Comercial </t>
  </si>
  <si>
    <t xml:space="preserve">Jóse Ramón </t>
  </si>
  <si>
    <t xml:space="preserve">Si </t>
  </si>
  <si>
    <t>Objetivo : Mejorar el control y desempeño de las LUMs y asegurar que honramos lo comprometido en contrato.  Dejar de manejarlos como distribuidor y más cómo una tienda LINDE.
- Visor que consolide los principales indicadores de desempeño de las LUMS (Comparativa de ventas en volumen y valor, Mg de rentabilidad de las LUMS, comportamiento de precios, Cobros como rentas, servicios, regalias etc, % anual de Beneficios (% de bonificación sobre facturación anual, control de fechas relevantes y de compromisos adquiridos, capacitaciones que se deben renovar o se requieren, añejamiento de sus cilindros y nivel de servicio de planta a LUM).
-Gestionar las clausulas del contrato
- Mejorar el modelo de negocio de las LUMs
- Definir cuál es la herramienta adecuada para visualizar la información relevante de las LUMS</t>
  </si>
  <si>
    <t>Lista de la información que necesitamos visualizar, compararla con lo que ya se tiene de Retail para identificar que se puede replicar y que no.</t>
  </si>
  <si>
    <t>18 / nov /25 : Lista de información que se quiere visualizar y programar sesión con Aldo y Marina para validar la existencia de los datos y la fuente.</t>
  </si>
  <si>
    <t>Q2</t>
  </si>
  <si>
    <t>Dashboard de power BI : Consolidar un esquema de gestión de clientes con reglas de segmentación y seguimiento basadas en la medición de ventas nuevas traducidas en :  # de clientes , volumen y valor</t>
  </si>
  <si>
    <t>1. Visibilidad integral del desempeño comercial
2. Agilidad para la toma de decisiones
3. Facilita la identificción de oportunidades y riesgos para enfocar los esfuerzos comerciales
4. Alineación y centralización de la información</t>
  </si>
  <si>
    <t>Se inició y concluyó el mismo mes de Junio.  Esta pendiente consolidar la implementación y el proceso de seguimiento para alcanzar los beneficios esperados</t>
  </si>
  <si>
    <t>1. Asegurar que el uso de la herramienta se alinee con el proceso comercial, definir un proceso To be si es necesario.
2. Validar que el proceso " To be " se esté ejecutando.
3. Definir cómo ceder al proceso la herramienta y apoyar en qué foro y cómo lo vamos a usar.
4. Medir el nivel adopción</t>
  </si>
  <si>
    <t>Aplicación funcional alinado a la operación, con reglas de negocio claras, datos confiables y visibilidad de resultados para el monitorieo del flujo de un cilindro desde su inicialización, con el objetivo de identificar oportunidades que necesitan ser corregidas.</t>
  </si>
  <si>
    <t xml:space="preserve">1. Ayuda a detectar desviaciones oportunamentes
2. Validar el cumplimiento de políticas, procesos, procedimientos y definiciones de negocio
3. Ayuda a mejorar la confiabilidad y trazabilidad de la información. </t>
  </si>
  <si>
    <t xml:space="preserve">1. Seguimiento con Pedro Ramírez sobre los cambios solicitados - 3 de Mar
2. Una vez liberados los cambios, se requiere probar y validar.
El proyecto se pone en HOLD, no se avanzó con las pruebas necesarias
</t>
  </si>
  <si>
    <t>Replica en Power BI de una herramienta hecha originalmente en Tableau que permite calcular la rentabilidad por cliente / producto.  La visibilidad de está información con ese nivel de detalle,  permitirá  tomar decisiones de ajuste en  precios que incrementen la retabilidad el negocio PGP</t>
  </si>
  <si>
    <t>1. Integración nativa con el ecosistema Microsoft, especialmente dynamics, es columna vertebral del área comercial
2. Unificar herramientas de análisis
3. Seguridad y gobernanza unificados (Usa el mismo active directory / Azure AD que el resto del ecosistema Microsoft, facilita la gestión centralizada de los datos).
4. Ecosistema de automatización e inteligencia (Se integra con power automate para activar flujos automáticos, power apps, Copilot u Ai Insights para generar explicaciones y análisis automaticos )</t>
  </si>
  <si>
    <t>S: Ya se hizo el desarrollo, se encuentra en validación y pruebas
N: Terminar las pruebas y liberarlo est.. Mar25. 
Peniente el cálculo de beneficios.</t>
  </si>
  <si>
    <t>Business Impact (Time, Control, Compliance, Quality of data analysis, data security )</t>
  </si>
  <si>
    <t>1. Incremento de precio extraordinario a cliente con bajo margen (revisar resultados en primer corrida) (Beneficios potenciales $15,000)</t>
  </si>
  <si>
    <t xml:space="preserve">1. Reducción de costos por pagos de licenciamiento de tableau y reducir esfuerzos de Mtto y servidores o licencias separadas
</t>
  </si>
  <si>
    <t>1. Mayor adopción y facilidad de uso
2. Mejora la colaboración por su facilidad de compartirse e integrarse a flujos en teams o power automate
3. Simplificación tecnológica</t>
  </si>
  <si>
    <t xml:space="preserve">1. Se migró el dashboard de tableau a power BI
2. Validación de pruebas
3. Apoyo en la integración del dashboard al proceso
4. Monitorear la implementación y uso del dashboard </t>
  </si>
  <si>
    <t>Pendiente retomar</t>
  </si>
  <si>
    <t>1. Se programan sesiones de seguimiento de avances 1 vez a la semana, Sem 24 al 28 de feb
2. Al terminar la primer corrida de información y ver el potencial de clientes, se hará un plan de acción para modificar precios a manera de piloto.
3. Definir plan de despliegue con Gtes. comerciales - Nov 2205
4. Corregir fallas de la última corrida</t>
  </si>
  <si>
    <t>Aydee Treviño / Ana Treviño</t>
  </si>
  <si>
    <t>1. Sesión para revisar el alcance del avance en CRM y definir cómo se puede replicar para el Centro
2. Tocar base con Gonzalo y Paco porque hay cambio en el alcance de la implementación del CIAC
Cómo siguientes pasos:
1. Explorar cómo replicar para el resto de las Regiones
2. Retomar la iniciativa de automatización completa del proceso</t>
  </si>
  <si>
    <t>Time reduction : 24 horas / Trimestre</t>
  </si>
  <si>
    <t>1. Validar la funcionalidad del proceso de segmentación
2. Buscar cómo replicar el proceso para el resto de las Regiones
3. Definir requerimientos para la automatización del proceso 100% automático.</t>
  </si>
  <si>
    <t>1. El proceso antes era 100% Manual, tomaba aproximadamente 1 semana tener la lista de clientes revisados y segmentados dado que se esperaba a que el vendedor hiciera el análisis por cliente.
2. La evaluación de los clientes era 100% cualitativa y dependia de la sensibilidad de los vendedores 
3. Trazabilidad automática, reducción de errores.
4. Mejor asignación de esfuerzos comerciales y enfoque en clientes con alto potencial de crecimiento.</t>
  </si>
  <si>
    <t>Migración de procesos de back Office CIAC a Atento</t>
  </si>
  <si>
    <t>Proceso para el traspaso del know-how de :  rol, rutinas, responsabilidades, procedimientos y procesos de los Asesores comerciales,  actualmente desempeñado por personal de LINDE.  a Atento para la terciarización de la operación.</t>
  </si>
  <si>
    <t>1. Supuesto de mejora en eficiencia operativa
2. Especialización y profesionalización del servicio
3. Escalabiliad y flexibiliad operativa
4. Mejorar el control y medición de resultados
5. Enfoque en el core del negocio
6. Acceso a tecnología de punta sin inversión directa
7. Reducción de riesgos operativos y laborales
8. Capacidad de Bench marking</t>
  </si>
  <si>
    <t>1. Se concluye con la entrega de toda la documentación de la operación del CIAC (Back Office)
2. Se dejan memorias capturadas en sitio de sharepoint</t>
  </si>
  <si>
    <t>Customer Service
Operational Efficiency
(entregable con las memorias del CIAC : Descripción de documentos entregados)</t>
  </si>
  <si>
    <t>1. Liderar el desarrollo de documentos base para la operación del CIAC
2. Explicación y traspaso de la documentación del CIAC
3. Entrega de lista de 140 iniciativas de mejora de procesos y optimización tecnólogica para mejorar la operación del CIAC
4. Documentación cargada en sitio de sharepoint</t>
  </si>
  <si>
    <t>Se desarrolla un modulo, capaz de capturar información de los criterios con base en el resgitro de interacciones en CRM, además de una pantalla de captura a través de un cuestionario para ventas.  A partir de este modulo o pantalla de captura se gestiona la información de los clientes de PGP según los criterios de comportamiento y a través de un dashboard en Power BI se sugiere una segmentación.</t>
  </si>
  <si>
    <t xml:space="preserve">Automatizar un reporte para monitorear el margen por línea de Flash de Gases Especiales, diseñar y habilitar una vista ejecutiva que integre tanto los datos de costos, gastos, efecto en precio y ventas para monitorear el desempeño  </t>
  </si>
  <si>
    <t xml:space="preserve">1. Trazabilidad automática del desempeño a nivel Flash
2. Agilidad para detectar oportunidades y detonar acciones 
3. Proporciona una visión integral y en tiempo real del desempeño de los margenes </t>
  </si>
  <si>
    <t xml:space="preserve">PGP Gases Especiales </t>
  </si>
  <si>
    <t>S: Se identificó oportunidad con usuario y se requiere definiciones de alcances y líderes para el proyecto.
N: Sesión con Process Owner para tomar definiciones de negocio
Se asigna como parte del proyecto para la migración del cost to serve de Envasados con filtros y vistas acorde las necesidades del segmento de negocio</t>
  </si>
  <si>
    <t xml:space="preserve">1. Se revisará el reporte del Cost to serve con Raúl Gallegos para ver si la información es lo que busca para el análisis de rentabilidad de los clientes de especiales / Semana 20 al 28 de feb
2. Levantar requerimientos de negocio para diseñar la solución tecnológica neCésaria
Sep 2025 : El proyecto se queda sin Sponsor
</t>
  </si>
  <si>
    <t>Simplicidad administrativa y reducción de tiempos</t>
  </si>
  <si>
    <t>1. Asegurar incluir dentro del alcance del cost to serve las necesidades de Gases Especiales.</t>
  </si>
  <si>
    <t xml:space="preserve">Automatizar el reporte de crecimiento de PSO´s que es manual y se hace con base al conocimiento de los vendedores. </t>
  </si>
  <si>
    <t xml:space="preserve">Reporte de crecimiento de PSOs para gases especiales. </t>
  </si>
  <si>
    <t>1. Paso de la subjetividad a la objetividad, se definen criterios claros, medibles y consistentes
2. Eficiencia operativa y ahorro de tiempo en la elaboración del reporte por parte de los vendedores 
3. El modelo automatizado permite detectar patrones de desempaño exitosos y fallidos, identificar riesgos y detactar oportunidades
4. Mayor confiabilidad de la información.</t>
  </si>
  <si>
    <t>S: Se identificó oportunidad con usuario y se requiere definiciones de alcances y líderes para el proyecto.
N: Sesión con Process Owner para tomar definiciones de negocio
Oct 2025 : Revisar con el quipo Edgar, la iniciativa de registrar PSO en CRM
Nov : Iniciar desarrollo de dashboar en colaboración con Aldo Maldonado y Oscar Flores</t>
  </si>
  <si>
    <t>Eficiencia operativa en reducción de horas (XX) Vlaidar
Quality pf data analysis</t>
  </si>
  <si>
    <t xml:space="preserve">1. Definir requerimientos funcionales
2. Soporte en la operación </t>
  </si>
  <si>
    <t xml:space="preserve">Proceso para identificar de forma automática cilindros dañados por los clientes para su baja o mantenimiento, además de detonar el proceso de generación de órdenes de facturación al cliente en un flujo completamente automatizado. </t>
  </si>
  <si>
    <t>1. Proceso automático para la identificación de cilindros dañados atribuibles a clientes
2. Este proceso agiliza la identificación y el proceso de facturación para la recuperación de los costos por cilindros dañados.
3. Este proceso automático reduce el costo de oportunidad de no cobro por el concepto de daño o Mtto y reduce el margen de error.</t>
  </si>
  <si>
    <t>1. Pendiente concluir con la validación de la calidad de la información - 30 de marzo
2. Sesión con Jessica Zanella para mapear empezar con la definición de requerimientos de negocio -Oct 2025</t>
  </si>
  <si>
    <t xml:space="preserve">Control de activos </t>
  </si>
  <si>
    <t xml:space="preserve">1. Validar por qué se detuvo el análisis y continuidad del proyecto </t>
  </si>
  <si>
    <t>TA Value Streams: Automated generation of billing orders for damaged cylinders</t>
  </si>
  <si>
    <t>Track About Streams: Herramienta digital de apoyo para la conciliación de inventario físicos de Trackabout</t>
  </si>
  <si>
    <t>1. Precisión y trazabilidad del inventario, al identificar de forma única el inventario y queda registro automático, se reucen errores humanos, rasteo de qué, cuándo, dónde, y quién intervino en cada movimiento.
2. Agilidad en los procesos de conciliación
3. Control en tiempo real y visibilidad integral
4. Cumplimiento, auditoria y seguridad
5. Ahorro de tiempo y recursos para realizar los procesos de conciliación</t>
  </si>
  <si>
    <t>PGP Gases medicinales</t>
  </si>
  <si>
    <t xml:space="preserve">1. Segunda validación de procesos y formatos durante 2026
</t>
  </si>
  <si>
    <t>Tiempo / Control / Compliance / Experiencia del cliente</t>
  </si>
  <si>
    <t>1. Líderar el proyecto de desarrollo recnológico con Docusign 
2. Líderar la revisión de procesos y definición de " To Be"
3. Líderar estrategía de Change Management</t>
  </si>
  <si>
    <t>Herramienta digital para migrar el proceso de firma autografa de documentos fisícos a firma digital avanzada (Valida legalmente). Alcance para entregas y soportes de cilindros, equipos especiales, concentradores, todos los activos entregados a pacientes y hospitales.</t>
  </si>
  <si>
    <t>1. Agilidad en la gestión de documentos firmados
2. Repositorio Central unico de los expefdientes de pacientes 
3. Reducción de carga administrativa
4. Reducción e gastos en uso de papel, almacenamiento fisico y muebles para resguardo fisíco
5. Mejorar la calidad de los daros e información
6. Posibilidad de usar los datos para eficientizar los procesos de trazabilidad, seguimiento y toma de decisiones.</t>
  </si>
  <si>
    <t>IT local / Digitalización/ Externo</t>
  </si>
  <si>
    <t>1. Este desarrollo puede identificar automáticamente comportamientos o situaciones de riesgo, como el no uso de EPP, accesos no autorizados a zonas restringidas, manipulación indebida de productos omateriales, 
2. Tendremos la posibilidad de identificar situaciones de riegso antes de que ocurran
3. Cada evento queda registrado y trazado digitalmente, generando evidencia auditable
4. Automatiza actividades de supervisión
5. Cobertura 24/7 múltiples áreas sin necesidad de recursos humanos
6. Seguridad integral y mitigación de riesgos
7. Fortalece la cultura de cumplimiento y responsabilidad</t>
  </si>
  <si>
    <t>Instalación de cámaras que con IA detecten en las localidades riesgos o faltas de compliance o seguridad</t>
  </si>
  <si>
    <t>producción/Distribución Envasados</t>
  </si>
  <si>
    <t>1. Investigar cómo y qué tipo de soloción de inteligencia artificial nos puede ser util para resolver esta necesidad</t>
  </si>
  <si>
    <t xml:space="preserve">Control / Compliance
</t>
  </si>
  <si>
    <t>Se hace una customización como herramienta de control diario para supervisores administrativos que les permita monitorear diariamente el uso de la HH por localidad a través de una calificación, para que esto facilite su rol de supervisión de las localidades y responsables bajo su responsabilidad.</t>
  </si>
  <si>
    <t xml:space="preserve">1. Da visibilidad operativa diaria
2. Se basa en un metodo sencillo de evaluación que permite identificar con rapidez en donde hay oportunidad para ir a revisar y corregir el comportamiento.
3. Mayor control operativo por zona
4. Visibilidad integral  para mejorar la toma de decisiones </t>
  </si>
  <si>
    <t>1. Reducción de reclamaciones vencidas
2. Mejora en experiencia del cliente
3. Control de recurrencia
4.  Visibilidad para gestión proactiva</t>
  </si>
  <si>
    <t>Herramienta de control  y seguimiento diario, customizada para Supervisores Administrativos para monitorear el cierre de reclamaciones.  La herramienta da visibilidad de responsables administrativos, zonas, detalle de clientes y vendedores, estatus, vencimiento y recurrencia etc. Estatus, reclamaciones por vencer y el detalle de información y todo lo documentado en el SMC</t>
  </si>
  <si>
    <t>El proyecto está cerrado, y hace parte de una herramienta de gestión diaria de KPI´s criticos que requieren supervisión.</t>
  </si>
  <si>
    <t>Monitorear el % de adopción y su inclusión dentro del proceso.</t>
  </si>
  <si>
    <t>Control administrativo 
% de uso &gt; al 98%</t>
  </si>
  <si>
    <t>S: Se realiza el desarrollo y se encuentra en pruebas para validar información.
N: Se realizan juntas semanales de seguimiento</t>
  </si>
  <si>
    <t>Details for Count of Tipo de Iniciativa - Business Process Analyst: Marina Dávila, Tipo de Iniciativa: On going (+)</t>
  </si>
  <si>
    <t>1. Dar seguimiento en el uso de la herramienta, monitorear el desempeño y ajustar el proceso si se hace necesario</t>
  </si>
  <si>
    <t>1.  Automatización de reportes
2.  Mejora en visibilidad de KPIs
3. Optimización en toma de decisiones
4. Reducción de errores manuales</t>
  </si>
  <si>
    <t xml:space="preserve">Medigas </t>
  </si>
  <si>
    <t>Control administrativo
% de atención de reclamaciones &gt;90%</t>
  </si>
  <si>
    <r>
      <t xml:space="preserve">Control de la operación 
Tiempo promedop de actualización del tablero </t>
    </r>
    <r>
      <rPr>
        <u/>
        <sz val="9"/>
        <color theme="1"/>
        <rFont val="LindeDaxGlobal"/>
      </rPr>
      <t xml:space="preserve">(&lt; 1 </t>
    </r>
    <r>
      <rPr>
        <sz val="9"/>
        <color theme="1"/>
        <rFont val="LindeDaxGlobal"/>
      </rPr>
      <t>día</t>
    </r>
    <r>
      <rPr>
        <u/>
        <sz val="9"/>
        <color theme="1"/>
        <rFont val="LindeDaxGlobal"/>
      </rPr>
      <t>)</t>
    </r>
  </si>
  <si>
    <t>Mejoras al reporte des eguimiento a permisos, la mejora del reporte incluye al responsable administrativo y una visión de corto plazo de lo que está en riesgo de vencimiento.</t>
  </si>
  <si>
    <t>1. Optimización del proceso
2. Mejora en control administrativo
3. Reducción de errores manuales</t>
  </si>
  <si>
    <t>Compliance / Control
% de cumplimiento 100%</t>
  </si>
  <si>
    <t>Desarrollar tableros a partir de la información de TA para monitorear la operación en plantas y CEDIS.</t>
  </si>
  <si>
    <t>Revisar y automatizar el proceso para facturar a clientes los cilindros detectados en lento movimiento, esto debrá incluir un proceso simple de autorización, evitando a toda costa la generación manual de la factura.</t>
  </si>
  <si>
    <t>1.Convierte un proceso reactivo a un mecanismo de captura sistemática de ingresos o recuperación de costos incurridos.
2.  Ayuda a tener un mejor control y trazabilidad del proceso, además asegura el cumplimiento de políticas o definiciones de negocio.
3. Aumenta la recuperación de ingresos y mejora la consistencia del flujo de facturación al no perder de vista ningún evento de ese tipo.
4. Decisiones basadas en reglas y datos, no en percepciones o presiones.
5. Un proceso más fluido y transparente para todas las partes
6. Confianza y reducción de riesgos.</t>
  </si>
  <si>
    <t>Aterrizar el proyecto y definir una propuesta de automatización.</t>
  </si>
  <si>
    <t>1. Revisar alcance con reporte de lento movimiento de TA 
2. Aterrizar el alcance de la herramienta para la detección de cilindros en lento movimiento</t>
  </si>
  <si>
    <t>Tiempo / control administrativo
Reducción de horas hombre para hacer el proceso y dar seguimiento</t>
  </si>
  <si>
    <r>
      <t xml:space="preserve">Ingresos adicionales
</t>
    </r>
    <r>
      <rPr>
        <sz val="9"/>
        <color rgb="FFFF0000"/>
        <rFont val="LindeDaxGlobal"/>
      </rPr>
      <t>$ estimado según el volumen de lento movimiento</t>
    </r>
  </si>
  <si>
    <t>Costo de oportunidad por no factirar en tiempo y forma</t>
  </si>
  <si>
    <t>Automatización de los procesos de gestión de crédito y dotaciones (Integración de sistemas con dcusign)</t>
  </si>
  <si>
    <t>Análisis y diseño de las integraciones necesarias que nos ayuden a automatizar los procesos de gestión de dotaciones y crédito para clientes, donde el flujo empiece desde CRM y concluya con la entrega  de la dotación y autorización del crédito. ( Integración e docusign con CRM, Sistema de dotaciones, CLM Sales force y sistema de crédito).</t>
  </si>
  <si>
    <t>1. Reducción de los tiempos de respuesta a clientes
2. Mejorar la experiencia del cliente a través de procesos electrónicos de autogestión
3. Mejorar la experiencia del usuario interno al eliminar actividades manuales que requieren tiempo y gestión administrativa.
4. Mejorar la calidad de la información, homologación de formatos, repositorios.
5. Potencial de mejora en la gestión de los procesos a trávez del manejo de información con IA.</t>
  </si>
  <si>
    <t>1. Se debe concluir con la implementación de la etapa 1, además de la estapa de estabilización, para iniciar con el proceso de integraciones.
2. Concluida la documentación de procesos y procedimientos de la etapa 1, se puede iniciar con la etapa de diseño de integrciones.</t>
  </si>
  <si>
    <t>1. Diseñar la hoja de proyecto, jsutificación del proyecto
2. Diseño de integraciones
3. ajuste de procesos To Be propuestos
4. Desarrollo del BC para evaluación del proyecto
5. Liderar el proyecto</t>
  </si>
  <si>
    <r>
      <t xml:space="preserve">Tiempo / control / compliance
</t>
    </r>
    <r>
      <rPr>
        <sz val="9"/>
        <color rgb="FFFF0000"/>
        <rFont val="LindeDaxGlobal"/>
      </rPr>
      <t>Reducción de TC del los procesos</t>
    </r>
    <r>
      <rPr>
        <sz val="9"/>
        <color theme="1"/>
        <rFont val="LindeDaxGlobal"/>
      </rPr>
      <t xml:space="preserve">
Tiempo promedio de firma &lt; 24 horas</t>
    </r>
  </si>
  <si>
    <t>1. Los prodcuctos CONSOL tienen un manejo especial, para que se autorice su venta y distribución.  Esta integración permitirá llevar un rastreo minucioso de donde se encuentran y su regreso seguro a la planta.
2. Mejora en la trazabilidad de los cilindros 
3. Reducción de perdida de cilindros</t>
  </si>
  <si>
    <t>PGP Especiales</t>
  </si>
  <si>
    <t>Control de activos
Cilindros en lento Movimiento (Validar KPI para especiales)</t>
  </si>
  <si>
    <t xml:space="preserve">Ingresos por rentas </t>
  </si>
  <si>
    <t>Conexión CONSOL con TA para el rastreo de cilindros de Gases Especiales
% de inicialización de cilindros
% de rastreo vs Cilindros entreados &gt; 98%</t>
  </si>
  <si>
    <t xml:space="preserve">1. Terminar las integraciones con los sistemas columna vertebral traera una importante reducción de trabajo manual por parte de los usuarios.
2. Reducción de tiempo de ciclo del proceso desde la solicitud del producto hasta la entrega final de la dotación.
3. Reducción de carga administrativa para el área comercial </t>
  </si>
  <si>
    <t>Control de activos
Reducción de tiempo de ciclo del proceso (definir tiempo)
Reducción de tiempos por carga administrativa (Definir tiempo linerado)</t>
  </si>
  <si>
    <t xml:space="preserve">1.  Optimización del proceso y mejora de la experiencia del cliente al tener al mismo tiempo el producto y su certificado de calidad sin tener que esperar un correo electrónico, solicitarlo, o meterse al portal de LINDE a descargar el certificado de calidad
2.  Mejora en control administrativo de los documentos
3. Reducción de tiempos y carga administrativa para el envío de los certificados </t>
  </si>
  <si>
    <t xml:space="preserve">PGP Gases especiales </t>
  </si>
  <si>
    <t>1. Control de documentos y especificaciones
2. Eficiencia operativa : reducción de tiempos en actividades manuales
3. Mejora en el nivel de servicio: 0 reclamaciones por concepto de certificados de calidad</t>
  </si>
  <si>
    <t xml:space="preserve">Análisis </t>
  </si>
  <si>
    <t>Esta pendiente seguimiento a IT para su priorización</t>
  </si>
  <si>
    <t xml:space="preserve">Replicar la funcionalidad de ECOA para gases puros para las Mezclas especiales. Consiste en el desarrollo de reportes y certificados de calidad para las mezclas especiales. </t>
  </si>
  <si>
    <t>1. La automatización de estos reportes y certificados, traera consigo una reducción de errores, reducción de carga administrativa para personal de laboratorio, reduce el mag de error y los tiempos de envío de esta información a clientes
2. Mejorar la trazabilidad de estos documentos para efectos de auditoria</t>
  </si>
  <si>
    <t>S: Ya se emiten los certificados de calidad de forma electrónica de gases puros en ECOA, se va a mejorar esa solución replicando el uso de QR en los cilindros
Etapa 2: Replicar o diseñar la emisión de certificados electrónicos para Gases especiales.
Se detonó una sesión 19 Feb con Raul Gallegos, su equipo, Rodolfo Gomez, Ismael Hernández.
Se queda pendiente el proyecto a la espera de la evaluación de impacto y complejidad por parte de IT para definir en qué momento se inicia ese desarrollo</t>
  </si>
  <si>
    <t xml:space="preserve">Se divide el proyecto en 2 etapas: 
1. Replicar QR en los cilindros para descarga de certificados de calidad para Gases Puros
2. Retomar mapeo del  As Is del proceso para mezclas especiales
3. Definir el alcance y requerimientos de negocio para emitir lo certificados electrónicos 
</t>
  </si>
  <si>
    <t>1. Control y trazabilidad de documentos
2. Reducción de horas hombre  por reporteo y emisión de certificados</t>
  </si>
  <si>
    <t>Implementación de una funcionalidad que permite a los pacientes de Homecare registrar su ubicación exacta en la plataforma, asegurando datos precisos de domicilio. Esta solución optimiza la gestión de geoposicionamiento para que el área de distribución pueda planificar y ejecutar entregas de productos como oxígeno medicinal y otros servicios domiciliarios de manera eficiente y confiable.</t>
  </si>
  <si>
    <t>La incorporación de esta funcionalidad elimina la dependencia de datos incompletos o imprecisos, reduciendo errores en la logística y mejorando la puntualidad en las entregas. Al automatizar la captura de ubicación, se incrementa la eficiencia operativa, se disminuyen costos por reprocesos y se fortalece la experiencia del paciente. Además, la precisión geográfica facilita la toma de decisiones en la planificación de rutas, contribuyendo al cumplimiento normativo y a la optimización de recursos.</t>
  </si>
  <si>
    <t>Apoyar con la definición del proyecto, dimensionamiento y definición de requerimientos.</t>
  </si>
  <si>
    <t>Herramienta de control para producto a demostración</t>
  </si>
  <si>
    <t>Rediseño de la aplicación Medigas para incorporar funcionalidades que permitan a los pacientes solicitar accesorios, cilindros de menor capacidad y gestionar la recolección de activos directamente desde la plataforma. Esta actualización busca ofrecer una experiencia más completa y ágil, facilitando la interacción del paciente con los servicios y optimizando la operación logística.</t>
  </si>
  <si>
    <t>La nueva versión de la aplicación elimina procesos manuales y reduce la dependencia de llamadas telefónicas, lo que incrementa la eficiencia y disminuye errores en la gestión de pedidos y recolecciones. Al centralizar las solicitudes en un canal digital, se agiliza la atención, se mejora la trazabilidad y se optimiza la planificación de recursos, generando ahorro de tiempo y costos. Además, esta innovación fortalece la experiencia del paciente y contribuye a la transformación digital del servicio.</t>
  </si>
  <si>
    <t>Desarrollo de un tablero interactivo en Power BI que consolide y visualice los principales indicadores clave (KPIs) del área de Distribución. La solución permitirá monitorear en tiempo real métricas críticas como tiempos de entrega, nivel de servicio, utilización de recursos y eficiencia operativa, ofreciendo una vista integral para la gestión y control del desempeño.</t>
  </si>
  <si>
    <t>Este tablero sustituye reportes manuales y dispersos por una herramienta centralizada y dinámica, reduciendo el tiempo dedicado a la recopilación y análisis de datos. La automatización mejora la precisión, disminuye errores y facilita la toma de decisiones estratégicas basadas en información actualizada. Además, aporta agilidad en la identificación de desviaciones, optimiza la planificación y contribuye al cumplimiento de objetivos operativos y normativos.</t>
  </si>
  <si>
    <t xml:space="preserve">Implementación de un dashboard que replica la funcionalidad del visor 360 líquidos en la sección de Contratos, orientado a medir el nivel de contratación y blindaje de los clientes de PGP Cilindros. La herramienta proporciona visibilidad detallada sobre qué clientes cuentan con contrato y cuáles no, permitiendo a la fuerza de ventas gestionar de manera proactiva los contratos faltantes. El tablero muestra, a nivel cliente, el estado contractual y el cumplimiento de los parámetros de blindaje establecidos.
</t>
  </si>
  <si>
    <t>Esta solución sustituye procesos manuales y consultas dispersas por un sistema centralizado y automatizado, reduciendo errores y acelerando la identificación de brechas contractuales. Al ofrecer información clara y en tiempo real, se mejora la toma de decisiones, se optimiza la gestión comercial y se fortalece la relación con los clientes mediante el aseguramiento del blindaje.</t>
  </si>
  <si>
    <t xml:space="preserve">Desarrollo de un visor de compliance que consolide los permisos y requerimientos exigidos por autoridades como COFEPRIS, STPS y SSYPA para todas las localidades de Linde México, incluyendo PGP, GI, Onsite, Nitropet, oficinas corporativas e inmuebles. La herramienta también integra los requerimientos aplicables a las unidades de distribución de PGP, Bulk y Nitropet, ofreciendo una visión integral del cumplimiento normativo en cada instalación y operación.
</t>
  </si>
  <si>
    <t>Este visor reemplaza procesos manuales y dispersos por una plataforma centralizada que garantiza visibilidad y control sobre el cumplimiento regulatorio. La automatización reduce riesgos de sanciones, mejora la trazabilidad y facilita auditorías, asegurando que cada unidad cumpla con los estándares legales. Además, optimiza la gestión documental, ahorra tiempo en la verificación de requisitos y fortalece la toma de decisiones estratégicas en materia de seguridad y normatividad.</t>
  </si>
  <si>
    <t xml:space="preserve">Desarrollo de un bot que automatice la carga de información sobre licencias y constancias psicofísicas en la base de datos previamente creada, aplicable a conductores comerciales y no comerciales de Linde México. Esta solución integra los datos de manera precisa y rápida, eliminando la necesidad de registros manuales y asegurando la actualización continua del sistema.
</t>
  </si>
  <si>
    <t>La automatización del proceso reduce significativamente el tiempo dedicado a la captura manual, minimiza errores y garantiza la integridad de la información crítica para la operación. Además, mejora la trazabilidad y el cumplimiento normativo en materia de seguridad y transporte, optimizando la gestión de recursos humanos y fortaleciendo la toma de decisiones. Esta innovación contribuye a la eficiencia operativa y a la transformación digital del área.</t>
  </si>
  <si>
    <t>Automatización de las campañas dinámicas para el incremento de precios a clientes, con capacidad para identificar rezagos en la aplicación de ajustes conforme a la inflación interna. La solución se alimenta del modelo del proyecto Pricing Precision, garantizando que las actualizaciones se ejecuten de manera consistente y alineada con las políticas comerciales.</t>
  </si>
  <si>
    <t>Este desarrollo elimina la gestión manual de campañas, reduciendo errores y acelerando la implementación de incrementos, lo que asegura una respuesta más ágil ante variaciones económicas. La automatización mejora la eficiencia operativa, optimiza la rentabilidad y fortalece la toma de decisiones estratégicas basadas en datos precisos. Además, contribuye al cumplimiento de lineamientos internos y a la estandarización del proceso, generando ahorro de tiempo y mayor control sobre la política de precios.</t>
  </si>
  <si>
    <t>Creación de un canal digital de soporte en Microsoft Teams para atender dudas y resolver incidencias relacionadas con el proyecto de Firma Electrónica PGP. Este espacio permitirá a los usuarios plantear consultas sobre fallas, aspectos técnicos y uso de la solución, asegurando que todas las respuestas sean visibles para la comunidad, fomentando la colaboración y el aprendizaje compartido.</t>
  </si>
  <si>
    <t>La implementación del canal elimina la dispersión de consultas y reduce la dependencia de atención individual, agilizando la resolución de problemas y mejorando la experiencia del usuario. Al centralizar la comunicación, se incrementa la eficiencia, se disminuyen tiempos de respuesta y se asegura la consistencia en la información compartida. Además, esta solución promueve la adopción tecnológica, fortalece la transparencia y contribuye a la optimización de recursos en soporte.</t>
  </si>
  <si>
    <t>Desarrollo de una base de datos y una aplicación para registrar incidencias reportadas por los usuarios durante la implementación de la firma electrónica. La solución permitirá dar seguimiento y resolver las incidencias de manera estructurada, asegurando la trazabilidad y la correcta gestión de cada caso. Posteriormente, se complementará con un visor en Power BI que mostrará métricas clave como tipos de incidencia, localidades afectadas y tiempos de cierre.</t>
  </si>
  <si>
    <t>1. Este reporte debe dar la visibilidad suficiente para anticiparse a una posible reclamación del cliente, pasamos de ser una empresa reactiva a una proactiva, cuidando la experiencia del cliente
2. Asegura una alineación oportuna entre la operación, logística y el área comercial. Todas las áreas involucradas manejan la misma información al mismo tiempo
3. Ayuda a identificar oportunidades de mejora, tras la identificación de patrones de falla que pueden ser controlados y mitigados
4. Mejoramos nuestra capacidad de respuesta y reduce los tiempos entre la comunicación humana y el análisis de información</t>
  </si>
  <si>
    <t>Esta iniciativa sustituye procesos manuales y dispersos por un sistema centralizado que agiliza la captura y resolución de incidencias en la implementación de la firma electrónica en el negocio de PGP, reduciendo errores y tiempos de respuesta. La integración con Power BI proporcionará visibilidad de áreas críticas para mejorar la implementación a nivel nacional de la firma electrónica.</t>
  </si>
  <si>
    <t xml:space="preserve">Reporte de ordenes no entregadas o entregadas de forma parcial para clientes de gases especiales.  </t>
  </si>
  <si>
    <t>Reporte en tiempo real que permita identificar a diario las entregas parciales o que no se hicieron a clientes de gases especiales y el motivo, además de asegurar el proceso de comunicación y gestión comercial oportuna con los clientes. Conectar el reporte de power BI con power automate puede enviar alertas automáticas al responsable del pedido, actualizar tableros y conectarse con CRM para dar visibilidad automática.</t>
  </si>
  <si>
    <t>Desarrollo de un programa de capacitación digital enfocado en temas críticos administrativos del negocio de Gases Envasados. La iniciativa busca ofrecer contenidos estructurados y accesibles en formato digital, garantizando que el personal adquiera conocimientos clave para la correcta gestión operativa y administrativa, fortaleciendo la eficiencia y el cumplimiento de procesos internos.</t>
  </si>
  <si>
    <t>Este programa sustituye capacitaciones presenciales y dispersas por una solución digital centralizada, reduciendo costos y tiempos de formación. La automatización del aprendizaje mejora la disponibilidad de contenidos, asegura la estandarización del conocimiento y facilita la actualización continua. Además, contribuye al desarrollo del talento, incrementa la productividad y garantiza el cumplimiento normativo, impulsando la transformación digital en la gestión administrativa.</t>
  </si>
  <si>
    <t>Desarrollo de un visor que consolide y presente datos de facturación del servicio Homecare, calculados bajo el esquema de precio por día-paciente, específicamente para pacientes del ISSSTE. La herramienta ofrecerá información detallada y actualizada, permitiendo comparar lo facturado frente a los servicios efectivamente entregados, con el objetivo de garantizar precisión y transparencia en la gestión financiera.</t>
  </si>
  <si>
    <t>1. Dar forma al proyecto
2. Validar el alcance del SIRA</t>
  </si>
  <si>
    <t>S: Se identificó oportunidad con usuario y se requiere definiciones de alcances y líderes para el proyecto.
N: Revisar el alcance de SIRA y sus reportes para evalauar la viabiliadad de construir el reporte y la automatización de mensajes y alertas</t>
  </si>
  <si>
    <t>Ingresos por recuperación de costos por viajes en falso</t>
  </si>
  <si>
    <t>Este visor sustituye procesos manuales y reportes fragmentados por una solución automatizada que asegura visibilidad de la información de facturación día paciente al ISSSTE. La centralización de datos reduce errores, agiliza la conciliación entre facturación y prestación del servicio, y mejora la toma de decisiones estratégicas. Además, , optimiza recursos y fortalece la eficiencia operativa, generando ahorro de tiempo y mayor control sobre la rentabilidad.</t>
  </si>
  <si>
    <t>1. Reducir reclamaciones por incumplimiento en entregas
2. Mejorar el nivel de servicio a clientes</t>
  </si>
  <si>
    <t>Migración de la plataforma RoadNet Enterprise a RoadNet Cloud, con el objetivo de modernizar la infraestructura tecnológica y aprovechar las capacidades avanzadas de la nube. Esta transición permitirá una gestión más ágil y segura de la planificación de rutas y distribución, garantizando disponibilidad, escalabilidad y acceso remoto para las operaciones logísticas.</t>
  </si>
  <si>
    <t>El cambio a RoadNet Cloud elimina las limitaciones del entorno on-premise, reduciendo costos de mantenimiento y riesgos asociados a infraestructura física. La solución en la nube ofrece actualizaciones automáticas, mayor estabilidad y herramientas avanzadas para optimizar rutas, mejorar la eficiencia operativa y reducir tiempos de entrega. Además, incrementa la capacidad de análisis en tiempo real, favorece la toma de decisiones estratégicas y fortalece la continuidad del negocio.</t>
  </si>
  <si>
    <t>Integración de la pasarela de pago Mercado Pago en el portal de clientes, permitiendo realizar transacciones seguras y rápidas directamente desde la plataforma. Esta funcionalidad busca ofrecer una experiencia de pago digital más ágil, confiable y adaptada a las necesidades del usuario, fortaleciendo la eficiencia en la gestión comercial.</t>
  </si>
  <si>
    <t>Proceso automático y controlado para el manejo de inventario de productos a demostración.  Este proceso debe generar trazabilidad de las transacciones, visibilidad de los responsables, por zona, por cliente y un reporte de cargos y gastos por este concepto, además de asegurar el seguimiento para el retorno del cilindro o equipo en demostración.</t>
  </si>
  <si>
    <t>La incorporación de Mercado Pago elimina procesos manuales y reduce la dependencia de métodos tradicionales, acelerando la cobranza y mejorando la experiencia del cliente. La automatización del flujo de pagos disminuye errores, optimiza tiempos y asegura mayor trazabilidad en las transacciones. Además, contribuye a la transformación digital, incrementa la satisfacción del cliente y favorece el cumplimiento de estándares de seguridad financiera.</t>
  </si>
  <si>
    <t>Automatización del proceso de alta de pacientes y generación del servicio inicial a partir de solicitudes enviadas por correo electrónico. Las solicitudes, que incluyen documentos en formato PDF, serán procesadas mediante la herramienta Argus, basada en inteligencia artificial, para extraer y convertir la información en datos estructurados. Posteriormente, estos datos se integrarán en el CRM y en JDE para crear el registro del paciente y la orden correspondiente, completando el ciclo con la confirmación automática enviada a la institución.</t>
  </si>
  <si>
    <t>La solución sustituye el flujo manual actual, que ha ocasionado incumplimientos en los tiempos de respuesta, por un proceso completamente automatizado que garantiza la atención de cada solicitud en menos de 30 minutos, conforme a los estándares contractuales. Esta innovación reduce errores, optimiza la eficiencia operativa y mejora la experiencia del cliente institucional. Además, incrementa la trazabilidad, asegura el cumplimiento normativo y libera recursos para tareas de mayor valor, impulsando la transformación digital del servicio.</t>
  </si>
  <si>
    <t>1. Este proceso deberá ser capaz de asegurar el control del inventario, que la salida de ese inventario esté autorizada.
2. Permitira tener trazabilidad total de los activos en demostración por cliente, responsable, autorizador, fecha, donde está y si está en lento movimiento.
3. Visibilidad análitica y control por zona, gestión basada en datos reales y no en reportes manuales
4. Ayudará a construir una cultura de responsabilidad y cuidado de los recursos de la empresa.
5. Generar evidencia auditable</t>
  </si>
  <si>
    <t>1. Definir el proyecto y sus requerimientos para identificar la solución adecuada</t>
  </si>
  <si>
    <t>Desarrollo de un sitio en SharePoint para el negocio de PGP (Gases Envasados), que integre todas las áreas que lo conforman. El sitio centralizará información relevante como procedimientos operativos, materiales de capacitación, recursos de apoyo para las áreas comercial y de operaciones, así como documentación clave para garantizar la eficiencia y el acceso rápido a contenidos críticos.</t>
  </si>
  <si>
    <t>Sitio de Sharepoint del negocio de PGP.</t>
  </si>
  <si>
    <t>Esta solución sustituye repositorios dispersos y procesos manuales de búsqueda por una plataforma digital única, mejorando la accesibilidad y la colaboración entre equipos. La centralización de información reduce tiempos de consulta, minimiza errores y asegura la actualización continua de contenidos. Además, impulsa la estandarización de procesos, fortalece la capacitación y contribuye a la transformación digital del negocio, optimizando la productividad y el cumplimiento normativo.</t>
  </si>
  <si>
    <t>Integración de la información organizada de contratos, procesada mediante la herramienta Argus, al  CRM. Esta solución permitirá que los datos extraídos y estructurados por Argus se incorporen automáticamente en el CRM, asegurando la trazabilidad y disponibilidad de información contractual para su consulta y gestión comercial.</t>
  </si>
  <si>
    <t>La automatización del flujo elimina la carga manual y reduce errores en la actualización de contratos, mejorando la eficiencia operativa y la calidad de los datos. Esta integración agiliza la toma de decisiones, fortalece el control sobre la relación contractual con los clientes, además, optimiza recursosy  ahorra tiempo.</t>
  </si>
  <si>
    <t>Desarrollo de una aplicación para dar seguimiento a las buenas prácticas de almacenamiento y distribución de productos medicinales en sucursales. La herramienta permitirá registrar visitas y hallazgos realizados por los responsables sanitarios, asegurando el cumplimiento de los puntos establecidos en el checklist requerido por COFEPRIS. El sistema garantizará trazabilidad y control sobre las acciones correctivas derivadas de las inspecciones.</t>
  </si>
  <si>
    <t xml:space="preserve">La solución provee de una plataforma digital que centraliza la información, reduce errores y agiliza la gestión de hallazgos. Al automatizar el seguimiento, se mejora la eficiencia operativa, se asegura el cumplimiento normativo y se disminuye el riesgo de sanciones. </t>
  </si>
  <si>
    <t>CANCELADO</t>
  </si>
  <si>
    <t>1. Visibilidad integral de los KPI´s de control de activos
2. Simplifica la gestión y da control visual e instantáneo des estado de los activos 
3. Velocidad para la toma de decisiones y llamados a la acción con información confiable y oportuna
4. Control general y granular con trazabilidad
5. El dashboard se convierte en una plataforma viva de gestión</t>
  </si>
  <si>
    <t>Implementación de un proceso RPA para automatizar el alta de precios especiales en el sistema, basado en contratos previamente firmados con clientes. La solución también contempla la automatización de la generación de solicitudes de precios especiales para contratos con entidades gubernamentales, asegurando que las condiciones pactadas se reflejen de manera precisa y oportuna en el sistema comercial.</t>
  </si>
  <si>
    <t xml:space="preserve">1. Sesión de seguimiento con Gerardo y Erika para armar plan de trabajo y prioridad para la migración de los reportes </t>
  </si>
  <si>
    <t xml:space="preserve">1. Sesión de seguimiento con Gerardo y Erika para armar plan de trabajo y prioridad para la migración de los reportes semana </t>
  </si>
  <si>
    <t>Este desarrollo elimina la gestión manual, reduciendo errores y acelerando la actualización de precios especiales, lo que garantiza el cumplimiento de acuerdos contractuales y evita retrasos en la facturación. La automatización incrementa la eficiencia operativa, optimiza recursos y asegura trazabilidad en cada solicitud, fortaleciendo la transparencia y la confiabilidad del proceso.</t>
  </si>
  <si>
    <t xml:space="preserve">Time reduction
Mejora en el control </t>
  </si>
  <si>
    <t xml:space="preserve">Time Reduction
Mejora en el control </t>
  </si>
  <si>
    <t>Implementación del modelo Pricing Precision – México, basado en inteligencia artificial, para analizar precios de clientes considerando variables como producto, región, volumen y tipo de cliente. La solución identifica oportunidades de incremento de manera automática y las gestiona mediante la herramienta PRICE TAG, optimizando la estrategia comercial con base en datos predictivos.</t>
  </si>
  <si>
    <t>Este modelo sustituye análisis manuales y procesos reactivos por una herramienta inteligente que anticipa oportunidades de ajuste de precios, incrementando la rentabilidad y asegurando coherencia en la política comercial. La automatización reduce errores, agiliza la toma de decisiones y permite aplicar incrementos de forma precisa y consistente.</t>
  </si>
  <si>
    <t>Desarrollo de un dashboard digital para la gestión de inventarios de Hardgoods, que consolide información clave sobre rotación, ventas, recepciones y precios. La herramienta permitirá un análisis integral y en tiempo real, facilitando la toma de decisiones para reducir inventarios de lento movimiento y prevenir el añejamiento de productos.</t>
  </si>
  <si>
    <t>Este dashboard ofrece una solución automatizada que mejora la visibilidad y control sobre los inventarios de Hardgoods. Agiliza la identificación de productos añejos y optimiza la planificación de compras y ventas. Además, contribuye a la eficiencia operativa, disminuye costos por sobrestock y fortalece la toma de decisiones estratégicas para mover inventarios añejos, impulsando la rentabilidad.</t>
  </si>
  <si>
    <t>1. El desarrollar un modelo predictivo nos da mayor nivel de predicción y actualización rapida y continua del pronóstico
2. Toma de decisiones basadas en datos y no por intuición 
3. Capacidad de respuesta, frente a cambios en las condiciones de mercadoo del cliente
4. Base de alineación continua entre áreas para la toma de decisiones (ventas, operaciones, finanzas, compras etc)
5. Visibiliad estratgíca casi en tiempo real y sin esperar reportes manuales</t>
  </si>
  <si>
    <t xml:space="preserve">Se sugiere dividir el proyecto en dos etapas para acelerar el resultado:
Etapa 1: Ampliar el alcance del proyecto de forecast automático de Oscar Flores para que incluya Especiales, ese proyecto tiene 70% de avance y tiene juntas de seguimiento quincenales, la siguiente junta es el 28 de feb.
30/06/2025 : Pendiente la validación de datos resultado de correr el nuevo modelo 
Etapa 2: Levantar requerimientos para diseñar el reporte de ventas, se propone revisar el proceso As Is con César Moreno y Pablo Núñez / semana del 20 al 28 de feb.
Pendiente incluir los filtros de Gases especiales Nov 2025
</t>
  </si>
  <si>
    <t>Automatización del proceso de facturación bajo el esquema Día Paciente para instituciones públicas en el negocio de Homecare, mediante tecnología RPA. La solución permitirá generar facturas de forma automática a partir de los datos del servicio, asegurando precisión y cumplimiento con los lineamientos contractuales y normativos.</t>
  </si>
  <si>
    <t>Pendiente validar con Oscar el beneficio en reducción de horas</t>
  </si>
  <si>
    <t>Este desarrollo reemplaza la facturación manual por un flujo automatizado que reduce errores, acelera los tiempos de procesamiento y asegura la trazabilidad de cada transacción. La automatización incrementa la eficiencia operativa, optimiza recursos y mejora la confiabilidad del proceso,</t>
  </si>
  <si>
    <t>Liberación Diciembre 2025</t>
  </si>
  <si>
    <t>Desarrollo de una herramienta digital, Visor Pricing Precision – México, que consolide información sobre la situación actual de precios a nivel cliente-producto. El visor mostrará histórico de precios, comparativas frente al promedio y recomendaciones generadas por el modelo de inteligencia artificial Pricing Precision, identificando oportunidades de ajuste para optimizar la rentabilidad.</t>
  </si>
  <si>
    <t xml:space="preserve">La herramienta mejora la precisión en la estrategia de precios, agiliza la toma de decisiones y permite aplicar incrementos de manera consistente y alineada con el mercado. </t>
  </si>
  <si>
    <t>Desarrollo de una aplicación para digitalizar el proceso de registro de mantenimiento de cilindros en plantas PGP, sustituyendo los formatos en Excel por una plataforma ágil y centralizada. La solución permitirá registrar hasta 17 servicios distintos asociados a cada mantenimiento, incluyendo su costo y tiempo, con el objetivo de medir la eficiencia del proceso por operador y planta.</t>
  </si>
  <si>
    <t>La digitalización elimina la dependencia de hojas de cálculo, reduciendo errores y mejorando la trazabilidad de la información. La automatización del registro agiliza la captura de datos, optimiza la gestión de recursos y facilita el análisis de indicadores clave como costos y tiempos por servicio. Además, contribuye a la eficiencia operativa, incrementa la productividad y fortalece la toma de decisiones estratégicas mediante información confiable</t>
  </si>
  <si>
    <t>1. Proceso automático y trazable de los documentos firmados 
2. Repositorio centralizado unico y facil de ubicar los documentos cuando se requiera
3. Facilita los procesos de auditoria
4. Agiliza los procesos de gestión de documentos 
5. Seguridad de las transacciones y protección de datos 
6. Reduce la carga administrativa de la fuerza de ventas al eliminar los traslados físicos 
7.  Elimina la necesidad de actividades de gestión y administración de resguardo físíco de vendedores mostrador y lideres de tienda
8. Libera esapcio físíco y la necesidad de buscar tercerizar administración y espacio para el resguardo de documentos</t>
  </si>
  <si>
    <t>S: En proceso el Risk Assesment con Corporación por IT, se está re-evaluando la cantidad de plantillas y formatos del negocio de Medicinales neCésarios en la operación para ajustar cotización de OPEX. Inician pruebas y configuraciones en HH, 30 Ene.
N: Revisar resultados de las pruebas finales en HH de la aplicación. Ajustar Business Case con la información obtenida y validar el GO/No Go del proyecto
Nov 2025: en desarrollo y pruebas</t>
  </si>
  <si>
    <t xml:space="preserve">1. Concluir pruebas de campo con HH, está detenido hasta que la Corporación libere el uso de la HH y los permisos 
2. Se concluyo con la actualización de los números de Homecare
3. Se enviará la información a (No hay sugerencias) para la actualización de la propuesta económica /28 de feb 
4. Revisar plan de implementación con base en los números de transacciones actualizados
5. Se revisó con Alan la tabla de beneficios y se va actualizar, revisar números 26 de Feb
Nov 2025
1. Se está trabajando en el desarrollo de materiales de capacitación paralelo a las pruebas 
2. Se tiene listo el plan de implementación para salir en Diciembre con Monterrey
</t>
  </si>
  <si>
    <t>Desarrollo de un visor digital para mostrar los KPIs básicos del proceso de mantenimiento de cilindros en plantas PGP. La herramienta ofrece una visualización clara y en tiempo real del desempeño operativo del proceso de mantenimientos. Este visor complementa la aplicación para el registro digital de mantenimientos de cilindros, creando un ecosistema integrado que optimiza la gestión y el control del proceso.</t>
  </si>
  <si>
    <t>Compliance / Control
Reducción de horas hombre por traslados
Reducción de tiempo de ciclo del proceso de firma &lt; 24 horas</t>
  </si>
  <si>
    <t>La solución elimina la dependencia de reportes manuales, reduciendo errores y acelerando el análisis de información crítica. Al automatizar la visualización de KPIs, se mejora la toma de decisiones, se optimiza la planificación de recursos y se incrementa la productividad en las plantas. Además, aporta transparencia, facilita el seguimiento de objetivos y fortalece el control operativo.</t>
  </si>
  <si>
    <t>Implementación de un visor digital para centralizar y consultar los resultados de auditorías internas y externas realizadas en las plantas de Linde México por el área de Calidad. La herramienta permitirá validar el cumplimiento de requerimientos normativos y dar seguimiento a planes de acción derivados de no conformidades detectadas, asegurando trazabilidad y control en todo el proceso.</t>
  </si>
  <si>
    <t>La implementación elimina la búsqueda manual de resultados de auditorías en el sistema de Calidad, ofreciendo una en una sola pantalla la información requerida de cualquier proceso de auditoría de plantas en Linde México. Gracias a la información se refuerza el cumplimiento normativo y seguimiento a planes de acción para mitigar las no conformidades señaladas.</t>
  </si>
  <si>
    <t>Aplicación digital para la gestión centralizada de licencias de conductores PGP a nivel nacional, que permite registrar, actualizar y monitorear la vigencia de cada licencia en tiempo real. La solución asegura control y trazabilidad, evitando riesgos asociados a documentación vencida y garantizando el cumplimiento de requisitos operativos y normativos.</t>
  </si>
  <si>
    <t>La herramienta reemplaza el resguardo disperso de las licencias de conductores por un sistema  central que optimiza la administración de licencias. Esto se traduce en reducción de errores, ahorro de tiempo en la validación de vigencias, mejora en la toma de decisiones mediante alertas oportunas y fortalecimiento del cumplimiento de requerimientos de la SCT. Además, incrementa la eficiencia operativa y minimiza riesgos legales y de seguridad, aportando mayor confiabilidad al proceso.</t>
  </si>
  <si>
    <t>Aplicación digital para la gestión centralizada de las Constancias Psicofísicas de conductores PGP a nivel nacional, que permite registrar, actualizar y monitorear la vigencia de cada licencia en tiempo real. La solución asegura control y trazabilidad, evitando riesgos asociados a documentación vencida y garantizando el cumplimiento de requisitos operativos y normativos.</t>
  </si>
  <si>
    <t>Visor digital para reportar el estatus de licencias y constancias psicofísicas de conductores PGP a nivel nacional, incluyendo alertas preventivas antes del vencimiento de documentos. La herramienta proporciona visibilidad completa y control sobre la vigencia, asegurando trazabilidad y cumplimiento normativo en la operación.</t>
  </si>
  <si>
    <t>La solución permite anticipar vencimientos y reducir riesgos operativos y legales. Ofrece mayor eficiencia en la gestión documental, disminuye errores, optimiza tiempos de validación y mejora la toma de decisiones mediante alertas oportunas.</t>
  </si>
  <si>
    <t>Contar con una herramienta que sea un puente entre los vendedores y la experta en PSOs de alimentos para asegurar su apoyo en la prospección y cierre de negocios con nuevos clientes del segmento de Alimentos.</t>
  </si>
  <si>
    <t xml:space="preserve">Actualización de la plataforma de e-Commerce basada en Prestashop a su última versión, con el objetivo de fortalecer la seguridad y minimizar vulnerabilidades frente a riesgos cibernéticos. Esta mejora garantiza compatibilidad con los estándares más recientes, optimiza el rendimiento y asegura la continuidad operativa bajo prácticas seguras.
</t>
  </si>
  <si>
    <t>La actualización reduce significativamente las oportunidades de ciberataques, evitando interrupciones en el servicio y pérdidas económicas. Además, mejora la estabilidad del sistema, incrementa la confianza del cliente en la plataforma y asegura el cumplimiento de normativas de seguridad digital. Esto se traduce en mayor protección de datos, reducción de riesgos, optimización del tiempo de respuesta ante incidentes y una experiencia de compra más confiable y eficiente.</t>
  </si>
  <si>
    <t>Generación de un reporte detallado sobre el uso de rampas en las unidades de distribución, utilizando datos provenientes de la plataforma Mix Telematics. El informe permitirá analizar la frecuencia, duración y condiciones de uso, proporcionando visibilidad sobre la operación y facilitando la identificación de áreas de mejora en seguridad y eficiencia.</t>
  </si>
  <si>
    <t>Ofrece datos precisos y en tiempo real para optimizar la planificación de rutas, mejorar la seguridad en la carga y descarga, y garantizar el cumplimiento de estándares operativos, así como el control de rutas de distribución.</t>
  </si>
  <si>
    <t>Integración de Azure B2C para unificar la gestión de cuentas de usuarios en todos los canales digitales de Linde: portales web, plataforma de recarga en línea y aplicaciones móviles. Esta implementación permitirá ofrecer un inicio de sesión único y seguro, mejorando la experiencia del usuario y garantizando la protección de datos bajo estándares modernos de identidad.</t>
  </si>
  <si>
    <t>La solución simplifica la administración de credenciales y reduce riesgos asociados a accesos no controlados. Esto se traduce en mayor seguridad, cumplimiento normativo, reducción de incidencias operativas y ahorro de tiempo en la gestión de usuarios. Además, mejora la experiencia del cliente con autenticación unificada,</t>
  </si>
  <si>
    <t>Aplicación digital para registrar y gestionar las inasistencias del personal de vigilancia y limpieza en las localidades de Linde México, sustituyendo procesos manuales por un control digital centralizado.</t>
  </si>
  <si>
    <t>La digitalización del proceso elimina la dependencia de registros físicos y reduce errores en la consolidación de información, generando ahorro de tiempo y mayor precisión en el control operativo. Esta solución incrementa la productividad y contribuye a la optimización de costos asociados a la supervisión manual.</t>
  </si>
  <si>
    <t>Automatización integral del flujo de servicios iniciales para pacientes con SAOS, abarcando desde la gestión del servicio inicial hasta la entrega de consumibles, asignación de equipo y servicio final. La solución digitaliza y conecta cada etapa del proceso, garantizando trazabilidad, reducción de tiempos y una experiencia más eficiente para el paciente y el área operativa.</t>
  </si>
  <si>
    <t>Potencia la satisfacción del paciente y la capacidad de respuesta del negocio, impulsando la innovación en la atención a pacientes de SAOS.</t>
  </si>
  <si>
    <t>Desarrollo de una página en SharePoint orientada al segmento de alimentos, que centraliza información clave para el equipo de ventas. El sitio incluirá recursos como hojas de seguridad de productos, brochures comerciales y casos de éxito, facilitando el acceso rápido a materiales actualizados y relevantes para impulsar la gestión comercial.</t>
  </si>
  <si>
    <t>La solución reemplaza la dispersión de documentos por un espacio único y organizado, reduciendo tiempos de búsqueda y errores en el uso de información desactualizada. Esto se traduce en mayor eficiencia para el equipo de ventas, mejora en la comunicación con clientes mediante materiales confiables y fortalecimiento de la estrategia comercial.</t>
  </si>
  <si>
    <t>Rediseño del módulo de bulk y microbulk en el eChannel para ofrecer a los clientes acceso directo a facturación, estados de cuenta, históricos de consumo, niveles de tanques y gestión de pedidos. La solución integra funcionalidades para clientes de bulk, microbulk y mixtos, mejorando la experiencia digital y la visibilidad de la información crítica.</t>
  </si>
  <si>
    <t>Fortalece la relación con el cliente al ofrecer una experiencia más ágil, segura y transparente al consultar su información en el echannel.</t>
  </si>
  <si>
    <t>Creación de una base de datos centralizada para gestionar y dar seguimiento a las actividades relacionadas con proyectos de construcción, remodelación y adecuaciones en las localidades de Linde. La herramienta permitirá registrar tareas, asignar responsables, controlar avances y garantizar trazabilidad en cada etapa del proyecto.</t>
  </si>
  <si>
    <t>La digitalización del control de actividades de construcción, sustituye procesos manuales y dispersos, reduciendo errores y tiempos de coordinación. Además, optimiza la gestión de recursos, asegura el cumplimiento de plazos y fortalece la eficiencia operativa en proyectos de infraestructura.</t>
  </si>
  <si>
    <t>Desarrollo de un visor especializado para el negocio de CO₂, enfocado en mostrar indicadores clave de ventas en el segmento de Bebidas para los principales grupos a nivel nacional. La herramienta permitirá visualizar métricas estratégicas, tendencias y comparativos, ofreciendo una visión clara del desempeño comercial en este mercado.</t>
  </si>
  <si>
    <t>La solución reemplaza reportes manuales y dispersos por una plataforma centralizada que facilita el análisis en tiempo real. Esto se traduce en mayor eficiencia en la gestión de datos, reducción de errores, ahorro de tiempo en la elaboración de informes y mejora en la toma de decisiones estratégicas.</t>
  </si>
  <si>
    <t>Actualización de la página de Precios y Contratos para incorporar información estratégica y relevante para el área comercial, incluyendo campañas de precios, indicadores económicos y otros datos clave que faciliten la gestión y toma de decisiones. El rediseño busca ofrecer un acceso más intuitivo y centralizado a contenido actualizado</t>
  </si>
  <si>
    <t>El contar con el sitio de Precios y Contratos completo y actualizado, se traduce en mejor control sobre campañas comerciales, toma de decisiones basada en datos confiables y fortalecimiento del cumplimiento de políticas internas. Además, impulsa la agilidad comercial y la transparencia en la gestión de precios y contratos.</t>
  </si>
  <si>
    <t xml:space="preserve">Desarrollo de un dashboard para visualizar la facturación de instalaciones en el negocio PGP, abarcando los segmentos de Envasados, Especiales y Medicinales. El tablero incluirá indicadores clave como facturación acumulada del año (YTD) y comparativos interanuales (YOY), ofreciendo una visión clara y consolidada del desempeño financiero.
</t>
  </si>
  <si>
    <t>La solución reemplaza reportes manuales  por una herramienta dinámica que permite análisis en tiempo real. Esto se traduce en ahorro de tiempo en la generación de informes, reducción de errores, mejora en la toma de decisiones estratégicas y mayor control sobre el comportamiento de ventas.</t>
  </si>
  <si>
    <t>Desarrollo de un sitio en SharePoint para centralizar la información del área de Distribución, incluyendo procedimientos operativos, materiales de capacitación y documentos relacionados con PESD. El objetivo es ofrecer un espacio único, organizado y accesible que facilite la consulta y actualización de contenido crítico para la operación.</t>
  </si>
  <si>
    <t>Contar con el sitio, permite tener en un solo lugar toda la información relevante para el personal de Distribución, además fomenta la colaboración y asegura la estandarización y la productividad del área de Distribución.</t>
  </si>
  <si>
    <t>Implementación de Argus como herramienta para la gestión de contratos de clientes, alimentando la plataforma con los documentos para generar tablas e información organizada bajo formatos predefinidos. El objetivo es facilitar la identificación de oportunidades de cobro y ajustes contractuales, optimizando la visibilidad y el control sobre las condiciones pactadas.</t>
  </si>
  <si>
    <t>La solución genera mayor eficiencia en la revisión de contratos, reducción de errores, ahorro de tiempo en la detección de oportunidades y mejora en la toma de decisiones estratégicas.</t>
  </si>
  <si>
    <t>Producción de un vídeo con IA  mediante la plataforma Synthesia, para la capacitación en el uso correcto y el llenado de la aplicación PESD para conductores profesionales. El contenido será publicado en Elevate, garantizando un formato accesible, dinámico y estandarizado para reforzar el aprendizaje y la correcta ejecución del proceso.</t>
  </si>
  <si>
    <t>La digitalización del material formativo sustituye sesiones presenciales y documentos estáticos por un recurso interactivo que mejora la retención del conocimiento y reduce costos de capacitación y desarrollo de materiales con proveedores externos. Esto se traduce en ahorro de tiempo, mayor consistencia en la instrucción, disminución de errores operativos y cumplimiento normativo.</t>
  </si>
  <si>
    <t>Creación de un directorio digital que centraliza la información de todas las localidades e inmuebles de Linde México, accesible mediante un visor interactivo. La solución permitirá que los owners de cada localidad actualicen los datos directamente a través de una aplicación, eliminando la situación actual donde la información se encuentra fragmentada entre diferentes responsables.</t>
  </si>
  <si>
    <t>El directorio sustituye directorios incompletos y localizados con diferentes persona  por una plataforma única y editable.</t>
  </si>
  <si>
    <t>Migración del tablero de cumplimiento de entregas del servicio Homecare desde Tableau a Power BI, incorporando ajustes necesarios para resolver fallos derivados de la integración con TrackAbout. El visor mostrará el estatus de entregas de servicios iniciales y finales, así como los servicios pendientes, ofreciendo una visualización clara y actualizada del desempeño operativo.</t>
  </si>
  <si>
    <t>La migración y optimización del tablero elimina limitaciones técnicas y mejora la confiabilidad de la información, reduciendo errores y tiempos de análisis. Esto se traduce en mayor eficiencia en el seguimiento de entregas, toma de decisiones basada en datos en tiempo real y fortalecimiento del control operativo.</t>
  </si>
  <si>
    <t>Creación de un Data Warehouse para centralizar y consolidar la información logística, permitiendo el cálculo y seguimiento de KPIs clave del área. La solución integrará datos provenientes de diferentes sistemas, asegurando consistencia, trazabilidad y disponibilidad para análisis avanzados y generación de reportes estratégicos.</t>
  </si>
  <si>
    <t>Habilita análisis predictivos, incrementa la eficiencia en la planificación logística y contribuye al cumplimiento de objetivos estratégicos mediante datos precisos y en tiempo real.</t>
  </si>
  <si>
    <t>Desarrollo de una aplicación y base de datos para la gestión de documentos requeridos por el REPSE en proyectos con clientes que demandan servicios especializados de Microbulk. La solución permitirá solicitar, almacenar y consultar documentación clave como comprobantes de pagos de nómina, IMSS e INFONAVIT, asegurando disponibilidad y trazabilidad para cumplir con las obligaciones normativas.</t>
  </si>
  <si>
    <t>La herramienta agiliza la gestión documental y reduce riesgos de incumplimiento. Los beneficios incluyen ahorro de tiempo en la recopilación de información, disminución de errores.</t>
  </si>
  <si>
    <t>Actualización del tablero en Tableau que muestra las entregas realizadas a pacientes Homecare, incluyendo recargas y otros servicios. El objetivo es mantener la herramienta optimizada y actualizada para garantizar la visualización completa y confiable de todas las operaciones de entrega.</t>
  </si>
  <si>
    <t>La actualización asegura la continuidad y precisión del tablero, evitando errores y mejorando la experiencia de análisis.</t>
  </si>
  <si>
    <t>Auto - Geoposición pacientes iniciales Homecare</t>
  </si>
  <si>
    <t>Rediseño de a App Medigas</t>
  </si>
  <si>
    <t>Visor de principales KPIS de Distribución PGP</t>
  </si>
  <si>
    <t>Teams Support Channel for Digital Signature project deployment</t>
  </si>
  <si>
    <t>APP para Backlog de incidencias en implementación del proyecto de firma electrónica.</t>
  </si>
  <si>
    <t>Reporte (visor) de Facturación Día Paciente - Homecare</t>
  </si>
  <si>
    <t>Integración de Mercado Pago en Echannel</t>
  </si>
  <si>
    <t>Automatización para la gestión de altas de Pacientes del ISSSTE - Homecare</t>
  </si>
  <si>
    <t>Módulo de Rentabilidad de Cliente/ Producto de Hardgoods</t>
  </si>
  <si>
    <t>App para seguimiento de buenas prácticas de almacenamiento y distribución de productos medicinales en sucursales.</t>
  </si>
  <si>
    <t>Pricing Precision con IA (Pricing Precision - Mexico)</t>
  </si>
  <si>
    <t>Visor Digital de Inventarios Hardgoods.</t>
  </si>
  <si>
    <t>Se desarrollaron seis aplicaciones para gestionar el estatus de permisos y requerimientos regulatorios en distintas operaciones: Tiendas, Plantas (PGP y GI), Nitropet, Onsite, Oficinas, Inmuebles y unidades de distribución (PGP, Bulk, Nitropet). Estas aplicaciones permiten capturar y actualizar información crítica de cumplimiento en cada localidad. Además, se implementó un visor centralizado que muestra en tiempo real el estado de permisos y requerimientos, facilitando la supervisión global. El proyecto se complementa con guías y vídeos instructivos para realizar evaluaciones dentro de las aplicaciones, asegurando una adopción eficiente por parte de los usuarios. Esta iniciativa responde a nuevos requerimientos del negocio, garantizando alineación con las necesidades operativas y regulatorias.</t>
  </si>
  <si>
    <t>Previo a este desarrollo solo existía la base de datos de permisos para los negocios, pero sin considerar los otros requerimientos críticos de entidades como COFERPRIS o STPS, esta innovación aporta la posibilidad de alimentar el estatus de esos requerimientos en bases de datos centrales, proporcionado estandarización y agilidad, y dando de la posibiidad de tener una visualización clara para minimizar riesgos de inclumplimientos y garantizar la continuidad del negocio.</t>
  </si>
  <si>
    <t xml:space="preserve">Integración Argus al CRM </t>
  </si>
  <si>
    <t xml:space="preserve">Sistema de administración de permisos y requerimientos de autoridades en localidades Linde: BD, APP  para alimentación  y visor de estatus de los anteriores. </t>
  </si>
  <si>
    <t>RPA de Facturación Dia paciente instituciones públicas.</t>
  </si>
  <si>
    <t>Herramienta Digital, Visor Pricing Precision - México</t>
  </si>
  <si>
    <t>App para la Digitalización del proceso de registro de mantenimiento de cilindros en plantas PGP.</t>
  </si>
  <si>
    <t xml:space="preserve">Herramienta Digital (visor) de KPI´s  básicos del proceso de Mantenimiento de Cilindros en plantas PGP México
</t>
  </si>
  <si>
    <t xml:space="preserve">Visor para registro de datos de auditorías (no conformidades) y cumplimiento de normatividad calidad en plantas
</t>
  </si>
  <si>
    <t>APP y base de datos para alimentación de licencias de conductores PGP .</t>
  </si>
  <si>
    <t>APP y Base de datos para alimentación de Constancia de Aptitud Psicofísica de conductores PGP</t>
  </si>
  <si>
    <t>Visor para el análisis y seguimiento de estatus de licencias y Constancias Psicofísicas de conductores Linde.</t>
  </si>
  <si>
    <t>Visor de seguimiento a facturación de Instalaciones del negocio de PGP (Envasados, Especiales y Medicinales)</t>
  </si>
  <si>
    <t>Sitio de Sharepoint para Distribución PGP</t>
  </si>
  <si>
    <t>Datawarehouse  para KPIS logística</t>
  </si>
  <si>
    <t>Reporte (visor) de cumplimiento de entregas del servicio de  Homecare</t>
  </si>
  <si>
    <t>Sitio de Sharepoint de Precios y Contratos.</t>
  </si>
  <si>
    <t>Visor de facturación del negocio de CO2 Bebidas a principales grupos institucionales</t>
  </si>
  <si>
    <t>Base de datos digital para administración de proyectos de construcción, remodelación o reubicaciones</t>
  </si>
  <si>
    <t>Rediseño del Módulo Bulk &amp; Microbulk en el eChannel</t>
  </si>
  <si>
    <t>Página de Sharepoint de Desarrollo de Negocios para el segmento de Alimentos</t>
  </si>
  <si>
    <t>Automatización  de alta de servicios  iniciales SAOS</t>
  </si>
  <si>
    <t>Implementación Azure B2C para estandarización de cuentas de usuarios en canales digitales</t>
  </si>
  <si>
    <t>App for attendance tracking on security, cleaning and other services at stores</t>
  </si>
  <si>
    <t>Use of vehicle ramps at unauthorized stops - Distribution</t>
  </si>
  <si>
    <t>E-commerce Linde &amp; Medigas Stores cibersecurity updated</t>
  </si>
  <si>
    <t>Desarrollo de App para alta de prospectos de PSOs MAPAX de  Atmósfera controlada para Alimentos.</t>
  </si>
  <si>
    <t>La herramienta reemplaza el resguardo en varios one drives de las Constancias Psicofísicas de conductores por un sistema  central que optimiza la administración de licencias. Esto se traduce en reducción de errores, ahorro de tiempo en la validación de vigencias, mejora en la toma de decisiones mediante alertas oportunas y fortalecimiento del cumplimiento de requerimientos de la SCT. Además, incrementa la eficiencia operativa y minimiza riesgos legales y de seguridad, aportando mayor confiabilidad al proceso.</t>
  </si>
  <si>
    <t>Automático y Diario</t>
  </si>
  <si>
    <t xml:space="preserve">S: Se identificó la necesidad general por el negocio. Se requiere asignar un recurso técnico y por el negocio definir los alcances y datos para construir el modelo. 13 Feb Nancy envía a Salvador los requerimientos necesarios al sistema.
N: Asignar desarrollo a recursos por ingresar (becarios) y tener las definiciones se negocio de los alcances del modelo y funcionalidad. Asignar líder de operaciones para este proyecto. </t>
  </si>
  <si>
    <t>Un sistema Digital ayudaría a hacer la logística que hoy es a mano</t>
  </si>
  <si>
    <t>Cambio, Menor &lt;= 40 hrs... de dsllo (5)
Cambio, Mayor &gt; 40 hrs. de dsllo (4)
Proyecto Menor  &lt; 160 hrs. (3)
Proyecto Mediano :  2-5 meses (2)
Proyecto Mayor &gt; 5 meses (1)</t>
  </si>
  <si>
    <t>Automatización de la Medición de las mermas de Gases en Plantas</t>
  </si>
  <si>
    <t>Planeación en Roadnet para rutas Retail</t>
  </si>
  <si>
    <t>Nueva versión del cotizador realizada por la Corporación integrada con Dynamics CRM, con potencial de realizar Cross Selling</t>
  </si>
  <si>
    <t>Asistente virtual que permita dar información en tiempo real de la operación relacionada a inventarios, cilindros y decisiones de la operación</t>
  </si>
  <si>
    <t>Venta de Gases en línea con E-channel</t>
  </si>
  <si>
    <t>Habilitar la Venta de Gases en E-commerce incluyendo los procesos de alta de cliente, facturación y programación de las entregas</t>
  </si>
  <si>
    <t>Incremento de Ventas en Línea de HG´s (Mercado libre, Market Places)</t>
  </si>
  <si>
    <t>Plataforma de Venta de servicios a través de red de medicos.</t>
  </si>
  <si>
    <t>Modulo para Análisis de patrones de consumo de Ctes</t>
  </si>
  <si>
    <t>Sería un reporte automático y por excepción</t>
  </si>
  <si>
    <t>Herramienta Digital para identificar las oportuidades de escaneos erroneos en los procesos de recolección y embarque. (El mismo cilindro escaneado múltuples veces en un periodo de tiempo, ubicación, que muestre esas excepciones)</t>
  </si>
  <si>
    <t>Herramienta Digital para identificar las oportuidades de escaneos de códigos que no son de Trackabout y genera un registro nuevo. Por ejemplo deja escanear códigos de otras cosas que no son cilindros y genera un registro</t>
  </si>
  <si>
    <t>Incluye comparativos automáticos, tendencias, gráficas, análisis</t>
  </si>
  <si>
    <t>Herramienta Digital, Visor, del desempeño diario de ventas de PGP, Incluye comparativos automáticos, tendencias, gráficas, análisis. (Re-evaluar herramienta de Digital Americas del Forecast Tool)</t>
  </si>
  <si>
    <t>Actualmente el cierre de bitácoras es manual. Se requiere que el proceso sea automático.</t>
  </si>
  <si>
    <t xml:space="preserve">Sistema que permita identificar desviaciones de acuerdo a la política de gastos. Análisis. Cuentas Correctas. Cargos no deducibles correctos. Algoritmo
</t>
  </si>
  <si>
    <t>Proceso Manual</t>
  </si>
  <si>
    <t>Evaluar si se tiene un módulo de conciliación en JDE. Evaluar usar AI para este proceso</t>
  </si>
  <si>
    <t>Revisar si se puede utilizar una solución que ya se está desarrollando en Bulk de datos de Plamtas</t>
  </si>
  <si>
    <t>Herramienta Digital donde se obtenga el margen de rentabilidad automático con info de JDE de los HG´s por cliente/producto. Con comparativos básicos</t>
  </si>
  <si>
    <t>Este proceso hoy día se construye a Mano</t>
  </si>
  <si>
    <t>Pudiera usarse Power automate para el envío de los correos, evaluar el uso de una licencia</t>
  </si>
  <si>
    <t>Evaluar si se requiere integrar al SMC estos cambios para que directamente se registren estos checklist ahí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</si>
</sst>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Red]\-&quot;$&quot;#,##0"/>
    <numFmt numFmtId="165" formatCode="_-&quot;$&quot;* #,##0.00_-;\-&quot;$&quot;* #,##0.00_-;_-&quot;$&quot;* &quot;-&quot;??_-;_-@_-"/>
    <numFmt numFmtId="166" formatCode="_-* #,##0.00_-;\-* #,##0.00_-;_-* &quot;-&quot;??_-;_-@_-"/>
    <numFmt numFmtId="167" formatCode="_-&quot;$&quot;* #,##0_-;\-&quot;$&quot;* #,##0_-;_-&quot;$&quot;* &quot;-&quot;??_-;_-@_-"/>
    <numFmt numFmtId="168" formatCode="_([$$-409]* #,##0_);_([$$-409]* \(#,##0\);_([$$-409]* &quot;-&quot;??_);_(@_)"/>
    <numFmt numFmtId="169" formatCode="_-* #,##0_-;\-* #,##0_-;_-* &quot;-&quot;??_-;_-@_-"/>
    <numFmt numFmtId="170" formatCode="[$-409]mmm\-yy;@"/>
  </numFmts>
  <fonts count="87">
    <font>
      <sz val="11"/>
      <color theme="1"/>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11"/>
      <name val="Calibri"/>
      <family val="2"/>
      <scheme val="minor"/>
    </font>
    <font>
      <b/>
      <sz val="14"/>
      <color theme="0"/>
      <name val="Calibri"/>
      <family val="2"/>
      <scheme val="minor"/>
    </font>
    <font>
      <sz val="9"/>
      <color rgb="FF000000"/>
      <name val="LindeDaxOffice"/>
      <family val="2"/>
    </font>
    <font>
      <sz val="10"/>
      <color rgb="FF000000"/>
      <name val="Calibri"/>
      <family val="2"/>
    </font>
    <font>
      <sz val="9"/>
      <color rgb="FF6D727D"/>
      <name val="LindeDaxPowerPoint"/>
      <family val="2"/>
    </font>
    <font>
      <b/>
      <sz val="10"/>
      <color rgb="FFFFFFFF"/>
      <name val="LindeDaxPowerPoint"/>
      <family val="2"/>
    </font>
    <font>
      <sz val="11"/>
      <color theme="1"/>
      <name val="Segoe UI"/>
      <family val="2"/>
    </font>
    <font>
      <sz val="11"/>
      <name val="Calibri"/>
      <family val="2"/>
      <scheme val="minor"/>
    </font>
    <font>
      <sz val="9"/>
      <name val="LindeDaxOffice"/>
      <family val="2"/>
    </font>
    <font>
      <sz val="10"/>
      <color rgb="FFFF0000"/>
      <name val="Calibri"/>
      <family val="2"/>
    </font>
    <font>
      <sz val="9"/>
      <color rgb="FFFF0000"/>
      <name val="LindeDaxPowerPoint"/>
      <family val="2"/>
    </font>
    <font>
      <sz val="9"/>
      <name val="LindeDaxGlobal"/>
    </font>
    <font>
      <sz val="9"/>
      <color rgb="FF000000"/>
      <name val="LindeDaxGlobal"/>
    </font>
    <font>
      <sz val="9"/>
      <color rgb="FF6D727D"/>
      <name val="LindeDaxGlobal"/>
    </font>
    <font>
      <sz val="9"/>
      <color theme="1"/>
      <name val="LindeDaxGlobal"/>
    </font>
    <font>
      <sz val="11"/>
      <color rgb="FFFF0000"/>
      <name val="Calibri"/>
      <family val="2"/>
      <scheme val="minor"/>
    </font>
    <font>
      <sz val="9"/>
      <color rgb="FFFF0000"/>
      <name val="LindeDaxGlobal"/>
    </font>
    <font>
      <sz val="9"/>
      <color rgb="FFFF0000"/>
      <name val="LindeDaxOffice"/>
      <family val="2"/>
    </font>
    <font>
      <sz val="11"/>
      <name val="LindeDaxOffice"/>
      <family val="2"/>
    </font>
    <font>
      <sz val="11"/>
      <color rgb="FF000000"/>
      <name val="LindeDaxOffice"/>
      <family val="2"/>
    </font>
    <font>
      <sz val="11"/>
      <color rgb="FF6D727D"/>
      <name val="LindeDaxPowerPoint"/>
      <family val="2"/>
    </font>
    <font>
      <sz val="11"/>
      <name val="LindeDaxGlobal"/>
    </font>
    <font>
      <sz val="11"/>
      <color theme="1"/>
      <name val="LindeDaxGlobal"/>
    </font>
    <font>
      <sz val="11"/>
      <color rgb="FFFF0000"/>
      <name val="LindeDaxPowerPoint"/>
      <family val="2"/>
    </font>
    <font>
      <b/>
      <sz val="16"/>
      <color theme="0"/>
      <name val="LindeDaxPowerPoint"/>
      <family val="2"/>
    </font>
    <font>
      <sz val="14"/>
      <color theme="1"/>
      <name val="LindeDaxGlobal"/>
    </font>
    <font>
      <sz val="14"/>
      <name val="LindeDaxGlobal"/>
    </font>
    <font>
      <b/>
      <sz val="14"/>
      <color theme="1"/>
      <name val="LindeDaxGlobal"/>
    </font>
    <font>
      <b/>
      <sz val="14"/>
      <color theme="0"/>
      <name val="LindeDaxGlobal"/>
    </font>
    <font>
      <sz val="14"/>
      <color rgb="FF000000"/>
      <name val="LindeDaxGlobal"/>
    </font>
    <font>
      <b/>
      <sz val="12"/>
      <color rgb="FFFF0000"/>
      <name val="LindeDaxGlobal"/>
    </font>
    <font>
      <b/>
      <sz val="14"/>
      <name val="LindeDaxGlobal"/>
    </font>
    <font>
      <b/>
      <sz val="16"/>
      <name val="LindeDaxPowerPoint"/>
      <family val="2"/>
    </font>
    <font>
      <b/>
      <sz val="9"/>
      <color indexed="81"/>
      <name val="Tahoma"/>
      <family val="2"/>
    </font>
    <font>
      <sz val="9"/>
      <color indexed="81"/>
      <name val="Tahoma"/>
      <family val="2"/>
    </font>
    <font>
      <b/>
      <sz val="9"/>
      <color theme="0"/>
      <name val="LindeDaxGlobal"/>
    </font>
    <font>
      <b/>
      <sz val="9"/>
      <color theme="1"/>
      <name val="LindeDaxGlobal"/>
    </font>
    <font>
      <b/>
      <sz val="9"/>
      <name val="LindeDaxGlobal"/>
    </font>
    <font>
      <sz val="9"/>
      <color theme="0"/>
      <name val="LindeDaxGlobal"/>
    </font>
    <font>
      <b/>
      <sz val="9"/>
      <color rgb="FFFFFFFF"/>
      <name val="LindeDaxGlobal"/>
    </font>
    <font>
      <sz val="11"/>
      <color theme="1"/>
      <name val="Calibri"/>
      <family val="2"/>
      <scheme val="minor"/>
    </font>
    <font>
      <sz val="18"/>
      <color theme="1"/>
      <name val="LindeDaxGlobal"/>
    </font>
    <font>
      <sz val="22"/>
      <color theme="1"/>
      <name val="LindeDaxGlobal"/>
    </font>
    <font>
      <sz val="16"/>
      <name val="LindeDaxGlobal"/>
    </font>
    <font>
      <b/>
      <sz val="11"/>
      <color rgb="FFFFFFFF"/>
      <name val="LindeDaxGlobal"/>
    </font>
    <font>
      <sz val="9"/>
      <color theme="4"/>
      <name val="LindeDaxGlobal"/>
    </font>
    <font>
      <sz val="8"/>
      <color theme="1"/>
      <name val="LindeDaxGlobal"/>
    </font>
    <font>
      <sz val="10"/>
      <color theme="1"/>
      <name val="LindeDaxGlobal"/>
    </font>
    <font>
      <b/>
      <sz val="10"/>
      <color rgb="FFFFFFFF"/>
      <name val="LindeDaxGlobal"/>
    </font>
    <font>
      <b/>
      <sz val="10"/>
      <color theme="1"/>
      <name val="LindeDaxGlobal"/>
    </font>
    <font>
      <b/>
      <sz val="12"/>
      <color rgb="FFFFFFFF"/>
      <name val="LindeDaxGlobal"/>
    </font>
    <font>
      <sz val="16"/>
      <color theme="1"/>
      <name val="LindeDaxGlobal"/>
    </font>
    <font>
      <sz val="18"/>
      <color theme="1"/>
      <name val="Calibri"/>
      <family val="2"/>
      <scheme val="minor"/>
    </font>
    <font>
      <u/>
      <sz val="9"/>
      <name val="LindeDaxGlobal"/>
    </font>
    <font>
      <u/>
      <sz val="9"/>
      <color theme="1"/>
      <name val="LindeDaxGlobal"/>
    </font>
    <font>
      <u/>
      <sz val="11"/>
      <color theme="1"/>
      <name val="Calibri"/>
      <family val="2"/>
      <scheme val="minor"/>
    </font>
    <font>
      <sz val="10"/>
      <name val="LindeDaxGlobal"/>
    </font>
    <font>
      <b/>
      <sz val="18"/>
      <color rgb="FFFFFFFF"/>
      <name val="LindeDaxGlobal"/>
    </font>
    <font>
      <sz val="12"/>
      <name val="LindeDaxGlobal"/>
    </font>
    <font>
      <b/>
      <sz val="20"/>
      <color theme="1"/>
      <name val="Calibri"/>
      <family val="2"/>
      <scheme val="minor"/>
    </font>
    <font>
      <sz val="20"/>
      <color theme="1"/>
      <name val="Calibri"/>
      <family val="2"/>
      <scheme val="minor"/>
    </font>
    <font>
      <u/>
      <sz val="11"/>
      <color theme="10"/>
      <name val="Calibri"/>
      <family val="2"/>
      <scheme val="minor"/>
    </font>
    <font>
      <sz val="10"/>
      <color theme="1"/>
      <name val="Calibri"/>
      <family val="2"/>
      <scheme val="minor"/>
    </font>
    <font>
      <b/>
      <sz val="11"/>
      <color theme="0"/>
      <name val="Calibri"/>
      <family val="2"/>
      <scheme val="minor"/>
    </font>
    <font>
      <sz val="8"/>
      <color theme="1"/>
      <name val="Calibri"/>
      <family val="2"/>
      <scheme val="minor"/>
    </font>
    <font>
      <sz val="10"/>
      <color rgb="FF6D727D"/>
      <name val="LindeDaxGlobal"/>
    </font>
    <font>
      <sz val="10"/>
      <color rgb="FF000000"/>
      <name val="LindeDaxGlobal"/>
    </font>
    <font>
      <b/>
      <sz val="11"/>
      <color theme="1"/>
      <name val="LindeDaxGlobal"/>
    </font>
    <font>
      <b/>
      <sz val="16"/>
      <color rgb="FFFFFFFF"/>
      <name val="LindeDaxGlobal"/>
    </font>
    <font>
      <sz val="12"/>
      <color theme="1"/>
      <name val="Calibri"/>
      <family val="2"/>
      <scheme val="minor"/>
    </font>
    <font>
      <sz val="9"/>
      <color theme="8"/>
      <name val="LindeDaxGlobal"/>
    </font>
    <font>
      <sz val="14"/>
      <color theme="1"/>
      <name val="Calibri"/>
      <family val="2"/>
      <scheme val="minor"/>
    </font>
    <font>
      <b/>
      <sz val="11"/>
      <color rgb="FFFFFFFF"/>
      <name val="LindeDaxPowerPoint"/>
      <family val="2"/>
    </font>
    <font>
      <sz val="11"/>
      <name val="Arial"/>
      <family val="2"/>
    </font>
    <font>
      <sz val="11"/>
      <color rgb="FF002D5A"/>
      <name val="LindeDaxPowerPoint"/>
      <family val="2"/>
    </font>
    <font>
      <b/>
      <sz val="11"/>
      <color rgb="FF002D5A"/>
      <name val="LindeDaxPowerPoint"/>
      <family val="2"/>
    </font>
    <font>
      <sz val="9"/>
      <color rgb="FF0091FE"/>
      <name val="LindeDaxGlobal"/>
    </font>
    <font>
      <sz val="12"/>
      <color theme="0"/>
      <name val="Calibri"/>
      <family val="2"/>
      <scheme val="minor"/>
    </font>
    <font>
      <sz val="9"/>
      <color rgb="FF0070C0"/>
      <name val="LindeDaxGlobal"/>
    </font>
    <font>
      <sz val="9"/>
      <color rgb="FF00B050"/>
      <name val="LindeDaxGlobal"/>
    </font>
    <font>
      <sz val="10"/>
      <name val="LindeDaxOffice"/>
      <family val="2"/>
    </font>
    <font>
      <sz val="10"/>
      <color theme="1"/>
      <name val="LindeDaxOffice"/>
      <family val="2"/>
    </font>
    <font>
      <sz val="10"/>
      <name val="LindeDaxOffice"/>
    </font>
  </fonts>
  <fills count="41">
    <fill>
      <patternFill patternType="none"/>
    </fill>
    <fill>
      <patternFill patternType="gray125"/>
    </fill>
    <fill>
      <patternFill patternType="solid">
        <fgColor rgb="FF002060"/>
        <bgColor indexed="64"/>
      </patternFill>
    </fill>
    <fill>
      <patternFill patternType="solid">
        <fgColor theme="4" tint="0.59999389629810485"/>
        <bgColor indexed="64"/>
      </patternFill>
    </fill>
    <fill>
      <patternFill patternType="solid">
        <fgColor theme="1"/>
        <bgColor indexed="64"/>
      </patternFill>
    </fill>
    <fill>
      <patternFill patternType="solid">
        <fgColor theme="0"/>
        <bgColor indexed="64"/>
      </patternFill>
    </fill>
    <fill>
      <patternFill patternType="solid">
        <fgColor rgb="FF4D88B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0000"/>
        <bgColor indexed="64"/>
      </patternFill>
    </fill>
    <fill>
      <patternFill patternType="solid">
        <fgColor rgb="FF00B050"/>
        <bgColor indexed="64"/>
      </patternFill>
    </fill>
    <fill>
      <patternFill patternType="solid">
        <fgColor theme="7"/>
        <bgColor indexed="64"/>
      </patternFill>
    </fill>
    <fill>
      <patternFill patternType="solid">
        <fgColor rgb="FFFFC000"/>
        <bgColor indexed="64"/>
      </patternFill>
    </fill>
    <fill>
      <patternFill patternType="solid">
        <fgColor theme="4" tint="-0.249977111117893"/>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7030A0"/>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EC70DA"/>
        <bgColor indexed="64"/>
      </patternFill>
    </fill>
    <fill>
      <patternFill patternType="solid">
        <fgColor theme="6"/>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theme="4" tint="0.79998168889431442"/>
      </patternFill>
    </fill>
    <fill>
      <patternFill patternType="solid">
        <fgColor rgb="FF92D050"/>
        <bgColor theme="4" tint="0.79998168889431442"/>
      </patternFill>
    </fill>
    <fill>
      <patternFill patternType="solid">
        <fgColor rgb="FF0091FE"/>
        <bgColor indexed="64"/>
      </patternFill>
    </fill>
    <fill>
      <patternFill patternType="solid">
        <fgColor theme="9" tint="0.39997558519241921"/>
        <bgColor indexed="64"/>
      </patternFill>
    </fill>
    <fill>
      <patternFill patternType="solid">
        <fgColor theme="0" tint="-0.34998626667073579"/>
        <bgColor indexed="64"/>
      </patternFill>
    </fill>
    <fill>
      <patternFill patternType="solid">
        <fgColor theme="3" tint="0.59999389629810485"/>
        <bgColor indexed="64"/>
      </patternFill>
    </fill>
    <fill>
      <patternFill patternType="solid">
        <fgColor theme="5" tint="0.79998168889431442"/>
        <bgColor indexed="64"/>
      </patternFill>
    </fill>
    <fill>
      <patternFill patternType="solid">
        <fgColor rgb="FFCC9900"/>
        <bgColor indexed="64"/>
      </patternFill>
    </fill>
    <fill>
      <patternFill patternType="solid">
        <fgColor rgb="FF005591"/>
        <bgColor indexed="64"/>
      </patternFill>
    </fill>
    <fill>
      <patternFill patternType="solid">
        <fgColor rgb="FFCBD1DC"/>
        <bgColor indexed="64"/>
      </patternFill>
    </fill>
    <fill>
      <patternFill patternType="solid">
        <fgColor rgb="FFE7E9EE"/>
        <bgColor indexed="64"/>
      </patternFill>
    </fill>
    <fill>
      <patternFill patternType="solid">
        <fgColor rgb="FF92D050"/>
        <bgColor indexed="64"/>
      </patternFill>
    </fill>
    <fill>
      <patternFill patternType="solid">
        <fgColor theme="7" tint="0.79998168889431442"/>
        <bgColor indexed="64"/>
      </patternFill>
    </fill>
  </fills>
  <borders count="42">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rgb="FFFFFFFF"/>
      </left>
      <right style="medium">
        <color rgb="FFFFFFFF"/>
      </right>
      <top style="medium">
        <color rgb="FFFFFFFF"/>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medium">
        <color rgb="FFFFFFFF"/>
      </right>
      <top style="medium">
        <color rgb="FFFFFFFF"/>
      </top>
      <bottom/>
      <diagonal/>
    </border>
    <border>
      <left style="thin">
        <color theme="0"/>
      </left>
      <right style="thin">
        <color theme="0"/>
      </right>
      <top/>
      <bottom style="thin">
        <color indexed="64"/>
      </bottom>
      <diagonal/>
    </border>
    <border>
      <left style="thin">
        <color theme="0"/>
      </left>
      <right style="thin">
        <color theme="0"/>
      </right>
      <top style="thin">
        <color theme="0"/>
      </top>
      <bottom style="thin">
        <color theme="0"/>
      </bottom>
      <diagonal/>
    </border>
    <border>
      <left style="medium">
        <color indexed="64"/>
      </left>
      <right style="medium">
        <color indexed="64"/>
      </right>
      <top style="medium">
        <color indexed="64"/>
      </top>
      <bottom style="medium">
        <color indexed="64"/>
      </bottom>
      <diagonal/>
    </border>
    <border>
      <left/>
      <right/>
      <top style="thin">
        <color theme="4" tint="0.79998168889431442"/>
      </top>
      <bottom style="thin">
        <color theme="4" tint="0.79998168889431442"/>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thin">
        <color theme="0"/>
      </left>
      <right style="thin">
        <color theme="0"/>
      </right>
      <top/>
      <bottom/>
      <diagonal/>
    </border>
    <border>
      <left style="thin">
        <color theme="0"/>
      </left>
      <right style="thin">
        <color theme="0"/>
      </right>
      <top style="thin">
        <color theme="0"/>
      </top>
      <bottom/>
      <diagonal/>
    </border>
    <border>
      <left style="medium">
        <color rgb="FFFFFFFF"/>
      </left>
      <right style="medium">
        <color rgb="FFFFFFFF"/>
      </right>
      <top/>
      <bottom/>
      <diagonal/>
    </border>
    <border>
      <left style="medium">
        <color rgb="FFFFFFFF"/>
      </left>
      <right style="medium">
        <color rgb="FFFFFFFF"/>
      </right>
      <top/>
      <bottom style="thick">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bottom style="medium">
        <color rgb="FFFFFFFF"/>
      </bottom>
      <diagonal/>
    </border>
    <border>
      <left/>
      <right/>
      <top style="medium">
        <color rgb="FFFFFFFF"/>
      </top>
      <bottom/>
      <diagonal/>
    </border>
    <border>
      <left style="medium">
        <color indexed="64"/>
      </left>
      <right/>
      <top/>
      <bottom/>
      <diagonal/>
    </border>
  </borders>
  <cellStyleXfs count="5">
    <xf numFmtId="0" fontId="0" fillId="0" borderId="0"/>
    <xf numFmtId="165" fontId="44" fillId="0" borderId="0" applyFont="0" applyFill="0" applyBorder="0" applyAlignment="0" applyProtection="0"/>
    <xf numFmtId="9" fontId="44" fillId="0" borderId="0" applyFont="0" applyFill="0" applyBorder="0" applyAlignment="0" applyProtection="0"/>
    <xf numFmtId="0" fontId="65" fillId="0" borderId="0" applyNumberFormat="0" applyFill="0" applyBorder="0" applyAlignment="0" applyProtection="0"/>
    <xf numFmtId="166" fontId="44" fillId="0" borderId="0" applyFont="0" applyFill="0" applyBorder="0" applyAlignment="0" applyProtection="0"/>
  </cellStyleXfs>
  <cellXfs count="822">
    <xf numFmtId="0" fontId="0" fillId="0" borderId="0" xfId="0"/>
    <xf numFmtId="0" fontId="3" fillId="0" borderId="2" xfId="0" applyFont="1" applyBorder="1" applyAlignment="1">
      <alignment vertical="center" wrapText="1"/>
    </xf>
    <xf numFmtId="0" fontId="4" fillId="3" borderId="2" xfId="0" applyFont="1" applyFill="1" applyBorder="1" applyAlignment="1">
      <alignment horizontal="center" vertical="center" wrapText="1"/>
    </xf>
    <xf numFmtId="0" fontId="4" fillId="3" borderId="0" xfId="0" applyFont="1" applyFill="1" applyAlignment="1">
      <alignment horizontal="center" vertical="center" wrapText="1"/>
    </xf>
    <xf numFmtId="0" fontId="3" fillId="0" borderId="2" xfId="0" applyFont="1" applyBorder="1" applyAlignment="1">
      <alignment horizontal="left" vertical="center" wrapText="1"/>
    </xf>
    <xf numFmtId="0" fontId="2" fillId="4" borderId="0" xfId="0" applyFont="1" applyFill="1" applyAlignment="1">
      <alignment vertical="center"/>
    </xf>
    <xf numFmtId="0" fontId="0" fillId="5" borderId="0" xfId="0" applyFill="1"/>
    <xf numFmtId="0" fontId="0" fillId="5" borderId="0" xfId="0" applyFill="1" applyAlignment="1">
      <alignment horizontal="center" vertical="center"/>
    </xf>
    <xf numFmtId="0" fontId="0" fillId="0" borderId="0" xfId="0" applyAlignment="1">
      <alignment horizontal="center" vertical="center"/>
    </xf>
    <xf numFmtId="0" fontId="3" fillId="0" borderId="1" xfId="0" applyFont="1" applyBorder="1" applyAlignment="1">
      <alignment horizontal="left" vertical="center" wrapText="1"/>
    </xf>
    <xf numFmtId="0" fontId="0" fillId="0" borderId="3" xfId="0" applyBorder="1"/>
    <xf numFmtId="0" fontId="3" fillId="0" borderId="4" xfId="0" applyFont="1" applyBorder="1" applyAlignment="1">
      <alignment vertical="center" wrapText="1"/>
    </xf>
    <xf numFmtId="0" fontId="3" fillId="0" borderId="4" xfId="0" applyFont="1" applyBorder="1" applyAlignment="1">
      <alignment horizontal="left" vertical="center" wrapText="1"/>
    </xf>
    <xf numFmtId="0" fontId="3" fillId="0" borderId="10" xfId="0" applyFont="1" applyBorder="1" applyAlignment="1">
      <alignment horizontal="left" vertical="center" wrapText="1"/>
    </xf>
    <xf numFmtId="0" fontId="0" fillId="0" borderId="2" xfId="0" applyBorder="1" applyAlignment="1">
      <alignment horizontal="center" vertical="center"/>
    </xf>
    <xf numFmtId="0" fontId="6" fillId="0" borderId="2" xfId="0" applyFont="1" applyBorder="1" applyAlignment="1">
      <alignment vertical="top" wrapText="1" readingOrder="1"/>
    </xf>
    <xf numFmtId="0" fontId="0" fillId="0" borderId="2" xfId="0" applyBorder="1"/>
    <xf numFmtId="0" fontId="0" fillId="5" borderId="2" xfId="0" applyFill="1" applyBorder="1"/>
    <xf numFmtId="0" fontId="0" fillId="5" borderId="1" xfId="0" applyFill="1" applyBorder="1"/>
    <xf numFmtId="0" fontId="7" fillId="0" borderId="2" xfId="0" applyFont="1" applyBorder="1" applyAlignment="1">
      <alignment vertical="top" wrapText="1" readingOrder="1"/>
    </xf>
    <xf numFmtId="0" fontId="8" fillId="0" borderId="2" xfId="0" applyFont="1" applyBorder="1" applyAlignment="1">
      <alignment horizontal="left" vertical="center" wrapText="1" readingOrder="1"/>
    </xf>
    <xf numFmtId="0" fontId="9" fillId="6" borderId="9" xfId="0" applyFont="1" applyFill="1" applyBorder="1" applyAlignment="1">
      <alignment horizontal="center" vertical="center" wrapText="1" readingOrder="1"/>
    </xf>
    <xf numFmtId="0" fontId="2" fillId="4" borderId="0" xfId="0" applyFont="1" applyFill="1" applyAlignment="1">
      <alignment vertical="center" wrapText="1"/>
    </xf>
    <xf numFmtId="0" fontId="6" fillId="0" borderId="12" xfId="0" applyFont="1" applyBorder="1" applyAlignment="1">
      <alignment vertical="top" wrapText="1" readingOrder="1"/>
    </xf>
    <xf numFmtId="0" fontId="2" fillId="2" borderId="0" xfId="0" applyFont="1" applyFill="1" applyAlignment="1">
      <alignment horizontal="center" vertical="center" wrapText="1"/>
    </xf>
    <xf numFmtId="0" fontId="6" fillId="0" borderId="0" xfId="0" applyFont="1" applyAlignment="1">
      <alignment vertical="top" wrapText="1" readingOrder="1"/>
    </xf>
    <xf numFmtId="0" fontId="10" fillId="0" borderId="0" xfId="0" applyFont="1" applyAlignment="1">
      <alignment vertical="center" wrapText="1"/>
    </xf>
    <xf numFmtId="0" fontId="0" fillId="5" borderId="0" xfId="0" applyFill="1" applyAlignment="1">
      <alignment horizontal="left"/>
    </xf>
    <xf numFmtId="0" fontId="3" fillId="8" borderId="2" xfId="0" applyFont="1" applyFill="1" applyBorder="1" applyAlignment="1">
      <alignment vertical="center" wrapText="1"/>
    </xf>
    <xf numFmtId="0" fontId="0" fillId="0" borderId="1" xfId="0" applyBorder="1" applyAlignment="1">
      <alignment horizontal="center" vertical="center"/>
    </xf>
    <xf numFmtId="0" fontId="11" fillId="0" borderId="0" xfId="0" applyFont="1"/>
    <xf numFmtId="0" fontId="12" fillId="0" borderId="2" xfId="0" applyFont="1" applyBorder="1" applyAlignment="1">
      <alignment horizontal="left" vertical="center" wrapText="1" readingOrder="1"/>
    </xf>
    <xf numFmtId="0" fontId="11" fillId="0" borderId="2" xfId="0" applyFont="1" applyBorder="1" applyAlignment="1">
      <alignment vertical="center" wrapText="1"/>
    </xf>
    <xf numFmtId="0" fontId="3" fillId="8" borderId="2" xfId="0" applyFont="1" applyFill="1" applyBorder="1" applyAlignment="1">
      <alignment vertical="center"/>
    </xf>
    <xf numFmtId="0" fontId="14" fillId="0" borderId="2" xfId="0" applyFont="1" applyBorder="1" applyAlignment="1">
      <alignment horizontal="left" vertical="center" wrapText="1" readingOrder="1"/>
    </xf>
    <xf numFmtId="0" fontId="0" fillId="5" borderId="4" xfId="0" applyFill="1" applyBorder="1"/>
    <xf numFmtId="0" fontId="0" fillId="5" borderId="8" xfId="0" applyFill="1" applyBorder="1"/>
    <xf numFmtId="0" fontId="11" fillId="0" borderId="0" xfId="0" applyFont="1" applyAlignment="1">
      <alignment horizontal="center" vertical="center"/>
    </xf>
    <xf numFmtId="0" fontId="11" fillId="0" borderId="2" xfId="0" applyFont="1" applyBorder="1" applyAlignment="1">
      <alignment horizontal="center" vertical="center"/>
    </xf>
    <xf numFmtId="0" fontId="0" fillId="9" borderId="2" xfId="0" applyFill="1" applyBorder="1" applyAlignment="1">
      <alignment horizontal="center" vertical="center"/>
    </xf>
    <xf numFmtId="0" fontId="8" fillId="9" borderId="2" xfId="0" applyFont="1" applyFill="1" applyBorder="1" applyAlignment="1">
      <alignment horizontal="left" vertical="center" wrapText="1" readingOrder="1"/>
    </xf>
    <xf numFmtId="0" fontId="0" fillId="9" borderId="0" xfId="0" applyFill="1"/>
    <xf numFmtId="0" fontId="0" fillId="9" borderId="0" xfId="0" applyFill="1" applyAlignment="1">
      <alignment vertical="center"/>
    </xf>
    <xf numFmtId="0" fontId="16" fillId="0" borderId="2" xfId="0" applyFont="1" applyBorder="1" applyAlignment="1">
      <alignment vertical="top" wrapText="1" readingOrder="1"/>
    </xf>
    <xf numFmtId="0" fontId="17" fillId="0" borderId="2" xfId="0" applyFont="1" applyBorder="1" applyAlignment="1">
      <alignment horizontal="left" vertical="center" wrapText="1" readingOrder="1"/>
    </xf>
    <xf numFmtId="0" fontId="18" fillId="7" borderId="2" xfId="0" applyFont="1" applyFill="1" applyBorder="1" applyAlignment="1">
      <alignment horizontal="center" vertical="center"/>
    </xf>
    <xf numFmtId="0" fontId="18" fillId="0" borderId="2" xfId="0" applyFont="1" applyBorder="1" applyAlignment="1">
      <alignment horizontal="center" vertical="center"/>
    </xf>
    <xf numFmtId="0" fontId="18" fillId="5" borderId="2" xfId="0" applyFont="1" applyFill="1" applyBorder="1"/>
    <xf numFmtId="0" fontId="18" fillId="5" borderId="0" xfId="0" applyFont="1" applyFill="1"/>
    <xf numFmtId="0" fontId="18" fillId="0" borderId="0" xfId="0" applyFont="1" applyAlignment="1">
      <alignment horizontal="center" vertical="center"/>
    </xf>
    <xf numFmtId="0" fontId="18" fillId="5" borderId="1" xfId="0" applyFont="1" applyFill="1" applyBorder="1"/>
    <xf numFmtId="0" fontId="18" fillId="5" borderId="0" xfId="0" applyFont="1" applyFill="1" applyAlignment="1">
      <alignment horizontal="left"/>
    </xf>
    <xf numFmtId="0" fontId="15" fillId="0" borderId="0" xfId="0" applyFont="1"/>
    <xf numFmtId="0" fontId="15" fillId="0" borderId="0" xfId="0" applyFont="1" applyAlignment="1">
      <alignment horizontal="center" vertical="center"/>
    </xf>
    <xf numFmtId="0" fontId="18" fillId="0" borderId="0" xfId="0" applyFont="1"/>
    <xf numFmtId="0" fontId="18" fillId="0" borderId="3" xfId="0" applyFont="1" applyBorder="1" applyAlignment="1">
      <alignment horizontal="center" vertical="center"/>
    </xf>
    <xf numFmtId="0" fontId="18" fillId="0" borderId="3" xfId="0" applyFont="1" applyBorder="1"/>
    <xf numFmtId="0" fontId="0" fillId="10" borderId="2" xfId="0" applyFill="1" applyBorder="1" applyAlignment="1">
      <alignment horizontal="center" vertical="center"/>
    </xf>
    <xf numFmtId="0" fontId="11" fillId="0" borderId="4" xfId="0" applyFont="1" applyBorder="1" applyAlignment="1">
      <alignment horizontal="center" vertical="center"/>
    </xf>
    <xf numFmtId="0" fontId="0" fillId="0" borderId="4" xfId="0" applyBorder="1"/>
    <xf numFmtId="0" fontId="11" fillId="0" borderId="14" xfId="0" applyFont="1" applyBorder="1" applyAlignment="1">
      <alignment vertical="center" wrapText="1"/>
    </xf>
    <xf numFmtId="0" fontId="0" fillId="0" borderId="4" xfId="0" applyBorder="1" applyAlignment="1">
      <alignment horizontal="center" vertical="center"/>
    </xf>
    <xf numFmtId="0" fontId="11" fillId="0" borderId="4" xfId="0" applyFont="1" applyBorder="1" applyAlignment="1">
      <alignment wrapText="1"/>
    </xf>
    <xf numFmtId="0" fontId="0" fillId="8" borderId="2" xfId="0" applyFill="1" applyBorder="1" applyAlignment="1">
      <alignment horizontal="center" vertical="center"/>
    </xf>
    <xf numFmtId="0" fontId="0" fillId="12" borderId="2" xfId="0" applyFill="1" applyBorder="1" applyAlignment="1">
      <alignment horizontal="center" vertical="center"/>
    </xf>
    <xf numFmtId="0" fontId="2" fillId="4" borderId="0" xfId="0" applyFont="1" applyFill="1" applyAlignment="1">
      <alignment horizontal="center" vertical="center"/>
    </xf>
    <xf numFmtId="0" fontId="18" fillId="0" borderId="0" xfId="0" applyFont="1" applyAlignment="1">
      <alignment horizontal="center"/>
    </xf>
    <xf numFmtId="0" fontId="0" fillId="12" borderId="0" xfId="0" applyFill="1" applyAlignment="1">
      <alignment horizontal="center" vertical="center"/>
    </xf>
    <xf numFmtId="0" fontId="0" fillId="13" borderId="2" xfId="0" applyFill="1" applyBorder="1" applyAlignment="1">
      <alignment horizontal="center" vertical="center"/>
    </xf>
    <xf numFmtId="0" fontId="6" fillId="0" borderId="2" xfId="0" applyFont="1" applyBorder="1" applyAlignment="1">
      <alignment horizontal="left" vertical="center" wrapText="1" readingOrder="1"/>
    </xf>
    <xf numFmtId="0" fontId="0" fillId="9" borderId="2" xfId="0" applyFill="1" applyBorder="1" applyAlignment="1">
      <alignment horizontal="left" vertical="center"/>
    </xf>
    <xf numFmtId="0" fontId="0" fillId="9" borderId="0" xfId="0" applyFill="1" applyAlignment="1">
      <alignment horizontal="left" vertical="center"/>
    </xf>
    <xf numFmtId="0" fontId="18" fillId="5" borderId="2" xfId="0" applyFont="1" applyFill="1" applyBorder="1" applyAlignment="1">
      <alignment horizontal="left" vertical="center"/>
    </xf>
    <xf numFmtId="0" fontId="18" fillId="5" borderId="0" xfId="0" applyFont="1" applyFill="1" applyAlignment="1">
      <alignment horizontal="left" vertical="center"/>
    </xf>
    <xf numFmtId="0" fontId="12" fillId="0" borderId="8" xfId="0" applyFont="1" applyBorder="1" applyAlignment="1">
      <alignment horizontal="left" vertical="center" wrapText="1" readingOrder="1"/>
    </xf>
    <xf numFmtId="17" fontId="6" fillId="0" borderId="2" xfId="0" applyNumberFormat="1" applyFont="1" applyBorder="1" applyAlignment="1">
      <alignment horizontal="left" vertical="center" wrapText="1" readingOrder="1"/>
    </xf>
    <xf numFmtId="0" fontId="0" fillId="0" borderId="2" xfId="0" applyBorder="1" applyAlignment="1">
      <alignment horizontal="left" vertical="center"/>
    </xf>
    <xf numFmtId="0" fontId="0" fillId="0" borderId="1" xfId="0" applyBorder="1" applyAlignment="1">
      <alignment horizontal="left" vertical="center"/>
    </xf>
    <xf numFmtId="0" fontId="0" fillId="5" borderId="1" xfId="0" applyFill="1" applyBorder="1" applyAlignment="1">
      <alignment horizontal="left" vertical="center"/>
    </xf>
    <xf numFmtId="0" fontId="7" fillId="0" borderId="2" xfId="0" applyFont="1" applyBorder="1" applyAlignment="1">
      <alignment horizontal="left" vertical="center" wrapText="1" readingOrder="1"/>
    </xf>
    <xf numFmtId="0" fontId="6" fillId="0" borderId="1" xfId="0" applyFont="1" applyBorder="1" applyAlignment="1">
      <alignment horizontal="left" vertical="center" wrapText="1" readingOrder="1"/>
    </xf>
    <xf numFmtId="0" fontId="0" fillId="5" borderId="0" xfId="0" applyFill="1" applyAlignment="1">
      <alignment horizontal="left" vertical="center"/>
    </xf>
    <xf numFmtId="0" fontId="6" fillId="0" borderId="0" xfId="0" applyFont="1" applyAlignment="1">
      <alignment horizontal="left" vertical="center" wrapText="1" readingOrder="1"/>
    </xf>
    <xf numFmtId="0" fontId="0" fillId="5" borderId="11" xfId="0" applyFill="1" applyBorder="1" applyAlignment="1">
      <alignment horizontal="left" vertical="center"/>
    </xf>
    <xf numFmtId="0" fontId="0" fillId="5" borderId="13" xfId="0" applyFill="1" applyBorder="1" applyAlignment="1">
      <alignment horizontal="left" vertical="center"/>
    </xf>
    <xf numFmtId="0" fontId="0" fillId="5" borderId="8" xfId="0" applyFill="1" applyBorder="1" applyAlignment="1">
      <alignment horizontal="left" vertical="center"/>
    </xf>
    <xf numFmtId="0" fontId="13" fillId="0" borderId="1" xfId="0" applyFont="1" applyBorder="1" applyAlignment="1">
      <alignment horizontal="left" vertical="center" wrapText="1" readingOrder="1"/>
    </xf>
    <xf numFmtId="0" fontId="6" fillId="0" borderId="11" xfId="0" applyFont="1" applyBorder="1" applyAlignment="1">
      <alignment horizontal="left" vertical="center" wrapText="1" readingOrder="1"/>
    </xf>
    <xf numFmtId="0" fontId="0" fillId="0" borderId="0" xfId="0" applyAlignment="1">
      <alignment horizontal="left" vertical="center"/>
    </xf>
    <xf numFmtId="0" fontId="0" fillId="5" borderId="11" xfId="0" applyFill="1" applyBorder="1" applyAlignment="1">
      <alignment horizontal="left" vertical="center" wrapText="1"/>
    </xf>
    <xf numFmtId="0" fontId="0" fillId="5" borderId="4" xfId="0" applyFill="1" applyBorder="1" applyAlignment="1">
      <alignment horizontal="left" vertical="center"/>
    </xf>
    <xf numFmtId="0" fontId="3" fillId="5" borderId="13" xfId="0" applyFont="1" applyFill="1" applyBorder="1" applyAlignment="1">
      <alignment horizontal="left" vertical="center" wrapText="1"/>
    </xf>
    <xf numFmtId="0" fontId="3" fillId="5" borderId="11" xfId="0" applyFont="1" applyFill="1" applyBorder="1" applyAlignment="1">
      <alignment horizontal="left" vertical="center" wrapText="1"/>
    </xf>
    <xf numFmtId="0" fontId="0" fillId="5" borderId="2" xfId="0" applyFill="1" applyBorder="1" applyAlignment="1">
      <alignment horizontal="left" vertical="center"/>
    </xf>
    <xf numFmtId="0" fontId="0" fillId="0" borderId="2" xfId="0" applyBorder="1" applyAlignment="1">
      <alignment horizontal="left" vertical="center" wrapText="1"/>
    </xf>
    <xf numFmtId="0" fontId="0" fillId="5" borderId="2" xfId="0" applyFill="1" applyBorder="1" applyAlignment="1">
      <alignment horizontal="left" vertical="center" wrapText="1"/>
    </xf>
    <xf numFmtId="0" fontId="12" fillId="9" borderId="2" xfId="0" applyFont="1" applyFill="1" applyBorder="1" applyAlignment="1">
      <alignment horizontal="left" vertical="center" wrapText="1" readingOrder="1"/>
    </xf>
    <xf numFmtId="0" fontId="6" fillId="9" borderId="2" xfId="0" applyFont="1" applyFill="1" applyBorder="1" applyAlignment="1">
      <alignment horizontal="left" vertical="center" wrapText="1" readingOrder="1"/>
    </xf>
    <xf numFmtId="15" fontId="0" fillId="9" borderId="2" xfId="0" applyNumberFormat="1" applyFill="1" applyBorder="1" applyAlignment="1">
      <alignment horizontal="left" vertical="center"/>
    </xf>
    <xf numFmtId="0" fontId="11" fillId="9" borderId="2" xfId="0" applyFont="1" applyFill="1" applyBorder="1" applyAlignment="1">
      <alignment horizontal="left" vertical="center" wrapText="1"/>
    </xf>
    <xf numFmtId="0" fontId="0" fillId="9" borderId="0" xfId="0" applyFill="1" applyAlignment="1">
      <alignment horizontal="left" vertical="center" wrapText="1"/>
    </xf>
    <xf numFmtId="0" fontId="0" fillId="9" borderId="2" xfId="0" applyFill="1" applyBorder="1" applyAlignment="1">
      <alignment horizontal="left" vertical="center" wrapText="1"/>
    </xf>
    <xf numFmtId="17" fontId="0" fillId="9" borderId="2" xfId="0" applyNumberFormat="1" applyFill="1" applyBorder="1" applyAlignment="1">
      <alignment horizontal="left" vertical="center"/>
    </xf>
    <xf numFmtId="0" fontId="0" fillId="9" borderId="1" xfId="0" applyFill="1" applyBorder="1" applyAlignment="1">
      <alignment horizontal="left" vertical="center"/>
    </xf>
    <xf numFmtId="0" fontId="7" fillId="9" borderId="2" xfId="0" applyFont="1" applyFill="1" applyBorder="1" applyAlignment="1">
      <alignment horizontal="left" vertical="center" wrapText="1" readingOrder="1"/>
    </xf>
    <xf numFmtId="17" fontId="0" fillId="9" borderId="0" xfId="0" applyNumberFormat="1" applyFill="1" applyAlignment="1">
      <alignment horizontal="left" vertical="center"/>
    </xf>
    <xf numFmtId="0" fontId="0" fillId="11" borderId="2" xfId="0" applyFill="1" applyBorder="1" applyAlignment="1">
      <alignment horizontal="left" vertical="center"/>
    </xf>
    <xf numFmtId="0" fontId="15" fillId="0" borderId="2" xfId="0" applyFont="1" applyBorder="1" applyAlignment="1">
      <alignment horizontal="left" vertical="center" wrapText="1" readingOrder="1"/>
    </xf>
    <xf numFmtId="0" fontId="16" fillId="0" borderId="2" xfId="0" applyFont="1" applyBorder="1" applyAlignment="1">
      <alignment horizontal="left" vertical="center" wrapText="1" readingOrder="1"/>
    </xf>
    <xf numFmtId="0" fontId="18" fillId="0" borderId="2" xfId="0" applyFont="1" applyBorder="1" applyAlignment="1">
      <alignment horizontal="left" vertical="center"/>
    </xf>
    <xf numFmtId="0" fontId="16" fillId="0" borderId="0" xfId="0" applyFont="1" applyAlignment="1">
      <alignment horizontal="left" vertical="center" wrapText="1" readingOrder="1"/>
    </xf>
    <xf numFmtId="0" fontId="18" fillId="0" borderId="1" xfId="0" applyFont="1" applyBorder="1" applyAlignment="1">
      <alignment horizontal="left" vertical="center"/>
    </xf>
    <xf numFmtId="0" fontId="18" fillId="5" borderId="11" xfId="0" applyFont="1" applyFill="1" applyBorder="1" applyAlignment="1">
      <alignment horizontal="left" vertical="center"/>
    </xf>
    <xf numFmtId="0" fontId="18" fillId="5" borderId="13" xfId="0" applyFont="1" applyFill="1" applyBorder="1" applyAlignment="1">
      <alignment horizontal="left" vertical="center" wrapText="1"/>
    </xf>
    <xf numFmtId="0" fontId="15" fillId="0" borderId="2" xfId="0" applyFont="1" applyBorder="1" applyAlignment="1">
      <alignment horizontal="left" vertical="center" wrapText="1"/>
    </xf>
    <xf numFmtId="0" fontId="15" fillId="0" borderId="2" xfId="0" applyFont="1" applyBorder="1" applyAlignment="1">
      <alignment horizontal="left" vertical="center"/>
    </xf>
    <xf numFmtId="0" fontId="18" fillId="0" borderId="0" xfId="0" applyFont="1" applyAlignment="1">
      <alignment horizontal="left" vertical="center"/>
    </xf>
    <xf numFmtId="0" fontId="18" fillId="5" borderId="1" xfId="0" applyFont="1" applyFill="1" applyBorder="1" applyAlignment="1">
      <alignment horizontal="left" vertical="center"/>
    </xf>
    <xf numFmtId="0" fontId="15" fillId="0" borderId="0" xfId="0" applyFont="1" applyAlignment="1">
      <alignment horizontal="left" vertical="center"/>
    </xf>
    <xf numFmtId="0" fontId="18" fillId="12" borderId="2" xfId="0" applyFont="1" applyFill="1" applyBorder="1" applyAlignment="1">
      <alignment horizontal="center" vertical="center"/>
    </xf>
    <xf numFmtId="0" fontId="18" fillId="13" borderId="2" xfId="0" applyFont="1" applyFill="1" applyBorder="1" applyAlignment="1">
      <alignment horizontal="center" vertical="center"/>
    </xf>
    <xf numFmtId="0" fontId="18" fillId="5" borderId="0" xfId="0" applyFont="1" applyFill="1" applyAlignment="1">
      <alignment horizontal="left" vertical="center" wrapText="1"/>
    </xf>
    <xf numFmtId="0" fontId="18" fillId="0" borderId="2" xfId="0" applyFont="1" applyBorder="1" applyAlignment="1">
      <alignment horizontal="left" vertical="center" wrapText="1"/>
    </xf>
    <xf numFmtId="0" fontId="18" fillId="11" borderId="2" xfId="0" applyFont="1" applyFill="1" applyBorder="1" applyAlignment="1">
      <alignment horizontal="left" vertical="center"/>
    </xf>
    <xf numFmtId="0" fontId="19" fillId="8" borderId="0" xfId="0" applyFont="1" applyFill="1"/>
    <xf numFmtId="0" fontId="20" fillId="8" borderId="2" xfId="0" applyFont="1" applyFill="1" applyBorder="1" applyAlignment="1">
      <alignment horizontal="left" vertical="center"/>
    </xf>
    <xf numFmtId="0" fontId="18" fillId="8" borderId="2" xfId="0" applyFont="1" applyFill="1" applyBorder="1" applyAlignment="1">
      <alignment horizontal="left" vertical="center"/>
    </xf>
    <xf numFmtId="0" fontId="21" fillId="0" borderId="2" xfId="0" applyFont="1" applyBorder="1" applyAlignment="1">
      <alignment horizontal="left" vertical="center" wrapText="1" readingOrder="1"/>
    </xf>
    <xf numFmtId="0" fontId="18" fillId="5" borderId="7" xfId="0" applyFont="1" applyFill="1" applyBorder="1" applyAlignment="1">
      <alignment horizontal="left" vertical="center" wrapText="1"/>
    </xf>
    <xf numFmtId="0" fontId="11" fillId="0" borderId="11" xfId="0" applyFont="1" applyBorder="1" applyAlignment="1">
      <alignment horizontal="center" vertical="center" wrapText="1"/>
    </xf>
    <xf numFmtId="0" fontId="11" fillId="0" borderId="2" xfId="0" applyFont="1" applyBorder="1" applyAlignment="1">
      <alignment vertical="center"/>
    </xf>
    <xf numFmtId="0" fontId="0" fillId="0" borderId="2" xfId="0" applyBorder="1" applyAlignment="1">
      <alignment vertical="center"/>
    </xf>
    <xf numFmtId="0" fontId="18" fillId="5" borderId="2" xfId="0" applyFont="1" applyFill="1" applyBorder="1" applyAlignment="1">
      <alignment horizontal="left" vertical="center" wrapText="1"/>
    </xf>
    <xf numFmtId="0" fontId="0" fillId="0" borderId="2" xfId="0" applyBorder="1" applyAlignment="1">
      <alignment horizontal="center" vertical="center" wrapText="1"/>
    </xf>
    <xf numFmtId="0" fontId="0" fillId="0" borderId="13" xfId="0" applyBorder="1"/>
    <xf numFmtId="0" fontId="0" fillId="0" borderId="8" xfId="0" applyBorder="1"/>
    <xf numFmtId="0" fontId="0" fillId="0" borderId="15" xfId="0" applyBorder="1"/>
    <xf numFmtId="0" fontId="0" fillId="0" borderId="11" xfId="0" applyBorder="1"/>
    <xf numFmtId="0" fontId="0" fillId="0" borderId="0" xfId="0" applyAlignment="1">
      <alignment vertical="center"/>
    </xf>
    <xf numFmtId="0" fontId="0" fillId="0" borderId="11" xfId="0" applyBorder="1" applyAlignment="1">
      <alignment vertical="center"/>
    </xf>
    <xf numFmtId="0" fontId="18" fillId="0" borderId="2" xfId="0" applyFont="1" applyBorder="1" applyAlignment="1">
      <alignment vertical="center"/>
    </xf>
    <xf numFmtId="0" fontId="0" fillId="0" borderId="0" xfId="0" applyAlignment="1">
      <alignment vertical="center" wrapText="1"/>
    </xf>
    <xf numFmtId="0" fontId="11" fillId="0" borderId="0" xfId="0" applyFont="1" applyAlignment="1">
      <alignment horizontal="left"/>
    </xf>
    <xf numFmtId="0" fontId="22" fillId="0" borderId="2" xfId="0" applyFont="1" applyBorder="1" applyAlignment="1">
      <alignment horizontal="left" vertical="center" wrapText="1" readingOrder="1"/>
    </xf>
    <xf numFmtId="0" fontId="23" fillId="0" borderId="2" xfId="0" applyFont="1" applyBorder="1" applyAlignment="1">
      <alignment horizontal="left" vertical="center" wrapText="1" readingOrder="1"/>
    </xf>
    <xf numFmtId="0" fontId="24" fillId="0" borderId="2" xfId="0" applyFont="1" applyBorder="1" applyAlignment="1">
      <alignment horizontal="left" vertical="center" wrapText="1" readingOrder="1"/>
    </xf>
    <xf numFmtId="0" fontId="25" fillId="0" borderId="2" xfId="0" applyFont="1" applyBorder="1" applyAlignment="1">
      <alignment horizontal="left" vertical="center" wrapText="1"/>
    </xf>
    <xf numFmtId="0" fontId="26" fillId="0" borderId="2" xfId="0" applyFont="1" applyBorder="1" applyAlignment="1">
      <alignment horizontal="left" vertical="center"/>
    </xf>
    <xf numFmtId="0" fontId="26" fillId="0" borderId="1" xfId="0" applyFont="1" applyBorder="1" applyAlignment="1">
      <alignment horizontal="left" vertical="center"/>
    </xf>
    <xf numFmtId="0" fontId="0" fillId="0" borderId="1" xfId="0" applyBorder="1" applyAlignment="1">
      <alignment horizontal="center" vertical="center" wrapText="1"/>
    </xf>
    <xf numFmtId="0" fontId="0" fillId="0" borderId="2" xfId="0" applyBorder="1" applyAlignment="1">
      <alignment vertical="center" wrapText="1"/>
    </xf>
    <xf numFmtId="0" fontId="0" fillId="0" borderId="1" xfId="0" applyBorder="1" applyAlignment="1">
      <alignment vertical="center"/>
    </xf>
    <xf numFmtId="0" fontId="23" fillId="0" borderId="1" xfId="0" applyFont="1" applyBorder="1" applyAlignment="1">
      <alignment horizontal="left" vertical="center" wrapText="1" readingOrder="1"/>
    </xf>
    <xf numFmtId="0" fontId="0" fillId="0" borderId="1" xfId="0" applyBorder="1" applyAlignment="1">
      <alignment horizontal="left" vertical="center" wrapText="1"/>
    </xf>
    <xf numFmtId="17" fontId="0" fillId="0" borderId="2" xfId="0" applyNumberFormat="1" applyBorder="1" applyAlignment="1">
      <alignment horizontal="left" vertical="center"/>
    </xf>
    <xf numFmtId="0" fontId="22" fillId="0" borderId="1" xfId="0" applyFont="1" applyBorder="1" applyAlignment="1">
      <alignment horizontal="left" vertical="center" wrapText="1" readingOrder="1"/>
    </xf>
    <xf numFmtId="17" fontId="22" fillId="0" borderId="2" xfId="0" applyNumberFormat="1" applyFont="1" applyBorder="1" applyAlignment="1">
      <alignment horizontal="left" vertical="center" wrapText="1" readingOrder="1"/>
    </xf>
    <xf numFmtId="0" fontId="22" fillId="0" borderId="2" xfId="0" applyFont="1" applyBorder="1" applyAlignment="1">
      <alignment vertical="center" wrapText="1" readingOrder="1"/>
    </xf>
    <xf numFmtId="0" fontId="26" fillId="0" borderId="2" xfId="0" applyFont="1" applyBorder="1" applyAlignment="1">
      <alignment horizontal="left" vertical="center" wrapText="1"/>
    </xf>
    <xf numFmtId="0" fontId="26" fillId="0" borderId="1" xfId="0" applyFont="1" applyBorder="1" applyAlignment="1">
      <alignment horizontal="left" vertical="center" wrapText="1"/>
    </xf>
    <xf numFmtId="0" fontId="27" fillId="0" borderId="2" xfId="0" applyFont="1" applyBorder="1" applyAlignment="1">
      <alignment horizontal="left" vertical="center" wrapText="1" readingOrder="1"/>
    </xf>
    <xf numFmtId="0" fontId="26" fillId="0" borderId="4" xfId="0" applyFont="1" applyBorder="1" applyAlignment="1">
      <alignment horizontal="left" vertical="center"/>
    </xf>
    <xf numFmtId="0" fontId="26" fillId="0" borderId="10" xfId="0" applyFont="1" applyBorder="1" applyAlignment="1">
      <alignment horizontal="left" vertical="center"/>
    </xf>
    <xf numFmtId="0" fontId="28" fillId="15" borderId="8" xfId="0" applyFont="1" applyFill="1" applyBorder="1" applyAlignment="1">
      <alignment horizontal="center" vertical="center" wrapText="1" readingOrder="1"/>
    </xf>
    <xf numFmtId="0" fontId="28" fillId="15" borderId="6" xfId="0" applyFont="1" applyFill="1" applyBorder="1" applyAlignment="1">
      <alignment horizontal="center" vertical="center" wrapText="1" readingOrder="1"/>
    </xf>
    <xf numFmtId="0" fontId="29" fillId="5" borderId="0" xfId="0" applyFont="1" applyFill="1" applyAlignment="1">
      <alignment horizontal="center" vertical="center"/>
    </xf>
    <xf numFmtId="0" fontId="30" fillId="0" borderId="0" xfId="0" applyFont="1" applyAlignment="1">
      <alignment wrapText="1"/>
    </xf>
    <xf numFmtId="0" fontId="30" fillId="0" borderId="0" xfId="0" applyFont="1" applyAlignment="1">
      <alignment horizontal="center"/>
    </xf>
    <xf numFmtId="0" fontId="30" fillId="0" borderId="0" xfId="0" applyFont="1"/>
    <xf numFmtId="0" fontId="31" fillId="15" borderId="0" xfId="0" applyFont="1" applyFill="1" applyAlignment="1">
      <alignment horizontal="center" vertical="center"/>
    </xf>
    <xf numFmtId="0" fontId="32" fillId="15" borderId="3" xfId="0" applyFont="1" applyFill="1" applyBorder="1" applyAlignment="1">
      <alignment horizontal="center" vertical="center" wrapText="1"/>
    </xf>
    <xf numFmtId="0" fontId="32" fillId="15" borderId="8" xfId="0" applyFont="1" applyFill="1" applyBorder="1" applyAlignment="1">
      <alignment horizontal="center" vertical="center"/>
    </xf>
    <xf numFmtId="0" fontId="32" fillId="15" borderId="8" xfId="0" applyFont="1" applyFill="1" applyBorder="1" applyAlignment="1">
      <alignment horizontal="center" vertical="center" wrapText="1"/>
    </xf>
    <xf numFmtId="0" fontId="32" fillId="15" borderId="8" xfId="0" applyFont="1" applyFill="1" applyBorder="1" applyAlignment="1">
      <alignment horizontal="center" vertical="center" wrapText="1" readingOrder="1"/>
    </xf>
    <xf numFmtId="0" fontId="29" fillId="0" borderId="11" xfId="0" applyFont="1" applyBorder="1" applyAlignment="1">
      <alignment horizontal="center" vertical="center"/>
    </xf>
    <xf numFmtId="0" fontId="30" fillId="0" borderId="2" xfId="0" applyFont="1" applyBorder="1" applyAlignment="1">
      <alignment vertical="center" wrapText="1"/>
    </xf>
    <xf numFmtId="0" fontId="30" fillId="0" borderId="2" xfId="0" applyFont="1" applyBorder="1" applyAlignment="1">
      <alignment horizontal="center" vertical="center"/>
    </xf>
    <xf numFmtId="0" fontId="29" fillId="0" borderId="2" xfId="0" applyFont="1" applyBorder="1" applyAlignment="1">
      <alignment horizontal="center" vertical="center"/>
    </xf>
    <xf numFmtId="0" fontId="29" fillId="0" borderId="2" xfId="0" applyFont="1" applyBorder="1" applyAlignment="1">
      <alignment vertical="center" wrapText="1"/>
    </xf>
    <xf numFmtId="0" fontId="30" fillId="0" borderId="2" xfId="0" applyFont="1" applyBorder="1" applyAlignment="1">
      <alignment horizontal="left" vertical="center" wrapText="1" readingOrder="1"/>
    </xf>
    <xf numFmtId="0" fontId="30" fillId="0" borderId="2" xfId="0" applyFont="1" applyBorder="1" applyAlignment="1">
      <alignment horizontal="center" vertical="center" wrapText="1" readingOrder="1"/>
    </xf>
    <xf numFmtId="0" fontId="33" fillId="0" borderId="2" xfId="0" applyFont="1" applyBorder="1" applyAlignment="1">
      <alignment horizontal="center" vertical="center" wrapText="1" readingOrder="1"/>
    </xf>
    <xf numFmtId="0" fontId="29" fillId="0" borderId="2" xfId="0" applyFont="1" applyBorder="1" applyAlignment="1">
      <alignment horizontal="left" vertical="center" wrapText="1"/>
    </xf>
    <xf numFmtId="0" fontId="30" fillId="0" borderId="2" xfId="0" applyFont="1" applyBorder="1" applyAlignment="1">
      <alignment horizontal="left" vertical="center" wrapText="1"/>
    </xf>
    <xf numFmtId="0" fontId="30" fillId="0" borderId="2" xfId="0" applyFont="1" applyBorder="1" applyAlignment="1">
      <alignment horizontal="center" vertical="center" wrapText="1"/>
    </xf>
    <xf numFmtId="0" fontId="29" fillId="0" borderId="2" xfId="0" applyFont="1" applyBorder="1" applyAlignment="1">
      <alignment horizontal="center" vertical="center" wrapText="1"/>
    </xf>
    <xf numFmtId="0" fontId="33" fillId="0" borderId="2" xfId="0" applyFont="1" applyBorder="1" applyAlignment="1">
      <alignment horizontal="left" vertical="center" wrapText="1" readingOrder="1"/>
    </xf>
    <xf numFmtId="0" fontId="30" fillId="0" borderId="4" xfId="0" applyFont="1" applyBorder="1" applyAlignment="1">
      <alignment horizontal="left" vertical="center" wrapText="1"/>
    </xf>
    <xf numFmtId="0" fontId="30" fillId="0" borderId="4" xfId="0" applyFont="1" applyBorder="1" applyAlignment="1">
      <alignment horizontal="center" vertical="center" wrapText="1"/>
    </xf>
    <xf numFmtId="0" fontId="33" fillId="0" borderId="4" xfId="0" applyFont="1" applyBorder="1" applyAlignment="1">
      <alignment horizontal="center" vertical="center" wrapText="1" readingOrder="1"/>
    </xf>
    <xf numFmtId="0" fontId="29" fillId="0" borderId="4" xfId="0" applyFont="1" applyBorder="1" applyAlignment="1">
      <alignment horizontal="center" vertical="center"/>
    </xf>
    <xf numFmtId="0" fontId="29" fillId="0" borderId="0" xfId="0" applyFont="1" applyAlignment="1">
      <alignment horizontal="center" vertical="center"/>
    </xf>
    <xf numFmtId="0" fontId="29" fillId="0" borderId="0" xfId="0" applyFont="1" applyAlignment="1">
      <alignment horizontal="center"/>
    </xf>
    <xf numFmtId="0" fontId="29" fillId="5" borderId="0" xfId="0" applyFont="1" applyFill="1"/>
    <xf numFmtId="0" fontId="29" fillId="5" borderId="0" xfId="0" applyFont="1" applyFill="1" applyAlignment="1">
      <alignment horizontal="center"/>
    </xf>
    <xf numFmtId="0" fontId="30" fillId="0" borderId="0" xfId="0" applyFont="1" applyAlignment="1">
      <alignment horizontal="center" wrapText="1"/>
    </xf>
    <xf numFmtId="0" fontId="32" fillId="15" borderId="12" xfId="0" applyFont="1" applyFill="1" applyBorder="1" applyAlignment="1">
      <alignment horizontal="center" vertical="center" wrapText="1"/>
    </xf>
    <xf numFmtId="0" fontId="30" fillId="0" borderId="2" xfId="0" quotePrefix="1" applyFont="1" applyBorder="1" applyAlignment="1">
      <alignment horizontal="center" vertical="center" wrapText="1"/>
    </xf>
    <xf numFmtId="0" fontId="30" fillId="0" borderId="0" xfId="0" applyFont="1" applyAlignment="1">
      <alignment horizontal="center" vertical="center" wrapText="1"/>
    </xf>
    <xf numFmtId="0" fontId="29" fillId="0" borderId="4" xfId="0" applyFont="1" applyBorder="1" applyAlignment="1">
      <alignment horizontal="center" vertical="center" wrapText="1"/>
    </xf>
    <xf numFmtId="0" fontId="29" fillId="0" borderId="0" xfId="0" applyFont="1" applyAlignment="1">
      <alignment horizontal="center" vertical="center" wrapText="1"/>
    </xf>
    <xf numFmtId="0" fontId="29" fillId="5" borderId="0" xfId="0" applyFont="1" applyFill="1" applyAlignment="1">
      <alignment horizontal="center" vertical="center" wrapText="1"/>
    </xf>
    <xf numFmtId="0" fontId="29" fillId="0" borderId="15" xfId="0" applyFont="1" applyBorder="1" applyAlignment="1">
      <alignment horizontal="center" vertical="center"/>
    </xf>
    <xf numFmtId="0" fontId="34" fillId="16" borderId="0" xfId="0" applyFont="1" applyFill="1" applyAlignment="1">
      <alignment horizontal="center" vertical="center" wrapText="1"/>
    </xf>
    <xf numFmtId="0" fontId="29" fillId="8" borderId="2" xfId="0" applyFont="1" applyFill="1" applyBorder="1" applyAlignment="1">
      <alignment horizontal="center" vertical="center"/>
    </xf>
    <xf numFmtId="0" fontId="33" fillId="8" borderId="2" xfId="0" applyFont="1" applyFill="1" applyBorder="1" applyAlignment="1">
      <alignment horizontal="center" vertical="center" wrapText="1" readingOrder="1"/>
    </xf>
    <xf numFmtId="0" fontId="30" fillId="8" borderId="2" xfId="0" applyFont="1" applyFill="1" applyBorder="1" applyAlignment="1">
      <alignment horizontal="center" vertical="center" wrapText="1" readingOrder="1"/>
    </xf>
    <xf numFmtId="0" fontId="33" fillId="8" borderId="4" xfId="0" applyFont="1" applyFill="1" applyBorder="1" applyAlignment="1">
      <alignment horizontal="center" vertical="center" wrapText="1" readingOrder="1"/>
    </xf>
    <xf numFmtId="0" fontId="29" fillId="8" borderId="0" xfId="0" applyFont="1" applyFill="1" applyAlignment="1">
      <alignment horizontal="center"/>
    </xf>
    <xf numFmtId="0" fontId="0" fillId="8" borderId="2" xfId="0" applyFill="1" applyBorder="1" applyAlignment="1">
      <alignment vertical="center"/>
    </xf>
    <xf numFmtId="0" fontId="24" fillId="8" borderId="2" xfId="0" applyFont="1" applyFill="1" applyBorder="1" applyAlignment="1">
      <alignment horizontal="left" vertical="center" wrapText="1" readingOrder="1"/>
    </xf>
    <xf numFmtId="0" fontId="26" fillId="8" borderId="2" xfId="0" applyFont="1" applyFill="1" applyBorder="1" applyAlignment="1">
      <alignment horizontal="left" vertical="center"/>
    </xf>
    <xf numFmtId="0" fontId="0" fillId="8" borderId="2" xfId="0" applyFill="1" applyBorder="1" applyAlignment="1">
      <alignment horizontal="center" vertical="center" wrapText="1"/>
    </xf>
    <xf numFmtId="0" fontId="22" fillId="8" borderId="2" xfId="0" applyFont="1" applyFill="1" applyBorder="1" applyAlignment="1">
      <alignment horizontal="left" vertical="center" wrapText="1" readingOrder="1"/>
    </xf>
    <xf numFmtId="0" fontId="26" fillId="8" borderId="2" xfId="0" applyFont="1" applyFill="1" applyBorder="1" applyAlignment="1">
      <alignment horizontal="left" vertical="center" wrapText="1"/>
    </xf>
    <xf numFmtId="0" fontId="0" fillId="8" borderId="2" xfId="0" applyFill="1" applyBorder="1" applyAlignment="1">
      <alignment horizontal="left" vertical="center"/>
    </xf>
    <xf numFmtId="0" fontId="0" fillId="8" borderId="2" xfId="0" applyFill="1" applyBorder="1" applyAlignment="1">
      <alignment horizontal="left" vertical="center" wrapText="1"/>
    </xf>
    <xf numFmtId="17" fontId="0" fillId="8" borderId="2" xfId="0" applyNumberFormat="1" applyFill="1" applyBorder="1" applyAlignment="1">
      <alignment horizontal="left" vertical="center"/>
    </xf>
    <xf numFmtId="17" fontId="22" fillId="8" borderId="2" xfId="0" applyNumberFormat="1" applyFont="1" applyFill="1" applyBorder="1" applyAlignment="1">
      <alignment horizontal="left" vertical="center" wrapText="1" readingOrder="1"/>
    </xf>
    <xf numFmtId="0" fontId="23" fillId="8" borderId="2" xfId="0" applyFont="1" applyFill="1" applyBorder="1" applyAlignment="1">
      <alignment horizontal="left" vertical="center" wrapText="1" readingOrder="1"/>
    </xf>
    <xf numFmtId="0" fontId="26" fillId="8" borderId="4" xfId="0" applyFont="1" applyFill="1" applyBorder="1" applyAlignment="1">
      <alignment horizontal="left" vertical="center"/>
    </xf>
    <xf numFmtId="0" fontId="0" fillId="8" borderId="0" xfId="0" applyFill="1"/>
    <xf numFmtId="0" fontId="0" fillId="8" borderId="2" xfId="0" applyFill="1" applyBorder="1" applyAlignment="1">
      <alignment vertical="center" wrapText="1"/>
    </xf>
    <xf numFmtId="0" fontId="34" fillId="8" borderId="0" xfId="0" applyFont="1" applyFill="1" applyAlignment="1">
      <alignment horizontal="center" vertical="center" wrapText="1"/>
    </xf>
    <xf numFmtId="0" fontId="30" fillId="8" borderId="2" xfId="0" applyFont="1" applyFill="1" applyBorder="1" applyAlignment="1">
      <alignment vertical="center" wrapText="1"/>
    </xf>
    <xf numFmtId="0" fontId="29" fillId="8" borderId="2" xfId="0" applyFont="1" applyFill="1" applyBorder="1" applyAlignment="1">
      <alignment vertical="center" wrapText="1"/>
    </xf>
    <xf numFmtId="0" fontId="29" fillId="8" borderId="2" xfId="0" applyFont="1" applyFill="1" applyBorder="1" applyAlignment="1">
      <alignment horizontal="left" vertical="center" wrapText="1"/>
    </xf>
    <xf numFmtId="0" fontId="30" fillId="8" borderId="2" xfId="0" applyFont="1" applyFill="1" applyBorder="1" applyAlignment="1">
      <alignment horizontal="left" vertical="center" wrapText="1" readingOrder="1"/>
    </xf>
    <xf numFmtId="0" fontId="33" fillId="8" borderId="2" xfId="0" applyFont="1" applyFill="1" applyBorder="1" applyAlignment="1">
      <alignment horizontal="left" vertical="center" wrapText="1" readingOrder="1"/>
    </xf>
    <xf numFmtId="0" fontId="29" fillId="8" borderId="0" xfId="0" applyFont="1" applyFill="1"/>
    <xf numFmtId="0" fontId="36" fillId="8" borderId="8" xfId="0" applyFont="1" applyFill="1" applyBorder="1" applyAlignment="1">
      <alignment horizontal="center" vertical="center" wrapText="1" readingOrder="1"/>
    </xf>
    <xf numFmtId="0" fontId="35" fillId="8" borderId="8" xfId="0" applyFont="1" applyFill="1" applyBorder="1" applyAlignment="1">
      <alignment horizontal="center" vertical="center"/>
    </xf>
    <xf numFmtId="0" fontId="30" fillId="5" borderId="2" xfId="0" applyFont="1" applyFill="1" applyBorder="1" applyAlignment="1">
      <alignment horizontal="left" vertical="center" wrapText="1"/>
    </xf>
    <xf numFmtId="0" fontId="29" fillId="0" borderId="1" xfId="0" applyFont="1" applyBorder="1" applyAlignment="1">
      <alignment horizontal="center" vertical="center"/>
    </xf>
    <xf numFmtId="0" fontId="26" fillId="8" borderId="11" xfId="0" applyFont="1" applyFill="1" applyBorder="1" applyAlignment="1">
      <alignment horizontal="left" vertical="center" wrapText="1"/>
    </xf>
    <xf numFmtId="0" fontId="0" fillId="5" borderId="7" xfId="0" applyFill="1" applyBorder="1"/>
    <xf numFmtId="0" fontId="30" fillId="0" borderId="4" xfId="0" applyFont="1" applyBorder="1" applyAlignment="1">
      <alignment vertical="center" wrapText="1"/>
    </xf>
    <xf numFmtId="0" fontId="29" fillId="0" borderId="10" xfId="0" applyFont="1" applyBorder="1" applyAlignment="1">
      <alignment horizontal="center" vertical="center" wrapText="1"/>
    </xf>
    <xf numFmtId="0" fontId="29" fillId="0" borderId="1" xfId="0" applyFont="1" applyBorder="1" applyAlignment="1">
      <alignment horizontal="center" vertical="center" wrapText="1"/>
    </xf>
    <xf numFmtId="0" fontId="30" fillId="5" borderId="4" xfId="0" applyFont="1" applyFill="1" applyBorder="1" applyAlignment="1">
      <alignment horizontal="left" vertical="center" wrapText="1"/>
    </xf>
    <xf numFmtId="0" fontId="29" fillId="0" borderId="4" xfId="0" applyFont="1" applyBorder="1" applyAlignment="1">
      <alignment horizontal="left" vertical="center" wrapText="1"/>
    </xf>
    <xf numFmtId="0" fontId="0" fillId="0" borderId="15" xfId="0" applyBorder="1" applyAlignment="1">
      <alignment horizontal="center" vertical="center" wrapText="1"/>
    </xf>
    <xf numFmtId="0" fontId="0" fillId="0" borderId="11" xfId="0" applyBorder="1" applyAlignment="1">
      <alignment horizontal="center" vertical="center" wrapText="1"/>
    </xf>
    <xf numFmtId="0" fontId="0" fillId="0" borderId="15" xfId="0" applyBorder="1" applyAlignment="1">
      <alignment horizontal="left" vertical="center" wrapText="1"/>
    </xf>
    <xf numFmtId="0" fontId="0" fillId="0" borderId="4" xfId="0" applyBorder="1" applyAlignment="1">
      <alignment horizontal="center" vertical="center" wrapText="1"/>
    </xf>
    <xf numFmtId="0" fontId="0" fillId="0" borderId="4" xfId="0" applyBorder="1" applyAlignment="1">
      <alignment horizontal="left" vertical="center" wrapText="1"/>
    </xf>
    <xf numFmtId="0" fontId="0" fillId="0" borderId="10" xfId="0" applyBorder="1" applyAlignment="1">
      <alignment horizontal="center" vertical="center" wrapText="1"/>
    </xf>
    <xf numFmtId="0" fontId="15" fillId="0" borderId="2" xfId="0" applyFont="1" applyBorder="1" applyAlignment="1">
      <alignment horizontal="center" vertical="center" wrapText="1" readingOrder="1"/>
    </xf>
    <xf numFmtId="0" fontId="16" fillId="0" borderId="2" xfId="0" applyFont="1" applyBorder="1" applyAlignment="1">
      <alignment horizontal="center" vertical="center" wrapText="1" readingOrder="1"/>
    </xf>
    <xf numFmtId="0" fontId="15" fillId="0" borderId="2" xfId="0" applyFont="1" applyBorder="1" applyAlignment="1">
      <alignment horizontal="center" vertical="center" wrapText="1"/>
    </xf>
    <xf numFmtId="0" fontId="15" fillId="0" borderId="2" xfId="0" applyFont="1" applyBorder="1" applyAlignment="1">
      <alignment horizontal="center" vertical="center"/>
    </xf>
    <xf numFmtId="0" fontId="15" fillId="0" borderId="2" xfId="0" quotePrefix="1" applyFont="1" applyBorder="1" applyAlignment="1">
      <alignment horizontal="center" vertical="center"/>
    </xf>
    <xf numFmtId="0" fontId="18" fillId="5" borderId="2" xfId="0" applyFont="1" applyFill="1" applyBorder="1" applyAlignment="1">
      <alignment horizontal="center" vertical="center"/>
    </xf>
    <xf numFmtId="0" fontId="18" fillId="11" borderId="2" xfId="0" applyFont="1" applyFill="1" applyBorder="1" applyAlignment="1">
      <alignment horizontal="center" vertical="center"/>
    </xf>
    <xf numFmtId="0" fontId="18" fillId="0" borderId="2" xfId="0" applyFont="1" applyBorder="1" applyAlignment="1">
      <alignment horizontal="center" vertical="center" wrapText="1"/>
    </xf>
    <xf numFmtId="0" fontId="18" fillId="0" borderId="2" xfId="0" applyFont="1" applyBorder="1" applyAlignment="1">
      <alignment horizontal="center"/>
    </xf>
    <xf numFmtId="0" fontId="17" fillId="0" borderId="2" xfId="0" applyFont="1" applyBorder="1" applyAlignment="1">
      <alignment horizontal="center" vertical="center" wrapText="1" readingOrder="1"/>
    </xf>
    <xf numFmtId="0" fontId="18" fillId="0" borderId="1"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2" xfId="0" applyFont="1" applyBorder="1" applyAlignment="1">
      <alignment horizontal="center" wrapText="1"/>
    </xf>
    <xf numFmtId="0" fontId="18" fillId="0" borderId="2" xfId="0" applyFont="1" applyBorder="1" applyAlignment="1">
      <alignment horizontal="center" vertical="center" wrapText="1" readingOrder="1"/>
    </xf>
    <xf numFmtId="0" fontId="16" fillId="0" borderId="0" xfId="0" applyFont="1" applyAlignment="1">
      <alignment horizontal="center" vertical="center" wrapText="1" readingOrder="1"/>
    </xf>
    <xf numFmtId="0" fontId="18" fillId="5" borderId="0" xfId="0" applyFont="1" applyFill="1" applyAlignment="1">
      <alignment horizontal="center" vertical="center"/>
    </xf>
    <xf numFmtId="0" fontId="15" fillId="0" borderId="0" xfId="0" applyFont="1" applyAlignment="1">
      <alignment wrapText="1"/>
    </xf>
    <xf numFmtId="0" fontId="18" fillId="5" borderId="0" xfId="0" applyFont="1" applyFill="1" applyAlignment="1">
      <alignment horizontal="center"/>
    </xf>
    <xf numFmtId="0" fontId="15" fillId="0" borderId="0" xfId="0" applyFont="1" applyAlignment="1">
      <alignment horizontal="center"/>
    </xf>
    <xf numFmtId="0" fontId="39" fillId="2" borderId="5" xfId="0" applyFont="1" applyFill="1" applyBorder="1" applyAlignment="1">
      <alignment horizontal="center" vertical="center" wrapText="1"/>
    </xf>
    <xf numFmtId="0" fontId="39" fillId="2" borderId="0" xfId="0" applyFont="1" applyFill="1" applyAlignment="1">
      <alignment horizontal="center" vertical="center" wrapText="1"/>
    </xf>
    <xf numFmtId="0" fontId="40" fillId="5" borderId="0" xfId="0" applyFont="1" applyFill="1" applyAlignment="1">
      <alignment horizontal="center" vertical="center"/>
    </xf>
    <xf numFmtId="0" fontId="39" fillId="2" borderId="6" xfId="0" applyFont="1" applyFill="1" applyBorder="1" applyAlignment="1">
      <alignment horizontal="center" vertical="center" wrapText="1"/>
    </xf>
    <xf numFmtId="0" fontId="39" fillId="2" borderId="7" xfId="0" applyFont="1" applyFill="1" applyBorder="1" applyAlignment="1">
      <alignment horizontal="center" vertical="center" wrapText="1"/>
    </xf>
    <xf numFmtId="0" fontId="18" fillId="5" borderId="0" xfId="0" applyFont="1" applyFill="1" applyAlignment="1">
      <alignment wrapText="1"/>
    </xf>
    <xf numFmtId="0" fontId="41" fillId="3" borderId="2" xfId="0" applyFont="1" applyFill="1" applyBorder="1" applyAlignment="1">
      <alignment horizontal="center" vertical="center" wrapText="1"/>
    </xf>
    <xf numFmtId="0" fontId="41" fillId="3" borderId="0" xfId="0" applyFont="1" applyFill="1" applyAlignment="1">
      <alignment horizontal="center" vertical="center" wrapText="1"/>
    </xf>
    <xf numFmtId="0" fontId="18" fillId="0" borderId="10" xfId="0" applyFont="1" applyBorder="1" applyAlignment="1">
      <alignment horizontal="center" vertical="center"/>
    </xf>
    <xf numFmtId="0" fontId="43" fillId="6" borderId="18" xfId="0" applyFont="1" applyFill="1" applyBorder="1" applyAlignment="1">
      <alignment horizontal="center" vertical="center" wrapText="1" readingOrder="1"/>
    </xf>
    <xf numFmtId="0" fontId="43" fillId="6" borderId="0" xfId="0" applyFont="1" applyFill="1" applyAlignment="1">
      <alignment horizontal="center" vertical="center" wrapText="1" readingOrder="1"/>
    </xf>
    <xf numFmtId="0" fontId="41" fillId="0" borderId="15" xfId="0" applyFont="1" applyBorder="1" applyAlignment="1">
      <alignment horizontal="center" vertical="center" wrapText="1"/>
    </xf>
    <xf numFmtId="0" fontId="42" fillId="4" borderId="17" xfId="0" applyFont="1" applyFill="1" applyBorder="1" applyAlignment="1">
      <alignment horizontal="center" vertical="center"/>
    </xf>
    <xf numFmtId="0" fontId="42" fillId="4" borderId="0" xfId="0" applyFont="1" applyFill="1" applyAlignment="1">
      <alignment horizontal="center" vertical="center" wrapText="1"/>
    </xf>
    <xf numFmtId="0" fontId="43" fillId="6" borderId="9" xfId="0" applyFont="1" applyFill="1" applyBorder="1" applyAlignment="1">
      <alignment horizontal="center" vertical="center" wrapText="1" readingOrder="1"/>
    </xf>
    <xf numFmtId="0" fontId="40" fillId="17" borderId="2" xfId="0" applyFont="1" applyFill="1" applyBorder="1" applyAlignment="1">
      <alignment horizontal="center" vertical="center" wrapText="1" readingOrder="1"/>
    </xf>
    <xf numFmtId="0" fontId="40" fillId="17" borderId="0" xfId="0" applyFont="1" applyFill="1" applyAlignment="1">
      <alignment horizontal="center" vertical="center" wrapText="1" readingOrder="1"/>
    </xf>
    <xf numFmtId="0" fontId="43" fillId="6" borderId="16" xfId="0" applyFont="1" applyFill="1" applyBorder="1" applyAlignment="1">
      <alignment horizontal="center" vertical="center" wrapText="1" readingOrder="1"/>
    </xf>
    <xf numFmtId="0" fontId="18" fillId="5" borderId="2" xfId="0" applyFont="1" applyFill="1" applyBorder="1" applyAlignment="1">
      <alignment vertical="center"/>
    </xf>
    <xf numFmtId="0" fontId="18" fillId="5" borderId="8" xfId="0" applyFont="1" applyFill="1" applyBorder="1"/>
    <xf numFmtId="0" fontId="18" fillId="5" borderId="4" xfId="0" applyFont="1" applyFill="1" applyBorder="1"/>
    <xf numFmtId="0" fontId="18" fillId="14" borderId="2" xfId="0" applyFont="1" applyFill="1" applyBorder="1" applyAlignment="1">
      <alignment horizontal="center" vertical="center"/>
    </xf>
    <xf numFmtId="0" fontId="18" fillId="5" borderId="11" xfId="0" applyFont="1" applyFill="1" applyBorder="1"/>
    <xf numFmtId="0" fontId="18" fillId="5" borderId="2" xfId="0" applyFont="1" applyFill="1" applyBorder="1" applyAlignment="1">
      <alignment horizontal="center"/>
    </xf>
    <xf numFmtId="0" fontId="18" fillId="0" borderId="2" xfId="0" applyFont="1" applyBorder="1" applyAlignment="1">
      <alignment wrapText="1"/>
    </xf>
    <xf numFmtId="0" fontId="18" fillId="0" borderId="1" xfId="0" applyFont="1" applyBorder="1" applyAlignment="1">
      <alignment horizontal="center" vertical="center"/>
    </xf>
    <xf numFmtId="0" fontId="18" fillId="9" borderId="0" xfId="0" applyFont="1" applyFill="1"/>
    <xf numFmtId="0" fontId="15" fillId="9" borderId="2" xfId="0" applyFont="1" applyFill="1" applyBorder="1" applyAlignment="1">
      <alignment horizontal="center" vertical="center" wrapText="1"/>
    </xf>
    <xf numFmtId="0" fontId="18" fillId="9" borderId="0" xfId="0" applyFont="1" applyFill="1" applyAlignment="1">
      <alignment vertical="center"/>
    </xf>
    <xf numFmtId="0" fontId="18" fillId="10" borderId="2" xfId="0" applyFont="1" applyFill="1" applyBorder="1" applyAlignment="1">
      <alignment horizontal="center" vertical="center"/>
    </xf>
    <xf numFmtId="0" fontId="15" fillId="0" borderId="2" xfId="0" applyFont="1" applyBorder="1" applyAlignment="1">
      <alignment vertical="center" wrapText="1"/>
    </xf>
    <xf numFmtId="0" fontId="18" fillId="5" borderId="2" xfId="0" applyFont="1" applyFill="1" applyBorder="1" applyAlignment="1">
      <alignment vertical="center" wrapText="1"/>
    </xf>
    <xf numFmtId="0" fontId="18" fillId="5" borderId="0" xfId="0" applyFont="1" applyFill="1" applyAlignment="1">
      <alignment vertical="center"/>
    </xf>
    <xf numFmtId="0" fontId="18" fillId="5" borderId="0" xfId="0" applyFont="1" applyFill="1" applyAlignment="1">
      <alignment vertical="center" wrapText="1"/>
    </xf>
    <xf numFmtId="0" fontId="16" fillId="0" borderId="1" xfId="0" applyFont="1" applyBorder="1" applyAlignment="1">
      <alignment horizontal="center" vertical="center" wrapText="1" readingOrder="1"/>
    </xf>
    <xf numFmtId="17" fontId="16" fillId="0" borderId="1" xfId="0" applyNumberFormat="1" applyFont="1" applyBorder="1" applyAlignment="1">
      <alignment horizontal="center" vertical="center" wrapText="1" readingOrder="1"/>
    </xf>
    <xf numFmtId="0" fontId="18" fillId="0" borderId="1" xfId="0" applyFont="1" applyBorder="1" applyAlignment="1">
      <alignment horizontal="center"/>
    </xf>
    <xf numFmtId="0" fontId="15" fillId="0" borderId="1" xfId="0" applyFont="1" applyBorder="1" applyAlignment="1">
      <alignment horizontal="center" vertical="center" wrapText="1" readingOrder="1"/>
    </xf>
    <xf numFmtId="17" fontId="15" fillId="0" borderId="1" xfId="0" applyNumberFormat="1" applyFont="1" applyBorder="1" applyAlignment="1">
      <alignment horizontal="center" vertical="center" wrapText="1" readingOrder="1"/>
    </xf>
    <xf numFmtId="15" fontId="18" fillId="0" borderId="1" xfId="0" applyNumberFormat="1" applyFont="1" applyBorder="1" applyAlignment="1">
      <alignment horizontal="center" vertical="center" wrapText="1"/>
    </xf>
    <xf numFmtId="0" fontId="18" fillId="0" borderId="4" xfId="0" applyFont="1" applyBorder="1" applyAlignment="1">
      <alignment horizontal="center" vertical="center"/>
    </xf>
    <xf numFmtId="0" fontId="18" fillId="5" borderId="0" xfId="0" applyFont="1" applyFill="1" applyAlignment="1">
      <alignment horizontal="center" wrapText="1"/>
    </xf>
    <xf numFmtId="0" fontId="18" fillId="9" borderId="2" xfId="0" applyFont="1" applyFill="1" applyBorder="1" applyAlignment="1">
      <alignment horizontal="center" vertical="center" wrapText="1"/>
    </xf>
    <xf numFmtId="0" fontId="18" fillId="0" borderId="0" xfId="0" applyFont="1" applyAlignment="1">
      <alignment horizontal="center" wrapText="1"/>
    </xf>
    <xf numFmtId="0" fontId="40" fillId="5" borderId="3" xfId="0" applyFont="1" applyFill="1" applyBorder="1" applyAlignment="1">
      <alignment horizontal="center" vertical="center"/>
    </xf>
    <xf numFmtId="15" fontId="18" fillId="0" borderId="1" xfId="0" applyNumberFormat="1" applyFont="1" applyBorder="1" applyAlignment="1">
      <alignment horizontal="center" vertical="center"/>
    </xf>
    <xf numFmtId="0" fontId="18" fillId="0" borderId="11" xfId="0" applyFont="1" applyBorder="1" applyAlignment="1">
      <alignment horizontal="center" vertical="center"/>
    </xf>
    <xf numFmtId="0" fontId="18" fillId="0" borderId="11" xfId="0" applyFont="1" applyBorder="1" applyAlignment="1">
      <alignment horizontal="center" vertical="center" wrapText="1" readingOrder="1"/>
    </xf>
    <xf numFmtId="0" fontId="18" fillId="0" borderId="11" xfId="0" applyFont="1" applyBorder="1" applyAlignment="1">
      <alignment horizontal="center"/>
    </xf>
    <xf numFmtId="0" fontId="16" fillId="0" borderId="11" xfId="0" applyFont="1" applyBorder="1" applyAlignment="1">
      <alignment horizontal="center" vertical="center" wrapText="1" readingOrder="1"/>
    </xf>
    <xf numFmtId="0" fontId="15" fillId="0" borderId="11" xfId="0" applyFont="1" applyBorder="1" applyAlignment="1">
      <alignment horizontal="center" vertical="center" wrapText="1" readingOrder="1"/>
    </xf>
    <xf numFmtId="0" fontId="18" fillId="0" borderId="11" xfId="0" applyFont="1" applyBorder="1" applyAlignment="1">
      <alignment horizontal="center" vertical="center" wrapText="1"/>
    </xf>
    <xf numFmtId="0" fontId="18" fillId="0" borderId="0" xfId="0" applyFont="1" applyAlignment="1">
      <alignment vertical="center"/>
    </xf>
    <xf numFmtId="0" fontId="18" fillId="11" borderId="2" xfId="0" applyFont="1" applyFill="1" applyBorder="1" applyAlignment="1">
      <alignment horizontal="left" vertical="center" wrapText="1"/>
    </xf>
    <xf numFmtId="0" fontId="15" fillId="11" borderId="2" xfId="0" applyFont="1" applyFill="1" applyBorder="1" applyAlignment="1">
      <alignment horizontal="left" vertical="center" wrapText="1" readingOrder="1"/>
    </xf>
    <xf numFmtId="0" fontId="18" fillId="0" borderId="11" xfId="0" applyFont="1" applyBorder="1"/>
    <xf numFmtId="0" fontId="18" fillId="11" borderId="2" xfId="0" applyFont="1" applyFill="1" applyBorder="1" applyAlignment="1">
      <alignment vertical="center" wrapText="1"/>
    </xf>
    <xf numFmtId="0" fontId="18" fillId="0" borderId="0" xfId="0" applyFont="1" applyAlignment="1">
      <alignment horizontal="center" vertical="center" wrapText="1"/>
    </xf>
    <xf numFmtId="167" fontId="18" fillId="0" borderId="11" xfId="1" applyNumberFormat="1" applyFont="1" applyFill="1" applyBorder="1" applyAlignment="1">
      <alignment horizontal="center" vertical="center" wrapText="1" readingOrder="1"/>
    </xf>
    <xf numFmtId="0" fontId="18" fillId="0" borderId="2" xfId="0" applyFont="1" applyBorder="1" applyAlignment="1">
      <alignment vertical="top" wrapText="1"/>
    </xf>
    <xf numFmtId="0" fontId="18" fillId="0" borderId="2" xfId="0" applyFont="1" applyBorder="1" applyAlignment="1">
      <alignment horizontal="left" vertical="center" wrapText="1" readingOrder="1"/>
    </xf>
    <xf numFmtId="0" fontId="18" fillId="0" borderId="2" xfId="0" applyFont="1" applyBorder="1" applyAlignment="1">
      <alignment vertical="center" wrapText="1"/>
    </xf>
    <xf numFmtId="0" fontId="18" fillId="18" borderId="2" xfId="0" applyFont="1" applyFill="1" applyBorder="1" applyAlignment="1">
      <alignment horizontal="center" vertical="center"/>
    </xf>
    <xf numFmtId="17" fontId="18" fillId="0" borderId="1" xfId="0" applyNumberFormat="1" applyFont="1" applyBorder="1" applyAlignment="1">
      <alignment horizontal="center" vertical="center"/>
    </xf>
    <xf numFmtId="17" fontId="18" fillId="0" borderId="1" xfId="0" applyNumberFormat="1" applyFont="1" applyBorder="1" applyAlignment="1">
      <alignment horizontal="center" vertical="center" wrapText="1"/>
    </xf>
    <xf numFmtId="0" fontId="18" fillId="9" borderId="1" xfId="0" applyFont="1" applyFill="1" applyBorder="1" applyAlignment="1">
      <alignment horizontal="center" vertical="center" wrapText="1"/>
    </xf>
    <xf numFmtId="17" fontId="18" fillId="9" borderId="1" xfId="0" applyNumberFormat="1" applyFont="1" applyFill="1" applyBorder="1" applyAlignment="1">
      <alignment horizontal="center" vertical="center" wrapText="1"/>
    </xf>
    <xf numFmtId="0" fontId="18" fillId="11" borderId="2" xfId="0" applyFont="1" applyFill="1" applyBorder="1" applyAlignment="1">
      <alignment horizontal="center" vertical="center" wrapText="1"/>
    </xf>
    <xf numFmtId="0" fontId="46" fillId="5" borderId="0" xfId="0" applyFont="1" applyFill="1" applyAlignment="1">
      <alignment horizontal="center"/>
    </xf>
    <xf numFmtId="1" fontId="45" fillId="5" borderId="0" xfId="0" applyNumberFormat="1" applyFont="1" applyFill="1" applyAlignment="1">
      <alignment horizontal="center"/>
    </xf>
    <xf numFmtId="0" fontId="47" fillId="0" borderId="0" xfId="0" applyFont="1" applyAlignment="1">
      <alignment horizontal="left"/>
    </xf>
    <xf numFmtId="0" fontId="18" fillId="0" borderId="11" xfId="0" applyFont="1" applyBorder="1" applyAlignment="1">
      <alignment vertical="top" wrapText="1"/>
    </xf>
    <xf numFmtId="0" fontId="18" fillId="0" borderId="11" xfId="0" applyFont="1" applyBorder="1" applyAlignment="1">
      <alignment vertical="center" wrapText="1"/>
    </xf>
    <xf numFmtId="0" fontId="18" fillId="0" borderId="11" xfId="0" applyFont="1" applyBorder="1" applyAlignment="1">
      <alignment horizontal="left" vertical="center" wrapText="1"/>
    </xf>
    <xf numFmtId="0" fontId="18" fillId="0" borderId="11" xfId="0" applyFont="1" applyBorder="1" applyAlignment="1">
      <alignment wrapText="1"/>
    </xf>
    <xf numFmtId="0" fontId="16" fillId="0" borderId="11" xfId="0" applyFont="1" applyBorder="1" applyAlignment="1">
      <alignment horizontal="left" vertical="center" wrapText="1" readingOrder="1"/>
    </xf>
    <xf numFmtId="0" fontId="17" fillId="0" borderId="11" xfId="0" applyFont="1" applyBorder="1" applyAlignment="1">
      <alignment horizontal="left" vertical="center" wrapText="1" readingOrder="1"/>
    </xf>
    <xf numFmtId="0" fontId="18" fillId="5" borderId="11" xfId="0" applyFont="1" applyFill="1" applyBorder="1" applyAlignment="1">
      <alignment horizontal="left" vertical="center" wrapText="1"/>
    </xf>
    <xf numFmtId="0" fontId="18" fillId="0" borderId="2" xfId="0" applyFont="1" applyBorder="1"/>
    <xf numFmtId="0" fontId="17" fillId="0" borderId="2" xfId="0" applyFont="1" applyBorder="1" applyAlignment="1">
      <alignment horizontal="left" vertical="top" wrapText="1" readingOrder="1"/>
    </xf>
    <xf numFmtId="0" fontId="40" fillId="5" borderId="4" xfId="0" applyFont="1" applyFill="1" applyBorder="1" applyAlignment="1">
      <alignment horizontal="center"/>
    </xf>
    <xf numFmtId="0" fontId="40" fillId="5" borderId="3" xfId="0" applyFont="1" applyFill="1" applyBorder="1" applyAlignment="1">
      <alignment horizontal="center"/>
    </xf>
    <xf numFmtId="0" fontId="18" fillId="0" borderId="13" xfId="0" applyFont="1" applyBorder="1"/>
    <xf numFmtId="0" fontId="15" fillId="10" borderId="0" xfId="0" applyFont="1" applyFill="1" applyAlignment="1">
      <alignment horizontal="center" vertical="center" wrapText="1"/>
    </xf>
    <xf numFmtId="0" fontId="18" fillId="5" borderId="11" xfId="0" applyFont="1" applyFill="1" applyBorder="1" applyAlignment="1">
      <alignment vertical="center" wrapText="1"/>
    </xf>
    <xf numFmtId="0" fontId="17" fillId="0" borderId="11" xfId="0" applyFont="1" applyBorder="1" applyAlignment="1">
      <alignment horizontal="left" vertical="top" wrapText="1" readingOrder="1"/>
    </xf>
    <xf numFmtId="0" fontId="18" fillId="8" borderId="2" xfId="0" applyFont="1" applyFill="1" applyBorder="1" applyAlignment="1">
      <alignment horizontal="center" vertical="center" wrapText="1" readingOrder="1"/>
    </xf>
    <xf numFmtId="167" fontId="17" fillId="0" borderId="11" xfId="1" applyNumberFormat="1" applyFont="1" applyFill="1" applyBorder="1" applyAlignment="1">
      <alignment horizontal="center" vertical="center" wrapText="1" readingOrder="1"/>
    </xf>
    <xf numFmtId="0" fontId="15" fillId="0" borderId="4" xfId="0" applyFont="1" applyBorder="1" applyAlignment="1">
      <alignment horizontal="left" vertical="center" wrapText="1"/>
    </xf>
    <xf numFmtId="0" fontId="16" fillId="0" borderId="4" xfId="0" applyFont="1" applyBorder="1" applyAlignment="1">
      <alignment horizontal="center" vertical="center" wrapText="1" readingOrder="1"/>
    </xf>
    <xf numFmtId="0" fontId="18" fillId="5" borderId="4" xfId="0" applyFont="1" applyFill="1" applyBorder="1" applyAlignment="1">
      <alignment horizontal="center" vertical="center"/>
    </xf>
    <xf numFmtId="17" fontId="17" fillId="0" borderId="8" xfId="0" applyNumberFormat="1" applyFont="1" applyBorder="1" applyAlignment="1">
      <alignment horizontal="center" vertical="center" wrapText="1" readingOrder="1"/>
    </xf>
    <xf numFmtId="0" fontId="17" fillId="0" borderId="8" xfId="0" applyFont="1" applyBorder="1" applyAlignment="1">
      <alignment horizontal="center" vertical="center" wrapText="1" readingOrder="1"/>
    </xf>
    <xf numFmtId="17" fontId="17" fillId="0" borderId="2" xfId="0" applyNumberFormat="1" applyFont="1" applyBorder="1" applyAlignment="1">
      <alignment horizontal="center" vertical="center" wrapText="1" readingOrder="1"/>
    </xf>
    <xf numFmtId="0" fontId="18" fillId="5" borderId="4" xfId="0" applyFont="1" applyFill="1" applyBorder="1" applyAlignment="1">
      <alignment horizontal="left" vertical="center" wrapText="1"/>
    </xf>
    <xf numFmtId="0" fontId="16" fillId="14" borderId="2" xfId="0" applyFont="1" applyFill="1" applyBorder="1" applyAlignment="1">
      <alignment horizontal="center" vertical="center" wrapText="1" readingOrder="1"/>
    </xf>
    <xf numFmtId="0" fontId="15" fillId="14" borderId="0" xfId="0" applyFont="1" applyFill="1" applyAlignment="1">
      <alignment horizontal="center" vertical="center" wrapText="1"/>
    </xf>
    <xf numFmtId="17" fontId="17" fillId="0" borderId="11" xfId="0" applyNumberFormat="1" applyFont="1" applyBorder="1" applyAlignment="1">
      <alignment horizontal="center" vertical="center" wrapText="1" readingOrder="1"/>
    </xf>
    <xf numFmtId="0" fontId="18" fillId="0" borderId="8" xfId="0" applyFont="1" applyBorder="1" applyAlignment="1">
      <alignment horizontal="center" vertical="center"/>
    </xf>
    <xf numFmtId="0" fontId="6" fillId="0" borderId="2" xfId="0" applyFont="1" applyBorder="1" applyAlignment="1">
      <alignment vertical="center" wrapText="1" readingOrder="1"/>
    </xf>
    <xf numFmtId="0" fontId="18" fillId="0" borderId="8" xfId="0" applyFont="1" applyBorder="1" applyAlignment="1">
      <alignment horizontal="center" vertical="center" wrapText="1"/>
    </xf>
    <xf numFmtId="0" fontId="18" fillId="0" borderId="15" xfId="0" applyFont="1" applyBorder="1" applyAlignment="1">
      <alignment horizontal="center" vertical="center"/>
    </xf>
    <xf numFmtId="0" fontId="0" fillId="0" borderId="0" xfId="0" pivotButton="1"/>
    <xf numFmtId="0" fontId="0" fillId="0" borderId="0" xfId="0" applyAlignment="1">
      <alignment horizontal="left"/>
    </xf>
    <xf numFmtId="0" fontId="48" fillId="6" borderId="0" xfId="0" applyFont="1" applyFill="1" applyAlignment="1">
      <alignment horizontal="center" vertical="center" wrapText="1" readingOrder="1"/>
    </xf>
    <xf numFmtId="0" fontId="40" fillId="5" borderId="4" xfId="0" applyFont="1" applyFill="1" applyBorder="1" applyAlignment="1">
      <alignment horizontal="center" vertical="center"/>
    </xf>
    <xf numFmtId="0" fontId="18" fillId="19" borderId="2" xfId="0" applyFont="1" applyFill="1" applyBorder="1" applyAlignment="1">
      <alignment horizontal="center" vertical="center"/>
    </xf>
    <xf numFmtId="0" fontId="18" fillId="12" borderId="0" xfId="0" applyFont="1" applyFill="1" applyAlignment="1">
      <alignment horizontal="center" vertical="center"/>
    </xf>
    <xf numFmtId="0" fontId="18" fillId="18" borderId="4" xfId="0" applyFont="1" applyFill="1" applyBorder="1" applyAlignment="1">
      <alignment horizontal="center" vertical="center"/>
    </xf>
    <xf numFmtId="0" fontId="15" fillId="0" borderId="2" xfId="0" applyFont="1" applyBorder="1" applyAlignment="1">
      <alignment wrapText="1"/>
    </xf>
    <xf numFmtId="0" fontId="18" fillId="5" borderId="8" xfId="0" applyFont="1" applyFill="1" applyBorder="1" applyAlignment="1">
      <alignment horizontal="center"/>
    </xf>
    <xf numFmtId="0" fontId="15" fillId="0" borderId="2" xfId="0" applyFont="1" applyBorder="1" applyAlignment="1">
      <alignment horizontal="center"/>
    </xf>
    <xf numFmtId="0" fontId="15" fillId="0" borderId="4" xfId="0" applyFont="1" applyBorder="1" applyAlignment="1">
      <alignment horizontal="center" vertical="center" wrapText="1"/>
    </xf>
    <xf numFmtId="0" fontId="16" fillId="0" borderId="15" xfId="0" applyFont="1" applyBorder="1" applyAlignment="1">
      <alignment horizontal="center" vertical="center" wrapText="1" readingOrder="1"/>
    </xf>
    <xf numFmtId="0" fontId="18" fillId="5" borderId="2" xfId="0" applyFont="1" applyFill="1" applyBorder="1" applyAlignment="1">
      <alignment wrapText="1"/>
    </xf>
    <xf numFmtId="0" fontId="17" fillId="0" borderId="4" xfId="0" applyFont="1" applyBorder="1" applyAlignment="1">
      <alignment horizontal="left" vertical="center" wrapText="1" readingOrder="1"/>
    </xf>
    <xf numFmtId="0" fontId="18" fillId="5" borderId="11" xfId="0" applyFont="1" applyFill="1" applyBorder="1" applyAlignment="1">
      <alignment wrapText="1"/>
    </xf>
    <xf numFmtId="0" fontId="17" fillId="0" borderId="15" xfId="0" applyFont="1" applyBorder="1" applyAlignment="1">
      <alignment horizontal="left" vertical="center" wrapText="1" readingOrder="1"/>
    </xf>
    <xf numFmtId="0" fontId="18" fillId="0" borderId="11" xfId="0" applyFont="1" applyBorder="1" applyAlignment="1">
      <alignment horizontal="left" wrapText="1"/>
    </xf>
    <xf numFmtId="0" fontId="49" fillId="0" borderId="2" xfId="0" applyFont="1" applyBorder="1" applyAlignment="1">
      <alignment horizontal="center" vertical="center" wrapText="1" readingOrder="1"/>
    </xf>
    <xf numFmtId="1" fontId="0" fillId="0" borderId="0" xfId="0" applyNumberFormat="1"/>
    <xf numFmtId="0" fontId="0" fillId="0" borderId="0" xfId="0" applyAlignment="1">
      <alignment horizontal="center" vertical="center" wrapText="1"/>
    </xf>
    <xf numFmtId="0" fontId="0" fillId="0" borderId="0" xfId="0" applyAlignment="1">
      <alignment horizontal="left" indent="1"/>
    </xf>
    <xf numFmtId="0" fontId="43" fillId="20" borderId="9" xfId="0" applyFont="1" applyFill="1" applyBorder="1" applyAlignment="1">
      <alignment horizontal="center" vertical="center" wrapText="1" readingOrder="1"/>
    </xf>
    <xf numFmtId="0" fontId="42" fillId="20" borderId="0" xfId="0" applyFont="1" applyFill="1" applyAlignment="1">
      <alignment horizontal="center" vertical="center" wrapText="1"/>
    </xf>
    <xf numFmtId="0" fontId="18" fillId="0" borderId="0" xfId="0" applyFont="1" applyAlignment="1">
      <alignment horizontal="left" vertical="center" wrapText="1"/>
    </xf>
    <xf numFmtId="0" fontId="18" fillId="5" borderId="15" xfId="0" applyFont="1" applyFill="1" applyBorder="1"/>
    <xf numFmtId="0" fontId="15" fillId="18" borderId="0" xfId="0" applyFont="1" applyFill="1" applyAlignment="1">
      <alignment wrapText="1"/>
    </xf>
    <xf numFmtId="0" fontId="18" fillId="18" borderId="0" xfId="0" applyFont="1" applyFill="1" applyAlignment="1">
      <alignment horizontal="center"/>
    </xf>
    <xf numFmtId="0" fontId="42" fillId="0" borderId="0" xfId="0" applyFont="1" applyAlignment="1">
      <alignment horizontal="center" wrapText="1"/>
    </xf>
    <xf numFmtId="17" fontId="17" fillId="0" borderId="4" xfId="0" applyNumberFormat="1" applyFont="1" applyBorder="1" applyAlignment="1">
      <alignment horizontal="center" vertical="center" wrapText="1" readingOrder="1"/>
    </xf>
    <xf numFmtId="0" fontId="17" fillId="0" borderId="4" xfId="0" applyFont="1" applyBorder="1" applyAlignment="1">
      <alignment horizontal="center" vertical="center" wrapText="1" readingOrder="1"/>
    </xf>
    <xf numFmtId="0" fontId="17" fillId="0" borderId="3" xfId="0" applyFont="1" applyBorder="1" applyAlignment="1">
      <alignment horizontal="center" vertical="center" wrapText="1" readingOrder="1"/>
    </xf>
    <xf numFmtId="0" fontId="18" fillId="0" borderId="4" xfId="0" applyFont="1" applyBorder="1" applyAlignment="1">
      <alignment horizontal="center" vertical="center" wrapText="1" readingOrder="1"/>
    </xf>
    <xf numFmtId="17" fontId="16" fillId="0" borderId="2" xfId="0" applyNumberFormat="1" applyFont="1" applyBorder="1" applyAlignment="1">
      <alignment horizontal="center" vertical="center" wrapText="1" readingOrder="1"/>
    </xf>
    <xf numFmtId="0" fontId="18" fillId="0" borderId="8" xfId="0" applyFont="1" applyBorder="1" applyAlignment="1">
      <alignment horizontal="center"/>
    </xf>
    <xf numFmtId="0" fontId="15" fillId="0" borderId="0" xfId="0" applyFont="1" applyAlignment="1">
      <alignment horizontal="left" vertical="center" wrapText="1" readingOrder="1"/>
    </xf>
    <xf numFmtId="0" fontId="15" fillId="0" borderId="0" xfId="0" applyFont="1" applyAlignment="1">
      <alignment horizontal="left" vertical="center" wrapText="1"/>
    </xf>
    <xf numFmtId="0" fontId="15" fillId="0" borderId="4" xfId="0" applyFont="1" applyBorder="1" applyAlignment="1">
      <alignment horizontal="left" vertical="center" wrapText="1" readingOrder="1"/>
    </xf>
    <xf numFmtId="0" fontId="15" fillId="0" borderId="8" xfId="0" applyFont="1" applyBorder="1" applyAlignment="1">
      <alignment horizontal="left" vertical="center" wrapText="1" readingOrder="1"/>
    </xf>
    <xf numFmtId="0" fontId="15" fillId="0" borderId="0" xfId="0" applyFont="1" applyAlignment="1">
      <alignment vertical="center" wrapText="1"/>
    </xf>
    <xf numFmtId="0" fontId="15" fillId="0" borderId="11" xfId="0" applyFont="1" applyBorder="1" applyAlignment="1">
      <alignment horizontal="left" vertical="center" wrapText="1" readingOrder="1"/>
    </xf>
    <xf numFmtId="0" fontId="18" fillId="0" borderId="4" xfId="0" applyFont="1" applyBorder="1" applyAlignment="1">
      <alignment horizontal="left" vertical="center" wrapText="1"/>
    </xf>
    <xf numFmtId="17" fontId="12" fillId="0" borderId="2" xfId="0" applyNumberFormat="1" applyFont="1" applyBorder="1" applyAlignment="1">
      <alignment horizontal="left" vertical="center" wrapText="1" readingOrder="1"/>
    </xf>
    <xf numFmtId="0" fontId="18" fillId="0" borderId="11" xfId="0" applyFont="1" applyBorder="1" applyAlignment="1">
      <alignment horizontal="center" wrapText="1"/>
    </xf>
    <xf numFmtId="0" fontId="18" fillId="0" borderId="15" xfId="0" applyFont="1" applyBorder="1"/>
    <xf numFmtId="0" fontId="18" fillId="0" borderId="4" xfId="0" applyFont="1" applyBorder="1"/>
    <xf numFmtId="0" fontId="18" fillId="0" borderId="0" xfId="0" applyFont="1" applyAlignment="1">
      <alignment vertical="center" wrapText="1"/>
    </xf>
    <xf numFmtId="0" fontId="15" fillId="0" borderId="4" xfId="0" applyFont="1" applyBorder="1" applyAlignment="1">
      <alignment vertical="center" wrapText="1"/>
    </xf>
    <xf numFmtId="0" fontId="15" fillId="0" borderId="8" xfId="0" applyFont="1" applyBorder="1" applyAlignment="1">
      <alignment horizontal="left" vertical="center" wrapText="1"/>
    </xf>
    <xf numFmtId="0" fontId="15" fillId="0" borderId="0" xfId="0" applyFont="1" applyAlignment="1">
      <alignment horizontal="center" vertical="center" wrapText="1"/>
    </xf>
    <xf numFmtId="0" fontId="15" fillId="0" borderId="15" xfId="0" applyFont="1" applyBorder="1" applyAlignment="1">
      <alignment horizontal="left" vertical="center" wrapText="1" readingOrder="1"/>
    </xf>
    <xf numFmtId="0" fontId="50" fillId="0" borderId="2" xfId="0" applyFont="1" applyBorder="1" applyAlignment="1">
      <alignment horizontal="center" vertical="center" wrapText="1" readingOrder="1"/>
    </xf>
    <xf numFmtId="0" fontId="50" fillId="0" borderId="11" xfId="0" applyFont="1" applyBorder="1" applyAlignment="1">
      <alignment horizontal="center" vertical="center" wrapText="1" readingOrder="1"/>
    </xf>
    <xf numFmtId="17" fontId="15" fillId="0" borderId="2" xfId="0" applyNumberFormat="1" applyFont="1" applyBorder="1" applyAlignment="1">
      <alignment horizontal="center" vertical="center" wrapText="1"/>
    </xf>
    <xf numFmtId="0" fontId="18" fillId="18" borderId="0" xfId="0" applyFont="1" applyFill="1" applyAlignment="1">
      <alignment horizontal="center" wrapText="1"/>
    </xf>
    <xf numFmtId="0" fontId="51" fillId="0" borderId="10" xfId="0" applyFont="1" applyBorder="1" applyAlignment="1">
      <alignment horizontal="center" vertical="center"/>
    </xf>
    <xf numFmtId="0" fontId="52" fillId="6" borderId="18" xfId="0" applyFont="1" applyFill="1" applyBorder="1" applyAlignment="1">
      <alignment horizontal="center" vertical="center" wrapText="1" readingOrder="1"/>
    </xf>
    <xf numFmtId="0" fontId="52" fillId="6" borderId="0" xfId="0" applyFont="1" applyFill="1" applyAlignment="1">
      <alignment horizontal="center" vertical="center" wrapText="1" readingOrder="1"/>
    </xf>
    <xf numFmtId="0" fontId="52" fillId="20" borderId="9" xfId="0" applyFont="1" applyFill="1" applyBorder="1" applyAlignment="1">
      <alignment horizontal="center" vertical="center" wrapText="1" readingOrder="1"/>
    </xf>
    <xf numFmtId="0" fontId="53" fillId="17" borderId="2" xfId="0" applyFont="1" applyFill="1" applyBorder="1" applyAlignment="1">
      <alignment horizontal="center" vertical="center" wrapText="1" readingOrder="1"/>
    </xf>
    <xf numFmtId="0" fontId="53" fillId="17" borderId="0" xfId="0" applyFont="1" applyFill="1" applyAlignment="1">
      <alignment horizontal="center" vertical="center" wrapText="1" readingOrder="1"/>
    </xf>
    <xf numFmtId="0" fontId="52" fillId="6" borderId="16" xfId="0" applyFont="1" applyFill="1" applyBorder="1" applyAlignment="1">
      <alignment horizontal="center" vertical="center" wrapText="1" readingOrder="1"/>
    </xf>
    <xf numFmtId="0" fontId="51" fillId="5" borderId="0" xfId="0" applyFont="1" applyFill="1"/>
    <xf numFmtId="0" fontId="54" fillId="6" borderId="0" xfId="0" applyFont="1" applyFill="1" applyAlignment="1">
      <alignment horizontal="center" vertical="center" wrapText="1" readingOrder="1"/>
    </xf>
    <xf numFmtId="0" fontId="18" fillId="18" borderId="0" xfId="0" applyFont="1" applyFill="1" applyAlignment="1">
      <alignment horizontal="center" vertical="center"/>
    </xf>
    <xf numFmtId="0" fontId="55" fillId="0" borderId="0" xfId="0" applyFont="1" applyAlignment="1">
      <alignment horizontal="center" vertical="center" wrapText="1"/>
    </xf>
    <xf numFmtId="0" fontId="0" fillId="0" borderId="0" xfId="0" applyAlignment="1">
      <alignment horizontal="center"/>
    </xf>
    <xf numFmtId="0" fontId="2" fillId="2" borderId="0" xfId="0" applyFont="1" applyFill="1"/>
    <xf numFmtId="0" fontId="2" fillId="2" borderId="0" xfId="0" applyFont="1" applyFill="1" applyAlignment="1">
      <alignment horizontal="center"/>
    </xf>
    <xf numFmtId="15" fontId="18" fillId="0" borderId="2" xfId="0" applyNumberFormat="1" applyFont="1" applyBorder="1" applyAlignment="1">
      <alignment horizontal="center" vertical="center"/>
    </xf>
    <xf numFmtId="0" fontId="56" fillId="0" borderId="0" xfId="0" applyFont="1"/>
    <xf numFmtId="167" fontId="18" fillId="0" borderId="2" xfId="1" applyNumberFormat="1" applyFont="1" applyBorder="1" applyAlignment="1">
      <alignment horizontal="center" vertical="center" wrapText="1"/>
    </xf>
    <xf numFmtId="0" fontId="0" fillId="0" borderId="0" xfId="0" applyAlignment="1">
      <alignment wrapText="1"/>
    </xf>
    <xf numFmtId="165" fontId="0" fillId="0" borderId="0" xfId="1" applyFont="1"/>
    <xf numFmtId="0" fontId="57" fillId="0" borderId="2" xfId="0" applyFont="1" applyBorder="1" applyAlignment="1">
      <alignment wrapText="1"/>
    </xf>
    <xf numFmtId="0" fontId="17" fillId="0" borderId="8" xfId="2" applyNumberFormat="1" applyFont="1" applyBorder="1" applyAlignment="1">
      <alignment horizontal="center" vertical="center" wrapText="1" readingOrder="1"/>
    </xf>
    <xf numFmtId="0" fontId="17" fillId="0" borderId="2" xfId="2" applyNumberFormat="1" applyFont="1" applyBorder="1" applyAlignment="1">
      <alignment horizontal="center" vertical="center" wrapText="1" readingOrder="1"/>
    </xf>
    <xf numFmtId="0" fontId="18" fillId="5" borderId="2" xfId="2" applyNumberFormat="1" applyFont="1" applyFill="1" applyBorder="1" applyAlignment="1">
      <alignment horizontal="center"/>
    </xf>
    <xf numFmtId="0" fontId="0" fillId="0" borderId="0" xfId="0" pivotButton="1" applyAlignment="1">
      <alignment horizontal="center" vertical="center" wrapText="1"/>
    </xf>
    <xf numFmtId="0" fontId="41" fillId="10" borderId="0" xfId="0" applyFont="1" applyFill="1" applyAlignment="1">
      <alignment horizontal="center" vertical="center" wrapText="1"/>
    </xf>
    <xf numFmtId="0" fontId="58" fillId="0" borderId="2" xfId="0" applyFont="1" applyBorder="1" applyAlignment="1">
      <alignment horizontal="center" vertical="center"/>
    </xf>
    <xf numFmtId="0" fontId="59" fillId="0" borderId="0" xfId="0" applyFont="1" applyAlignment="1">
      <alignment horizontal="left"/>
    </xf>
    <xf numFmtId="0" fontId="0" fillId="17" borderId="0" xfId="0" applyFill="1"/>
    <xf numFmtId="168" fontId="0" fillId="0" borderId="0" xfId="0" applyNumberFormat="1" applyAlignment="1">
      <alignment vertical="center"/>
    </xf>
    <xf numFmtId="0" fontId="59" fillId="0" borderId="0" xfId="0" applyFont="1"/>
    <xf numFmtId="0" fontId="15" fillId="0" borderId="4" xfId="0" applyFont="1" applyBorder="1" applyAlignment="1">
      <alignment wrapText="1"/>
    </xf>
    <xf numFmtId="0" fontId="18" fillId="5" borderId="4" xfId="0" applyFont="1" applyFill="1" applyBorder="1" applyAlignment="1">
      <alignment horizontal="center"/>
    </xf>
    <xf numFmtId="0" fontId="2" fillId="2" borderId="0" xfId="0" applyFont="1" applyFill="1" applyAlignment="1">
      <alignment horizontal="left"/>
    </xf>
    <xf numFmtId="9" fontId="0" fillId="0" borderId="2" xfId="2" applyFont="1" applyBorder="1" applyAlignment="1">
      <alignment horizontal="center" vertical="center"/>
    </xf>
    <xf numFmtId="9" fontId="0" fillId="0" borderId="0" xfId="2" applyFont="1" applyAlignment="1">
      <alignment horizontal="center" vertical="center"/>
    </xf>
    <xf numFmtId="167" fontId="18" fillId="0" borderId="2" xfId="1" applyNumberFormat="1" applyFont="1" applyBorder="1" applyAlignment="1">
      <alignment horizontal="center" vertical="center" wrapText="1" readingOrder="1"/>
    </xf>
    <xf numFmtId="0" fontId="15" fillId="0" borderId="4" xfId="0" applyFont="1" applyBorder="1" applyAlignment="1">
      <alignment horizontal="center" vertical="center"/>
    </xf>
    <xf numFmtId="0" fontId="18" fillId="5" borderId="8" xfId="2" applyNumberFormat="1" applyFont="1" applyFill="1" applyBorder="1" applyAlignment="1">
      <alignment horizontal="center"/>
    </xf>
    <xf numFmtId="0" fontId="0" fillId="0" borderId="11" xfId="0" applyBorder="1" applyAlignment="1">
      <alignment horizontal="center" vertical="center"/>
    </xf>
    <xf numFmtId="0" fontId="18" fillId="5" borderId="0" xfId="0" applyFont="1" applyFill="1" applyAlignment="1">
      <alignment horizontal="left" wrapText="1"/>
    </xf>
    <xf numFmtId="0" fontId="48" fillId="6" borderId="9" xfId="0" applyFont="1" applyFill="1" applyBorder="1" applyAlignment="1">
      <alignment horizontal="center" vertical="center" wrapText="1" readingOrder="1"/>
    </xf>
    <xf numFmtId="0" fontId="60" fillId="0" borderId="0" xfId="0" applyFont="1" applyAlignment="1">
      <alignment wrapText="1"/>
    </xf>
    <xf numFmtId="0" fontId="61" fillId="6" borderId="18" xfId="0" applyFont="1" applyFill="1" applyBorder="1" applyAlignment="1">
      <alignment horizontal="center" vertical="center" wrapText="1" readingOrder="1"/>
    </xf>
    <xf numFmtId="17" fontId="18" fillId="0" borderId="2" xfId="0" applyNumberFormat="1" applyFont="1" applyBorder="1" applyAlignment="1">
      <alignment horizontal="center" vertical="center"/>
    </xf>
    <xf numFmtId="0" fontId="18" fillId="5" borderId="11" xfId="0" applyFont="1" applyFill="1" applyBorder="1" applyAlignment="1">
      <alignment vertical="center"/>
    </xf>
    <xf numFmtId="9" fontId="0" fillId="8" borderId="2" xfId="2" applyFont="1" applyFill="1" applyBorder="1" applyAlignment="1">
      <alignment horizontal="center" vertical="center"/>
    </xf>
    <xf numFmtId="0" fontId="0" fillId="22" borderId="2" xfId="0" applyFill="1" applyBorder="1" applyAlignment="1">
      <alignment horizontal="left" vertical="center" wrapText="1"/>
    </xf>
    <xf numFmtId="0" fontId="0" fillId="22" borderId="2" xfId="0" applyFill="1" applyBorder="1" applyAlignment="1">
      <alignment horizontal="center" vertical="center"/>
    </xf>
    <xf numFmtId="167" fontId="0" fillId="22" borderId="2" xfId="1" applyNumberFormat="1" applyFont="1" applyFill="1" applyBorder="1" applyAlignment="1">
      <alignment horizontal="center" vertical="center"/>
    </xf>
    <xf numFmtId="9" fontId="0" fillId="22" borderId="2" xfId="2" applyFont="1" applyFill="1" applyBorder="1" applyAlignment="1">
      <alignment horizontal="center" vertical="center"/>
    </xf>
    <xf numFmtId="0" fontId="0" fillId="23" borderId="2" xfId="0" applyFill="1" applyBorder="1" applyAlignment="1">
      <alignment horizontal="center" vertical="center"/>
    </xf>
    <xf numFmtId="0" fontId="63" fillId="0" borderId="0" xfId="0" applyFont="1"/>
    <xf numFmtId="0" fontId="64" fillId="0" borderId="0" xfId="0" applyFont="1"/>
    <xf numFmtId="167" fontId="18" fillId="0" borderId="0" xfId="1" applyNumberFormat="1" applyFont="1" applyAlignment="1">
      <alignment horizontal="center" vertical="center"/>
    </xf>
    <xf numFmtId="167" fontId="53" fillId="17" borderId="2" xfId="1" applyNumberFormat="1" applyFont="1" applyFill="1" applyBorder="1" applyAlignment="1">
      <alignment horizontal="center" vertical="center" wrapText="1" readingOrder="1"/>
    </xf>
    <xf numFmtId="0" fontId="18" fillId="24" borderId="2" xfId="0" applyFont="1" applyFill="1" applyBorder="1" applyAlignment="1">
      <alignment horizontal="center" vertical="center"/>
    </xf>
    <xf numFmtId="0" fontId="15" fillId="8" borderId="2" xfId="0" applyFont="1" applyFill="1" applyBorder="1" applyAlignment="1">
      <alignment horizontal="center" vertical="center"/>
    </xf>
    <xf numFmtId="0" fontId="62" fillId="0" borderId="2" xfId="0" applyFont="1" applyBorder="1" applyAlignment="1">
      <alignment horizontal="left" vertical="center" wrapText="1"/>
    </xf>
    <xf numFmtId="0" fontId="65" fillId="0" borderId="0" xfId="3"/>
    <xf numFmtId="0" fontId="0" fillId="24" borderId="0" xfId="0" applyFill="1"/>
    <xf numFmtId="167" fontId="0" fillId="0" borderId="2" xfId="1" applyNumberFormat="1" applyFont="1" applyFill="1" applyBorder="1" applyAlignment="1">
      <alignment horizontal="center" vertical="center"/>
    </xf>
    <xf numFmtId="9" fontId="0" fillId="0" borderId="2" xfId="2" applyFont="1" applyFill="1" applyBorder="1" applyAlignment="1">
      <alignment horizontal="center" vertical="center"/>
    </xf>
    <xf numFmtId="0" fontId="0" fillId="0" borderId="2" xfId="0" applyBorder="1" applyAlignment="1">
      <alignment horizontal="right" vertical="center"/>
    </xf>
    <xf numFmtId="165" fontId="0" fillId="0" borderId="2" xfId="1" applyFont="1" applyBorder="1" applyAlignment="1">
      <alignment horizontal="center" vertical="center"/>
    </xf>
    <xf numFmtId="0" fontId="18" fillId="5" borderId="2"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6" fillId="5" borderId="2" xfId="0" applyFont="1" applyFill="1" applyBorder="1" applyAlignment="1">
      <alignment horizontal="center" vertical="center" wrapText="1" readingOrder="1"/>
    </xf>
    <xf numFmtId="0" fontId="15" fillId="0" borderId="2" xfId="0" quotePrefix="1" applyFont="1" applyBorder="1" applyAlignment="1">
      <alignment horizontal="center" vertical="center" wrapText="1"/>
    </xf>
    <xf numFmtId="0" fontId="0" fillId="5" borderId="2" xfId="0" applyFill="1" applyBorder="1" applyAlignment="1">
      <alignment horizontal="center" vertical="center"/>
    </xf>
    <xf numFmtId="9" fontId="0" fillId="5" borderId="2" xfId="2" applyFont="1" applyFill="1" applyBorder="1" applyAlignment="1">
      <alignment horizontal="center" vertical="center"/>
    </xf>
    <xf numFmtId="0" fontId="0" fillId="0" borderId="8" xfId="0" applyBorder="1" applyAlignment="1">
      <alignment horizontal="center" vertical="center"/>
    </xf>
    <xf numFmtId="167" fontId="0" fillId="0" borderId="8" xfId="1" applyNumberFormat="1" applyFont="1" applyFill="1" applyBorder="1" applyAlignment="1">
      <alignment horizontal="center" vertical="center"/>
    </xf>
    <xf numFmtId="0" fontId="0" fillId="5" borderId="11" xfId="0" applyFill="1" applyBorder="1" applyAlignment="1">
      <alignment horizontal="center" vertical="center"/>
    </xf>
    <xf numFmtId="0" fontId="66" fillId="0" borderId="8" xfId="0" applyFont="1" applyBorder="1" applyAlignment="1">
      <alignment horizontal="left" vertical="center" wrapText="1"/>
    </xf>
    <xf numFmtId="0" fontId="66" fillId="0" borderId="2" xfId="0" applyFont="1" applyBorder="1" applyAlignment="1">
      <alignment horizontal="left" vertical="center" wrapText="1"/>
    </xf>
    <xf numFmtId="0" fontId="66" fillId="19" borderId="2" xfId="0" applyFont="1" applyFill="1" applyBorder="1" applyAlignment="1">
      <alignment horizontal="left"/>
    </xf>
    <xf numFmtId="0" fontId="0" fillId="19" borderId="2" xfId="0" applyFill="1" applyBorder="1" applyAlignment="1">
      <alignment horizontal="center"/>
    </xf>
    <xf numFmtId="168" fontId="0" fillId="19" borderId="2" xfId="0" applyNumberFormat="1" applyFill="1" applyBorder="1" applyAlignment="1">
      <alignment vertical="center"/>
    </xf>
    <xf numFmtId="167" fontId="0" fillId="19" borderId="2" xfId="1" applyNumberFormat="1" applyFont="1" applyFill="1" applyBorder="1"/>
    <xf numFmtId="9" fontId="0" fillId="19" borderId="2" xfId="2" applyFont="1" applyFill="1" applyBorder="1" applyAlignment="1">
      <alignment horizontal="center" vertical="center"/>
    </xf>
    <xf numFmtId="0" fontId="66" fillId="0" borderId="2" xfId="0" applyFont="1" applyBorder="1" applyAlignment="1">
      <alignment horizontal="center" vertical="center" wrapText="1"/>
    </xf>
    <xf numFmtId="0" fontId="3" fillId="0" borderId="2" xfId="0" applyFont="1" applyBorder="1" applyAlignment="1">
      <alignment horizontal="center" vertical="center" wrapText="1"/>
    </xf>
    <xf numFmtId="0" fontId="18" fillId="5" borderId="4" xfId="2" applyNumberFormat="1" applyFont="1" applyFill="1" applyBorder="1" applyAlignment="1">
      <alignment horizontal="center"/>
    </xf>
    <xf numFmtId="0" fontId="18" fillId="5" borderId="2" xfId="0" applyFont="1" applyFill="1" applyBorder="1" applyAlignment="1">
      <alignment horizontal="left" wrapText="1"/>
    </xf>
    <xf numFmtId="167" fontId="18" fillId="0" borderId="2" xfId="1" applyNumberFormat="1" applyFont="1" applyBorder="1" applyAlignment="1">
      <alignment horizontal="center" vertical="center"/>
    </xf>
    <xf numFmtId="0" fontId="47" fillId="0" borderId="0" xfId="0" applyFont="1" applyAlignment="1">
      <alignment horizontal="left" vertical="center"/>
    </xf>
    <xf numFmtId="1" fontId="45" fillId="5" borderId="0" xfId="0" applyNumberFormat="1" applyFont="1" applyFill="1" applyAlignment="1">
      <alignment horizontal="center" vertical="center"/>
    </xf>
    <xf numFmtId="0" fontId="1" fillId="0" borderId="19" xfId="0" applyFont="1" applyBorder="1" applyAlignment="1">
      <alignment horizontal="center"/>
    </xf>
    <xf numFmtId="0" fontId="0" fillId="24" borderId="0" xfId="0" applyFill="1" applyAlignment="1">
      <alignment vertical="center"/>
    </xf>
    <xf numFmtId="17" fontId="0" fillId="0" borderId="0" xfId="0" applyNumberFormat="1"/>
    <xf numFmtId="0" fontId="0" fillId="0" borderId="20" xfId="0" applyBorder="1"/>
    <xf numFmtId="0" fontId="0" fillId="8" borderId="0" xfId="0" applyFill="1" applyAlignment="1">
      <alignment horizontal="center"/>
    </xf>
    <xf numFmtId="0" fontId="19" fillId="0" borderId="0" xfId="0" applyFont="1"/>
    <xf numFmtId="0" fontId="19" fillId="0" borderId="0" xfId="0" applyFont="1" applyAlignment="1">
      <alignment horizontal="center"/>
    </xf>
    <xf numFmtId="0" fontId="67" fillId="26" borderId="21" xfId="0" applyFont="1" applyFill="1" applyBorder="1"/>
    <xf numFmtId="0" fontId="67" fillId="26" borderId="22" xfId="0" applyFont="1" applyFill="1" applyBorder="1"/>
    <xf numFmtId="0" fontId="67" fillId="26" borderId="22" xfId="0" applyFont="1" applyFill="1" applyBorder="1" applyAlignment="1">
      <alignment horizontal="center"/>
    </xf>
    <xf numFmtId="49" fontId="0" fillId="27" borderId="21" xfId="0" applyNumberFormat="1" applyFill="1" applyBorder="1"/>
    <xf numFmtId="49" fontId="0" fillId="27" borderId="22" xfId="0" applyNumberFormat="1" applyFill="1" applyBorder="1"/>
    <xf numFmtId="49" fontId="0" fillId="27" borderId="22" xfId="0" applyNumberFormat="1" applyFill="1" applyBorder="1" applyAlignment="1">
      <alignment horizontal="center"/>
    </xf>
    <xf numFmtId="0" fontId="0" fillId="27" borderId="22" xfId="0" applyFill="1" applyBorder="1"/>
    <xf numFmtId="22" fontId="0" fillId="27" borderId="22" xfId="0" applyNumberFormat="1" applyFill="1" applyBorder="1"/>
    <xf numFmtId="49" fontId="0" fillId="0" borderId="21" xfId="0" applyNumberFormat="1" applyBorder="1"/>
    <xf numFmtId="49" fontId="0" fillId="0" borderId="22" xfId="0" applyNumberFormat="1" applyBorder="1"/>
    <xf numFmtId="49" fontId="0" fillId="0" borderId="22" xfId="0" applyNumberFormat="1" applyBorder="1" applyAlignment="1">
      <alignment horizontal="center"/>
    </xf>
    <xf numFmtId="0" fontId="0" fillId="0" borderId="22" xfId="0" applyBorder="1"/>
    <xf numFmtId="22" fontId="0" fillId="0" borderId="22" xfId="0" applyNumberFormat="1" applyBorder="1"/>
    <xf numFmtId="49" fontId="0" fillId="28" borderId="22" xfId="0" applyNumberFormat="1" applyFill="1" applyBorder="1"/>
    <xf numFmtId="49" fontId="0" fillId="28" borderId="22" xfId="0" applyNumberFormat="1" applyFill="1" applyBorder="1" applyAlignment="1">
      <alignment horizontal="center"/>
    </xf>
    <xf numFmtId="49" fontId="11" fillId="28" borderId="22" xfId="0" applyNumberFormat="1" applyFont="1" applyFill="1" applyBorder="1"/>
    <xf numFmtId="49" fontId="11" fillId="28" borderId="22" xfId="0" applyNumberFormat="1" applyFont="1" applyFill="1" applyBorder="1" applyAlignment="1">
      <alignment horizontal="center"/>
    </xf>
    <xf numFmtId="49" fontId="0" fillId="8" borderId="22" xfId="0" applyNumberFormat="1" applyFill="1" applyBorder="1"/>
    <xf numFmtId="49" fontId="0" fillId="8" borderId="22" xfId="0" applyNumberFormat="1" applyFill="1" applyBorder="1" applyAlignment="1">
      <alignment horizontal="center"/>
    </xf>
    <xf numFmtId="49" fontId="0" fillId="11" borderId="22" xfId="0" applyNumberFormat="1" applyFill="1" applyBorder="1"/>
    <xf numFmtId="49" fontId="19" fillId="27" borderId="22" xfId="0" applyNumberFormat="1" applyFont="1" applyFill="1" applyBorder="1"/>
    <xf numFmtId="49" fontId="19" fillId="27" borderId="22" xfId="0" applyNumberFormat="1" applyFont="1" applyFill="1" applyBorder="1" applyAlignment="1">
      <alignment horizontal="center"/>
    </xf>
    <xf numFmtId="0" fontId="0" fillId="0" borderId="22" xfId="0" applyBorder="1" applyAlignment="1">
      <alignment horizontal="center"/>
    </xf>
    <xf numFmtId="49" fontId="19" fillId="0" borderId="22" xfId="0" applyNumberFormat="1" applyFont="1" applyBorder="1"/>
    <xf numFmtId="49" fontId="19" fillId="0" borderId="22" xfId="0" applyNumberFormat="1" applyFont="1" applyBorder="1" applyAlignment="1">
      <alignment horizontal="center"/>
    </xf>
    <xf numFmtId="49" fontId="0" fillId="29" borderId="22" xfId="0" applyNumberFormat="1" applyFill="1" applyBorder="1" applyAlignment="1">
      <alignment horizontal="center"/>
    </xf>
    <xf numFmtId="49" fontId="0" fillId="27" borderId="0" xfId="0" applyNumberFormat="1" applyFill="1" applyAlignment="1">
      <alignment horizontal="center"/>
    </xf>
    <xf numFmtId="49" fontId="0" fillId="27" borderId="0" xfId="0" applyNumberFormat="1" applyFill="1"/>
    <xf numFmtId="0" fontId="0" fillId="27" borderId="0" xfId="0" applyFill="1"/>
    <xf numFmtId="22" fontId="0" fillId="27" borderId="0" xfId="0" applyNumberFormat="1" applyFill="1"/>
    <xf numFmtId="169" fontId="0" fillId="0" borderId="0" xfId="0" applyNumberFormat="1"/>
    <xf numFmtId="0" fontId="0" fillId="25" borderId="8" xfId="0" applyFill="1" applyBorder="1" applyAlignment="1">
      <alignment horizontal="center" vertical="center"/>
    </xf>
    <xf numFmtId="15" fontId="17" fillId="0" borderId="2" xfId="0" applyNumberFormat="1" applyFont="1" applyBorder="1" applyAlignment="1">
      <alignment horizontal="center" vertical="center" wrapText="1" readingOrder="1"/>
    </xf>
    <xf numFmtId="17" fontId="18" fillId="0" borderId="2" xfId="0" applyNumberFormat="1" applyFont="1" applyBorder="1" applyAlignment="1">
      <alignment horizontal="center" vertical="center" wrapText="1"/>
    </xf>
    <xf numFmtId="0" fontId="60" fillId="0" borderId="2" xfId="0" applyFont="1" applyBorder="1" applyAlignment="1">
      <alignment vertical="center" wrapText="1"/>
    </xf>
    <xf numFmtId="0" fontId="0" fillId="0" borderId="0" xfId="0" pivotButton="1" applyAlignment="1">
      <alignment vertical="center"/>
    </xf>
    <xf numFmtId="9" fontId="0" fillId="0" borderId="0" xfId="0" applyNumberFormat="1"/>
    <xf numFmtId="9" fontId="0" fillId="0" borderId="0" xfId="2" applyFont="1"/>
    <xf numFmtId="0" fontId="2" fillId="30" borderId="0" xfId="0" applyFont="1" applyFill="1"/>
    <xf numFmtId="17" fontId="2" fillId="30" borderId="0" xfId="0" applyNumberFormat="1" applyFont="1" applyFill="1"/>
    <xf numFmtId="0" fontId="0" fillId="16" borderId="0" xfId="0" applyFill="1"/>
    <xf numFmtId="0" fontId="41" fillId="10" borderId="0" xfId="0" applyFont="1" applyFill="1" applyAlignment="1">
      <alignment horizontal="left" vertical="center" wrapText="1"/>
    </xf>
    <xf numFmtId="14" fontId="0" fillId="21" borderId="0" xfId="0" applyNumberFormat="1" applyFill="1"/>
    <xf numFmtId="0" fontId="18" fillId="5" borderId="0" xfId="0" applyFont="1" applyFill="1" applyAlignment="1">
      <alignment horizontal="center" vertical="center" wrapText="1"/>
    </xf>
    <xf numFmtId="0" fontId="18" fillId="31" borderId="2" xfId="0" applyFont="1" applyFill="1" applyBorder="1" applyAlignment="1">
      <alignment horizontal="center" vertical="center" wrapText="1" readingOrder="1"/>
    </xf>
    <xf numFmtId="0" fontId="18" fillId="31" borderId="2" xfId="0" applyFont="1" applyFill="1" applyBorder="1" applyAlignment="1">
      <alignment horizontal="center" vertical="center" wrapText="1"/>
    </xf>
    <xf numFmtId="167" fontId="0" fillId="0" borderId="2" xfId="1" applyNumberFormat="1" applyFont="1" applyBorder="1" applyAlignment="1">
      <alignment horizontal="center" vertical="center"/>
    </xf>
    <xf numFmtId="0" fontId="66" fillId="0" borderId="3" xfId="0" applyFont="1" applyBorder="1" applyAlignment="1">
      <alignment horizontal="left" vertical="center" wrapText="1"/>
    </xf>
    <xf numFmtId="9" fontId="0" fillId="17" borderId="2" xfId="2" applyFont="1" applyFill="1" applyBorder="1" applyAlignment="1">
      <alignment horizontal="center" vertical="center"/>
    </xf>
    <xf numFmtId="0" fontId="0" fillId="17" borderId="2" xfId="0" applyFill="1" applyBorder="1" applyAlignment="1">
      <alignment horizontal="center"/>
    </xf>
    <xf numFmtId="168" fontId="0" fillId="17" borderId="2" xfId="0" applyNumberFormat="1" applyFill="1" applyBorder="1" applyAlignment="1">
      <alignment vertical="center"/>
    </xf>
    <xf numFmtId="167" fontId="0" fillId="17" borderId="2" xfId="1" applyNumberFormat="1" applyFont="1" applyFill="1" applyBorder="1"/>
    <xf numFmtId="0" fontId="0" fillId="10" borderId="0" xfId="0" applyFill="1"/>
    <xf numFmtId="0" fontId="0" fillId="33" borderId="0" xfId="0" applyFill="1"/>
    <xf numFmtId="0" fontId="0" fillId="0" borderId="25" xfId="0" applyBorder="1"/>
    <xf numFmtId="0" fontId="2" fillId="35" borderId="0" xfId="0" applyFont="1" applyFill="1"/>
    <xf numFmtId="0" fontId="0" fillId="14" borderId="0" xfId="0" applyFill="1"/>
    <xf numFmtId="0" fontId="0" fillId="34" borderId="25" xfId="0" applyFill="1" applyBorder="1"/>
    <xf numFmtId="0" fontId="0" fillId="0" borderId="26" xfId="0" applyBorder="1"/>
    <xf numFmtId="0" fontId="0" fillId="0" borderId="27" xfId="0" applyBorder="1"/>
    <xf numFmtId="0" fontId="68" fillId="0" borderId="2" xfId="0" applyFont="1" applyBorder="1" applyAlignment="1">
      <alignment horizontal="center" vertical="center"/>
    </xf>
    <xf numFmtId="0" fontId="60" fillId="0" borderId="2" xfId="0" applyFont="1" applyBorder="1" applyAlignment="1">
      <alignment horizontal="left" vertical="center" wrapText="1" readingOrder="1"/>
    </xf>
    <xf numFmtId="0" fontId="70" fillId="0" borderId="2" xfId="0" applyFont="1" applyBorder="1" applyAlignment="1">
      <alignment horizontal="center" vertical="center" wrapText="1" readingOrder="1"/>
    </xf>
    <xf numFmtId="0" fontId="51" fillId="0" borderId="2" xfId="0" applyFont="1" applyBorder="1" applyAlignment="1">
      <alignment horizontal="center" vertical="center" wrapText="1"/>
    </xf>
    <xf numFmtId="0" fontId="51" fillId="0" borderId="2" xfId="0" applyFont="1" applyBorder="1" applyAlignment="1">
      <alignment vertical="center" wrapText="1"/>
    </xf>
    <xf numFmtId="17" fontId="69" fillId="0" borderId="2" xfId="0" applyNumberFormat="1" applyFont="1" applyBorder="1" applyAlignment="1">
      <alignment horizontal="center" vertical="center" wrapText="1" readingOrder="1"/>
    </xf>
    <xf numFmtId="0" fontId="60" fillId="0" borderId="2" xfId="0" applyFont="1" applyBorder="1" applyAlignment="1">
      <alignment horizontal="left" vertical="center" wrapText="1"/>
    </xf>
    <xf numFmtId="0" fontId="51" fillId="0" borderId="2" xfId="0" applyFont="1" applyBorder="1" applyAlignment="1">
      <alignment horizontal="left" vertical="center" wrapText="1"/>
    </xf>
    <xf numFmtId="0" fontId="51" fillId="5" borderId="2" xfId="0" applyFont="1" applyFill="1" applyBorder="1" applyAlignment="1">
      <alignment horizontal="left" vertical="center" wrapText="1"/>
    </xf>
    <xf numFmtId="0" fontId="0" fillId="0" borderId="28" xfId="0" pivotButton="1" applyBorder="1"/>
    <xf numFmtId="0" fontId="0" fillId="0" borderId="29" xfId="0" applyBorder="1"/>
    <xf numFmtId="0" fontId="0" fillId="0" borderId="19" xfId="0" pivotButton="1" applyBorder="1"/>
    <xf numFmtId="0" fontId="0" fillId="0" borderId="30" xfId="0" applyBorder="1" applyAlignment="1">
      <alignment horizontal="left"/>
    </xf>
    <xf numFmtId="0" fontId="0" fillId="0" borderId="31" xfId="0" applyBorder="1" applyAlignment="1">
      <alignment horizontal="left"/>
    </xf>
    <xf numFmtId="0" fontId="0" fillId="0" borderId="32" xfId="0" applyBorder="1" applyAlignment="1">
      <alignment horizontal="left"/>
    </xf>
    <xf numFmtId="0" fontId="0" fillId="0" borderId="19" xfId="0" applyBorder="1" applyAlignment="1">
      <alignment horizontal="left"/>
    </xf>
    <xf numFmtId="0" fontId="0" fillId="0" borderId="19" xfId="0" applyBorder="1" applyAlignment="1">
      <alignment horizontal="center" vertical="center" wrapText="1"/>
    </xf>
    <xf numFmtId="167" fontId="18" fillId="0" borderId="2" xfId="1" applyNumberFormat="1" applyFont="1" applyFill="1" applyBorder="1" applyAlignment="1">
      <alignment horizontal="center" vertical="center" wrapText="1"/>
    </xf>
    <xf numFmtId="17" fontId="0" fillId="8" borderId="0" xfId="0" applyNumberFormat="1" applyFill="1"/>
    <xf numFmtId="17" fontId="18" fillId="0" borderId="2" xfId="0" applyNumberFormat="1" applyFont="1" applyBorder="1" applyAlignment="1">
      <alignment horizontal="center" vertical="center" wrapText="1" readingOrder="1"/>
    </xf>
    <xf numFmtId="0" fontId="15" fillId="8" borderId="2" xfId="0" applyFont="1" applyFill="1" applyBorder="1" applyAlignment="1">
      <alignment horizontal="left" vertical="center" wrapText="1"/>
    </xf>
    <xf numFmtId="0" fontId="15" fillId="8" borderId="2" xfId="0" applyFont="1" applyFill="1" applyBorder="1" applyAlignment="1">
      <alignment horizontal="left" vertical="center" wrapText="1" readingOrder="1"/>
    </xf>
    <xf numFmtId="0" fontId="48" fillId="20" borderId="9" xfId="0" applyFont="1" applyFill="1" applyBorder="1" applyAlignment="1">
      <alignment horizontal="center" vertical="center" wrapText="1" readingOrder="1"/>
    </xf>
    <xf numFmtId="0" fontId="71" fillId="17" borderId="0" xfId="0" applyFont="1" applyFill="1" applyAlignment="1">
      <alignment horizontal="center" vertical="center" wrapText="1" readingOrder="1"/>
    </xf>
    <xf numFmtId="0" fontId="18" fillId="5" borderId="2" xfId="0" applyFont="1" applyFill="1" applyBorder="1" applyAlignment="1">
      <alignment horizontal="left" vertical="center" indent="1"/>
    </xf>
    <xf numFmtId="0" fontId="18" fillId="21" borderId="2" xfId="0" applyFont="1" applyFill="1" applyBorder="1" applyAlignment="1">
      <alignment horizontal="left" vertical="center" wrapText="1"/>
    </xf>
    <xf numFmtId="0" fontId="62" fillId="0" borderId="0" xfId="0" applyFont="1" applyAlignment="1">
      <alignment wrapText="1"/>
    </xf>
    <xf numFmtId="0" fontId="0" fillId="16" borderId="33" xfId="0" applyFill="1" applyBorder="1"/>
    <xf numFmtId="0" fontId="0" fillId="0" borderId="23" xfId="0" applyBorder="1"/>
    <xf numFmtId="0" fontId="0" fillId="0" borderId="24" xfId="0" applyBorder="1"/>
    <xf numFmtId="0" fontId="0" fillId="34" borderId="0" xfId="0" applyFill="1"/>
    <xf numFmtId="0" fontId="0" fillId="9" borderId="25" xfId="0" applyFill="1" applyBorder="1"/>
    <xf numFmtId="0" fontId="40" fillId="5" borderId="2" xfId="2" applyNumberFormat="1" applyFont="1" applyFill="1" applyBorder="1" applyAlignment="1">
      <alignment horizontal="center" vertical="center"/>
    </xf>
    <xf numFmtId="0" fontId="16" fillId="0" borderId="8" xfId="0" applyFont="1" applyBorder="1" applyAlignment="1">
      <alignment horizontal="center" vertical="center" wrapText="1" readingOrder="1"/>
    </xf>
    <xf numFmtId="0" fontId="42" fillId="0" borderId="2" xfId="0" applyFont="1" applyBorder="1" applyAlignment="1">
      <alignment horizontal="center" vertical="center" wrapText="1"/>
    </xf>
    <xf numFmtId="0" fontId="18" fillId="0" borderId="2" xfId="0" applyFont="1" applyBorder="1" applyAlignment="1">
      <alignment horizontal="left" vertical="center" indent="1"/>
    </xf>
    <xf numFmtId="0" fontId="18" fillId="5" borderId="2" xfId="2" applyNumberFormat="1" applyFont="1" applyFill="1" applyBorder="1" applyAlignment="1">
      <alignment horizontal="center" vertical="center"/>
    </xf>
    <xf numFmtId="0" fontId="69" fillId="0" borderId="2" xfId="0" applyFont="1" applyBorder="1" applyAlignment="1">
      <alignment horizontal="center" vertical="center" wrapText="1" readingOrder="1"/>
    </xf>
    <xf numFmtId="17" fontId="71" fillId="17" borderId="0" xfId="0" applyNumberFormat="1" applyFont="1" applyFill="1" applyAlignment="1">
      <alignment horizontal="center" vertical="center" wrapText="1" readingOrder="1"/>
    </xf>
    <xf numFmtId="0" fontId="18" fillId="0" borderId="6" xfId="0" applyFont="1" applyBorder="1" applyAlignment="1">
      <alignment horizontal="center" vertical="center"/>
    </xf>
    <xf numFmtId="0" fontId="18" fillId="5" borderId="8" xfId="0" applyFont="1" applyFill="1" applyBorder="1" applyAlignment="1">
      <alignment horizontal="left" vertical="center" wrapText="1"/>
    </xf>
    <xf numFmtId="164" fontId="18" fillId="0" borderId="2" xfId="0" applyNumberFormat="1" applyFont="1" applyBorder="1" applyAlignment="1">
      <alignment horizontal="center" vertical="center" wrapText="1" readingOrder="1"/>
    </xf>
    <xf numFmtId="0" fontId="72" fillId="6" borderId="34" xfId="0" applyFont="1" applyFill="1" applyBorder="1" applyAlignment="1">
      <alignment horizontal="center" vertical="center" wrapText="1" readingOrder="1"/>
    </xf>
    <xf numFmtId="0" fontId="0" fillId="0" borderId="30" xfId="0" applyBorder="1"/>
    <xf numFmtId="0" fontId="0" fillId="0" borderId="31" xfId="0" applyBorder="1"/>
    <xf numFmtId="0" fontId="0" fillId="0" borderId="32" xfId="0" applyBorder="1"/>
    <xf numFmtId="0" fontId="52" fillId="6" borderId="35" xfId="0" applyFont="1" applyFill="1" applyBorder="1" applyAlignment="1">
      <alignment horizontal="center" vertical="center" wrapText="1" readingOrder="1"/>
    </xf>
    <xf numFmtId="0" fontId="72" fillId="6" borderId="35" xfId="0" applyFont="1" applyFill="1" applyBorder="1" applyAlignment="1">
      <alignment horizontal="center" vertical="center" wrapText="1" readingOrder="1"/>
    </xf>
    <xf numFmtId="0" fontId="42" fillId="4" borderId="34" xfId="0" applyFont="1" applyFill="1" applyBorder="1" applyAlignment="1">
      <alignment horizontal="center" vertical="center"/>
    </xf>
    <xf numFmtId="0" fontId="48" fillId="6" borderId="35" xfId="0" applyFont="1" applyFill="1" applyBorder="1" applyAlignment="1">
      <alignment horizontal="center" vertical="center" wrapText="1" readingOrder="1"/>
    </xf>
    <xf numFmtId="167" fontId="71" fillId="17" borderId="4" xfId="1" applyNumberFormat="1" applyFont="1" applyFill="1" applyBorder="1" applyAlignment="1">
      <alignment horizontal="center" vertical="center" wrapText="1" readingOrder="1"/>
    </xf>
    <xf numFmtId="0" fontId="71" fillId="17" borderId="4" xfId="0" applyFont="1" applyFill="1" applyBorder="1" applyAlignment="1">
      <alignment horizontal="center" vertical="center" wrapText="1" readingOrder="1"/>
    </xf>
    <xf numFmtId="0" fontId="62" fillId="0" borderId="8" xfId="0" applyFont="1" applyBorder="1" applyAlignment="1">
      <alignment horizontal="left" vertical="center" wrapText="1"/>
    </xf>
    <xf numFmtId="0" fontId="15" fillId="0" borderId="8" xfId="0" applyFont="1" applyBorder="1" applyAlignment="1">
      <alignment horizontal="center" vertical="center" wrapText="1" readingOrder="1"/>
    </xf>
    <xf numFmtId="0" fontId="15" fillId="0" borderId="8" xfId="0" applyFont="1" applyBorder="1" applyAlignment="1">
      <alignment horizontal="center" vertical="center"/>
    </xf>
    <xf numFmtId="167" fontId="18" fillId="0" borderId="8" xfId="1" applyNumberFormat="1" applyFont="1" applyBorder="1" applyAlignment="1">
      <alignment horizontal="center" vertical="center" wrapText="1"/>
    </xf>
    <xf numFmtId="0" fontId="18" fillId="0" borderId="8" xfId="0" applyFont="1" applyBorder="1" applyAlignment="1">
      <alignment horizontal="center" vertical="center" wrapText="1" readingOrder="1"/>
    </xf>
    <xf numFmtId="0" fontId="18" fillId="5" borderId="8" xfId="0" applyFont="1" applyFill="1" applyBorder="1" applyAlignment="1">
      <alignment horizontal="center" vertical="center"/>
    </xf>
    <xf numFmtId="167" fontId="18" fillId="0" borderId="2" xfId="1" applyNumberFormat="1" applyFont="1" applyBorder="1" applyAlignment="1">
      <alignment horizontal="left" vertical="center" wrapText="1"/>
    </xf>
    <xf numFmtId="0" fontId="18" fillId="8" borderId="2" xfId="0" applyFont="1" applyFill="1" applyBorder="1" applyAlignment="1">
      <alignment horizontal="center" vertical="center"/>
    </xf>
    <xf numFmtId="0" fontId="40" fillId="0" borderId="2" xfId="2" applyNumberFormat="1" applyFont="1" applyBorder="1" applyAlignment="1">
      <alignment horizontal="center" vertical="center"/>
    </xf>
    <xf numFmtId="0" fontId="15" fillId="21" borderId="2" xfId="0" applyFont="1" applyFill="1" applyBorder="1" applyAlignment="1">
      <alignment horizontal="left" vertical="center" wrapText="1" readingOrder="1"/>
    </xf>
    <xf numFmtId="0" fontId="73" fillId="0" borderId="0" xfId="0" pivotButton="1" applyFont="1" applyAlignment="1">
      <alignment horizontal="center" vertical="center" wrapText="1"/>
    </xf>
    <xf numFmtId="0" fontId="73" fillId="0" borderId="0" xfId="0" applyFont="1" applyAlignment="1">
      <alignment horizontal="center" vertical="center" wrapText="1"/>
    </xf>
    <xf numFmtId="0" fontId="73" fillId="0" borderId="0" xfId="0" applyFont="1" applyAlignment="1">
      <alignment horizontal="left"/>
    </xf>
    <xf numFmtId="0" fontId="73" fillId="0" borderId="0" xfId="0" pivotButton="1" applyFont="1" applyAlignment="1">
      <alignment vertical="center"/>
    </xf>
    <xf numFmtId="1" fontId="73" fillId="0" borderId="0" xfId="0" applyNumberFormat="1" applyFont="1" applyAlignment="1">
      <alignment horizontal="center" vertical="center"/>
    </xf>
    <xf numFmtId="1" fontId="73" fillId="0" borderId="0" xfId="0" applyNumberFormat="1" applyFont="1" applyAlignment="1">
      <alignment horizontal="center"/>
    </xf>
    <xf numFmtId="0" fontId="73" fillId="0" borderId="0" xfId="0" pivotButton="1" applyFont="1"/>
    <xf numFmtId="0" fontId="73" fillId="0" borderId="0" xfId="0" applyFont="1"/>
    <xf numFmtId="3" fontId="18" fillId="0" borderId="2" xfId="0" applyNumberFormat="1" applyFont="1" applyBorder="1" applyAlignment="1">
      <alignment horizontal="center" vertical="center" wrapText="1"/>
    </xf>
    <xf numFmtId="17" fontId="74" fillId="0" borderId="2" xfId="0" applyNumberFormat="1" applyFont="1" applyBorder="1" applyAlignment="1">
      <alignment horizontal="center" vertical="center" wrapText="1"/>
    </xf>
    <xf numFmtId="0" fontId="15" fillId="5" borderId="0" xfId="0" applyFont="1" applyFill="1"/>
    <xf numFmtId="17" fontId="15" fillId="0" borderId="2" xfId="0" applyNumberFormat="1" applyFont="1" applyBorder="1" applyAlignment="1">
      <alignment horizontal="center" vertical="center" wrapText="1" readingOrder="1"/>
    </xf>
    <xf numFmtId="0" fontId="15" fillId="0" borderId="2" xfId="2" applyNumberFormat="1" applyFont="1" applyBorder="1" applyAlignment="1">
      <alignment horizontal="center" vertical="center" wrapText="1" readingOrder="1"/>
    </xf>
    <xf numFmtId="0" fontId="15" fillId="5" borderId="2" xfId="0" applyFont="1" applyFill="1" applyBorder="1" applyAlignment="1">
      <alignment horizontal="left" vertical="center" wrapText="1"/>
    </xf>
    <xf numFmtId="167" fontId="15" fillId="0" borderId="2" xfId="1" applyNumberFormat="1" applyFont="1" applyBorder="1" applyAlignment="1">
      <alignment horizontal="center" vertical="center" wrapText="1"/>
    </xf>
    <xf numFmtId="0" fontId="15" fillId="5" borderId="2" xfId="0" applyFont="1" applyFill="1" applyBorder="1" applyAlignment="1">
      <alignment horizontal="center" vertical="center"/>
    </xf>
    <xf numFmtId="0" fontId="15" fillId="5" borderId="0" xfId="0" applyFont="1" applyFill="1" applyAlignment="1">
      <alignment vertical="center"/>
    </xf>
    <xf numFmtId="0" fontId="11" fillId="0" borderId="2" xfId="0" applyFont="1" applyBorder="1" applyAlignment="1">
      <alignment horizontal="center" vertical="center" wrapText="1"/>
    </xf>
    <xf numFmtId="0" fontId="75" fillId="0" borderId="0" xfId="0" pivotButton="1" applyFont="1" applyAlignment="1">
      <alignment horizontal="center" vertical="center"/>
    </xf>
    <xf numFmtId="0" fontId="18" fillId="0" borderId="8" xfId="0" applyFont="1" applyBorder="1" applyAlignment="1">
      <alignment horizontal="left" vertical="center"/>
    </xf>
    <xf numFmtId="167" fontId="18" fillId="0" borderId="2" xfId="0" applyNumberFormat="1" applyFont="1" applyBorder="1" applyAlignment="1">
      <alignment horizontal="center" vertical="center" wrapText="1" readingOrder="1"/>
    </xf>
    <xf numFmtId="167" fontId="26" fillId="0" borderId="0" xfId="1" applyNumberFormat="1" applyFont="1" applyAlignment="1">
      <alignment horizontal="center" vertical="center" wrapText="1"/>
    </xf>
    <xf numFmtId="0" fontId="73" fillId="0" borderId="0" xfId="0" applyFont="1" applyAlignment="1">
      <alignment horizontal="center" vertical="center"/>
    </xf>
    <xf numFmtId="0" fontId="73" fillId="0" borderId="0" xfId="0" applyFont="1" applyAlignment="1">
      <alignment horizontal="center"/>
    </xf>
    <xf numFmtId="0" fontId="0" fillId="25" borderId="0" xfId="0" applyFill="1" applyAlignment="1">
      <alignment horizontal="center" vertical="center"/>
    </xf>
    <xf numFmtId="0" fontId="3" fillId="0" borderId="0" xfId="0" applyFont="1" applyAlignment="1">
      <alignment horizontal="center" vertical="center" wrapText="1"/>
    </xf>
    <xf numFmtId="9" fontId="0" fillId="5" borderId="0" xfId="2" applyFont="1" applyFill="1" applyBorder="1" applyAlignment="1">
      <alignment horizontal="center" vertical="center"/>
    </xf>
    <xf numFmtId="9" fontId="0" fillId="0" borderId="0" xfId="2" applyFont="1" applyFill="1" applyBorder="1" applyAlignment="1">
      <alignment horizontal="center" vertical="center"/>
    </xf>
    <xf numFmtId="9" fontId="0" fillId="19" borderId="0" xfId="2" applyFont="1" applyFill="1" applyBorder="1" applyAlignment="1">
      <alignment horizontal="center" vertical="center"/>
    </xf>
    <xf numFmtId="0" fontId="0" fillId="5" borderId="0" xfId="0" applyFill="1" applyAlignment="1">
      <alignment horizontal="center"/>
    </xf>
    <xf numFmtId="0" fontId="0" fillId="0" borderId="2" xfId="0" applyBorder="1" applyAlignment="1">
      <alignment horizontal="center"/>
    </xf>
    <xf numFmtId="1" fontId="0" fillId="0" borderId="2" xfId="0" applyNumberFormat="1" applyBorder="1" applyAlignment="1">
      <alignment horizontal="center"/>
    </xf>
    <xf numFmtId="14" fontId="0" fillId="21" borderId="0" xfId="0" applyNumberFormat="1" applyFill="1" applyAlignment="1">
      <alignment horizontal="center"/>
    </xf>
    <xf numFmtId="0" fontId="0" fillId="25" borderId="13" xfId="0" applyFill="1" applyBorder="1" applyAlignment="1">
      <alignment horizontal="center" vertical="center" wrapText="1"/>
    </xf>
    <xf numFmtId="9" fontId="0" fillId="17" borderId="2" xfId="2" applyFont="1" applyFill="1" applyBorder="1" applyAlignment="1">
      <alignment horizontal="center"/>
    </xf>
    <xf numFmtId="9" fontId="0" fillId="17" borderId="0" xfId="2" applyFont="1" applyFill="1" applyBorder="1" applyAlignment="1">
      <alignment horizontal="center"/>
    </xf>
    <xf numFmtId="9" fontId="0" fillId="17" borderId="0" xfId="2" applyFont="1" applyFill="1" applyBorder="1" applyAlignment="1">
      <alignment horizontal="center" vertical="center"/>
    </xf>
    <xf numFmtId="170" fontId="0" fillId="0" borderId="0" xfId="0" applyNumberFormat="1"/>
    <xf numFmtId="170" fontId="2" fillId="30" borderId="0" xfId="0" applyNumberFormat="1" applyFont="1" applyFill="1"/>
    <xf numFmtId="0" fontId="0" fillId="8" borderId="30" xfId="0" applyFill="1" applyBorder="1" applyAlignment="1">
      <alignment horizontal="left"/>
    </xf>
    <xf numFmtId="0" fontId="0" fillId="8" borderId="30" xfId="0" applyFill="1" applyBorder="1"/>
    <xf numFmtId="0" fontId="0" fillId="8" borderId="31" xfId="0" applyFill="1" applyBorder="1" applyAlignment="1">
      <alignment horizontal="left"/>
    </xf>
    <xf numFmtId="0" fontId="0" fillId="8" borderId="31" xfId="0" applyFill="1" applyBorder="1"/>
    <xf numFmtId="0" fontId="0" fillId="8" borderId="32" xfId="0" applyFill="1" applyBorder="1" applyAlignment="1">
      <alignment horizontal="left"/>
    </xf>
    <xf numFmtId="0" fontId="0" fillId="8" borderId="19" xfId="0" applyFill="1" applyBorder="1" applyAlignment="1">
      <alignment horizontal="left"/>
    </xf>
    <xf numFmtId="0" fontId="0" fillId="8" borderId="32" xfId="0" applyFill="1" applyBorder="1"/>
    <xf numFmtId="0" fontId="17" fillId="0" borderId="2" xfId="0" applyFont="1" applyBorder="1" applyAlignment="1">
      <alignment vertical="center" wrapText="1" readingOrder="1"/>
    </xf>
    <xf numFmtId="169" fontId="17" fillId="0" borderId="2" xfId="4" applyNumberFormat="1" applyFont="1" applyBorder="1" applyAlignment="1">
      <alignment vertical="center" wrapText="1" readingOrder="1"/>
    </xf>
    <xf numFmtId="0" fontId="15" fillId="18" borderId="0" xfId="0" applyFont="1" applyFill="1" applyAlignment="1">
      <alignment vertical="center" wrapText="1"/>
    </xf>
    <xf numFmtId="0" fontId="76" fillId="36" borderId="9" xfId="0" applyFont="1" applyFill="1" applyBorder="1" applyAlignment="1">
      <alignment horizontal="left" vertical="center" wrapText="1" readingOrder="1"/>
    </xf>
    <xf numFmtId="0" fontId="76" fillId="36" borderId="36" xfId="0" applyFont="1" applyFill="1" applyBorder="1" applyAlignment="1">
      <alignment horizontal="left" vertical="center" wrapText="1" readingOrder="1"/>
    </xf>
    <xf numFmtId="0" fontId="77" fillId="36" borderId="36" xfId="0" applyFont="1" applyFill="1" applyBorder="1" applyAlignment="1">
      <alignment horizontal="left" vertical="center" wrapText="1" indent="7" readingOrder="1"/>
    </xf>
    <xf numFmtId="0" fontId="76" fillId="36" borderId="37" xfId="0" applyFont="1" applyFill="1" applyBorder="1" applyAlignment="1">
      <alignment horizontal="left" vertical="center" wrapText="1" readingOrder="1"/>
    </xf>
    <xf numFmtId="0" fontId="78" fillId="37" borderId="38" xfId="0" applyFont="1" applyFill="1" applyBorder="1" applyAlignment="1">
      <alignment horizontal="left" vertical="center" wrapText="1" readingOrder="1"/>
    </xf>
    <xf numFmtId="0" fontId="78" fillId="37" borderId="36" xfId="0" applyFont="1" applyFill="1" applyBorder="1" applyAlignment="1">
      <alignment horizontal="left" vertical="center" wrapText="1" readingOrder="1"/>
    </xf>
    <xf numFmtId="0" fontId="78" fillId="37" borderId="39" xfId="0" applyFont="1" applyFill="1" applyBorder="1" applyAlignment="1">
      <alignment horizontal="left" vertical="center" wrapText="1" readingOrder="1"/>
    </xf>
    <xf numFmtId="0" fontId="78" fillId="38" borderId="9" xfId="0" applyFont="1" applyFill="1" applyBorder="1" applyAlignment="1">
      <alignment horizontal="left" vertical="center" wrapText="1" readingOrder="1"/>
    </xf>
    <xf numFmtId="0" fontId="78" fillId="38" borderId="36" xfId="0" applyFont="1" applyFill="1" applyBorder="1" applyAlignment="1">
      <alignment horizontal="left" vertical="center" wrapText="1" readingOrder="1"/>
    </xf>
    <xf numFmtId="0" fontId="78" fillId="38" borderId="39" xfId="0" applyFont="1" applyFill="1" applyBorder="1" applyAlignment="1">
      <alignment horizontal="left" vertical="center" wrapText="1" readingOrder="1"/>
    </xf>
    <xf numFmtId="0" fontId="78" fillId="38" borderId="0" xfId="0" applyFont="1" applyFill="1" applyAlignment="1">
      <alignment horizontal="center" vertical="center" wrapText="1" readingOrder="1"/>
    </xf>
    <xf numFmtId="0" fontId="0" fillId="39" borderId="0" xfId="0" applyFill="1"/>
    <xf numFmtId="0" fontId="52" fillId="6" borderId="2" xfId="0" applyFont="1" applyFill="1" applyBorder="1" applyAlignment="1">
      <alignment horizontal="center" vertical="center" readingOrder="1"/>
    </xf>
    <xf numFmtId="0" fontId="72" fillId="6" borderId="2" xfId="0" applyFont="1" applyFill="1" applyBorder="1" applyAlignment="1">
      <alignment horizontal="center" vertical="center" readingOrder="1"/>
    </xf>
    <xf numFmtId="0" fontId="15" fillId="0" borderId="2" xfId="0" applyFont="1" applyBorder="1" applyAlignment="1">
      <alignment vertical="center"/>
    </xf>
    <xf numFmtId="0" fontId="78" fillId="37" borderId="0" xfId="0" applyFont="1" applyFill="1" applyAlignment="1">
      <alignment horizontal="left" vertical="center" wrapText="1" readingOrder="1"/>
    </xf>
    <xf numFmtId="0" fontId="78" fillId="38" borderId="0" xfId="0" applyFont="1" applyFill="1" applyAlignment="1">
      <alignment horizontal="left" vertical="center" wrapText="1" readingOrder="1"/>
    </xf>
    <xf numFmtId="0" fontId="18" fillId="23" borderId="2" xfId="0" applyFont="1" applyFill="1" applyBorder="1" applyAlignment="1">
      <alignment horizontal="center" vertical="center" wrapText="1"/>
    </xf>
    <xf numFmtId="17" fontId="20" fillId="0" borderId="2" xfId="0" applyNumberFormat="1" applyFont="1" applyBorder="1" applyAlignment="1">
      <alignment horizontal="center" vertical="center" wrapText="1"/>
    </xf>
    <xf numFmtId="0" fontId="46" fillId="5" borderId="0" xfId="0" applyFont="1" applyFill="1" applyAlignment="1">
      <alignment horizontal="center" vertical="center"/>
    </xf>
    <xf numFmtId="0" fontId="80" fillId="0" borderId="2" xfId="0" applyFont="1" applyBorder="1" applyAlignment="1">
      <alignment horizontal="left" vertical="center" wrapText="1"/>
    </xf>
    <xf numFmtId="0" fontId="1" fillId="0" borderId="0" xfId="0" applyFont="1"/>
    <xf numFmtId="0" fontId="73" fillId="0" borderId="0" xfId="0" applyFont="1" applyAlignment="1">
      <alignment vertical="center"/>
    </xf>
    <xf numFmtId="170" fontId="11" fillId="0" borderId="0" xfId="0" applyNumberFormat="1" applyFont="1"/>
    <xf numFmtId="1" fontId="81" fillId="0" borderId="0" xfId="0" applyNumberFormat="1" applyFont="1" applyAlignment="1">
      <alignment horizontal="center" vertical="center"/>
    </xf>
    <xf numFmtId="0" fontId="18" fillId="8" borderId="2" xfId="0" applyFont="1" applyFill="1" applyBorder="1" applyAlignment="1">
      <alignment vertical="center" wrapText="1"/>
    </xf>
    <xf numFmtId="14" fontId="0" fillId="0" borderId="0" xfId="0" applyNumberFormat="1"/>
    <xf numFmtId="0" fontId="15" fillId="0" borderId="4" xfId="0" applyFont="1" applyBorder="1" applyAlignment="1">
      <alignment horizontal="center" vertical="center" wrapText="1" readingOrder="1"/>
    </xf>
    <xf numFmtId="0" fontId="18" fillId="5" borderId="4" xfId="2" applyNumberFormat="1" applyFont="1" applyFill="1" applyBorder="1" applyAlignment="1">
      <alignment horizontal="center" vertical="center"/>
    </xf>
    <xf numFmtId="0" fontId="15" fillId="18" borderId="0" xfId="0" applyFont="1" applyFill="1" applyAlignment="1">
      <alignment horizontal="center" vertical="center" wrapText="1"/>
    </xf>
    <xf numFmtId="14" fontId="18" fillId="5" borderId="0" xfId="0" applyNumberFormat="1" applyFont="1" applyFill="1" applyAlignment="1">
      <alignment horizontal="center" vertical="center"/>
    </xf>
    <xf numFmtId="169" fontId="17" fillId="0" borderId="2" xfId="4" applyNumberFormat="1" applyFont="1" applyBorder="1" applyAlignment="1">
      <alignment horizontal="center" vertical="center" wrapText="1" readingOrder="1"/>
    </xf>
    <xf numFmtId="0" fontId="15" fillId="5" borderId="2" xfId="0" applyFont="1" applyFill="1" applyBorder="1" applyAlignment="1">
      <alignment horizontal="left" vertical="center" wrapText="1" readingOrder="1"/>
    </xf>
    <xf numFmtId="0" fontId="60" fillId="5" borderId="2" xfId="0" applyFont="1" applyFill="1" applyBorder="1" applyAlignment="1">
      <alignment horizontal="left" vertical="center" wrapText="1" readingOrder="1"/>
    </xf>
    <xf numFmtId="17" fontId="17" fillId="5" borderId="2" xfId="0" applyNumberFormat="1" applyFont="1" applyFill="1" applyBorder="1" applyAlignment="1">
      <alignment horizontal="center" vertical="center" wrapText="1" readingOrder="1"/>
    </xf>
    <xf numFmtId="0" fontId="17" fillId="5" borderId="2" xfId="0" applyFont="1" applyFill="1" applyBorder="1" applyAlignment="1">
      <alignment horizontal="center" vertical="center" wrapText="1" readingOrder="1"/>
    </xf>
    <xf numFmtId="0" fontId="17" fillId="5" borderId="2" xfId="2" applyNumberFormat="1" applyFont="1" applyFill="1" applyBorder="1" applyAlignment="1">
      <alignment horizontal="center" vertical="center" wrapText="1" readingOrder="1"/>
    </xf>
    <xf numFmtId="0" fontId="58" fillId="5" borderId="2" xfId="0" applyFont="1" applyFill="1" applyBorder="1" applyAlignment="1">
      <alignment horizontal="center" vertical="center" wrapText="1"/>
    </xf>
    <xf numFmtId="0" fontId="18" fillId="5" borderId="2" xfId="0" applyFont="1" applyFill="1" applyBorder="1" applyAlignment="1">
      <alignment horizontal="center" vertical="center" wrapText="1" readingOrder="1"/>
    </xf>
    <xf numFmtId="167" fontId="18" fillId="5" borderId="2" xfId="1" applyNumberFormat="1" applyFont="1" applyFill="1" applyBorder="1" applyAlignment="1">
      <alignment horizontal="center" vertical="center"/>
    </xf>
    <xf numFmtId="0" fontId="0" fillId="0" borderId="41" xfId="0" applyBorder="1" applyAlignment="1">
      <alignment horizontal="left"/>
    </xf>
    <xf numFmtId="0" fontId="17" fillId="0" borderId="0" xfId="0" applyFont="1" applyAlignment="1">
      <alignment horizontal="center" vertical="center" wrapText="1" readingOrder="1"/>
    </xf>
    <xf numFmtId="0" fontId="15" fillId="0" borderId="4" xfId="0" quotePrefix="1" applyFont="1" applyBorder="1" applyAlignment="1">
      <alignment horizontal="center" vertical="center"/>
    </xf>
    <xf numFmtId="0" fontId="18" fillId="0" borderId="4" xfId="0" applyFont="1" applyBorder="1" applyAlignment="1">
      <alignment vertical="center" wrapText="1"/>
    </xf>
    <xf numFmtId="0" fontId="18" fillId="0" borderId="0" xfId="0" applyFont="1" applyAlignment="1">
      <alignment horizontal="center" vertical="center" wrapText="1" readingOrder="1"/>
    </xf>
    <xf numFmtId="0" fontId="18" fillId="5" borderId="11" xfId="0" applyFont="1" applyFill="1" applyBorder="1" applyAlignment="1">
      <alignment horizontal="center" vertical="center"/>
    </xf>
    <xf numFmtId="167" fontId="18" fillId="0" borderId="0" xfId="1" applyNumberFormat="1" applyFont="1" applyBorder="1" applyAlignment="1">
      <alignment horizontal="center" vertical="center" wrapText="1"/>
    </xf>
    <xf numFmtId="17" fontId="15" fillId="0" borderId="4" xfId="0" applyNumberFormat="1" applyFont="1" applyBorder="1" applyAlignment="1">
      <alignment horizontal="center" vertical="center" wrapText="1"/>
    </xf>
    <xf numFmtId="167" fontId="18" fillId="0" borderId="4" xfId="1" applyNumberFormat="1" applyFont="1" applyBorder="1" applyAlignment="1">
      <alignment horizontal="center" vertical="center"/>
    </xf>
    <xf numFmtId="0" fontId="60" fillId="0" borderId="0" xfId="0" applyFont="1" applyAlignment="1">
      <alignment horizontal="left" vertical="center" wrapText="1" readingOrder="1"/>
    </xf>
    <xf numFmtId="0" fontId="60" fillId="0" borderId="4" xfId="0" applyFont="1" applyBorder="1" applyAlignment="1">
      <alignment vertical="center" wrapText="1"/>
    </xf>
    <xf numFmtId="0" fontId="18" fillId="0" borderId="4" xfId="0" applyFont="1" applyBorder="1" applyAlignment="1">
      <alignment horizontal="center"/>
    </xf>
    <xf numFmtId="0" fontId="51" fillId="0" borderId="0" xfId="0" applyFont="1" applyAlignment="1">
      <alignment horizontal="center" vertical="center" wrapText="1"/>
    </xf>
    <xf numFmtId="0" fontId="18" fillId="0" borderId="4" xfId="0" applyFont="1" applyBorder="1" applyAlignment="1">
      <alignment horizontal="center" wrapText="1"/>
    </xf>
    <xf numFmtId="0" fontId="51" fillId="0" borderId="0" xfId="0" applyFont="1" applyAlignment="1">
      <alignment vertical="center" wrapText="1"/>
    </xf>
    <xf numFmtId="0" fontId="52" fillId="6" borderId="40" xfId="0" applyFont="1" applyFill="1" applyBorder="1" applyAlignment="1">
      <alignment horizontal="center" vertical="center" wrapText="1" readingOrder="1"/>
    </xf>
    <xf numFmtId="0" fontId="51" fillId="5" borderId="2" xfId="0" applyFont="1" applyFill="1" applyBorder="1" applyAlignment="1">
      <alignment horizontal="center" vertical="center"/>
    </xf>
    <xf numFmtId="0" fontId="82" fillId="5" borderId="2" xfId="0" applyFont="1" applyFill="1" applyBorder="1" applyAlignment="1">
      <alignment vertical="center" wrapText="1"/>
    </xf>
    <xf numFmtId="0" fontId="20" fillId="0" borderId="2" xfId="0" applyFont="1" applyBorder="1" applyAlignment="1">
      <alignment horizontal="center" vertical="center" wrapText="1" readingOrder="1"/>
    </xf>
    <xf numFmtId="17" fontId="18" fillId="31" borderId="2" xfId="0" applyNumberFormat="1" applyFont="1" applyFill="1" applyBorder="1" applyAlignment="1">
      <alignment horizontal="center" vertical="center" wrapText="1"/>
    </xf>
    <xf numFmtId="0" fontId="20" fillId="5" borderId="0" xfId="0" applyFont="1" applyFill="1" applyAlignment="1">
      <alignment vertical="center"/>
    </xf>
    <xf numFmtId="0" fontId="82" fillId="0" borderId="2" xfId="0" applyFont="1" applyBorder="1" applyAlignment="1">
      <alignment vertical="center" wrapText="1"/>
    </xf>
    <xf numFmtId="0" fontId="18" fillId="31" borderId="4" xfId="0" applyFont="1" applyFill="1" applyBorder="1" applyAlignment="1">
      <alignment horizontal="center" vertical="center" wrapText="1" readingOrder="1"/>
    </xf>
    <xf numFmtId="0" fontId="18" fillId="5" borderId="4" xfId="0" applyFont="1" applyFill="1" applyBorder="1" applyAlignment="1">
      <alignment vertical="center"/>
    </xf>
    <xf numFmtId="0" fontId="15" fillId="5" borderId="8" xfId="0" applyFont="1" applyFill="1" applyBorder="1" applyAlignment="1">
      <alignment horizontal="center" vertical="center"/>
    </xf>
    <xf numFmtId="0" fontId="18" fillId="5" borderId="8" xfId="0" applyFont="1" applyFill="1" applyBorder="1" applyAlignment="1">
      <alignment horizontal="center" vertical="center" wrapText="1"/>
    </xf>
    <xf numFmtId="0" fontId="18" fillId="0" borderId="3" xfId="0" applyFont="1" applyBorder="1" applyAlignment="1">
      <alignment horizontal="center" vertical="center" wrapText="1" readingOrder="1"/>
    </xf>
    <xf numFmtId="0" fontId="18" fillId="5" borderId="3" xfId="0" applyFont="1" applyFill="1" applyBorder="1" applyAlignment="1">
      <alignment horizontal="center" vertical="center"/>
    </xf>
    <xf numFmtId="0" fontId="18" fillId="40" borderId="2" xfId="0" applyFont="1" applyFill="1" applyBorder="1" applyAlignment="1">
      <alignment horizontal="center" vertical="center"/>
    </xf>
    <xf numFmtId="164" fontId="15" fillId="0" borderId="2" xfId="0" applyNumberFormat="1" applyFont="1" applyBorder="1" applyAlignment="1">
      <alignment horizontal="center" vertical="center" wrapText="1" readingOrder="1"/>
    </xf>
    <xf numFmtId="10" fontId="18" fillId="0" borderId="2" xfId="0" applyNumberFormat="1" applyFont="1" applyBorder="1" applyAlignment="1">
      <alignment horizontal="center" vertical="center" wrapText="1" readingOrder="1"/>
    </xf>
    <xf numFmtId="0" fontId="18" fillId="35" borderId="2" xfId="0" applyFont="1" applyFill="1" applyBorder="1" applyAlignment="1">
      <alignment horizontal="center" vertical="center"/>
    </xf>
    <xf numFmtId="0" fontId="20" fillId="0" borderId="2" xfId="0" applyFont="1" applyBorder="1" applyAlignment="1">
      <alignment horizontal="center" vertical="center" wrapText="1"/>
    </xf>
    <xf numFmtId="0" fontId="40" fillId="5" borderId="2" xfId="2" applyNumberFormat="1" applyFont="1" applyFill="1" applyBorder="1" applyAlignment="1">
      <alignment horizontal="center" vertical="center" wrapText="1"/>
    </xf>
    <xf numFmtId="0" fontId="83" fillId="0" borderId="2" xfId="0" applyFont="1" applyBorder="1" applyAlignment="1">
      <alignment horizontal="left" vertical="center" wrapText="1"/>
    </xf>
    <xf numFmtId="0" fontId="84" fillId="0" borderId="2" xfId="0" applyFont="1" applyBorder="1" applyAlignment="1">
      <alignment horizontal="left" vertical="center" wrapText="1"/>
    </xf>
    <xf numFmtId="0" fontId="84" fillId="0" borderId="0" xfId="0" applyFont="1" applyAlignment="1">
      <alignment horizontal="left" vertical="center" wrapText="1"/>
    </xf>
    <xf numFmtId="0" fontId="84" fillId="0" borderId="2" xfId="0" applyFont="1" applyBorder="1" applyAlignment="1">
      <alignment horizontal="left" vertical="center" wrapText="1" readingOrder="1"/>
    </xf>
    <xf numFmtId="0" fontId="84" fillId="0" borderId="0" xfId="0" applyFont="1" applyAlignment="1">
      <alignment horizontal="left" vertical="center" wrapText="1" readingOrder="1"/>
    </xf>
    <xf numFmtId="0" fontId="84" fillId="0" borderId="2" xfId="0" applyFont="1" applyBorder="1" applyAlignment="1">
      <alignment vertical="center" wrapText="1"/>
    </xf>
    <xf numFmtId="0" fontId="84" fillId="5" borderId="2" xfId="0" applyFont="1" applyFill="1" applyBorder="1" applyAlignment="1">
      <alignment horizontal="left" vertical="center" wrapText="1" readingOrder="1"/>
    </xf>
    <xf numFmtId="17" fontId="84" fillId="0" borderId="2" xfId="0" applyNumberFormat="1" applyFont="1" applyBorder="1" applyAlignment="1">
      <alignment horizontal="left" vertical="center" wrapText="1"/>
    </xf>
    <xf numFmtId="0" fontId="84" fillId="11" borderId="2" xfId="0" applyFont="1" applyFill="1" applyBorder="1" applyAlignment="1">
      <alignment horizontal="left" vertical="center" wrapText="1"/>
    </xf>
    <xf numFmtId="0" fontId="85" fillId="0" borderId="2" xfId="0" applyFont="1" applyBorder="1" applyAlignment="1">
      <alignment vertical="center" wrapText="1"/>
    </xf>
    <xf numFmtId="0" fontId="84" fillId="0" borderId="2" xfId="0" applyFont="1" applyBorder="1" applyAlignment="1">
      <alignment horizontal="center" vertical="center" wrapText="1"/>
    </xf>
    <xf numFmtId="0" fontId="86" fillId="0" borderId="0" xfId="0" applyFont="1" applyAlignment="1">
      <alignment horizontal="left" vertical="center" wrapText="1"/>
    </xf>
    <xf numFmtId="0" fontId="84" fillId="14" borderId="2" xfId="0" applyFont="1" applyFill="1" applyBorder="1" applyAlignment="1">
      <alignment horizontal="left" vertical="center" wrapText="1"/>
    </xf>
    <xf numFmtId="0" fontId="85" fillId="0" borderId="0" xfId="0" applyFont="1" applyAlignment="1">
      <alignment vertical="center"/>
    </xf>
    <xf numFmtId="0" fontId="18" fillId="5" borderId="13" xfId="0" applyFont="1" applyFill="1" applyBorder="1" applyAlignment="1">
      <alignment vertical="center"/>
    </xf>
    <xf numFmtId="0" fontId="85" fillId="0" borderId="0" xfId="0" applyFont="1" applyAlignment="1">
      <alignment vertical="center" wrapText="1"/>
    </xf>
    <xf numFmtId="0" fontId="18" fillId="5" borderId="15" xfId="0" applyFont="1" applyFill="1" applyBorder="1" applyAlignment="1">
      <alignment vertical="center"/>
    </xf>
    <xf numFmtId="0" fontId="18" fillId="5" borderId="8" xfId="0" applyFont="1" applyFill="1" applyBorder="1" applyAlignment="1">
      <alignment vertical="center"/>
    </xf>
    <xf numFmtId="167" fontId="18" fillId="14" borderId="2" xfId="1" applyNumberFormat="1" applyFont="1" applyFill="1" applyBorder="1" applyAlignment="1">
      <alignment horizontal="center" vertical="center" wrapText="1" readingOrder="1"/>
    </xf>
    <xf numFmtId="167" fontId="18" fillId="18" borderId="0" xfId="1" applyNumberFormat="1" applyFont="1" applyFill="1" applyAlignment="1">
      <alignment horizontal="center" vertical="center"/>
    </xf>
    <xf numFmtId="167" fontId="18" fillId="5" borderId="2" xfId="1" applyNumberFormat="1" applyFont="1" applyFill="1" applyBorder="1" applyAlignment="1">
      <alignment horizontal="center" vertical="center" wrapText="1"/>
    </xf>
    <xf numFmtId="0" fontId="15" fillId="17" borderId="2" xfId="0" applyFont="1" applyFill="1" applyBorder="1" applyAlignment="1">
      <alignment horizontal="left" vertical="center" wrapText="1" readingOrder="1"/>
    </xf>
    <xf numFmtId="0" fontId="62" fillId="17" borderId="2" xfId="0" applyFont="1" applyFill="1" applyBorder="1" applyAlignment="1">
      <alignment horizontal="left" vertical="center" wrapText="1"/>
    </xf>
    <xf numFmtId="0" fontId="0" fillId="17" borderId="2" xfId="0" applyFill="1" applyBorder="1"/>
    <xf numFmtId="0" fontId="15" fillId="17" borderId="2" xfId="0" applyFont="1" applyFill="1" applyBorder="1" applyAlignment="1">
      <alignment horizontal="left" vertical="center" wrapText="1"/>
    </xf>
    <xf numFmtId="167" fontId="55" fillId="0" borderId="0" xfId="1" applyNumberFormat="1" applyFont="1" applyAlignment="1">
      <alignment horizontal="center" vertical="center" wrapText="1"/>
    </xf>
    <xf numFmtId="0" fontId="55" fillId="0" borderId="0" xfId="0" applyFont="1" applyAlignment="1">
      <alignment horizontal="center" vertical="center" wrapText="1"/>
    </xf>
    <xf numFmtId="0" fontId="0" fillId="0" borderId="1" xfId="0" applyBorder="1" applyAlignment="1">
      <alignment horizontal="center" vertical="center" wrapText="1"/>
    </xf>
    <xf numFmtId="0" fontId="0" fillId="0" borderId="14" xfId="0" applyBorder="1" applyAlignment="1">
      <alignment horizontal="center" vertical="center" wrapText="1"/>
    </xf>
    <xf numFmtId="0" fontId="0" fillId="0" borderId="11" xfId="0" applyBorder="1" applyAlignment="1">
      <alignment horizontal="center" vertical="center" wrapText="1"/>
    </xf>
    <xf numFmtId="0" fontId="0" fillId="25" borderId="8" xfId="0" applyFill="1" applyBorder="1" applyAlignment="1">
      <alignment horizontal="center" vertical="center"/>
    </xf>
    <xf numFmtId="0" fontId="0" fillId="25" borderId="8" xfId="0" applyFill="1" applyBorder="1" applyAlignment="1">
      <alignment horizontal="center" vertical="center" wrapText="1"/>
    </xf>
    <xf numFmtId="0" fontId="0" fillId="25" borderId="6" xfId="0" applyFill="1" applyBorder="1" applyAlignment="1">
      <alignment horizontal="center" vertical="center" wrapText="1"/>
    </xf>
    <xf numFmtId="0" fontId="0" fillId="25" borderId="13" xfId="0" applyFill="1" applyBorder="1" applyAlignment="1">
      <alignment horizontal="center" vertical="center" wrapText="1"/>
    </xf>
    <xf numFmtId="17" fontId="0" fillId="32" borderId="6" xfId="0" applyNumberFormat="1" applyFill="1" applyBorder="1" applyAlignment="1">
      <alignment horizontal="center"/>
    </xf>
    <xf numFmtId="17" fontId="0" fillId="32" borderId="7" xfId="0" applyNumberFormat="1" applyFill="1" applyBorder="1" applyAlignment="1">
      <alignment horizontal="center"/>
    </xf>
    <xf numFmtId="0" fontId="0" fillId="25" borderId="7" xfId="0" applyFill="1" applyBorder="1" applyAlignment="1">
      <alignment horizontal="center" vertical="center" wrapText="1"/>
    </xf>
    <xf numFmtId="0" fontId="0" fillId="25" borderId="6" xfId="0" applyFill="1" applyBorder="1" applyAlignment="1">
      <alignment horizontal="center" vertical="center"/>
    </xf>
    <xf numFmtId="0" fontId="0" fillId="25" borderId="13" xfId="0" applyFill="1" applyBorder="1" applyAlignment="1">
      <alignment horizontal="center" vertical="center"/>
    </xf>
    <xf numFmtId="0" fontId="2" fillId="2" borderId="23" xfId="0" applyFont="1" applyFill="1" applyBorder="1" applyAlignment="1">
      <alignment horizontal="center" vertical="center"/>
    </xf>
    <xf numFmtId="0" fontId="2" fillId="2" borderId="24" xfId="0" applyFont="1" applyFill="1" applyBorder="1" applyAlignment="1">
      <alignment horizontal="center" vertical="center"/>
    </xf>
    <xf numFmtId="0" fontId="78" fillId="37" borderId="38" xfId="0" applyFont="1" applyFill="1" applyBorder="1" applyAlignment="1">
      <alignment horizontal="left" vertical="center" wrapText="1" readingOrder="1"/>
    </xf>
    <xf numFmtId="0" fontId="78" fillId="37" borderId="36" xfId="0" applyFont="1" applyFill="1" applyBorder="1" applyAlignment="1">
      <alignment horizontal="left" vertical="center" wrapText="1" readingOrder="1"/>
    </xf>
    <xf numFmtId="0" fontId="78" fillId="37" borderId="39" xfId="0" applyFont="1" applyFill="1" applyBorder="1" applyAlignment="1">
      <alignment horizontal="left" vertical="center" wrapText="1" readingOrder="1"/>
    </xf>
    <xf numFmtId="0" fontId="78" fillId="38" borderId="40" xfId="0" applyFont="1" applyFill="1" applyBorder="1" applyAlignment="1">
      <alignment horizontal="center" vertical="center" wrapText="1" readingOrder="1"/>
    </xf>
    <xf numFmtId="0" fontId="78" fillId="38" borderId="0" xfId="0" applyFont="1" applyFill="1" applyAlignment="1">
      <alignment horizontal="center" vertical="center" wrapText="1" readingOrder="1"/>
    </xf>
    <xf numFmtId="0" fontId="1" fillId="5" borderId="4"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8" xfId="0" applyFont="1" applyFill="1" applyBorder="1" applyAlignment="1">
      <alignment horizontal="center" vertical="center"/>
    </xf>
    <xf numFmtId="0" fontId="1" fillId="5" borderId="0" xfId="0" applyFont="1" applyFill="1" applyAlignment="1">
      <alignment horizontal="center" vertical="center"/>
    </xf>
    <xf numFmtId="0" fontId="5" fillId="2" borderId="5"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6" fillId="36" borderId="9" xfId="0" applyFont="1" applyFill="1" applyBorder="1" applyAlignment="1">
      <alignment horizontal="left" vertical="center" wrapText="1" readingOrder="1"/>
    </xf>
    <xf numFmtId="0" fontId="76" fillId="36" borderId="36" xfId="0" applyFont="1" applyFill="1" applyBorder="1" applyAlignment="1">
      <alignment horizontal="left" vertical="center" wrapText="1" readingOrder="1"/>
    </xf>
    <xf numFmtId="0" fontId="76" fillId="36" borderId="37" xfId="0" applyFont="1" applyFill="1" applyBorder="1" applyAlignment="1">
      <alignment horizontal="left" vertical="center" wrapText="1" readingOrder="1"/>
    </xf>
    <xf numFmtId="0" fontId="78" fillId="38" borderId="9" xfId="0" applyFont="1" applyFill="1" applyBorder="1" applyAlignment="1">
      <alignment horizontal="left" vertical="center" wrapText="1" readingOrder="1"/>
    </xf>
    <xf numFmtId="0" fontId="78" fillId="38" borderId="36" xfId="0" applyFont="1" applyFill="1" applyBorder="1" applyAlignment="1">
      <alignment horizontal="left" vertical="center" wrapText="1" readingOrder="1"/>
    </xf>
    <xf numFmtId="0" fontId="78" fillId="38" borderId="39" xfId="0" applyFont="1" applyFill="1" applyBorder="1" applyAlignment="1">
      <alignment horizontal="left" vertical="center" wrapText="1" readingOrder="1"/>
    </xf>
  </cellXfs>
  <cellStyles count="5">
    <cellStyle name="Hipervínculo" xfId="3" builtinId="8"/>
    <cellStyle name="Millares" xfId="4" builtinId="3"/>
    <cellStyle name="Moneda" xfId="1" builtinId="4"/>
    <cellStyle name="Normal" xfId="0" builtinId="0"/>
    <cellStyle name="Porcentaje" xfId="2" builtinId="5"/>
  </cellStyles>
  <dxfs count="564">
    <dxf>
      <font>
        <b/>
        <i val="0"/>
      </font>
      <fill>
        <patternFill>
          <bgColor rgb="FF92D050"/>
        </patternFill>
      </fill>
    </dxf>
    <dxf>
      <font>
        <b/>
        <i val="0"/>
      </font>
      <fill>
        <patternFill>
          <bgColor rgb="FFFFFF00"/>
        </patternFill>
      </fill>
    </dxf>
    <dxf>
      <font>
        <b/>
        <i val="0"/>
        <color theme="0"/>
      </font>
      <fill>
        <patternFill>
          <bgColor rgb="FFFF5050"/>
        </patternFill>
      </fill>
    </dxf>
    <dxf>
      <font>
        <b/>
        <i val="0"/>
        <color theme="0"/>
      </font>
      <fill>
        <patternFill patternType="solid">
          <bgColor theme="1"/>
        </patternFill>
      </fill>
    </dxf>
    <dxf>
      <font>
        <b/>
        <i val="0"/>
        <color theme="0"/>
      </font>
      <fill>
        <patternFill patternType="solid">
          <bgColor theme="1" tint="0.499984740745262"/>
        </patternFill>
      </fill>
    </dxf>
    <dxf>
      <font>
        <b/>
        <i val="0"/>
      </font>
      <fill>
        <patternFill>
          <bgColor rgb="FF92D050"/>
        </patternFill>
      </fill>
    </dxf>
    <dxf>
      <font>
        <b/>
        <i val="0"/>
      </font>
      <fill>
        <patternFill>
          <bgColor rgb="FFFFFF00"/>
        </patternFill>
      </fill>
    </dxf>
    <dxf>
      <font>
        <b/>
        <i val="0"/>
        <color theme="0"/>
      </font>
      <fill>
        <patternFill>
          <bgColor rgb="FFFF5050"/>
        </patternFill>
      </fill>
    </dxf>
    <dxf>
      <font>
        <b/>
        <i val="0"/>
        <color theme="0"/>
      </font>
      <fill>
        <patternFill patternType="solid">
          <bgColor theme="1"/>
        </patternFill>
      </fill>
    </dxf>
    <dxf>
      <font>
        <b/>
        <i val="0"/>
        <color theme="0"/>
      </font>
      <fill>
        <patternFill patternType="solid">
          <bgColor theme="1" tint="0.499984740745262"/>
        </patternFill>
      </fill>
    </dxf>
    <dxf>
      <numFmt numFmtId="169" formatCode="_-* #,##0_-;\-* #,##0_-;_-* &quot;-&quot;??_-;_-@_-"/>
    </dxf>
    <dxf>
      <font>
        <strike val="0"/>
        <outline val="0"/>
        <shadow val="0"/>
        <u val="none"/>
        <vertAlign val="baseline"/>
        <sz val="11"/>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font>
      <fill>
        <patternFill patternType="none">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font>
      <fill>
        <patternFill patternType="none">
          <fgColor indexed="64"/>
          <bgColor rgb="FFFFFF00"/>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strike val="0"/>
        <outline val="0"/>
        <shadow val="0"/>
        <u val="none"/>
        <vertAlign val="baseline"/>
        <sz val="14"/>
        <name val="LindeDaxGlobal"/>
        <scheme val="none"/>
      </font>
      <fill>
        <patternFill patternType="none">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LindeDaxGlob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4"/>
        <name val="LindeDaxGlob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4"/>
        <color theme="1"/>
        <name val="LindeDaxGlob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strike val="0"/>
        <outline val="0"/>
        <shadow val="0"/>
        <u val="none"/>
        <vertAlign val="baseline"/>
        <sz val="14"/>
        <name val="LindeDaxGlob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LindeDaxGlob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rgb="FF000000"/>
        <name val="LindeDaxGlobal"/>
        <scheme val="none"/>
      </font>
      <fill>
        <patternFill patternType="none">
          <fgColor indexed="64"/>
          <bgColor rgb="FFFFFF00"/>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LindeDaxGlob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LindeDaxGlobal"/>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LindeDaxGlobal"/>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strike val="0"/>
        <outline val="0"/>
        <shadow val="0"/>
        <u val="none"/>
        <vertAlign val="baseline"/>
        <sz val="14"/>
        <name val="LindeDaxGlobal"/>
        <scheme val="none"/>
      </font>
      <fill>
        <patternFill patternType="none">
          <fgColor indexed="64"/>
          <bgColor indexed="65"/>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1"/>
        <family val="2"/>
      </font>
      <fill>
        <patternFill patternType="none">
          <fgColor rgb="FF000000"/>
          <bgColor rgb="FFFFFFFF"/>
        </patternFill>
      </fill>
      <alignment horizontal="center" vertical="center" textRotation="0" wrapText="1" indent="0" justifyLastLine="0" shrinkToFit="0" readingOrder="0"/>
    </dxf>
    <dxf>
      <font>
        <b/>
        <i val="0"/>
        <strike val="0"/>
        <condense val="0"/>
        <extend val="0"/>
        <outline val="0"/>
        <shadow val="0"/>
        <u val="none"/>
        <vertAlign val="baseline"/>
        <sz val="14"/>
        <color auto="1"/>
        <name val="LindeDaxPowerPoint"/>
        <family val="2"/>
        <scheme val="none"/>
      </font>
      <fill>
        <patternFill patternType="solid">
          <fgColor indexed="64"/>
          <bgColor theme="4" tint="-0.249977111117893"/>
        </patternFill>
      </fill>
      <alignment horizontal="center" vertical="center" textRotation="0" wrapText="1" indent="0" justifyLastLine="0" shrinkToFit="0" readingOrder="1"/>
      <border diagonalUp="0" diagonalDown="0" outline="0">
        <left style="thin">
          <color indexed="64"/>
        </left>
        <right style="thin">
          <color indexed="64"/>
        </right>
        <top/>
        <bottom/>
      </border>
    </dxf>
    <dxf>
      <alignment horizontal="center"/>
    </dxf>
    <dxf>
      <alignment horizontal="center"/>
    </dxf>
    <dxf>
      <alignment vertical="center"/>
    </dxf>
    <dxf>
      <alignment vertical="center"/>
    </dxf>
    <dxf>
      <alignment wrapText="1"/>
    </dxf>
    <dxf>
      <alignment wrapText="1"/>
    </dxf>
    <dxf>
      <alignment horizontal="center"/>
    </dxf>
    <dxf>
      <alignment vertical="center"/>
    </dxf>
    <dxf>
      <alignment wrapText="1"/>
    </dxf>
    <dxf>
      <font>
        <u/>
      </font>
    </dxf>
    <dxf>
      <alignment horizontal="center"/>
    </dxf>
    <dxf>
      <alignment vertical="center"/>
    </dxf>
    <dxf>
      <alignment wrapText="1"/>
    </dxf>
    <dxf>
      <alignment horizontal="center" vertical="center" wrapText="1"/>
    </dxf>
    <dxf>
      <numFmt numFmtId="1" formatCode="0"/>
    </dxf>
    <dxf>
      <alignment horizontal="center" vertical="center" wrapText="1"/>
    </dxf>
    <dxf>
      <alignment horizontal="center"/>
    </dxf>
    <dxf>
      <alignment horizontal="center"/>
    </dxf>
    <dxf>
      <alignment vertical="center"/>
    </dxf>
    <dxf>
      <alignment vertical="center"/>
    </dxf>
    <dxf>
      <alignment wrapText="1"/>
    </dxf>
    <dxf>
      <alignment wrapText="1"/>
    </dxf>
    <dxf>
      <alignment horizontal="center"/>
    </dxf>
    <dxf>
      <alignment vertical="center"/>
    </dxf>
    <dxf>
      <alignment wrapText="1"/>
    </dxf>
    <dxf>
      <alignment horizontal="center"/>
    </dxf>
    <dxf>
      <alignment vertical="center"/>
    </dxf>
    <dxf>
      <alignment wrapText="1"/>
    </dxf>
    <dxf>
      <alignment horizontal="center" vertical="center" wrapText="1"/>
    </dxf>
    <dxf>
      <numFmt numFmtId="1" formatCode="0"/>
    </dxf>
    <dxf>
      <alignment horizontal="center" vertical="center" wrapText="1"/>
    </dxf>
    <dxf>
      <alignment horizontal="center"/>
    </dxf>
    <dxf>
      <alignment horizontal="center"/>
    </dxf>
    <dxf>
      <alignment vertical="center"/>
    </dxf>
    <dxf>
      <alignment vertical="center"/>
    </dxf>
    <dxf>
      <alignment wrapText="1"/>
    </dxf>
    <dxf>
      <alignment wrapText="1"/>
    </dxf>
    <dxf>
      <alignment vertical="center"/>
    </dxf>
    <dxf>
      <alignment vertical="center"/>
    </dxf>
    <dxf>
      <alignment horizontal="center" vertical="center" wrapText="1"/>
    </dxf>
    <dxf>
      <numFmt numFmtId="1" formatCode="0"/>
    </dxf>
    <dxf>
      <alignment horizontal="center" vertical="center" wrapText="1"/>
    </dxf>
    <dxf>
      <alignment horizontal="center"/>
    </dxf>
    <dxf>
      <alignment horizontal="center"/>
    </dxf>
    <dxf>
      <alignment vertical="center"/>
    </dxf>
    <dxf>
      <alignment wrapText="1"/>
    </dxf>
    <dxf>
      <alignment wrapText="1"/>
    </dxf>
    <dxf>
      <alignment horizontal="center"/>
    </dxf>
    <dxf>
      <alignment vertical="center"/>
    </dxf>
    <dxf>
      <alignment wrapText="1"/>
    </dxf>
    <dxf>
      <alignment horizontal="center"/>
    </dxf>
    <dxf>
      <alignment vertical="center"/>
    </dxf>
    <dxf>
      <alignment wrapText="1"/>
    </dxf>
    <dxf>
      <alignment vertical="center"/>
    </dxf>
    <dxf>
      <alignment vertical="center"/>
    </dxf>
    <dxf>
      <alignment horizontal="center" vertical="center" wrapText="1"/>
    </dxf>
    <dxf>
      <numFmt numFmtId="1" formatCode="0"/>
    </dxf>
    <dxf>
      <alignment horizontal="center" vertical="center" wrapText="1"/>
    </dxf>
    <dxf>
      <alignment horizontal="center"/>
    </dxf>
    <dxf>
      <alignment horizontal="center"/>
    </dxf>
    <dxf>
      <alignment vertical="center"/>
    </dxf>
    <dxf>
      <alignment wrapText="1"/>
    </dxf>
    <dxf>
      <alignment wrapText="1"/>
    </dxf>
    <dxf>
      <alignment horizontal="center" vertical="center" wrapText="1"/>
    </dxf>
    <dxf>
      <numFmt numFmtId="1" formatCode="0"/>
    </dxf>
    <dxf>
      <alignment horizontal="center" vertical="center" wrapText="1"/>
    </dxf>
    <dxf>
      <alignment horizontal="center"/>
    </dxf>
    <dxf>
      <alignment horizontal="center"/>
    </dxf>
    <dxf>
      <alignment vertical="center"/>
    </dxf>
    <dxf>
      <alignment vertical="center"/>
    </dxf>
    <dxf>
      <alignment wrapText="1"/>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vertical="center"/>
    </dxf>
    <dxf>
      <alignment wrapText="1"/>
    </dxf>
    <dxf>
      <alignment horizontal="center"/>
    </dxf>
    <dxf>
      <alignment vertical="center"/>
    </dxf>
    <dxf>
      <alignment wrapText="1"/>
    </dxf>
    <dxf>
      <alignment horizontal="center" vertical="center" wrapText="1"/>
    </dxf>
    <dxf>
      <numFmt numFmtId="1" formatCode="0"/>
    </dxf>
    <dxf>
      <alignment horizontal="center" vertical="center" wrapText="1"/>
    </dxf>
    <dxf>
      <alignment horizontal="center"/>
    </dxf>
    <dxf>
      <alignment horizontal="center"/>
    </dxf>
    <dxf>
      <alignment vertical="center"/>
    </dxf>
    <dxf>
      <alignment vertical="center"/>
    </dxf>
    <dxf>
      <alignment wrapText="1"/>
    </dxf>
    <dxf>
      <alignment wrapText="1"/>
    </dxf>
    <dxf>
      <alignment vertical="center"/>
    </dxf>
    <dxf>
      <alignment vertical="center"/>
    </dxf>
    <dxf>
      <alignment horizontal="center" vertical="center" wrapText="1"/>
    </dxf>
    <dxf>
      <numFmt numFmtId="1" formatCode="0"/>
    </dxf>
    <dxf>
      <alignment horizontal="center" vertical="center" wrapText="1"/>
    </dxf>
    <dxf>
      <alignment horizontal="center"/>
    </dxf>
    <dxf>
      <alignment horizontal="center"/>
    </dxf>
    <dxf>
      <alignment vertical="center"/>
    </dxf>
    <dxf>
      <alignment wrapText="1"/>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vertical="center"/>
    </dxf>
    <dxf>
      <alignment wrapText="1"/>
    </dxf>
    <dxf>
      <alignment horizontal="center"/>
    </dxf>
    <dxf>
      <alignment vertical="center"/>
    </dxf>
    <dxf>
      <alignment wrapText="1"/>
    </dxf>
    <dxf>
      <alignment vertical="center"/>
    </dxf>
    <dxf>
      <alignment vertical="center"/>
    </dxf>
    <dxf>
      <alignment horizontal="center" vertical="center" wrapText="1"/>
    </dxf>
    <dxf>
      <numFmt numFmtId="1" formatCode="0"/>
    </dxf>
    <dxf>
      <alignment horizontal="center" vertical="center" wrapText="1"/>
    </dxf>
    <dxf>
      <alignment horizontal="center"/>
    </dxf>
    <dxf>
      <alignment horizontal="center"/>
    </dxf>
    <dxf>
      <alignment vertical="center"/>
    </dxf>
    <dxf>
      <alignment wrapText="1"/>
    </dxf>
    <dxf>
      <alignment wrapText="1"/>
    </dxf>
    <dxf>
      <alignment vertical="center"/>
    </dxf>
    <dxf>
      <alignment vertical="center"/>
    </dxf>
    <dxf>
      <alignment horizontal="center" vertical="center" wrapText="1"/>
    </dxf>
    <dxf>
      <numFmt numFmtId="1" formatCode="0"/>
    </dxf>
    <dxf>
      <alignment horizontal="center" vertical="center" wrapText="1"/>
    </dxf>
    <dxf>
      <alignment horizontal="center"/>
    </dxf>
    <dxf>
      <alignment horizontal="center"/>
    </dxf>
    <dxf>
      <alignment vertical="center"/>
    </dxf>
    <dxf>
      <alignment wrapText="1"/>
    </dxf>
    <dxf>
      <alignment wrapText="1"/>
    </dxf>
    <dxf>
      <alignment horizontal="center"/>
    </dxf>
    <dxf>
      <alignment vertical="cent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vertical="center"/>
    </dxf>
    <dxf>
      <alignment wrapText="1"/>
    </dxf>
    <dxf>
      <alignment horizontal="center"/>
    </dxf>
    <dxf>
      <alignment vertical="center"/>
    </dxf>
    <dxf>
      <alignment wrapText="1"/>
    </dxf>
    <dxf>
      <alignment horizontal="center" vertical="center" wrapText="1"/>
    </dxf>
    <dxf>
      <numFmt numFmtId="1" formatCode="0"/>
    </dxf>
    <dxf>
      <alignment horizontal="center" vertical="center" wrapText="1"/>
    </dxf>
    <dxf>
      <alignment horizontal="center"/>
    </dxf>
    <dxf>
      <alignment horizontal="center"/>
    </dxf>
    <dxf>
      <alignment vertical="center"/>
    </dxf>
    <dxf>
      <alignment vertical="center"/>
    </dxf>
    <dxf>
      <alignment wrapText="1"/>
    </dxf>
    <dxf>
      <alignment wrapText="1"/>
    </dxf>
    <dxf>
      <alignment horizontal="center" wrapText="1"/>
    </dxf>
    <dxf>
      <alignment vertical="center"/>
    </dxf>
    <dxf>
      <alignment vertical="center"/>
    </dxf>
    <dxf>
      <alignment vertical="center"/>
    </dxf>
    <dxf>
      <alignment horizontal="center" vertical="center" wrapText="1"/>
    </dxf>
    <dxf>
      <numFmt numFmtId="1" formatCode="0"/>
    </dxf>
    <dxf>
      <alignment horizontal="center" vertical="center" wrapText="1"/>
    </dxf>
    <dxf>
      <alignment horizontal="center"/>
    </dxf>
    <dxf>
      <alignment vertical="center"/>
    </dxf>
    <dxf>
      <alignment wrapText="1"/>
    </dxf>
    <dxf>
      <alignment horizontal="center"/>
    </dxf>
    <dxf>
      <alignment vertical="center"/>
    </dxf>
    <dxf>
      <alignment wrapText="1"/>
    </dxf>
    <dxf>
      <alignment vertical="center"/>
    </dxf>
    <dxf>
      <alignment vertical="center"/>
    </dxf>
    <dxf>
      <alignment horizontal="center" vertical="center" wrapText="1"/>
    </dxf>
    <dxf>
      <numFmt numFmtId="1" formatCode="0"/>
    </dxf>
    <dxf>
      <alignment horizontal="center" vertical="center" wrapText="1"/>
    </dxf>
    <dxf>
      <alignment horizontal="center"/>
    </dxf>
    <dxf>
      <alignment horizontal="center"/>
    </dxf>
    <dxf>
      <alignment vertical="center"/>
    </dxf>
    <dxf>
      <alignment wrapText="1"/>
    </dxf>
    <dxf>
      <alignment wrapText="1"/>
    </dxf>
    <dxf>
      <alignment horizontal="center" vertical="center" wrapText="1"/>
    </dxf>
    <dxf>
      <numFmt numFmtId="1" formatCode="0"/>
    </dxf>
    <dxf>
      <alignment horizontal="center" vertical="center" wrapText="1"/>
    </dxf>
    <dxf>
      <alignment horizontal="center"/>
    </dxf>
    <dxf>
      <alignment horizontal="center"/>
    </dxf>
    <dxf>
      <alignment vertical="center"/>
    </dxf>
    <dxf>
      <alignment vertical="center"/>
    </dxf>
    <dxf>
      <alignment wrapText="1"/>
    </dxf>
    <dxf>
      <alignment wrapText="1"/>
    </dxf>
    <dxf>
      <alignment horizontal="center" wrapText="1"/>
    </dxf>
    <dxf>
      <alignment vertical="center"/>
    </dxf>
    <dxf>
      <alignment vertical="center"/>
    </dxf>
    <dxf>
      <alignment vertical="center"/>
    </dxf>
    <dxf>
      <alignment horizontal="center" vertical="center" wrapText="1"/>
    </dxf>
    <dxf>
      <numFmt numFmtId="1" formatCode="0"/>
    </dxf>
    <dxf>
      <alignment horizontal="center" vertical="center" wrapText="1"/>
    </dxf>
    <dxf>
      <alignment horizontal="center"/>
    </dxf>
    <dxf>
      <alignment vertical="cent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vertical="center"/>
    </dxf>
    <dxf>
      <alignment wrapText="1"/>
    </dxf>
    <dxf>
      <alignment horizontal="center"/>
    </dxf>
    <dxf>
      <alignment vertical="cent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vertical="center"/>
    </dxf>
    <dxf>
      <alignment wrapText="1"/>
    </dxf>
    <dxf>
      <alignment horizontal="center"/>
    </dxf>
    <dxf>
      <alignment vertical="center"/>
    </dxf>
    <dxf>
      <alignment wrapText="1"/>
    </dxf>
    <dxf>
      <alignment horizontal="center"/>
    </dxf>
    <dxf>
      <font>
        <sz val="12"/>
      </font>
    </dxf>
    <dxf>
      <font>
        <sz val="12"/>
      </font>
    </dxf>
    <dxf>
      <font>
        <sz val="12"/>
      </font>
    </dxf>
    <dxf>
      <font>
        <sz val="12"/>
      </font>
    </dxf>
    <dxf>
      <font>
        <sz val="12"/>
      </font>
    </dxf>
    <dxf>
      <font>
        <sz val="12"/>
      </font>
    </dxf>
    <dxf>
      <alignment horizontal="center" wrapText="1"/>
    </dxf>
    <dxf>
      <alignment vertical="center"/>
    </dxf>
    <dxf>
      <alignment vertical="center"/>
    </dxf>
    <dxf>
      <alignment vertical="center"/>
    </dxf>
    <dxf>
      <alignment horizontal="center" vertical="center" wrapText="1"/>
    </dxf>
    <dxf>
      <numFmt numFmtId="1" formatCode="0"/>
    </dxf>
    <dxf>
      <alignment horizontal="center" vertical="center" wrapText="1"/>
    </dxf>
    <dxf>
      <alignment horizontal="center"/>
    </dxf>
    <dxf>
      <alignment vertical="center"/>
    </dxf>
    <dxf>
      <alignment wrapText="1"/>
    </dxf>
    <dxf>
      <alignment horizontal="center" vertical="center" wrapText="1"/>
    </dxf>
    <dxf>
      <numFmt numFmtId="1" formatCode="0"/>
    </dxf>
    <dxf>
      <alignment horizontal="center" vertical="center" wrapText="1"/>
    </dxf>
    <dxf>
      <alignment horizontal="center"/>
    </dxf>
    <dxf>
      <alignment horizontal="center"/>
    </dxf>
    <dxf>
      <alignment vertical="center"/>
    </dxf>
    <dxf>
      <alignment vertical="center"/>
    </dxf>
    <dxf>
      <alignment wrapText="1"/>
    </dxf>
    <dxf>
      <alignment wrapText="1"/>
    </dxf>
    <dxf>
      <alignment horizontal="center"/>
    </dxf>
    <dxf>
      <alignment vertical="center"/>
    </dxf>
    <dxf>
      <alignment wrapText="1"/>
    </dxf>
    <dxf>
      <alignment horizontal="center"/>
    </dxf>
    <dxf>
      <alignment vertical="center"/>
    </dxf>
    <dxf>
      <font>
        <sz val="12"/>
      </font>
    </dxf>
    <dxf>
      <font>
        <sz val="12"/>
      </font>
    </dxf>
    <dxf>
      <font>
        <sz val="12"/>
      </font>
    </dxf>
    <dxf>
      <font>
        <sz val="12"/>
      </font>
    </dxf>
    <dxf>
      <font>
        <sz val="12"/>
      </font>
    </dxf>
    <dxf>
      <font>
        <sz val="12"/>
      </font>
    </dxf>
    <dxf>
      <alignment vertical="center"/>
    </dxf>
    <dxf>
      <alignment vertical="center"/>
    </dxf>
    <dxf>
      <alignment horizontal="center" vertical="center" wrapText="1"/>
    </dxf>
    <dxf>
      <numFmt numFmtId="1" formatCode="0"/>
    </dxf>
    <dxf>
      <alignment horizontal="center" vertical="center" wrapText="1"/>
    </dxf>
    <dxf>
      <alignment horizontal="center"/>
    </dxf>
    <dxf>
      <alignment horizontal="center"/>
    </dxf>
    <dxf>
      <alignment vertical="center"/>
    </dxf>
    <dxf>
      <alignment wrapText="1"/>
    </dxf>
    <dxf>
      <alignment wrapText="1"/>
    </dxf>
    <dxf>
      <font>
        <sz val="14"/>
      </font>
    </dxf>
    <dxf>
      <alignment horizontal="center"/>
    </dxf>
    <dxf>
      <alignment vertical="center"/>
    </dxf>
    <dxf>
      <alignment horizontal="center"/>
    </dxf>
    <dxf>
      <alignment vertical="center"/>
    </dxf>
    <dxf>
      <alignment wrapText="1"/>
    </dxf>
    <dxf>
      <alignment horizontal="center"/>
    </dxf>
    <dxf>
      <alignment vertical="center"/>
    </dxf>
    <dxf>
      <font>
        <sz val="12"/>
      </font>
    </dxf>
    <dxf>
      <font>
        <sz val="12"/>
      </font>
    </dxf>
    <dxf>
      <font>
        <sz val="12"/>
      </font>
    </dxf>
    <dxf>
      <font>
        <sz val="12"/>
      </font>
    </dxf>
    <dxf>
      <font>
        <sz val="12"/>
      </font>
    </dxf>
    <dxf>
      <font>
        <sz val="12"/>
      </font>
    </dxf>
    <dxf>
      <alignment vertical="center"/>
    </dxf>
    <dxf>
      <alignment vertical="center"/>
    </dxf>
    <dxf>
      <alignment horizontal="center" vertical="center" wrapText="1"/>
    </dxf>
    <dxf>
      <numFmt numFmtId="1" formatCode="0"/>
    </dxf>
    <dxf>
      <alignment horizontal="center" vertical="center" wrapText="1"/>
    </dxf>
    <dxf>
      <alignment horizontal="center"/>
    </dxf>
    <dxf>
      <alignment horizontal="center"/>
    </dxf>
    <dxf>
      <alignment vertical="center"/>
    </dxf>
    <dxf>
      <alignment wrapText="1"/>
    </dxf>
    <dxf>
      <alignment wrapText="1"/>
    </dxf>
    <dxf>
      <alignment horizontal="center"/>
    </dxf>
    <dxf>
      <alignment vertical="center"/>
    </dxf>
    <dxf>
      <alignment wrapText="1"/>
    </dxf>
    <dxf>
      <alignment horizontal="center"/>
    </dxf>
    <dxf>
      <font>
        <sz val="12"/>
      </font>
    </dxf>
    <dxf>
      <font>
        <sz val="12"/>
      </font>
    </dxf>
    <dxf>
      <font>
        <sz val="12"/>
      </font>
    </dxf>
    <dxf>
      <font>
        <sz val="12"/>
      </font>
    </dxf>
    <dxf>
      <font>
        <sz val="12"/>
      </font>
    </dxf>
    <dxf>
      <font>
        <sz val="12"/>
      </font>
    </dxf>
    <dxf>
      <alignment horizontal="center" wrapText="1"/>
    </dxf>
    <dxf>
      <alignment vertical="center"/>
    </dxf>
    <dxf>
      <alignment vertical="center"/>
    </dxf>
    <dxf>
      <alignment vertical="center"/>
    </dxf>
    <dxf>
      <alignment horizontal="center" vertical="center" wrapText="1"/>
    </dxf>
    <dxf>
      <numFmt numFmtId="1" formatCode="0"/>
    </dxf>
    <dxf>
      <alignment horizontal="center" vertical="center" wrapText="1"/>
    </dxf>
    <dxf>
      <alignment horizontal="center"/>
    </dxf>
    <dxf>
      <alignment vertical="center"/>
    </dxf>
    <dxf>
      <alignment wrapText="1"/>
    </dxf>
    <dxf>
      <alignment horizontal="center" vertical="center" wrapText="1"/>
    </dxf>
    <dxf>
      <numFmt numFmtId="1" formatCode="0"/>
    </dxf>
    <dxf>
      <alignment horizontal="center" vertical="center" wrapText="1"/>
    </dxf>
    <dxf>
      <alignment horizontal="center"/>
    </dxf>
    <dxf>
      <alignment horizontal="center"/>
    </dxf>
    <dxf>
      <alignment vertical="center"/>
    </dxf>
    <dxf>
      <alignment vertical="center"/>
    </dxf>
    <dxf>
      <alignment wrapText="1"/>
    </dxf>
    <dxf>
      <alignment wrapText="1"/>
    </dxf>
    <dxf>
      <alignment horizontal="center"/>
    </dxf>
    <dxf>
      <alignment vertical="center"/>
    </dxf>
    <dxf>
      <alignment wrapText="1"/>
    </dxf>
    <dxf>
      <alignment horizontal="center"/>
    </dxf>
    <dxf>
      <alignment horizontal="center"/>
    </dxf>
    <dxf>
      <alignment vertical="center"/>
    </dxf>
    <dxf>
      <alignment wrapText="1"/>
    </dxf>
    <dxf>
      <fill>
        <patternFill patternType="solid">
          <bgColor rgb="FFFFFF00"/>
        </patternFill>
      </fill>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vertical="center"/>
    </dxf>
    <dxf>
      <alignment wrapText="1"/>
    </dxf>
    <dxf>
      <fill>
        <patternFill patternType="solid">
          <bgColor rgb="FFFFFF00"/>
        </patternFill>
      </fill>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vertical="center"/>
    </dxf>
    <dxf>
      <alignment wrapText="1"/>
    </dxf>
    <dxf>
      <font>
        <sz val="14"/>
      </font>
    </dxf>
    <dxf>
      <alignment horizontal="center"/>
    </dxf>
    <dxf>
      <alignment vertical="center"/>
    </dxf>
    <dxf>
      <alignment horizontal="center"/>
    </dxf>
    <dxf>
      <alignment vertical="center"/>
    </dxf>
    <dxf>
      <alignment wrapText="1"/>
    </dxf>
    <dxf>
      <alignment horizontal="center"/>
    </dxf>
    <dxf>
      <alignment vertical="center"/>
    </dxf>
    <dxf>
      <alignment wrapText="1"/>
    </dxf>
    <dxf>
      <alignment horizontal="center"/>
    </dxf>
    <dxf>
      <alignment vertical="center"/>
    </dxf>
    <dxf>
      <alignment wrapText="1"/>
    </dxf>
    <dxf>
      <alignment horizontal="center"/>
    </dxf>
    <dxf>
      <alignment horizontal="center"/>
    </dxf>
    <dxf>
      <alignment vertical="center"/>
    </dxf>
    <dxf>
      <alignment wrapText="1"/>
    </dxf>
    <dxf>
      <alignment horizontal="center"/>
    </dxf>
    <dxf>
      <alignment vertical="center"/>
    </dxf>
    <dxf>
      <font>
        <sz val="12"/>
      </font>
    </dxf>
    <dxf>
      <font>
        <sz val="12"/>
      </font>
    </dxf>
    <dxf>
      <font>
        <sz val="12"/>
      </font>
    </dxf>
    <dxf>
      <font>
        <sz val="12"/>
      </font>
    </dxf>
    <dxf>
      <font>
        <sz val="12"/>
      </font>
    </dxf>
    <dxf>
      <font>
        <sz val="12"/>
      </font>
    </dxf>
    <dxf>
      <alignment vertical="center"/>
    </dxf>
    <dxf>
      <alignment vertical="center"/>
    </dxf>
    <dxf>
      <alignment horizontal="center" vertical="center" wrapText="1"/>
    </dxf>
    <dxf>
      <numFmt numFmtId="1" formatCode="0"/>
    </dxf>
    <dxf>
      <alignment horizontal="center" vertical="center" wrapText="1"/>
    </dxf>
    <dxf>
      <alignment horizontal="center"/>
    </dxf>
    <dxf>
      <alignment horizontal="center"/>
    </dxf>
    <dxf>
      <alignment vertical="center"/>
    </dxf>
    <dxf>
      <alignment wrapText="1"/>
    </dxf>
    <dxf>
      <alignment wrapText="1"/>
    </dxf>
    <dxf>
      <font>
        <sz val="12"/>
      </font>
    </dxf>
    <dxf>
      <font>
        <sz val="12"/>
      </font>
    </dxf>
    <dxf>
      <font>
        <sz val="12"/>
      </font>
    </dxf>
    <dxf>
      <font>
        <sz val="12"/>
      </font>
    </dxf>
    <dxf>
      <font>
        <sz val="12"/>
      </font>
    </dxf>
    <dxf>
      <font>
        <sz val="12"/>
      </font>
    </dxf>
    <dxf>
      <alignment horizontal="center"/>
    </dxf>
    <dxf>
      <alignment horizontal="center"/>
    </dxf>
    <dxf>
      <alignment vertical="center"/>
    </dxf>
    <dxf>
      <alignment vertical="center"/>
    </dxf>
    <dxf>
      <font>
        <color theme="0"/>
      </font>
    </dxf>
    <dxf>
      <alignment horizontal="center" vertical="center" wrapText="1"/>
    </dxf>
    <dxf>
      <numFmt numFmtId="1" formatCode="0"/>
    </dxf>
    <dxf>
      <alignment horizontal="center" vertical="center" wrapText="1"/>
    </dxf>
    <dxf>
      <alignment horizontal="center"/>
    </dxf>
    <dxf>
      <alignment vertical="center"/>
    </dxf>
    <dxf>
      <alignment wrapText="1"/>
    </dxf>
    <dxf>
      <alignment wrapText="1"/>
    </dxf>
    <dxf>
      <alignment horizontal="center"/>
    </dxf>
    <dxf>
      <font>
        <sz val="12"/>
      </font>
    </dxf>
    <dxf>
      <font>
        <sz val="12"/>
      </font>
    </dxf>
    <dxf>
      <font>
        <sz val="12"/>
      </font>
    </dxf>
    <dxf>
      <font>
        <sz val="12"/>
      </font>
    </dxf>
    <dxf>
      <font>
        <sz val="12"/>
      </font>
    </dxf>
    <dxf>
      <font>
        <sz val="12"/>
      </font>
    </dxf>
    <dxf>
      <alignment horizontal="center" wrapText="1"/>
    </dxf>
    <dxf>
      <alignment vertical="center"/>
    </dxf>
    <dxf>
      <alignment vertical="center"/>
    </dxf>
    <dxf>
      <alignment vertical="center"/>
    </dxf>
    <dxf>
      <alignment horizontal="center" vertical="center" wrapText="1"/>
    </dxf>
    <dxf>
      <numFmt numFmtId="1" formatCode="0"/>
    </dxf>
    <dxf>
      <alignment horizontal="center" vertical="center" wrapText="1"/>
    </dxf>
    <dxf>
      <alignment horizontal="center"/>
    </dxf>
    <dxf>
      <alignment vertical="center"/>
    </dxf>
    <dxf>
      <alignment wrapText="1"/>
    </dxf>
    <dxf>
      <alignment horizontal="general" vertical="bottom" textRotation="0" wrapText="1" indent="0" justifyLastLine="0" shrinkToFit="0" readingOrder="0"/>
    </dxf>
    <dxf>
      <numFmt numFmtId="171" formatCode="dd/mm/yyyy"/>
    </dxf>
    <dxf>
      <numFmt numFmtId="171" formatCode="dd/mm/yyyy"/>
    </dxf>
    <dxf>
      <numFmt numFmtId="171" formatCode="dd/mm/yyyy"/>
    </dxf>
    <dxf>
      <fill>
        <patternFill patternType="solid">
          <bgColor rgb="FFFFFF00"/>
        </patternFill>
      </fill>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vertical="center"/>
    </dxf>
    <dxf>
      <alignment wrapText="1"/>
    </dxf>
    <dxf>
      <alignment horizontal="center"/>
    </dxf>
    <dxf>
      <alignment vertical="center"/>
    </dxf>
    <dxf>
      <alignment wrapText="1"/>
    </dxf>
    <dxf>
      <alignment horizontal="center"/>
    </dxf>
    <dxf>
      <font>
        <sz val="12"/>
      </font>
    </dxf>
    <dxf>
      <font>
        <sz val="12"/>
      </font>
    </dxf>
    <dxf>
      <font>
        <sz val="12"/>
      </font>
    </dxf>
    <dxf>
      <font>
        <sz val="12"/>
      </font>
    </dxf>
    <dxf>
      <font>
        <sz val="12"/>
      </font>
    </dxf>
    <dxf>
      <font>
        <sz val="12"/>
      </font>
    </dxf>
    <dxf>
      <alignment horizontal="center" wrapText="1"/>
    </dxf>
    <dxf>
      <alignment vertical="center"/>
    </dxf>
    <dxf>
      <alignment vertical="center"/>
    </dxf>
    <dxf>
      <alignment vertical="center"/>
    </dxf>
    <dxf>
      <alignment horizontal="center" vertical="center" wrapText="1"/>
    </dxf>
    <dxf>
      <numFmt numFmtId="1" formatCode="0"/>
    </dxf>
    <dxf>
      <alignment horizontal="center" vertical="center" wrapText="1"/>
    </dxf>
    <dxf>
      <alignment horizontal="center"/>
    </dxf>
    <dxf>
      <alignment vertical="center"/>
    </dxf>
    <dxf>
      <alignment wrapText="1"/>
    </dxf>
    <dxf>
      <font>
        <sz val="14"/>
      </font>
    </dxf>
    <dxf>
      <alignment horizontal="center"/>
    </dxf>
    <dxf>
      <alignment vertical="center"/>
    </dxf>
    <dxf>
      <alignment horizontal="center"/>
    </dxf>
    <dxf>
      <alignment vertical="center"/>
    </dxf>
    <dxf>
      <alignment wrapText="1"/>
    </dxf>
    <dxf>
      <alignment horizontal="center"/>
    </dxf>
    <dxf>
      <alignment vertical="center"/>
    </dxf>
    <dxf>
      <font>
        <sz val="12"/>
      </font>
    </dxf>
    <dxf>
      <font>
        <sz val="12"/>
      </font>
    </dxf>
    <dxf>
      <font>
        <sz val="12"/>
      </font>
    </dxf>
    <dxf>
      <font>
        <sz val="12"/>
      </font>
    </dxf>
    <dxf>
      <font>
        <sz val="12"/>
      </font>
    </dxf>
    <dxf>
      <font>
        <sz val="12"/>
      </font>
    </dxf>
    <dxf>
      <alignment vertical="center"/>
    </dxf>
    <dxf>
      <alignment vertical="center"/>
    </dxf>
    <dxf>
      <alignment horizontal="center" vertical="center" wrapText="1"/>
    </dxf>
    <dxf>
      <numFmt numFmtId="1" formatCode="0"/>
    </dxf>
    <dxf>
      <alignment horizontal="center" vertical="center" wrapText="1"/>
    </dxf>
    <dxf>
      <alignment horizontal="center"/>
    </dxf>
    <dxf>
      <alignment horizontal="center"/>
    </dxf>
    <dxf>
      <alignment vertical="center"/>
    </dxf>
    <dxf>
      <alignment wrapText="1"/>
    </dxf>
    <dxf>
      <alignment wrapText="1"/>
    </dxf>
    <dxf>
      <alignment horizontal="center"/>
    </dxf>
    <dxf>
      <alignment vertical="center"/>
    </dxf>
    <dxf>
      <alignment wrapText="1"/>
    </dxf>
    <dxf>
      <font>
        <sz val="12"/>
      </font>
    </dxf>
    <dxf>
      <font>
        <sz val="12"/>
      </font>
    </dxf>
    <dxf>
      <font>
        <sz val="12"/>
      </font>
    </dxf>
    <dxf>
      <font>
        <sz val="12"/>
      </font>
    </dxf>
    <dxf>
      <font>
        <sz val="12"/>
      </font>
    </dxf>
    <dxf>
      <font>
        <sz val="12"/>
      </font>
    </dxf>
    <dxf>
      <alignment horizontal="center"/>
    </dxf>
    <dxf>
      <alignment horizontal="center"/>
    </dxf>
    <dxf>
      <alignment vertical="center"/>
    </dxf>
    <dxf>
      <alignment vertical="center"/>
    </dxf>
    <dxf>
      <font>
        <color theme="0"/>
      </font>
    </dxf>
    <dxf>
      <alignment horizontal="center" vertical="center" wrapText="1"/>
    </dxf>
    <dxf>
      <numFmt numFmtId="1" formatCode="0"/>
    </dxf>
    <dxf>
      <alignment horizontal="center" vertical="center" wrapText="1"/>
    </dxf>
    <dxf>
      <alignment horizontal="center"/>
    </dxf>
    <dxf>
      <alignment vertical="center"/>
    </dxf>
    <dxf>
      <alignment wrapText="1"/>
    </dxf>
    <dxf>
      <alignment wrapText="1"/>
    </dxf>
    <dxf>
      <alignment horizontal="center"/>
    </dxf>
    <dxf>
      <alignment horizontal="center"/>
    </dxf>
    <dxf>
      <alignment vertical="center"/>
    </dxf>
    <dxf>
      <alignment wrapText="1"/>
    </dxf>
    <dxf>
      <alignment horizontal="general" vertical="bottom" textRotation="0" wrapText="1" indent="0" justifyLastLine="0" shrinkToFit="0" readingOrder="0"/>
    </dxf>
    <dxf>
      <numFmt numFmtId="171" formatCode="dd/mm/yyyy"/>
    </dxf>
    <dxf>
      <numFmt numFmtId="171" formatCode="dd/mm/yyyy"/>
    </dxf>
    <dxf>
      <alignment horizontal="general" vertical="bottom" textRotation="0" wrapText="1" indent="0" justifyLastLine="0" shrinkToFit="0" readingOrder="0"/>
    </dxf>
    <dxf>
      <numFmt numFmtId="171" formatCode="dd/mm/yyyy"/>
    </dxf>
    <dxf>
      <numFmt numFmtId="171" formatCode="dd/mm/yyyy"/>
    </dxf>
    <dxf>
      <font>
        <strike val="0"/>
        <outline val="0"/>
        <shadow val="0"/>
        <u val="none"/>
        <vertAlign val="baseline"/>
        <sz val="11"/>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font>
      <fill>
        <patternFill patternType="none">
          <fgColor indexed="64"/>
          <bgColor indexed="65"/>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strike val="0"/>
        <outline val="0"/>
        <shadow val="0"/>
        <u val="none"/>
        <vertAlign val="baseline"/>
        <sz val="14"/>
        <name val="LindeDaxGlob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LindeDaxGlob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4"/>
        <name val="LindeDaxGlob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4"/>
        <name val="LindeDaxGlob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LindeDaxGlob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rgb="FF000000"/>
        <name val="LindeDaxGlobal"/>
        <scheme val="none"/>
      </font>
      <fill>
        <patternFill patternType="none">
          <fgColor indexed="64"/>
          <bgColor indexed="65"/>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LindeDaxGlobal"/>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LindeDaxGlobal"/>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LindeDaxGlobal"/>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strike val="0"/>
        <outline val="0"/>
        <shadow val="0"/>
        <u val="none"/>
        <vertAlign val="baseline"/>
        <sz val="14"/>
        <name val="LindeDaxGlobal"/>
        <scheme val="none"/>
      </font>
      <fill>
        <patternFill patternType="none">
          <fgColor indexed="64"/>
          <bgColor indexed="65"/>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1"/>
        <family val="2"/>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4"/>
        <color auto="1"/>
        <name val="LindeDaxPowerPoint"/>
        <family val="2"/>
        <scheme val="none"/>
      </font>
      <fill>
        <patternFill patternType="solid">
          <fgColor indexed="64"/>
          <bgColor theme="4" tint="-0.249977111117893"/>
        </patternFill>
      </fill>
      <alignment horizontal="center" vertical="center" textRotation="0" wrapText="1" indent="0" justifyLastLine="0" shrinkToFit="0" readingOrder="1"/>
      <border diagonalUp="0" diagonalDown="0" outline="0">
        <left style="thin">
          <color indexed="64"/>
        </left>
        <right style="thin">
          <color indexed="64"/>
        </right>
        <top/>
        <bottom/>
      </border>
    </dxf>
  </dxfs>
  <tableStyles count="0" defaultTableStyle="TableStyleMedium2" defaultPivotStyle="PivotStyleLight16"/>
  <colors>
    <mruColors>
      <color rgb="FFCC9900"/>
      <color rgb="FF0091FE"/>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8.xml"/><Relationship Id="rId47" Type="http://schemas.openxmlformats.org/officeDocument/2006/relationships/pivotCacheDefinition" Target="pivotCache/pivotCacheDefinition13.xml"/><Relationship Id="rId50" Type="http://schemas.openxmlformats.org/officeDocument/2006/relationships/pivotCacheDefinition" Target="pivotCache/pivotCacheDefinition16.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3.xml"/><Relationship Id="rId40" Type="http://schemas.openxmlformats.org/officeDocument/2006/relationships/pivotCacheDefinition" Target="pivotCache/pivotCacheDefinition6.xml"/><Relationship Id="rId45" Type="http://schemas.openxmlformats.org/officeDocument/2006/relationships/pivotCacheDefinition" Target="pivotCache/pivotCacheDefinition11.xml"/><Relationship Id="rId53" Type="http://schemas.openxmlformats.org/officeDocument/2006/relationships/pivotCacheDefinition" Target="pivotCache/pivotCacheDefinition19.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1.xml"/><Relationship Id="rId43" Type="http://schemas.openxmlformats.org/officeDocument/2006/relationships/pivotCacheDefinition" Target="pivotCache/pivotCacheDefinition9.xml"/><Relationship Id="rId48" Type="http://schemas.openxmlformats.org/officeDocument/2006/relationships/pivotCacheDefinition" Target="pivotCache/pivotCacheDefinition14.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pivotCacheDefinition" Target="pivotCache/pivotCacheDefinition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4.xml"/><Relationship Id="rId46" Type="http://schemas.openxmlformats.org/officeDocument/2006/relationships/pivotCacheDefinition" Target="pivotCache/pivotCacheDefinition12.xml"/><Relationship Id="rId20" Type="http://schemas.openxmlformats.org/officeDocument/2006/relationships/worksheet" Target="worksheets/sheet20.xml"/><Relationship Id="rId41" Type="http://schemas.openxmlformats.org/officeDocument/2006/relationships/pivotCacheDefinition" Target="pivotCache/pivotCacheDefinition7.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2.xml"/><Relationship Id="rId49" Type="http://schemas.openxmlformats.org/officeDocument/2006/relationships/pivotCacheDefinition" Target="pivotCache/pivotCacheDefinition15.xml"/><Relationship Id="rId57" Type="http://schemas.microsoft.com/office/2017/10/relationships/person" Target="persons/perso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pivotCacheDefinition" Target="pivotCache/pivotCacheDefinition10.xml"/><Relationship Id="rId52" Type="http://schemas.openxmlformats.org/officeDocument/2006/relationships/pivotCacheDefinition" Target="pivotCache/pivotCacheDefinition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s-MX" sz="1200" b="1" i="0" u="none" strike="noStrike" kern="1200" cap="all" spc="120" normalizeH="0" baseline="0">
                <a:solidFill>
                  <a:sysClr val="windowText" lastClr="000000">
                    <a:lumMod val="65000"/>
                    <a:lumOff val="35000"/>
                  </a:sysClr>
                </a:solidFill>
                <a:latin typeface="+mn-lt"/>
                <a:ea typeface="+mn-ea"/>
                <a:cs typeface="+mn-cs"/>
              </a:defRPr>
            </a:pPr>
            <a:r>
              <a:rPr lang="es-MX" sz="1200" b="1" i="0" u="none" strike="noStrike" kern="1200" cap="all" spc="120" normalizeH="0" baseline="0">
                <a:solidFill>
                  <a:sysClr val="windowText" lastClr="000000">
                    <a:lumMod val="65000"/>
                    <a:lumOff val="35000"/>
                  </a:sysClr>
                </a:solidFill>
                <a:latin typeface="+mn-lt"/>
                <a:ea typeface="+mn-ea"/>
                <a:cs typeface="+mn-cs"/>
              </a:rPr>
              <a:t># New and Concluded Projects / Month</a:t>
            </a:r>
          </a:p>
        </c:rich>
      </c:tx>
      <c:overlay val="0"/>
      <c:spPr>
        <a:noFill/>
        <a:ln>
          <a:noFill/>
        </a:ln>
        <a:effectLst/>
      </c:spPr>
      <c:txPr>
        <a:bodyPr rot="0" spcFirstLastPara="1" vertOverflow="ellipsis" vert="horz" wrap="square" anchor="ctr" anchorCtr="1"/>
        <a:lstStyle/>
        <a:p>
          <a:pPr algn="ctr" rtl="0">
            <a:defRPr lang="es-MX" sz="1200" b="1" i="0" u="none" strike="noStrike" kern="1200" cap="all" spc="120" normalizeH="0" baseline="0">
              <a:solidFill>
                <a:sysClr val="windowText" lastClr="000000">
                  <a:lumMod val="65000"/>
                  <a:lumOff val="35000"/>
                </a:sysClr>
              </a:solidFill>
              <a:latin typeface="+mn-lt"/>
              <a:ea typeface="+mn-ea"/>
              <a:cs typeface="+mn-cs"/>
            </a:defRPr>
          </a:pPr>
          <a:endParaRPr lang="es-MX"/>
        </a:p>
      </c:txPr>
    </c:title>
    <c:autoTitleDeleted val="0"/>
    <c:plotArea>
      <c:layout/>
      <c:barChart>
        <c:barDir val="col"/>
        <c:grouping val="clustered"/>
        <c:varyColors val="0"/>
        <c:ser>
          <c:idx val="1"/>
          <c:order val="0"/>
          <c:tx>
            <c:strRef>
              <c:f>Indicadoress!$B$17</c:f>
              <c:strCache>
                <c:ptCount val="1"/>
                <c:pt idx="0">
                  <c:v>New projects initiated</c:v>
                </c:pt>
              </c:strCache>
            </c:strRef>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Indicadoress!$D$10:$L$10</c:f>
              <c:numCache>
                <c:formatCode>[$-409]mmm\-yy;@</c:formatCode>
                <c:ptCount val="9"/>
                <c:pt idx="0">
                  <c:v>45689</c:v>
                </c:pt>
                <c:pt idx="1">
                  <c:v>45717</c:v>
                </c:pt>
                <c:pt idx="2">
                  <c:v>45748</c:v>
                </c:pt>
                <c:pt idx="3">
                  <c:v>45778</c:v>
                </c:pt>
                <c:pt idx="4">
                  <c:v>45809</c:v>
                </c:pt>
                <c:pt idx="5">
                  <c:v>45839</c:v>
                </c:pt>
                <c:pt idx="6">
                  <c:v>45870</c:v>
                </c:pt>
                <c:pt idx="7">
                  <c:v>45901</c:v>
                </c:pt>
                <c:pt idx="8">
                  <c:v>45931</c:v>
                </c:pt>
              </c:numCache>
            </c:numRef>
          </c:cat>
          <c:val>
            <c:numRef>
              <c:f>Indicadoress!$D$17:$L$17</c:f>
              <c:numCache>
                <c:formatCode>General</c:formatCode>
                <c:ptCount val="9"/>
                <c:pt idx="0">
                  <c:v>7</c:v>
                </c:pt>
                <c:pt idx="1">
                  <c:v>6</c:v>
                </c:pt>
                <c:pt idx="2">
                  <c:v>8</c:v>
                </c:pt>
                <c:pt idx="3">
                  <c:v>9</c:v>
                </c:pt>
                <c:pt idx="4">
                  <c:v>12</c:v>
                </c:pt>
                <c:pt idx="5">
                  <c:v>7</c:v>
                </c:pt>
                <c:pt idx="6">
                  <c:v>7</c:v>
                </c:pt>
                <c:pt idx="7">
                  <c:v>2</c:v>
                </c:pt>
                <c:pt idx="8">
                  <c:v>4</c:v>
                </c:pt>
              </c:numCache>
            </c:numRef>
          </c:val>
          <c:extLst>
            <c:ext xmlns:c16="http://schemas.microsoft.com/office/drawing/2014/chart" uri="{C3380CC4-5D6E-409C-BE32-E72D297353CC}">
              <c16:uniqueId val="{00000001-3CE2-4E38-84A5-F0C96D4FC024}"/>
            </c:ext>
          </c:extLst>
        </c:ser>
        <c:ser>
          <c:idx val="2"/>
          <c:order val="1"/>
          <c:tx>
            <c:strRef>
              <c:f>Indicadoress!$B$18</c:f>
              <c:strCache>
                <c:ptCount val="1"/>
                <c:pt idx="0">
                  <c:v>Projects concluded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Indicadoress!$D$10:$L$10</c:f>
              <c:numCache>
                <c:formatCode>[$-409]mmm\-yy;@</c:formatCode>
                <c:ptCount val="9"/>
                <c:pt idx="0">
                  <c:v>45689</c:v>
                </c:pt>
                <c:pt idx="1">
                  <c:v>45717</c:v>
                </c:pt>
                <c:pt idx="2">
                  <c:v>45748</c:v>
                </c:pt>
                <c:pt idx="3">
                  <c:v>45778</c:v>
                </c:pt>
                <c:pt idx="4">
                  <c:v>45809</c:v>
                </c:pt>
                <c:pt idx="5">
                  <c:v>45839</c:v>
                </c:pt>
                <c:pt idx="6">
                  <c:v>45870</c:v>
                </c:pt>
                <c:pt idx="7">
                  <c:v>45901</c:v>
                </c:pt>
                <c:pt idx="8">
                  <c:v>45931</c:v>
                </c:pt>
              </c:numCache>
            </c:numRef>
          </c:cat>
          <c:val>
            <c:numRef>
              <c:f>Indicadoress!$D$18:$L$18</c:f>
              <c:numCache>
                <c:formatCode>General</c:formatCode>
                <c:ptCount val="9"/>
                <c:pt idx="0">
                  <c:v>3</c:v>
                </c:pt>
                <c:pt idx="1">
                  <c:v>8</c:v>
                </c:pt>
                <c:pt idx="2">
                  <c:v>9</c:v>
                </c:pt>
                <c:pt idx="3">
                  <c:v>9</c:v>
                </c:pt>
                <c:pt idx="4">
                  <c:v>15</c:v>
                </c:pt>
                <c:pt idx="5">
                  <c:v>10</c:v>
                </c:pt>
                <c:pt idx="6">
                  <c:v>7</c:v>
                </c:pt>
                <c:pt idx="7">
                  <c:v>4</c:v>
                </c:pt>
                <c:pt idx="8">
                  <c:v>6</c:v>
                </c:pt>
              </c:numCache>
            </c:numRef>
          </c:val>
          <c:extLst>
            <c:ext xmlns:c16="http://schemas.microsoft.com/office/drawing/2014/chart" uri="{C3380CC4-5D6E-409C-BE32-E72D297353CC}">
              <c16:uniqueId val="{00000002-3CE2-4E38-84A5-F0C96D4FC024}"/>
            </c:ext>
          </c:extLst>
        </c:ser>
        <c:dLbls>
          <c:showLegendKey val="0"/>
          <c:showVal val="0"/>
          <c:showCatName val="0"/>
          <c:showSerName val="0"/>
          <c:showPercent val="0"/>
          <c:showBubbleSize val="0"/>
        </c:dLbls>
        <c:gapWidth val="219"/>
        <c:axId val="230858128"/>
        <c:axId val="230855248"/>
      </c:barChart>
      <c:dateAx>
        <c:axId val="230858128"/>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30855248"/>
        <c:crosses val="autoZero"/>
        <c:auto val="1"/>
        <c:lblOffset val="100"/>
        <c:baseTimeUnit val="months"/>
      </c:dateAx>
      <c:valAx>
        <c:axId val="230855248"/>
        <c:scaling>
          <c:orientation val="minMax"/>
        </c:scaling>
        <c:delete val="1"/>
        <c:axPos val="l"/>
        <c:numFmt formatCode="General" sourceLinked="1"/>
        <c:majorTickMark val="none"/>
        <c:minorTickMark val="none"/>
        <c:tickLblPos val="nextTo"/>
        <c:crossAx val="230858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r>
              <a:rPr lang="es-MX" sz="1200" b="1" i="0" u="none" strike="noStrike" kern="1200" cap="all" spc="120" normalizeH="0" baseline="0" dirty="0">
                <a:solidFill>
                  <a:srgbClr val="002D5A"/>
                </a:solidFill>
              </a:rPr>
              <a:t>Digital PGP </a:t>
            </a:r>
            <a:r>
              <a:rPr lang="es-MX" sz="1200" b="1" i="0" u="none" strike="noStrike" kern="1200" cap="all" spc="120" normalizeH="0" baseline="0" dirty="0" err="1">
                <a:solidFill>
                  <a:srgbClr val="002D5A"/>
                </a:solidFill>
              </a:rPr>
              <a:t>initiatives</a:t>
            </a:r>
            <a:r>
              <a:rPr lang="es-MX" sz="1200" b="1" i="0" u="none" strike="noStrike" kern="1200" cap="all" spc="120" normalizeH="0" baseline="0" dirty="0">
                <a:solidFill>
                  <a:srgbClr val="002D5A"/>
                </a:solidFill>
              </a:rPr>
              <a:t> </a:t>
            </a:r>
            <a:r>
              <a:rPr lang="es-MX" sz="1200" b="1" i="0" u="none" strike="noStrike" kern="1200" cap="all" spc="120" normalizeH="0" baseline="0" dirty="0" err="1">
                <a:solidFill>
                  <a:srgbClr val="002D5A"/>
                </a:solidFill>
              </a:rPr>
              <a:t>Trend</a:t>
            </a:r>
            <a:r>
              <a:rPr lang="es-MX" sz="1200" b="1" i="0" u="none" strike="noStrike" kern="1200" cap="all" spc="120" normalizeH="0" baseline="0" dirty="0">
                <a:solidFill>
                  <a:srgbClr val="002D5A"/>
                </a:solidFill>
              </a:rPr>
              <a:t> </a:t>
            </a:r>
            <a:r>
              <a:rPr lang="es-MX" sz="1200" b="1" i="0" u="none" strike="noStrike" kern="1200" cap="all" spc="120" normalizeH="0" baseline="0" dirty="0" err="1">
                <a:solidFill>
                  <a:srgbClr val="002D5A"/>
                </a:solidFill>
              </a:rPr>
              <a:t>by</a:t>
            </a:r>
            <a:r>
              <a:rPr lang="es-MX" sz="1200" b="1" i="0" u="none" strike="noStrike" kern="1200" cap="all" spc="120" normalizeH="0" baseline="0" dirty="0">
                <a:solidFill>
                  <a:srgbClr val="002D5A"/>
                </a:solidFill>
              </a:rPr>
              <a:t> </a:t>
            </a:r>
            <a:r>
              <a:rPr lang="es-MX" sz="1200" b="1" i="0" u="none" strike="noStrike" kern="1200" cap="all" spc="120" normalizeH="0" baseline="0" dirty="0" err="1">
                <a:solidFill>
                  <a:srgbClr val="002D5A"/>
                </a:solidFill>
              </a:rPr>
              <a:t>month</a:t>
            </a:r>
            <a:endParaRPr lang="es-MX" sz="1200" b="1" i="0" u="none" strike="noStrike" kern="1200" cap="all" spc="120" normalizeH="0" baseline="0" dirty="0">
              <a:solidFill>
                <a:srgbClr val="002D5A"/>
              </a:solidFill>
            </a:endParaRPr>
          </a:p>
        </c:rich>
      </c:tx>
      <c:overlay val="0"/>
      <c:spPr>
        <a:noFill/>
        <a:ln>
          <a:noFill/>
        </a:ln>
        <a:effectLst/>
      </c:spPr>
      <c:txPr>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000000000000001E-2"/>
          <c:y val="0.15057925051035287"/>
          <c:w val="0.93888888888888888"/>
          <c:h val="0.64413495188101488"/>
        </c:manualLayout>
      </c:layout>
      <c:bar3DChart>
        <c:barDir val="col"/>
        <c:grouping val="stacked"/>
        <c:varyColors val="0"/>
        <c:ser>
          <c:idx val="0"/>
          <c:order val="0"/>
          <c:tx>
            <c:strRef>
              <c:f>Indicadoress!$B$4</c:f>
              <c:strCache>
                <c:ptCount val="1"/>
                <c:pt idx="0">
                  <c:v>New to be Evaluated</c:v>
                </c:pt>
              </c:strCache>
            </c:strRef>
          </c:tx>
          <c:spPr>
            <a:solidFill>
              <a:schemeClr val="bg2">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Indicadoress!$C$3:$L$3</c:f>
              <c:numCache>
                <c:formatCode>[$-409]mmm\-yy;@</c:formatCode>
                <c:ptCount val="10"/>
                <c:pt idx="0">
                  <c:v>45658</c:v>
                </c:pt>
                <c:pt idx="1">
                  <c:v>45689</c:v>
                </c:pt>
                <c:pt idx="2">
                  <c:v>45717</c:v>
                </c:pt>
                <c:pt idx="3">
                  <c:v>45748</c:v>
                </c:pt>
                <c:pt idx="4">
                  <c:v>45778</c:v>
                </c:pt>
                <c:pt idx="5">
                  <c:v>45809</c:v>
                </c:pt>
                <c:pt idx="6">
                  <c:v>45839</c:v>
                </c:pt>
                <c:pt idx="7">
                  <c:v>45870</c:v>
                </c:pt>
                <c:pt idx="8">
                  <c:v>45901</c:v>
                </c:pt>
                <c:pt idx="9">
                  <c:v>45931</c:v>
                </c:pt>
              </c:numCache>
            </c:numRef>
          </c:cat>
          <c:val>
            <c:numRef>
              <c:f>Indicadoress!$C$4:$L$4</c:f>
              <c:numCache>
                <c:formatCode>General</c:formatCode>
                <c:ptCount val="10"/>
                <c:pt idx="0">
                  <c:v>47</c:v>
                </c:pt>
                <c:pt idx="1">
                  <c:v>47</c:v>
                </c:pt>
                <c:pt idx="2">
                  <c:v>38</c:v>
                </c:pt>
                <c:pt idx="3">
                  <c:v>49</c:v>
                </c:pt>
                <c:pt idx="4">
                  <c:v>53</c:v>
                </c:pt>
                <c:pt idx="5">
                  <c:v>50</c:v>
                </c:pt>
                <c:pt idx="6">
                  <c:v>42</c:v>
                </c:pt>
                <c:pt idx="7">
                  <c:v>38</c:v>
                </c:pt>
                <c:pt idx="8">
                  <c:v>38</c:v>
                </c:pt>
                <c:pt idx="9">
                  <c:v>63</c:v>
                </c:pt>
              </c:numCache>
            </c:numRef>
          </c:val>
          <c:extLst>
            <c:ext xmlns:c16="http://schemas.microsoft.com/office/drawing/2014/chart" uri="{C3380CC4-5D6E-409C-BE32-E72D297353CC}">
              <c16:uniqueId val="{00000000-5FF7-43DE-8D3E-EF690976F34B}"/>
            </c:ext>
          </c:extLst>
        </c:ser>
        <c:ser>
          <c:idx val="1"/>
          <c:order val="1"/>
          <c:tx>
            <c:strRef>
              <c:f>Indicadoress!$B$5</c:f>
              <c:strCache>
                <c:ptCount val="1"/>
                <c:pt idx="0">
                  <c:v>On Going</c:v>
                </c:pt>
              </c:strCache>
            </c:strRef>
          </c:tx>
          <c:spPr>
            <a:solidFill>
              <a:srgbClr val="92D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Indicadoress!$C$3:$L$3</c:f>
              <c:numCache>
                <c:formatCode>[$-409]mmm\-yy;@</c:formatCode>
                <c:ptCount val="10"/>
                <c:pt idx="0">
                  <c:v>45658</c:v>
                </c:pt>
                <c:pt idx="1">
                  <c:v>45689</c:v>
                </c:pt>
                <c:pt idx="2">
                  <c:v>45717</c:v>
                </c:pt>
                <c:pt idx="3">
                  <c:v>45748</c:v>
                </c:pt>
                <c:pt idx="4">
                  <c:v>45778</c:v>
                </c:pt>
                <c:pt idx="5">
                  <c:v>45809</c:v>
                </c:pt>
                <c:pt idx="6">
                  <c:v>45839</c:v>
                </c:pt>
                <c:pt idx="7">
                  <c:v>45870</c:v>
                </c:pt>
                <c:pt idx="8">
                  <c:v>45901</c:v>
                </c:pt>
                <c:pt idx="9">
                  <c:v>45931</c:v>
                </c:pt>
              </c:numCache>
            </c:numRef>
          </c:cat>
          <c:val>
            <c:numRef>
              <c:f>Indicadoress!$C$5:$L$5</c:f>
              <c:numCache>
                <c:formatCode>General</c:formatCode>
                <c:ptCount val="10"/>
                <c:pt idx="0">
                  <c:v>38</c:v>
                </c:pt>
                <c:pt idx="1">
                  <c:v>38</c:v>
                </c:pt>
                <c:pt idx="2">
                  <c:v>44</c:v>
                </c:pt>
                <c:pt idx="3">
                  <c:v>42</c:v>
                </c:pt>
                <c:pt idx="4">
                  <c:v>39</c:v>
                </c:pt>
                <c:pt idx="5">
                  <c:v>35</c:v>
                </c:pt>
                <c:pt idx="6">
                  <c:v>35</c:v>
                </c:pt>
                <c:pt idx="7">
                  <c:v>32</c:v>
                </c:pt>
                <c:pt idx="8">
                  <c:v>31</c:v>
                </c:pt>
                <c:pt idx="9">
                  <c:v>32</c:v>
                </c:pt>
              </c:numCache>
            </c:numRef>
          </c:val>
          <c:extLst>
            <c:ext xmlns:c16="http://schemas.microsoft.com/office/drawing/2014/chart" uri="{C3380CC4-5D6E-409C-BE32-E72D297353CC}">
              <c16:uniqueId val="{00000001-5FF7-43DE-8D3E-EF690976F34B}"/>
            </c:ext>
          </c:extLst>
        </c:ser>
        <c:ser>
          <c:idx val="2"/>
          <c:order val="2"/>
          <c:tx>
            <c:strRef>
              <c:f>Indicadoress!$B$6</c:f>
              <c:strCache>
                <c:ptCount val="1"/>
                <c:pt idx="0">
                  <c:v>Closed</c:v>
                </c:pt>
              </c:strCache>
            </c:strRef>
          </c:tx>
          <c:spPr>
            <a:solidFill>
              <a:srgbClr val="0091FE"/>
            </a:solidFill>
            <a:ln>
              <a:noFill/>
            </a:ln>
            <a:effectLst/>
            <a:sp3d/>
          </c:spPr>
          <c:invertIfNegative val="0"/>
          <c:dLbls>
            <c:dLbl>
              <c:idx val="0"/>
              <c:layout>
                <c:manualLayout>
                  <c:x val="2.7777777777777779E-3"/>
                  <c:y val="-1.38888888888888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A2-4FEF-B16D-87AA4853711D}"/>
                </c:ext>
              </c:extLst>
            </c:dLbl>
            <c:dLbl>
              <c:idx val="1"/>
              <c:layout>
                <c:manualLayout>
                  <c:x val="0"/>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A2-4FEF-B16D-87AA4853711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Indicadoress!$C$3:$L$3</c:f>
              <c:numCache>
                <c:formatCode>[$-409]mmm\-yy;@</c:formatCode>
                <c:ptCount val="10"/>
                <c:pt idx="0">
                  <c:v>45658</c:v>
                </c:pt>
                <c:pt idx="1">
                  <c:v>45689</c:v>
                </c:pt>
                <c:pt idx="2">
                  <c:v>45717</c:v>
                </c:pt>
                <c:pt idx="3">
                  <c:v>45748</c:v>
                </c:pt>
                <c:pt idx="4">
                  <c:v>45778</c:v>
                </c:pt>
                <c:pt idx="5">
                  <c:v>45809</c:v>
                </c:pt>
                <c:pt idx="6">
                  <c:v>45839</c:v>
                </c:pt>
                <c:pt idx="7">
                  <c:v>45870</c:v>
                </c:pt>
                <c:pt idx="8">
                  <c:v>45901</c:v>
                </c:pt>
                <c:pt idx="9">
                  <c:v>45931</c:v>
                </c:pt>
              </c:numCache>
            </c:numRef>
          </c:cat>
          <c:val>
            <c:numRef>
              <c:f>Indicadoress!$C$6:$L$6</c:f>
              <c:numCache>
                <c:formatCode>General</c:formatCode>
                <c:ptCount val="10"/>
                <c:pt idx="0">
                  <c:v>0</c:v>
                </c:pt>
                <c:pt idx="1">
                  <c:v>3</c:v>
                </c:pt>
                <c:pt idx="2">
                  <c:v>11</c:v>
                </c:pt>
                <c:pt idx="3">
                  <c:v>20</c:v>
                </c:pt>
                <c:pt idx="4">
                  <c:v>30</c:v>
                </c:pt>
                <c:pt idx="5">
                  <c:v>44</c:v>
                </c:pt>
                <c:pt idx="6">
                  <c:v>54</c:v>
                </c:pt>
                <c:pt idx="7">
                  <c:v>61</c:v>
                </c:pt>
                <c:pt idx="8">
                  <c:v>65</c:v>
                </c:pt>
                <c:pt idx="9">
                  <c:v>71</c:v>
                </c:pt>
              </c:numCache>
            </c:numRef>
          </c:val>
          <c:extLst>
            <c:ext xmlns:c16="http://schemas.microsoft.com/office/drawing/2014/chart" uri="{C3380CC4-5D6E-409C-BE32-E72D297353CC}">
              <c16:uniqueId val="{00000002-5FF7-43DE-8D3E-EF690976F34B}"/>
            </c:ext>
          </c:extLst>
        </c:ser>
        <c:ser>
          <c:idx val="3"/>
          <c:order val="3"/>
          <c:tx>
            <c:strRef>
              <c:f>Indicadoress!$B$7</c:f>
              <c:strCache>
                <c:ptCount val="1"/>
                <c:pt idx="0">
                  <c:v>Cancelled / Duplicated</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Indicadoress!$C$3:$L$3</c:f>
              <c:numCache>
                <c:formatCode>[$-409]mmm\-yy;@</c:formatCode>
                <c:ptCount val="10"/>
                <c:pt idx="0">
                  <c:v>45658</c:v>
                </c:pt>
                <c:pt idx="1">
                  <c:v>45689</c:v>
                </c:pt>
                <c:pt idx="2">
                  <c:v>45717</c:v>
                </c:pt>
                <c:pt idx="3">
                  <c:v>45748</c:v>
                </c:pt>
                <c:pt idx="4">
                  <c:v>45778</c:v>
                </c:pt>
                <c:pt idx="5">
                  <c:v>45809</c:v>
                </c:pt>
                <c:pt idx="6">
                  <c:v>45839</c:v>
                </c:pt>
                <c:pt idx="7">
                  <c:v>45870</c:v>
                </c:pt>
                <c:pt idx="8">
                  <c:v>45901</c:v>
                </c:pt>
                <c:pt idx="9">
                  <c:v>45931</c:v>
                </c:pt>
              </c:numCache>
            </c:numRef>
          </c:cat>
          <c:val>
            <c:numRef>
              <c:f>Indicadoress!$C$7:$L$7</c:f>
              <c:numCache>
                <c:formatCode>General</c:formatCode>
                <c:ptCount val="10"/>
                <c:pt idx="5">
                  <c:v>4</c:v>
                </c:pt>
                <c:pt idx="6">
                  <c:v>8</c:v>
                </c:pt>
                <c:pt idx="7">
                  <c:v>10</c:v>
                </c:pt>
                <c:pt idx="8">
                  <c:v>11</c:v>
                </c:pt>
                <c:pt idx="9">
                  <c:v>11</c:v>
                </c:pt>
              </c:numCache>
            </c:numRef>
          </c:val>
          <c:extLst>
            <c:ext xmlns:c16="http://schemas.microsoft.com/office/drawing/2014/chart" uri="{C3380CC4-5D6E-409C-BE32-E72D297353CC}">
              <c16:uniqueId val="{00000000-1F61-4570-8C9C-784D690C23F2}"/>
            </c:ext>
          </c:extLst>
        </c:ser>
        <c:dLbls>
          <c:showLegendKey val="0"/>
          <c:showVal val="1"/>
          <c:showCatName val="0"/>
          <c:showSerName val="0"/>
          <c:showPercent val="0"/>
          <c:showBubbleSize val="0"/>
        </c:dLbls>
        <c:gapWidth val="79"/>
        <c:shape val="box"/>
        <c:axId val="95480592"/>
        <c:axId val="95480112"/>
        <c:axId val="0"/>
      </c:bar3DChart>
      <c:dateAx>
        <c:axId val="95480592"/>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cap="all" spc="120" normalizeH="0" baseline="0">
                <a:solidFill>
                  <a:schemeClr val="tx1">
                    <a:lumMod val="65000"/>
                    <a:lumOff val="35000"/>
                  </a:schemeClr>
                </a:solidFill>
                <a:latin typeface="+mn-lt"/>
                <a:ea typeface="+mn-ea"/>
                <a:cs typeface="+mn-cs"/>
              </a:defRPr>
            </a:pPr>
            <a:endParaRPr lang="es-MX"/>
          </a:p>
        </c:txPr>
        <c:crossAx val="95480112"/>
        <c:crosses val="autoZero"/>
        <c:auto val="1"/>
        <c:lblOffset val="100"/>
        <c:baseTimeUnit val="months"/>
      </c:dateAx>
      <c:valAx>
        <c:axId val="95480112"/>
        <c:scaling>
          <c:orientation val="minMax"/>
        </c:scaling>
        <c:delete val="1"/>
        <c:axPos val="l"/>
        <c:numFmt formatCode="General" sourceLinked="1"/>
        <c:majorTickMark val="none"/>
        <c:minorTickMark val="none"/>
        <c:tickLblPos val="nextTo"/>
        <c:crossAx val="95480592"/>
        <c:crosses val="autoZero"/>
        <c:crossBetween val="between"/>
      </c:valAx>
      <c:spPr>
        <a:noFill/>
        <a:ln>
          <a:noFill/>
        </a:ln>
        <a:effectLst/>
      </c:spPr>
    </c:plotArea>
    <c:legend>
      <c:legendPos val="b"/>
      <c:layout>
        <c:manualLayout>
          <c:xMode val="edge"/>
          <c:yMode val="edge"/>
          <c:x val="7.5028047626679625E-2"/>
          <c:y val="0.91550816564596094"/>
          <c:w val="0.80822227162510796"/>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s-MX" sz="1400"/>
              <a:t>Aged Projects On Going  &lt;2025</a:t>
            </a: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Indicadoress!$B$23</c:f>
              <c:strCache>
                <c:ptCount val="1"/>
                <c:pt idx="0">
                  <c:v># Aged Projects  &lt;2025</c:v>
                </c:pt>
              </c:strCache>
            </c:strRef>
          </c:tx>
          <c:spPr>
            <a:solidFill>
              <a:schemeClr val="bg1">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Indicadoress!$C$22:$L$22</c:f>
              <c:numCache>
                <c:formatCode>[$-409]mmm\-yy;@</c:formatCode>
                <c:ptCount val="10"/>
                <c:pt idx="0">
                  <c:v>45658</c:v>
                </c:pt>
                <c:pt idx="1">
                  <c:v>45689</c:v>
                </c:pt>
                <c:pt idx="2">
                  <c:v>45717</c:v>
                </c:pt>
                <c:pt idx="3">
                  <c:v>45748</c:v>
                </c:pt>
                <c:pt idx="4">
                  <c:v>45778</c:v>
                </c:pt>
                <c:pt idx="5">
                  <c:v>45809</c:v>
                </c:pt>
                <c:pt idx="6">
                  <c:v>45839</c:v>
                </c:pt>
                <c:pt idx="7">
                  <c:v>45870</c:v>
                </c:pt>
                <c:pt idx="8">
                  <c:v>45901</c:v>
                </c:pt>
                <c:pt idx="9">
                  <c:v>45931</c:v>
                </c:pt>
              </c:numCache>
            </c:numRef>
          </c:cat>
          <c:val>
            <c:numRef>
              <c:f>Indicadoress!$C$23:$L$23</c:f>
              <c:numCache>
                <c:formatCode>General</c:formatCode>
                <c:ptCount val="10"/>
                <c:pt idx="0">
                  <c:v>32</c:v>
                </c:pt>
                <c:pt idx="1">
                  <c:v>29</c:v>
                </c:pt>
                <c:pt idx="2">
                  <c:v>23</c:v>
                </c:pt>
                <c:pt idx="3">
                  <c:v>21</c:v>
                </c:pt>
                <c:pt idx="4">
                  <c:v>18</c:v>
                </c:pt>
                <c:pt idx="5">
                  <c:v>16</c:v>
                </c:pt>
                <c:pt idx="6">
                  <c:v>13</c:v>
                </c:pt>
                <c:pt idx="7">
                  <c:v>11</c:v>
                </c:pt>
                <c:pt idx="8">
                  <c:v>9</c:v>
                </c:pt>
                <c:pt idx="9">
                  <c:v>8</c:v>
                </c:pt>
              </c:numCache>
            </c:numRef>
          </c:val>
          <c:extLst>
            <c:ext xmlns:c16="http://schemas.microsoft.com/office/drawing/2014/chart" uri="{C3380CC4-5D6E-409C-BE32-E72D297353CC}">
              <c16:uniqueId val="{00000000-09CC-49B8-9351-24610A586206}"/>
            </c:ext>
          </c:extLst>
        </c:ser>
        <c:ser>
          <c:idx val="1"/>
          <c:order val="1"/>
          <c:tx>
            <c:strRef>
              <c:f>Indicadoress!$B$24</c:f>
              <c:strCache>
                <c:ptCount val="1"/>
                <c:pt idx="0">
                  <c:v># Aged Projects Concluded or Cancelled</c:v>
                </c:pt>
              </c:strCache>
            </c:strRef>
          </c:tx>
          <c:spPr>
            <a:solidFill>
              <a:srgbClr val="0091FE"/>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Indicadoress!$C$22:$L$22</c:f>
              <c:numCache>
                <c:formatCode>[$-409]mmm\-yy;@</c:formatCode>
                <c:ptCount val="10"/>
                <c:pt idx="0">
                  <c:v>45658</c:v>
                </c:pt>
                <c:pt idx="1">
                  <c:v>45689</c:v>
                </c:pt>
                <c:pt idx="2">
                  <c:v>45717</c:v>
                </c:pt>
                <c:pt idx="3">
                  <c:v>45748</c:v>
                </c:pt>
                <c:pt idx="4">
                  <c:v>45778</c:v>
                </c:pt>
                <c:pt idx="5">
                  <c:v>45809</c:v>
                </c:pt>
                <c:pt idx="6">
                  <c:v>45839</c:v>
                </c:pt>
                <c:pt idx="7">
                  <c:v>45870</c:v>
                </c:pt>
                <c:pt idx="8">
                  <c:v>45901</c:v>
                </c:pt>
                <c:pt idx="9">
                  <c:v>45931</c:v>
                </c:pt>
              </c:numCache>
            </c:numRef>
          </c:cat>
          <c:val>
            <c:numRef>
              <c:f>Indicadoress!$C$24:$L$24</c:f>
              <c:numCache>
                <c:formatCode>General</c:formatCode>
                <c:ptCount val="10"/>
                <c:pt idx="1">
                  <c:v>3</c:v>
                </c:pt>
                <c:pt idx="2">
                  <c:v>6</c:v>
                </c:pt>
                <c:pt idx="3">
                  <c:v>2</c:v>
                </c:pt>
                <c:pt idx="4">
                  <c:v>3</c:v>
                </c:pt>
                <c:pt idx="5">
                  <c:v>2</c:v>
                </c:pt>
                <c:pt idx="6">
                  <c:v>2</c:v>
                </c:pt>
                <c:pt idx="7">
                  <c:v>1</c:v>
                </c:pt>
                <c:pt idx="8">
                  <c:v>2</c:v>
                </c:pt>
                <c:pt idx="9">
                  <c:v>1</c:v>
                </c:pt>
              </c:numCache>
            </c:numRef>
          </c:val>
          <c:extLst>
            <c:ext xmlns:c16="http://schemas.microsoft.com/office/drawing/2014/chart" uri="{C3380CC4-5D6E-409C-BE32-E72D297353CC}">
              <c16:uniqueId val="{00000001-09CC-49B8-9351-24610A586206}"/>
            </c:ext>
          </c:extLst>
        </c:ser>
        <c:dLbls>
          <c:showLegendKey val="0"/>
          <c:showVal val="1"/>
          <c:showCatName val="0"/>
          <c:showSerName val="0"/>
          <c:showPercent val="0"/>
          <c:showBubbleSize val="0"/>
        </c:dLbls>
        <c:gapWidth val="79"/>
        <c:shape val="box"/>
        <c:axId val="785807648"/>
        <c:axId val="785806208"/>
        <c:axId val="0"/>
      </c:bar3DChart>
      <c:dateAx>
        <c:axId val="785807648"/>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s-MX"/>
          </a:p>
        </c:txPr>
        <c:crossAx val="785806208"/>
        <c:crosses val="autoZero"/>
        <c:auto val="1"/>
        <c:lblOffset val="100"/>
        <c:baseTimeUnit val="months"/>
      </c:dateAx>
      <c:valAx>
        <c:axId val="78580620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858076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0"/>
          <c:order val="0"/>
          <c:tx>
            <c:strRef>
              <c:f>Indicadoress!$B$33</c:f>
              <c:strCache>
                <c:ptCount val="1"/>
                <c:pt idx="0">
                  <c:v>Aged</c:v>
                </c:pt>
              </c:strCache>
            </c:strRef>
          </c:tx>
          <c:spPr>
            <a:ln w="28575" cap="rnd">
              <a:solidFill>
                <a:schemeClr val="accent1"/>
              </a:solidFill>
              <a:round/>
            </a:ln>
            <a:effectLst/>
          </c:spPr>
          <c:marker>
            <c:symbol val="none"/>
          </c:marker>
          <c:cat>
            <c:numRef>
              <c:f>Indicadoress!$C$32:$L$32</c:f>
              <c:numCache>
                <c:formatCode>[$-409]mmm\-yy;@</c:formatCode>
                <c:ptCount val="10"/>
                <c:pt idx="0">
                  <c:v>45658</c:v>
                </c:pt>
                <c:pt idx="1">
                  <c:v>45689</c:v>
                </c:pt>
                <c:pt idx="2">
                  <c:v>45717</c:v>
                </c:pt>
                <c:pt idx="3">
                  <c:v>45748</c:v>
                </c:pt>
                <c:pt idx="4">
                  <c:v>45778</c:v>
                </c:pt>
                <c:pt idx="5">
                  <c:v>45809</c:v>
                </c:pt>
                <c:pt idx="6">
                  <c:v>45839</c:v>
                </c:pt>
                <c:pt idx="7">
                  <c:v>45870</c:v>
                </c:pt>
                <c:pt idx="8">
                  <c:v>45901</c:v>
                </c:pt>
                <c:pt idx="9">
                  <c:v>45931</c:v>
                </c:pt>
              </c:numCache>
            </c:numRef>
          </c:cat>
          <c:val>
            <c:numRef>
              <c:f>Indicadoress!$C$33:$L$33</c:f>
              <c:numCache>
                <c:formatCode>General</c:formatCode>
                <c:ptCount val="10"/>
                <c:pt idx="0">
                  <c:v>0</c:v>
                </c:pt>
                <c:pt idx="1">
                  <c:v>332</c:v>
                </c:pt>
                <c:pt idx="2">
                  <c:v>479</c:v>
                </c:pt>
                <c:pt idx="3">
                  <c:v>349</c:v>
                </c:pt>
                <c:pt idx="4">
                  <c:v>288</c:v>
                </c:pt>
                <c:pt idx="5">
                  <c:v>335</c:v>
                </c:pt>
                <c:pt idx="6">
                  <c:v>410</c:v>
                </c:pt>
                <c:pt idx="7">
                  <c:v>458</c:v>
                </c:pt>
                <c:pt idx="8">
                  <c:v>460</c:v>
                </c:pt>
                <c:pt idx="9">
                  <c:v>382</c:v>
                </c:pt>
              </c:numCache>
            </c:numRef>
          </c:val>
          <c:smooth val="0"/>
          <c:extLst>
            <c:ext xmlns:c16="http://schemas.microsoft.com/office/drawing/2014/chart" uri="{C3380CC4-5D6E-409C-BE32-E72D297353CC}">
              <c16:uniqueId val="{00000000-508C-48D1-A6F6-6DE67E6AB4CA}"/>
            </c:ext>
          </c:extLst>
        </c:ser>
        <c:ser>
          <c:idx val="1"/>
          <c:order val="1"/>
          <c:tx>
            <c:strRef>
              <c:f>Indicadoress!$B$34</c:f>
              <c:strCache>
                <c:ptCount val="1"/>
                <c:pt idx="0">
                  <c:v>New 2025</c:v>
                </c:pt>
              </c:strCache>
            </c:strRef>
          </c:tx>
          <c:spPr>
            <a:ln w="28575" cap="rnd">
              <a:solidFill>
                <a:schemeClr val="accent2"/>
              </a:solidFill>
              <a:round/>
            </a:ln>
            <a:effectLst/>
          </c:spPr>
          <c:marker>
            <c:symbol val="none"/>
          </c:marker>
          <c:cat>
            <c:numRef>
              <c:f>Indicadoress!$C$32:$L$32</c:f>
              <c:numCache>
                <c:formatCode>[$-409]mmm\-yy;@</c:formatCode>
                <c:ptCount val="10"/>
                <c:pt idx="0">
                  <c:v>45658</c:v>
                </c:pt>
                <c:pt idx="1">
                  <c:v>45689</c:v>
                </c:pt>
                <c:pt idx="2">
                  <c:v>45717</c:v>
                </c:pt>
                <c:pt idx="3">
                  <c:v>45748</c:v>
                </c:pt>
                <c:pt idx="4">
                  <c:v>45778</c:v>
                </c:pt>
                <c:pt idx="5">
                  <c:v>45809</c:v>
                </c:pt>
                <c:pt idx="6">
                  <c:v>45839</c:v>
                </c:pt>
                <c:pt idx="7">
                  <c:v>45870</c:v>
                </c:pt>
                <c:pt idx="8">
                  <c:v>45901</c:v>
                </c:pt>
                <c:pt idx="9">
                  <c:v>45931</c:v>
                </c:pt>
              </c:numCache>
            </c:numRef>
          </c:cat>
          <c:val>
            <c:numRef>
              <c:f>Indicadoress!$C$34:$L$34</c:f>
              <c:numCache>
                <c:formatCode>General</c:formatCode>
                <c:ptCount val="10"/>
                <c:pt idx="0">
                  <c:v>0</c:v>
                </c:pt>
                <c:pt idx="1">
                  <c:v>0</c:v>
                </c:pt>
                <c:pt idx="2">
                  <c:v>61</c:v>
                </c:pt>
                <c:pt idx="3">
                  <c:v>54</c:v>
                </c:pt>
                <c:pt idx="4">
                  <c:v>100</c:v>
                </c:pt>
                <c:pt idx="5">
                  <c:v>69</c:v>
                </c:pt>
                <c:pt idx="6">
                  <c:v>79</c:v>
                </c:pt>
                <c:pt idx="7">
                  <c:v>71</c:v>
                </c:pt>
                <c:pt idx="8">
                  <c:v>69</c:v>
                </c:pt>
                <c:pt idx="9">
                  <c:v>72</c:v>
                </c:pt>
              </c:numCache>
            </c:numRef>
          </c:val>
          <c:smooth val="0"/>
          <c:extLst>
            <c:ext xmlns:c16="http://schemas.microsoft.com/office/drawing/2014/chart" uri="{C3380CC4-5D6E-409C-BE32-E72D297353CC}">
              <c16:uniqueId val="{00000001-508C-48D1-A6F6-6DE67E6AB4CA}"/>
            </c:ext>
          </c:extLst>
        </c:ser>
        <c:dLbls>
          <c:showLegendKey val="0"/>
          <c:showVal val="0"/>
          <c:showCatName val="0"/>
          <c:showSerName val="0"/>
          <c:showPercent val="0"/>
          <c:showBubbleSize val="0"/>
        </c:dLbls>
        <c:smooth val="0"/>
        <c:axId val="1967668160"/>
        <c:axId val="1967663360"/>
      </c:lineChart>
      <c:dateAx>
        <c:axId val="1967668160"/>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67663360"/>
        <c:crosses val="autoZero"/>
        <c:auto val="1"/>
        <c:lblOffset val="100"/>
        <c:baseTimeUnit val="months"/>
      </c:dateAx>
      <c:valAx>
        <c:axId val="196766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67668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Linde"/>
                <a:ea typeface="+mn-ea"/>
                <a:cs typeface="+mn-cs"/>
              </a:defRPr>
            </a:pPr>
            <a:r>
              <a:rPr lang="es-MX" sz="1200" b="1">
                <a:latin typeface="Linde"/>
              </a:rPr>
              <a:t>Closed Projects Cycle Time in Days</a:t>
            </a:r>
          </a:p>
        </c:rich>
      </c:tx>
      <c:overlay val="0"/>
      <c:spPr>
        <a:noFill/>
        <a:ln>
          <a:noFill/>
        </a:ln>
        <a:effectLst/>
      </c:spPr>
      <c:txPr>
        <a:bodyPr rot="0" spcFirstLastPara="1" vertOverflow="ellipsis" vert="horz" wrap="square" anchor="ctr" anchorCtr="1"/>
        <a:lstStyle/>
        <a:p>
          <a:pPr>
            <a:defRPr sz="1200" b="1"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Linde"/>
              <a:ea typeface="+mn-ea"/>
              <a:cs typeface="+mn-cs"/>
            </a:defRPr>
          </a:pPr>
          <a:endParaRPr lang="es-MX"/>
        </a:p>
      </c:txPr>
    </c:title>
    <c:autoTitleDeleted val="0"/>
    <c:plotArea>
      <c:layout>
        <c:manualLayout>
          <c:layoutTarget val="inner"/>
          <c:xMode val="edge"/>
          <c:yMode val="edge"/>
          <c:x val="3.0555602341151206E-2"/>
          <c:y val="0.11836668505608772"/>
          <c:w val="0.93888888888888888"/>
          <c:h val="0.78787602186669337"/>
        </c:manualLayout>
      </c:layout>
      <c:lineChart>
        <c:grouping val="standard"/>
        <c:varyColors val="0"/>
        <c:ser>
          <c:idx val="0"/>
          <c:order val="0"/>
          <c:tx>
            <c:strRef>
              <c:f>Indicadoress!$B$33</c:f>
              <c:strCache>
                <c:ptCount val="1"/>
                <c:pt idx="0">
                  <c:v>Aged</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s-MX"/>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Indicadoress!$C$32:$L$32</c:f>
              <c:numCache>
                <c:formatCode>[$-409]mmm\-yy;@</c:formatCode>
                <c:ptCount val="10"/>
                <c:pt idx="0">
                  <c:v>45658</c:v>
                </c:pt>
                <c:pt idx="1">
                  <c:v>45689</c:v>
                </c:pt>
                <c:pt idx="2">
                  <c:v>45717</c:v>
                </c:pt>
                <c:pt idx="3">
                  <c:v>45748</c:v>
                </c:pt>
                <c:pt idx="4">
                  <c:v>45778</c:v>
                </c:pt>
                <c:pt idx="5">
                  <c:v>45809</c:v>
                </c:pt>
                <c:pt idx="6">
                  <c:v>45839</c:v>
                </c:pt>
                <c:pt idx="7">
                  <c:v>45870</c:v>
                </c:pt>
                <c:pt idx="8">
                  <c:v>45901</c:v>
                </c:pt>
                <c:pt idx="9">
                  <c:v>45931</c:v>
                </c:pt>
              </c:numCache>
            </c:numRef>
          </c:cat>
          <c:val>
            <c:numRef>
              <c:f>Indicadoress!$C$33:$L$33</c:f>
              <c:numCache>
                <c:formatCode>General</c:formatCode>
                <c:ptCount val="10"/>
                <c:pt idx="0">
                  <c:v>0</c:v>
                </c:pt>
                <c:pt idx="1">
                  <c:v>332</c:v>
                </c:pt>
                <c:pt idx="2">
                  <c:v>479</c:v>
                </c:pt>
                <c:pt idx="3">
                  <c:v>349</c:v>
                </c:pt>
                <c:pt idx="4">
                  <c:v>288</c:v>
                </c:pt>
                <c:pt idx="5">
                  <c:v>335</c:v>
                </c:pt>
                <c:pt idx="6">
                  <c:v>410</c:v>
                </c:pt>
                <c:pt idx="7">
                  <c:v>458</c:v>
                </c:pt>
                <c:pt idx="8">
                  <c:v>460</c:v>
                </c:pt>
                <c:pt idx="9">
                  <c:v>382</c:v>
                </c:pt>
              </c:numCache>
            </c:numRef>
          </c:val>
          <c:smooth val="0"/>
          <c:extLst>
            <c:ext xmlns:c16="http://schemas.microsoft.com/office/drawing/2014/chart" uri="{C3380CC4-5D6E-409C-BE32-E72D297353CC}">
              <c16:uniqueId val="{00000000-D6DB-4CC8-8ADB-CEAEEC45255D}"/>
            </c:ext>
          </c:extLst>
        </c:ser>
        <c:ser>
          <c:idx val="1"/>
          <c:order val="1"/>
          <c:tx>
            <c:strRef>
              <c:f>Indicadoress!$B$34</c:f>
              <c:strCache>
                <c:ptCount val="1"/>
                <c:pt idx="0">
                  <c:v>New 2025</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s-MX"/>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Indicadoress!$C$32:$L$32</c:f>
              <c:numCache>
                <c:formatCode>[$-409]mmm\-yy;@</c:formatCode>
                <c:ptCount val="10"/>
                <c:pt idx="0">
                  <c:v>45658</c:v>
                </c:pt>
                <c:pt idx="1">
                  <c:v>45689</c:v>
                </c:pt>
                <c:pt idx="2">
                  <c:v>45717</c:v>
                </c:pt>
                <c:pt idx="3">
                  <c:v>45748</c:v>
                </c:pt>
                <c:pt idx="4">
                  <c:v>45778</c:v>
                </c:pt>
                <c:pt idx="5">
                  <c:v>45809</c:v>
                </c:pt>
                <c:pt idx="6">
                  <c:v>45839</c:v>
                </c:pt>
                <c:pt idx="7">
                  <c:v>45870</c:v>
                </c:pt>
                <c:pt idx="8">
                  <c:v>45901</c:v>
                </c:pt>
                <c:pt idx="9">
                  <c:v>45931</c:v>
                </c:pt>
              </c:numCache>
            </c:numRef>
          </c:cat>
          <c:val>
            <c:numRef>
              <c:f>Indicadoress!$C$34:$L$34</c:f>
              <c:numCache>
                <c:formatCode>General</c:formatCode>
                <c:ptCount val="10"/>
                <c:pt idx="0">
                  <c:v>0</c:v>
                </c:pt>
                <c:pt idx="1">
                  <c:v>0</c:v>
                </c:pt>
                <c:pt idx="2">
                  <c:v>61</c:v>
                </c:pt>
                <c:pt idx="3">
                  <c:v>54</c:v>
                </c:pt>
                <c:pt idx="4">
                  <c:v>100</c:v>
                </c:pt>
                <c:pt idx="5">
                  <c:v>69</c:v>
                </c:pt>
                <c:pt idx="6">
                  <c:v>79</c:v>
                </c:pt>
                <c:pt idx="7">
                  <c:v>71</c:v>
                </c:pt>
                <c:pt idx="8">
                  <c:v>69</c:v>
                </c:pt>
                <c:pt idx="9">
                  <c:v>72</c:v>
                </c:pt>
              </c:numCache>
            </c:numRef>
          </c:val>
          <c:smooth val="0"/>
          <c:extLst>
            <c:ext xmlns:c16="http://schemas.microsoft.com/office/drawing/2014/chart" uri="{C3380CC4-5D6E-409C-BE32-E72D297353CC}">
              <c16:uniqueId val="{00000001-D6DB-4CC8-8ADB-CEAEEC45255D}"/>
            </c:ext>
          </c:extLst>
        </c:ser>
        <c:ser>
          <c:idx val="2"/>
          <c:order val="2"/>
          <c:tx>
            <c:strRef>
              <c:f>Indicadoress!$B$35</c:f>
              <c:strCache>
                <c:ptCount val="1"/>
                <c:pt idx="0">
                  <c:v>Total</c:v>
                </c:pt>
              </c:strCache>
            </c:strRef>
          </c:tx>
          <c:spPr>
            <a:ln w="19050" cap="rnd" cmpd="sng" algn="ctr">
              <a:solidFill>
                <a:schemeClr val="accent3">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s-MX"/>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f>Indicadoress!$C$32:$L$32</c:f>
              <c:numCache>
                <c:formatCode>[$-409]mmm\-yy;@</c:formatCode>
                <c:ptCount val="10"/>
                <c:pt idx="0">
                  <c:v>45658</c:v>
                </c:pt>
                <c:pt idx="1">
                  <c:v>45689</c:v>
                </c:pt>
                <c:pt idx="2">
                  <c:v>45717</c:v>
                </c:pt>
                <c:pt idx="3">
                  <c:v>45748</c:v>
                </c:pt>
                <c:pt idx="4">
                  <c:v>45778</c:v>
                </c:pt>
                <c:pt idx="5">
                  <c:v>45809</c:v>
                </c:pt>
                <c:pt idx="6">
                  <c:v>45839</c:v>
                </c:pt>
                <c:pt idx="7">
                  <c:v>45870</c:v>
                </c:pt>
                <c:pt idx="8">
                  <c:v>45901</c:v>
                </c:pt>
                <c:pt idx="9">
                  <c:v>45931</c:v>
                </c:pt>
              </c:numCache>
            </c:numRef>
          </c:cat>
          <c:val>
            <c:numRef>
              <c:f>Indicadoress!$C$35:$L$35</c:f>
              <c:numCache>
                <c:formatCode>General</c:formatCode>
                <c:ptCount val="10"/>
                <c:pt idx="1">
                  <c:v>332</c:v>
                </c:pt>
                <c:pt idx="2">
                  <c:v>257</c:v>
                </c:pt>
                <c:pt idx="3">
                  <c:v>255</c:v>
                </c:pt>
                <c:pt idx="4">
                  <c:v>163</c:v>
                </c:pt>
                <c:pt idx="5">
                  <c:v>101</c:v>
                </c:pt>
                <c:pt idx="6">
                  <c:v>177</c:v>
                </c:pt>
                <c:pt idx="7">
                  <c:v>159</c:v>
                </c:pt>
                <c:pt idx="8">
                  <c:v>156</c:v>
                </c:pt>
                <c:pt idx="9">
                  <c:v>158</c:v>
                </c:pt>
              </c:numCache>
            </c:numRef>
          </c:val>
          <c:smooth val="0"/>
          <c:extLst>
            <c:ext xmlns:c16="http://schemas.microsoft.com/office/drawing/2014/chart" uri="{C3380CC4-5D6E-409C-BE32-E72D297353CC}">
              <c16:uniqueId val="{00000002-D6DB-4CC8-8ADB-CEAEEC45255D}"/>
            </c:ext>
          </c:extLst>
        </c:ser>
        <c:dLbls>
          <c:dLblPos val="ctr"/>
          <c:showLegendKey val="0"/>
          <c:showVal val="1"/>
          <c:showCatName val="0"/>
          <c:showSerName val="0"/>
          <c:showPercent val="0"/>
          <c:showBubbleSize val="0"/>
        </c:dLbls>
        <c:marker val="1"/>
        <c:smooth val="0"/>
        <c:axId val="98259200"/>
        <c:axId val="98263520"/>
      </c:lineChart>
      <c:dateAx>
        <c:axId val="98259200"/>
        <c:scaling>
          <c:orientation val="minMax"/>
        </c:scaling>
        <c:delete val="0"/>
        <c:axPos val="b"/>
        <c:numFmt formatCode="[$-409]mmm\-yy;@"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s-MX"/>
          </a:p>
        </c:txPr>
        <c:crossAx val="98263520"/>
        <c:crosses val="autoZero"/>
        <c:auto val="1"/>
        <c:lblOffset val="100"/>
        <c:baseTimeUnit val="months"/>
      </c:dateAx>
      <c:valAx>
        <c:axId val="98263520"/>
        <c:scaling>
          <c:orientation val="minMax"/>
        </c:scaling>
        <c:delete val="1"/>
        <c:axPos val="l"/>
        <c:numFmt formatCode="General" sourceLinked="1"/>
        <c:majorTickMark val="none"/>
        <c:minorTickMark val="none"/>
        <c:tickLblPos val="nextTo"/>
        <c:crossAx val="98259200"/>
        <c:crosses val="autoZero"/>
        <c:crossBetween val="between"/>
      </c:valAx>
      <c:spPr>
        <a:noFill/>
        <a:ln>
          <a:noFill/>
        </a:ln>
        <a:effectLst/>
      </c:spPr>
    </c:plotArea>
    <c:legend>
      <c:legendPos val="b"/>
      <c:layout>
        <c:manualLayout>
          <c:xMode val="edge"/>
          <c:yMode val="edge"/>
          <c:x val="1.7246719160104996E-2"/>
          <c:y val="0.16261519393409152"/>
          <c:w val="0.59517867958812842"/>
          <c:h val="7.16565524850795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Aged Proyects on Going </a:t>
            </a:r>
            <a:r>
              <a:rPr lang="en-US" baseline="0"/>
              <a:t>&lt;2025</a:t>
            </a:r>
            <a:endParaRPr lang="en-US"/>
          </a:p>
        </c:rich>
      </c:tx>
      <c:layout>
        <c:manualLayout>
          <c:xMode val="edge"/>
          <c:yMode val="edge"/>
          <c:x val="0.24456007339671529"/>
          <c:y val="6.40753996659508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7739456030982321E-2"/>
          <c:y val="0.1868513853904282"/>
          <c:w val="0.84199705588871654"/>
          <c:h val="0.6962807671711061"/>
        </c:manualLayout>
      </c:layout>
      <c:lineChart>
        <c:grouping val="standard"/>
        <c:varyColors val="0"/>
        <c:ser>
          <c:idx val="0"/>
          <c:order val="0"/>
          <c:tx>
            <c:strRef>
              <c:f>Indicadoress!$B$26</c:f>
              <c:strCache>
                <c:ptCount val="1"/>
                <c:pt idx="0">
                  <c:v>% of Aged Projects concluded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4.7222222222222221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DAF-4F65-A89E-7517081E4B0A}"/>
                </c:ext>
              </c:extLst>
            </c:dLbl>
            <c:dLbl>
              <c:idx val="1"/>
              <c:layout>
                <c:manualLayout>
                  <c:x val="-2.7777777777778798E-3"/>
                  <c:y val="-4.1666666666666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AF-4F65-A89E-7517081E4B0A}"/>
                </c:ext>
              </c:extLst>
            </c:dLbl>
            <c:dLbl>
              <c:idx val="2"/>
              <c:layout>
                <c:manualLayout>
                  <c:x val="2.7777777777777779E-3"/>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AF-4F65-A89E-7517081E4B0A}"/>
                </c:ext>
              </c:extLst>
            </c:dLbl>
            <c:dLbl>
              <c:idx val="3"/>
              <c:layout>
                <c:manualLayout>
                  <c:x val="-1.9444444444444545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ED2-4928-9515-1E0A378386C5}"/>
                </c:ext>
              </c:extLst>
            </c:dLbl>
            <c:dLbl>
              <c:idx val="4"/>
              <c:layout>
                <c:manualLayout>
                  <c:x val="0"/>
                  <c:y val="-5.54156171284635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F2-428F-9E8B-F4C56638E532}"/>
                </c:ext>
              </c:extLst>
            </c:dLbl>
            <c:dLbl>
              <c:idx val="5"/>
              <c:layout>
                <c:manualLayout>
                  <c:x val="5.1216389244558257E-3"/>
                  <c:y val="-1.51133501259445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8F2-428F-9E8B-F4C56638E532}"/>
                </c:ext>
              </c:extLst>
            </c:dLbl>
            <c:dLbl>
              <c:idx val="6"/>
              <c:layout>
                <c:manualLayout>
                  <c:x val="2.5608194622279128E-3"/>
                  <c:y val="-2.01511335012595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8F2-428F-9E8B-F4C56638E532}"/>
                </c:ext>
              </c:extLst>
            </c:dLbl>
            <c:dLbl>
              <c:idx val="7"/>
              <c:layout>
                <c:manualLayout>
                  <c:x val="-9.3895628924705714E-17"/>
                  <c:y val="-2.01511335012595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F2-428F-9E8B-F4C56638E532}"/>
                </c:ext>
              </c:extLst>
            </c:dLbl>
            <c:dLbl>
              <c:idx val="8"/>
              <c:layout>
                <c:manualLayout>
                  <c:x val="-2.5608194622278192E-3"/>
                  <c:y val="-3.4320730569835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8F2-428F-9E8B-F4C56638E532}"/>
                </c:ext>
              </c:extLst>
            </c:dLbl>
            <c:dLbl>
              <c:idx val="9"/>
              <c:layout>
                <c:manualLayout>
                  <c:x val="2.5608194622279128E-3"/>
                  <c:y val="-2.20385674931129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8F2-428F-9E8B-F4C56638E53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Indicadoress!$C$25:$L$25</c:f>
              <c:numCache>
                <c:formatCode>[$-409]mmm\-yy;@</c:formatCode>
                <c:ptCount val="10"/>
                <c:pt idx="0">
                  <c:v>45658</c:v>
                </c:pt>
                <c:pt idx="1">
                  <c:v>45689</c:v>
                </c:pt>
                <c:pt idx="2">
                  <c:v>45717</c:v>
                </c:pt>
                <c:pt idx="3">
                  <c:v>45748</c:v>
                </c:pt>
                <c:pt idx="4">
                  <c:v>45778</c:v>
                </c:pt>
                <c:pt idx="5">
                  <c:v>45809</c:v>
                </c:pt>
                <c:pt idx="6">
                  <c:v>45839</c:v>
                </c:pt>
                <c:pt idx="7">
                  <c:v>45870</c:v>
                </c:pt>
                <c:pt idx="8">
                  <c:v>45901</c:v>
                </c:pt>
                <c:pt idx="9">
                  <c:v>45931</c:v>
                </c:pt>
              </c:numCache>
            </c:numRef>
          </c:cat>
          <c:val>
            <c:numRef>
              <c:f>Indicadoress!$C$26:$L$26</c:f>
              <c:numCache>
                <c:formatCode>0%</c:formatCode>
                <c:ptCount val="10"/>
                <c:pt idx="0">
                  <c:v>1</c:v>
                </c:pt>
                <c:pt idx="1">
                  <c:v>0.90625</c:v>
                </c:pt>
                <c:pt idx="2">
                  <c:v>0.71875</c:v>
                </c:pt>
                <c:pt idx="3">
                  <c:v>0.65625</c:v>
                </c:pt>
                <c:pt idx="4">
                  <c:v>0.5625</c:v>
                </c:pt>
                <c:pt idx="5">
                  <c:v>0.5</c:v>
                </c:pt>
                <c:pt idx="6">
                  <c:v>0.40625</c:v>
                </c:pt>
                <c:pt idx="7">
                  <c:v>0.34375</c:v>
                </c:pt>
                <c:pt idx="8">
                  <c:v>0.28125</c:v>
                </c:pt>
                <c:pt idx="9">
                  <c:v>0.25</c:v>
                </c:pt>
              </c:numCache>
            </c:numRef>
          </c:val>
          <c:smooth val="0"/>
          <c:extLst>
            <c:ext xmlns:c16="http://schemas.microsoft.com/office/drawing/2014/chart" uri="{C3380CC4-5D6E-409C-BE32-E72D297353CC}">
              <c16:uniqueId val="{00000003-EDAF-4F65-A89E-7517081E4B0A}"/>
            </c:ext>
          </c:extLst>
        </c:ser>
        <c:dLbls>
          <c:showLegendKey val="0"/>
          <c:showVal val="0"/>
          <c:showCatName val="0"/>
          <c:showSerName val="0"/>
          <c:showPercent val="0"/>
          <c:showBubbleSize val="0"/>
        </c:dLbls>
        <c:marker val="1"/>
        <c:smooth val="0"/>
        <c:axId val="96927184"/>
        <c:axId val="96944944"/>
      </c:lineChart>
      <c:dateAx>
        <c:axId val="96927184"/>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6944944"/>
        <c:crosses val="autoZero"/>
        <c:auto val="1"/>
        <c:lblOffset val="100"/>
        <c:baseTimeUnit val="months"/>
      </c:dateAx>
      <c:valAx>
        <c:axId val="96944944"/>
        <c:scaling>
          <c:orientation val="minMax"/>
          <c:max val="1.1000000000000001"/>
          <c:min val="0.2"/>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6927184"/>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[Matriz NUEVA de proyectos (1).xlsx]GD Total!TablaDinámica4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'GD Total'!$B$5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'GD Total'!$A$6:$A$9</c:f>
              <c:strCache>
                <c:ptCount val="3"/>
                <c:pt idx="0">
                  <c:v>On going</c:v>
                </c:pt>
                <c:pt idx="1">
                  <c:v>Proyecto nuevo</c:v>
                </c:pt>
                <c:pt idx="2">
                  <c:v>Terminado</c:v>
                </c:pt>
              </c:strCache>
            </c:strRef>
          </c:cat>
          <c:val>
            <c:numRef>
              <c:f>'GD Total'!$B$6:$B$9</c:f>
              <c:numCache>
                <c:formatCode>General</c:formatCode>
                <c:ptCount val="3"/>
                <c:pt idx="0">
                  <c:v>30</c:v>
                </c:pt>
                <c:pt idx="1">
                  <c:v>23</c:v>
                </c:pt>
                <c:pt idx="2">
                  <c:v>59</c:v>
                </c:pt>
              </c:numCache>
            </c:numRef>
          </c:val>
          <c:extLst>
            <c:ext xmlns:c16="http://schemas.microsoft.com/office/drawing/2014/chart" uri="{C3380CC4-5D6E-409C-BE32-E72D297353CC}">
              <c16:uniqueId val="{00000000-35B6-4E07-B840-BACEEFE5331A}"/>
            </c:ext>
          </c:extLst>
        </c:ser>
        <c:dLbls>
          <c:showLegendKey val="0"/>
          <c:showVal val="0"/>
          <c:showCatName val="0"/>
          <c:showSerName val="0"/>
          <c:showPercent val="0"/>
          <c:showBubbleSize val="0"/>
        </c:dLbls>
        <c:gapWidth val="219"/>
        <c:overlap val="-27"/>
        <c:axId val="1140768"/>
        <c:axId val="1141728"/>
      </c:barChart>
      <c:catAx>
        <c:axId val="114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141728"/>
        <c:crosses val="autoZero"/>
        <c:auto val="1"/>
        <c:lblAlgn val="ctr"/>
        <c:lblOffset val="100"/>
        <c:noMultiLvlLbl val="0"/>
      </c:catAx>
      <c:valAx>
        <c:axId val="114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140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[Matriz NUEVA de proyectos (1).xlsx]GD Total!TablaDinámica7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On going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'GD Total'!$B$21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'GD Total'!$A$22:$A$28</c:f>
              <c:multiLvlStrCache>
                <c:ptCount val="5"/>
                <c:lvl>
                  <c:pt idx="0">
                    <c:v>En riesgo ente &gt;1&lt;2 meses</c:v>
                  </c:pt>
                  <c:pt idx="1">
                    <c:v>No iniciado</c:v>
                  </c:pt>
                  <c:pt idx="2">
                    <c:v>On time</c:v>
                  </c:pt>
                  <c:pt idx="3">
                    <c:v>Stand by</c:v>
                  </c:pt>
                  <c:pt idx="4">
                    <c:v>(en blanco)</c:v>
                  </c:pt>
                </c:lvl>
                <c:lvl>
                  <c:pt idx="0">
                    <c:v>On going</c:v>
                  </c:pt>
                </c:lvl>
              </c:multiLvlStrCache>
            </c:multiLvlStrRef>
          </c:cat>
          <c:val>
            <c:numRef>
              <c:f>'GD Total'!$B$22:$B$28</c:f>
              <c:numCache>
                <c:formatCode>General</c:formatCode>
                <c:ptCount val="5"/>
                <c:pt idx="0">
                  <c:v>7</c:v>
                </c:pt>
                <c:pt idx="1">
                  <c:v>2</c:v>
                </c:pt>
                <c:pt idx="2">
                  <c:v>32</c:v>
                </c:pt>
                <c:pt idx="3">
                  <c:v>3</c:v>
                </c:pt>
                <c:pt idx="4">
                  <c:v>4</c:v>
                </c:pt>
              </c:numCache>
            </c:numRef>
          </c:val>
          <c:extLst>
            <c:ext xmlns:c16="http://schemas.microsoft.com/office/drawing/2014/chart" uri="{C3380CC4-5D6E-409C-BE32-E72D297353CC}">
              <c16:uniqueId val="{00000000-E807-4C62-B159-E66DC4CFEF04}"/>
            </c:ext>
          </c:extLst>
        </c:ser>
        <c:dLbls>
          <c:showLegendKey val="0"/>
          <c:showVal val="0"/>
          <c:showCatName val="0"/>
          <c:showSerName val="0"/>
          <c:showPercent val="0"/>
          <c:showBubbleSize val="0"/>
        </c:dLbls>
        <c:gapWidth val="219"/>
        <c:overlap val="-27"/>
        <c:axId val="1007188096"/>
        <c:axId val="1007188576"/>
      </c:barChart>
      <c:catAx>
        <c:axId val="100718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07188576"/>
        <c:crosses val="autoZero"/>
        <c:auto val="1"/>
        <c:lblAlgn val="ctr"/>
        <c:lblOffset val="100"/>
        <c:noMultiLvlLbl val="0"/>
      </c:catAx>
      <c:valAx>
        <c:axId val="100718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0718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[Matriz NUEVA de proyectos (1).xlsx]GD Total!TablaDinámica8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Proceso de</a:t>
            </a:r>
            <a:r>
              <a:rPr lang="en-US" baseline="0"/>
              <a:t> Negocio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'GD Total'!$B$41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'GD Total'!$A$42:$A$62</c:f>
              <c:multiLvlStrCache>
                <c:ptCount val="17"/>
                <c:lvl>
                  <c:pt idx="0">
                    <c:v>Administración</c:v>
                  </c:pt>
                  <c:pt idx="1">
                    <c:v>Distribución</c:v>
                  </c:pt>
                  <c:pt idx="2">
                    <c:v>Finanzas, RH, Administración</c:v>
                  </c:pt>
                  <c:pt idx="3">
                    <c:v>Operaciones</c:v>
                  </c:pt>
                  <c:pt idx="4">
                    <c:v>Servicio al Cliente</c:v>
                  </c:pt>
                  <c:pt idx="5">
                    <c:v>Ventas &amp; Mkt.</c:v>
                  </c:pt>
                  <c:pt idx="6">
                    <c:v>Administración</c:v>
                  </c:pt>
                  <c:pt idx="7">
                    <c:v>Distribución</c:v>
                  </c:pt>
                  <c:pt idx="8">
                    <c:v>Finanzas, RH, Administración</c:v>
                  </c:pt>
                  <c:pt idx="9">
                    <c:v>Operaciones</c:v>
                  </c:pt>
                  <c:pt idx="10">
                    <c:v>Servicio al Cliente</c:v>
                  </c:pt>
                  <c:pt idx="11">
                    <c:v>SHEQ</c:v>
                  </c:pt>
                  <c:pt idx="12">
                    <c:v>Ventas &amp; Mkt.</c:v>
                  </c:pt>
                  <c:pt idx="13">
                    <c:v>Distribución</c:v>
                  </c:pt>
                  <c:pt idx="14">
                    <c:v>Finanzas, RH, Administración</c:v>
                  </c:pt>
                  <c:pt idx="15">
                    <c:v>Servicio al Cliente</c:v>
                  </c:pt>
                  <c:pt idx="16">
                    <c:v>Ventas &amp; Mkt.</c:v>
                  </c:pt>
                </c:lvl>
                <c:lvl>
                  <c:pt idx="0">
                    <c:v>On going</c:v>
                  </c:pt>
                  <c:pt idx="6">
                    <c:v>Proyecto nuevo</c:v>
                  </c:pt>
                  <c:pt idx="13">
                    <c:v>Terminado</c:v>
                  </c:pt>
                </c:lvl>
              </c:multiLvlStrCache>
            </c:multiLvlStrRef>
          </c:cat>
          <c:val>
            <c:numRef>
              <c:f>'GD Total'!$B$42:$B$62</c:f>
              <c:numCache>
                <c:formatCode>General</c:formatCode>
                <c:ptCount val="17"/>
                <c:pt idx="0">
                  <c:v>3</c:v>
                </c:pt>
                <c:pt idx="1">
                  <c:v>9</c:v>
                </c:pt>
                <c:pt idx="2">
                  <c:v>14</c:v>
                </c:pt>
                <c:pt idx="3">
                  <c:v>8</c:v>
                </c:pt>
                <c:pt idx="4">
                  <c:v>7</c:v>
                </c:pt>
                <c:pt idx="5">
                  <c:v>7</c:v>
                </c:pt>
                <c:pt idx="6">
                  <c:v>1</c:v>
                </c:pt>
                <c:pt idx="7">
                  <c:v>18</c:v>
                </c:pt>
                <c:pt idx="8">
                  <c:v>13</c:v>
                </c:pt>
                <c:pt idx="9">
                  <c:v>12</c:v>
                </c:pt>
                <c:pt idx="10">
                  <c:v>1</c:v>
                </c:pt>
                <c:pt idx="11">
                  <c:v>1</c:v>
                </c:pt>
                <c:pt idx="12">
                  <c:v>16</c:v>
                </c:pt>
                <c:pt idx="13">
                  <c:v>2</c:v>
                </c:pt>
                <c:pt idx="14">
                  <c:v>4</c:v>
                </c:pt>
                <c:pt idx="15">
                  <c:v>1</c:v>
                </c:pt>
                <c:pt idx="16">
                  <c:v>4</c:v>
                </c:pt>
              </c:numCache>
            </c:numRef>
          </c:val>
          <c:extLst>
            <c:ext xmlns:c16="http://schemas.microsoft.com/office/drawing/2014/chart" uri="{C3380CC4-5D6E-409C-BE32-E72D297353CC}">
              <c16:uniqueId val="{00000000-C5D9-4620-ACF8-4CCA50F3C9ED}"/>
            </c:ext>
          </c:extLst>
        </c:ser>
        <c:dLbls>
          <c:showLegendKey val="0"/>
          <c:showVal val="0"/>
          <c:showCatName val="0"/>
          <c:showSerName val="0"/>
          <c:showPercent val="0"/>
          <c:showBubbleSize val="0"/>
        </c:dLbls>
        <c:gapWidth val="219"/>
        <c:overlap val="-27"/>
        <c:axId val="691587103"/>
        <c:axId val="691585183"/>
      </c:barChart>
      <c:catAx>
        <c:axId val="69158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91585183"/>
        <c:crosses val="autoZero"/>
        <c:auto val="1"/>
        <c:lblAlgn val="ctr"/>
        <c:lblOffset val="100"/>
        <c:noMultiLvlLbl val="0"/>
      </c:catAx>
      <c:valAx>
        <c:axId val="691585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9158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[Matriz NUEVA de proyectos (1).xlsx]GD Total!TablaDinámica9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'GD Total'!$B$70</c:f>
              <c:strCache>
                <c:ptCount val="1"/>
                <c:pt idx="0">
                  <c:v>Cuenta de Iniciativa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'GD Total'!$A$71:$A$74</c:f>
              <c:strCache>
                <c:ptCount val="3"/>
                <c:pt idx="0">
                  <c:v>On going</c:v>
                </c:pt>
                <c:pt idx="1">
                  <c:v>Proyecto nuevo</c:v>
                </c:pt>
                <c:pt idx="2">
                  <c:v>Terminado</c:v>
                </c:pt>
              </c:strCache>
            </c:strRef>
          </c:cat>
          <c:val>
            <c:numRef>
              <c:f>'GD Total'!$B$71:$B$74</c:f>
              <c:numCache>
                <c:formatCode>General</c:formatCode>
                <c:ptCount val="3"/>
                <c:pt idx="0">
                  <c:v>48</c:v>
                </c:pt>
                <c:pt idx="1">
                  <c:v>62</c:v>
                </c:pt>
                <c:pt idx="2">
                  <c:v>11</c:v>
                </c:pt>
              </c:numCache>
            </c:numRef>
          </c:val>
          <c:extLst>
            <c:ext xmlns:c16="http://schemas.microsoft.com/office/drawing/2014/chart" uri="{C3380CC4-5D6E-409C-BE32-E72D297353CC}">
              <c16:uniqueId val="{00000000-B6E5-402C-86E4-EA0ECFACDBB4}"/>
            </c:ext>
          </c:extLst>
        </c:ser>
        <c:ser>
          <c:idx val="1"/>
          <c:order val="1"/>
          <c:tx>
            <c:strRef>
              <c:f>'GD Total'!$C$70</c:f>
              <c:strCache>
                <c:ptCount val="1"/>
                <c:pt idx="0">
                  <c:v>Promedio de T. de Ciclo en días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'GD Total'!$A$71:$A$74</c:f>
              <c:strCache>
                <c:ptCount val="3"/>
                <c:pt idx="0">
                  <c:v>On going</c:v>
                </c:pt>
                <c:pt idx="1">
                  <c:v>Proyecto nuevo</c:v>
                </c:pt>
                <c:pt idx="2">
                  <c:v>Terminado</c:v>
                </c:pt>
              </c:strCache>
            </c:strRef>
          </c:cat>
          <c:val>
            <c:numRef>
              <c:f>'GD Total'!$C$71:$C$74</c:f>
              <c:numCache>
                <c:formatCode>_-* #,##0_-;\-* #,##0_-;_-* "-"??_-;_-@_-</c:formatCode>
                <c:ptCount val="3"/>
                <c:pt idx="0">
                  <c:v>349.80851063829789</c:v>
                </c:pt>
                <c:pt idx="1">
                  <c:v>230.27500000000001</c:v>
                </c:pt>
                <c:pt idx="2">
                  <c:v>487.18181818181819</c:v>
                </c:pt>
              </c:numCache>
            </c:numRef>
          </c:val>
          <c:extLst>
            <c:ext xmlns:c16="http://schemas.microsoft.com/office/drawing/2014/chart" uri="{C3380CC4-5D6E-409C-BE32-E72D297353CC}">
              <c16:uniqueId val="{00000002-B6E5-402C-86E4-EA0ECFACDBB4}"/>
            </c:ext>
          </c:extLst>
        </c:ser>
        <c:dLbls>
          <c:showLegendKey val="0"/>
          <c:showVal val="0"/>
          <c:showCatName val="0"/>
          <c:showSerName val="0"/>
          <c:showPercent val="0"/>
          <c:showBubbleSize val="0"/>
        </c:dLbls>
        <c:gapWidth val="219"/>
        <c:overlap val="-27"/>
        <c:axId val="499095759"/>
        <c:axId val="499103439"/>
      </c:barChart>
      <c:catAx>
        <c:axId val="4990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99103439"/>
        <c:crosses val="autoZero"/>
        <c:auto val="1"/>
        <c:lblAlgn val="ctr"/>
        <c:lblOffset val="100"/>
        <c:noMultiLvlLbl val="0"/>
      </c:catAx>
      <c:valAx>
        <c:axId val="499103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99095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34925</xdr:colOff>
      <xdr:row>41</xdr:row>
      <xdr:rowOff>158750</xdr:rowOff>
    </xdr:from>
    <xdr:to>
      <xdr:col>6</xdr:col>
      <xdr:colOff>517525</xdr:colOff>
      <xdr:row>56</xdr:row>
      <xdr:rowOff>139700</xdr:rowOff>
    </xdr:to>
    <xdr:graphicFrame macro="">
      <xdr:nvGraphicFramePr>
        <xdr:cNvPr id="127" name="Chart 2">
          <a:extLst>
            <a:ext uri="{FF2B5EF4-FFF2-40B4-BE49-F238E27FC236}">
              <a16:creationId xmlns:a16="http://schemas.microsoft.com/office/drawing/2014/main" id="{29CD961D-2B6C-8DE5-03EA-ECCC827DD3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9524</xdr:colOff>
      <xdr:row>42</xdr:row>
      <xdr:rowOff>0</xdr:rowOff>
    </xdr:from>
    <xdr:to>
      <xdr:col>15</xdr:col>
      <xdr:colOff>69849</xdr:colOff>
      <xdr:row>56</xdr:row>
      <xdr:rowOff>165100</xdr:rowOff>
    </xdr:to>
    <xdr:graphicFrame macro="">
      <xdr:nvGraphicFramePr>
        <xdr:cNvPr id="131" name="Chart 8">
          <a:extLst>
            <a:ext uri="{FF2B5EF4-FFF2-40B4-BE49-F238E27FC236}">
              <a16:creationId xmlns:a16="http://schemas.microsoft.com/office/drawing/2014/main" id="{05517CF7-D1D9-28AF-AC23-1C525CC7B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xdr:colOff>
      <xdr:row>58</xdr:row>
      <xdr:rowOff>63500</xdr:rowOff>
    </xdr:from>
    <xdr:to>
      <xdr:col>13</xdr:col>
      <xdr:colOff>469900</xdr:colOff>
      <xdr:row>74</xdr:row>
      <xdr:rowOff>25400</xdr:rowOff>
    </xdr:to>
    <xdr:graphicFrame macro="">
      <xdr:nvGraphicFramePr>
        <xdr:cNvPr id="135" name="Chart 66">
          <a:extLst>
            <a:ext uri="{FF2B5EF4-FFF2-40B4-BE49-F238E27FC236}">
              <a16:creationId xmlns:a16="http://schemas.microsoft.com/office/drawing/2014/main" id="{F786ADA2-2E9E-400D-ABC2-C3C556827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111125</xdr:colOff>
      <xdr:row>42</xdr:row>
      <xdr:rowOff>44450</xdr:rowOff>
    </xdr:from>
    <xdr:to>
      <xdr:col>22</xdr:col>
      <xdr:colOff>371475</xdr:colOff>
      <xdr:row>58</xdr:row>
      <xdr:rowOff>25400</xdr:rowOff>
    </xdr:to>
    <xdr:graphicFrame macro="">
      <xdr:nvGraphicFramePr>
        <xdr:cNvPr id="132" name="Chart 68">
          <a:extLst>
            <a:ext uri="{FF2B5EF4-FFF2-40B4-BE49-F238E27FC236}">
              <a16:creationId xmlns:a16="http://schemas.microsoft.com/office/drawing/2014/main" id="{7F305785-0501-4728-44FC-AD6293D21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342900</xdr:colOff>
      <xdr:row>58</xdr:row>
      <xdr:rowOff>57150</xdr:rowOff>
    </xdr:from>
    <xdr:to>
      <xdr:col>4</xdr:col>
      <xdr:colOff>495300</xdr:colOff>
      <xdr:row>74</xdr:row>
      <xdr:rowOff>101600</xdr:rowOff>
    </xdr:to>
    <xdr:graphicFrame macro="">
      <xdr:nvGraphicFramePr>
        <xdr:cNvPr id="134" name="Chart 70">
          <a:extLst>
            <a:ext uri="{FF2B5EF4-FFF2-40B4-BE49-F238E27FC236}">
              <a16:creationId xmlns:a16="http://schemas.microsoft.com/office/drawing/2014/main" id="{60AA2C4A-2316-4119-881F-806C419A7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60</xdr:row>
      <xdr:rowOff>69850</xdr:rowOff>
    </xdr:from>
    <xdr:to>
      <xdr:col>22</xdr:col>
      <xdr:colOff>184150</xdr:colOff>
      <xdr:row>72</xdr:row>
      <xdr:rowOff>165100</xdr:rowOff>
    </xdr:to>
    <xdr:graphicFrame macro="">
      <xdr:nvGraphicFramePr>
        <xdr:cNvPr id="146" name="Chart 75">
          <a:extLst>
            <a:ext uri="{FF2B5EF4-FFF2-40B4-BE49-F238E27FC236}">
              <a16:creationId xmlns:a16="http://schemas.microsoft.com/office/drawing/2014/main" id="{284E6B69-76D2-4DE6-AEFF-B545A2673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373239</xdr:colOff>
      <xdr:row>0</xdr:row>
      <xdr:rowOff>1</xdr:rowOff>
    </xdr:from>
    <xdr:to>
      <xdr:col>11</xdr:col>
      <xdr:colOff>233539</xdr:colOff>
      <xdr:row>15</xdr:row>
      <xdr:rowOff>7056</xdr:rowOff>
    </xdr:to>
    <xdr:graphicFrame macro="">
      <xdr:nvGraphicFramePr>
        <xdr:cNvPr id="2" name="Gráfico 1">
          <a:extLst>
            <a:ext uri="{FF2B5EF4-FFF2-40B4-BE49-F238E27FC236}">
              <a16:creationId xmlns:a16="http://schemas.microsoft.com/office/drawing/2014/main" id="{FE0ED1C1-761D-4E36-9FC1-03725DB9E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384527</xdr:colOff>
      <xdr:row>15</xdr:row>
      <xdr:rowOff>173565</xdr:rowOff>
    </xdr:from>
    <xdr:to>
      <xdr:col>11</xdr:col>
      <xdr:colOff>169333</xdr:colOff>
      <xdr:row>32</xdr:row>
      <xdr:rowOff>155221</xdr:rowOff>
    </xdr:to>
    <xdr:graphicFrame macro="">
      <xdr:nvGraphicFramePr>
        <xdr:cNvPr id="7" name="Gráfico 6">
          <a:extLst>
            <a:ext uri="{FF2B5EF4-FFF2-40B4-BE49-F238E27FC236}">
              <a16:creationId xmlns:a16="http://schemas.microsoft.com/office/drawing/2014/main" id="{107EBA76-5E42-3FDE-8D68-A0C146B43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377473</xdr:colOff>
      <xdr:row>39</xdr:row>
      <xdr:rowOff>170038</xdr:rowOff>
    </xdr:from>
    <xdr:to>
      <xdr:col>13</xdr:col>
      <xdr:colOff>28221</xdr:colOff>
      <xdr:row>61</xdr:row>
      <xdr:rowOff>28222</xdr:rowOff>
    </xdr:to>
    <xdr:graphicFrame macro="">
      <xdr:nvGraphicFramePr>
        <xdr:cNvPr id="8" name="Gráfico 7">
          <a:extLst>
            <a:ext uri="{FF2B5EF4-FFF2-40B4-BE49-F238E27FC236}">
              <a16:creationId xmlns:a16="http://schemas.microsoft.com/office/drawing/2014/main" id="{DA27F460-73F1-294B-6249-485967D14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243416</xdr:colOff>
      <xdr:row>69</xdr:row>
      <xdr:rowOff>7762</xdr:rowOff>
    </xdr:from>
    <xdr:to>
      <xdr:col>11</xdr:col>
      <xdr:colOff>493889</xdr:colOff>
      <xdr:row>83</xdr:row>
      <xdr:rowOff>182739</xdr:rowOff>
    </xdr:to>
    <xdr:graphicFrame macro="">
      <xdr:nvGraphicFramePr>
        <xdr:cNvPr id="9" name="Gráfico 8">
          <a:extLst>
            <a:ext uri="{FF2B5EF4-FFF2-40B4-BE49-F238E27FC236}">
              <a16:creationId xmlns:a16="http://schemas.microsoft.com/office/drawing/2014/main" id="{F3A497E3-C91D-1692-F2F6-14D8299C7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Claudia Oliden" id="{6F9BB329-3A7F-4ADE-AD27-0640EBA85906}" userId="c2ez43@linde.com" providerId="PeoplePicker"/>
  <person displayName="Manuel Lozoya" id="{48C174FE-077C-4319-BA56-6691F3340386}" userId="S::b1vx70@linde.com::3436820f-469a-4450-8d7a-1f74208a1183" providerId="AD"/>
  <person displayName="Mayela Ramirez" id="{B01B9B2F-45DE-4989-85AE-0EC499540C3B}" userId="S::b3ef86@linde.com::75876de6-157c-425a-aa9e-b784cd351174" providerId="AD"/>
  <person displayName="Claudia Oliden" id="{A977B3EC-97A9-43AE-829D-896DA3E7188F}" userId="S::c2ez43@linde.com::dc2fe8c6-faa7-4f6c-8991-74f394ebaa02"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1" Type="http://schemas.openxmlformats.org/officeDocument/2006/relationships/pivotCacheRecords" Target="pivotCacheRecords1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na Davila" refreshedDate="45780.79339097222" createdVersion="8" refreshedVersion="8" minRefreshableVersion="3" recordCount="121" xr:uid="{74B3E390-6AEC-4D86-80D3-7700EED13FBF}">
  <cacheSource type="worksheet">
    <worksheetSource ref="A4:BG116" sheet="Proyectos PGP"/>
  </cacheSource>
  <cacheFields count="50">
    <cacheField name="Previo" numFmtId="0">
      <sharedItems containsBlank="1"/>
    </cacheField>
    <cacheField name="Ranking General" numFmtId="0">
      <sharedItems containsString="0" containsBlank="1" containsNumber="1" containsInteger="1" minValue="1" maxValue="119"/>
    </cacheField>
    <cacheField name="ID Power Steering" numFmtId="0">
      <sharedItems containsNonDate="0" containsString="0" containsBlank="1"/>
    </cacheField>
    <cacheField name="Iniciativa" numFmtId="0">
      <sharedItems/>
    </cacheField>
    <cacheField name="Descripcion" numFmtId="0">
      <sharedItems containsBlank="1" longText="1"/>
    </cacheField>
    <cacheField name="Fecha de Registro" numFmtId="0">
      <sharedItems containsDate="1" containsBlank="1" containsMixedTypes="1" minDate="2023-01-01T00:00:00" maxDate="2025-04-30T00:00:00" count="26">
        <d v="2025-03-10T00:00:00"/>
        <s v="TBD"/>
        <d v="2025-02-19T00:00:00"/>
        <d v="2025-02-01T00:00:00"/>
        <d v="2025-03-07T00:00:00"/>
        <d v="2025-04-15T00:00:00"/>
        <s v="PROYECTO ANTERIOR"/>
        <d v="2025-04-11T00:00:00"/>
        <d v="2025-04-01T00:00:00"/>
        <d v="2025-04-23T00:00:00"/>
        <d v="2024-10-01T00:00:00"/>
        <d v="2024-09-01T00:00:00"/>
        <d v="2024-12-06T00:00:00"/>
        <d v="2024-01-01T00:00:00"/>
        <d v="2024-11-06T00:00:00"/>
        <d v="2025-01-01T00:00:00"/>
        <d v="2024-08-01T00:00:00"/>
        <d v="2025-03-01T00:00:00"/>
        <m/>
        <d v="2023-01-01T00:00:00"/>
        <d v="2025-03-24T00:00:00"/>
        <d v="2024-11-11T00:00:00"/>
        <d v="2024-07-01T00:00:00"/>
        <d v="2024-11-01T00:00:00"/>
        <d v="2024-02-01T00:00:00"/>
        <d v="2025-04-29T00:00:00"/>
      </sharedItems>
    </cacheField>
    <cacheField name="Fecha Inicio" numFmtId="0">
      <sharedItems containsNonDate="0" containsDate="1" containsString="0" containsBlank="1" minDate="2021-01-10T00:00:00" maxDate="2025-11-05T00:00:00" count="31">
        <d v="2025-10-03T00:00:00"/>
        <d v="2024-01-08T00:00:00"/>
        <d v="2025-02-19T00:00:00"/>
        <d v="2025-01-02T00:00:00"/>
        <d v="2025-03-20T00:00:00"/>
        <d v="2025-01-05T00:00:00"/>
        <d v="2024-01-10T00:00:00"/>
        <d v="2025-11-04T00:00:00"/>
        <d v="2024-01-01T00:00:00"/>
        <d v="2025-01-04T00:00:00"/>
        <d v="2025-01-03T00:00:00"/>
        <d v="2024-01-09T00:00:00"/>
        <d v="2025-02-25T00:00:00"/>
        <d v="2023-01-11T00:00:00"/>
        <d v="2025-01-06T00:00:00"/>
        <d v="2024-01-12T00:00:00"/>
        <d v="2024-01-04T00:00:00"/>
        <d v="2025-03-13T00:00:00"/>
        <d v="2025-01-01T00:00:00"/>
        <d v="2021-01-10T00:00:00"/>
        <d v="2024-01-05T00:00:00"/>
        <d v="2024-01-02T00:00:00"/>
        <d v="2023-01-01T00:00:00"/>
        <m/>
        <d v="2024-01-06T00:00:00"/>
        <d v="2025-01-07T00:00:00"/>
        <d v="2023-01-08T00:00:00"/>
        <d v="2024-01-07T00:00:00"/>
        <d v="2025-01-09T00:00:00"/>
        <d v="2025-01-08T00:00:00"/>
        <d v="2025-04-29T00:00:00"/>
      </sharedItems>
      <fieldGroup par="49"/>
    </cacheField>
    <cacheField name="Fecha de Término / real o estimada" numFmtId="0">
      <sharedItems containsDate="1" containsBlank="1" containsMixedTypes="1" minDate="2025-01-01T00:00:00" maxDate="2026-01-02T00:00:00" count="21">
        <d v="2025-04-01T00:00:00"/>
        <d v="2025-06-01T00:00:00"/>
        <d v="2025-03-31T00:00:00"/>
        <d v="2025-07-01T00:00:00"/>
        <d v="2025-01-01T00:00:00"/>
        <d v="2025-04-30T00:00:00"/>
        <d v="2025-03-01T00:00:00"/>
        <d v="2025-03-30T00:00:00"/>
        <d v="2025-05-01T00:00:00"/>
        <d v="2025-11-01T00:00:00"/>
        <s v="TBD"/>
        <d v="2025-08-01T00:00:00"/>
        <d v="2025-10-01T00:00:00"/>
        <d v="2025-02-01T00:00:00"/>
        <d v="2025-12-01T00:00:00"/>
        <d v="2025-06-30T00:00:00"/>
        <d v="2025-03-04T00:00:00"/>
        <d v="2025-09-01T00:00:00"/>
        <d v="2026-01-01T00:00:00"/>
        <m/>
        <d v="2025-05-15T00:00:00"/>
      </sharedItems>
    </cacheField>
    <cacheField name="T. de Ciclo en días" numFmtId="0">
      <sharedItems containsString="0" containsBlank="1" containsNumber="1" containsInteger="1" minValue="-188" maxValue="1511" count="59">
        <n v="-185"/>
        <n v="449"/>
        <n v="102"/>
        <n v="121"/>
        <n v="12"/>
        <n v="177"/>
        <n v="357"/>
        <n v="-188"/>
        <n v="425"/>
        <n v="178"/>
        <n v="147"/>
        <n v="88"/>
        <n v="448"/>
        <n v="33"/>
        <n v="780"/>
        <n v="119"/>
        <n v="479"/>
        <n v="299"/>
        <n v="477"/>
        <n v="480"/>
        <n v="483"/>
        <n v="148"/>
        <n v="48"/>
        <n v="481"/>
        <n v="49"/>
        <n v="486"/>
        <n v="122"/>
        <n v="1511"/>
        <n v="116"/>
        <n v="176"/>
        <n v="393"/>
        <n v="487"/>
        <n v="843"/>
        <n v="181"/>
        <n v="693"/>
        <n v="149"/>
        <n v="179"/>
        <n v="510"/>
        <n v="517"/>
        <m/>
        <n v="417"/>
        <n v="853"/>
        <n v="120"/>
        <n v="478"/>
        <n v="484"/>
        <n v="662"/>
        <n v="512"/>
        <n v="328"/>
        <n v="538"/>
        <n v="117"/>
        <n v="997"/>
        <n v="362"/>
        <n v="482"/>
        <n v="296"/>
        <n v="358"/>
        <n v="326"/>
        <n v="266"/>
        <n v="692"/>
        <n v="16"/>
      </sharedItems>
    </cacheField>
    <cacheField name="ESTATUS AL DÍA" numFmtId="0">
      <sharedItems containsBlank="1" count="5">
        <s v="On time"/>
        <s v="No iniciado"/>
        <s v="En riesgo ente &gt;1&lt;2 meses"/>
        <s v="Stand by"/>
        <m/>
      </sharedItems>
    </cacheField>
    <cacheField name="PROCESO DE NEGOCIO" numFmtId="0">
      <sharedItems count="7">
        <s v="Ventas &amp; Mkt."/>
        <s v="Finanzas, RH, Administración"/>
        <s v="Distribución"/>
        <s v="Operaciones"/>
        <s v="Administración"/>
        <s v="Servicio al Cliente"/>
        <s v="SHEQ"/>
      </sharedItems>
    </cacheField>
    <cacheField name="Ingresada en PBOT" numFmtId="0">
      <sharedItems containsBlank="1"/>
    </cacheField>
    <cacheField name="Grupo Técnico Asignado" numFmtId="0">
      <sharedItems containsBlank="1"/>
    </cacheField>
    <cacheField name="Tipo de Iniciativa" numFmtId="0">
      <sharedItems count="3">
        <s v="On going"/>
        <s v="Terminado"/>
        <s v="Proyecto nuevo"/>
      </sharedItems>
    </cacheField>
    <cacheField name="Dependencias:_x000a_IT Local_x000a_T. Digital_x000a_Digitalización_x000a_SSC_x000a_Externo" numFmtId="0">
      <sharedItems containsBlank="1"/>
    </cacheField>
    <cacheField name="Citizen Developer / Creator" numFmtId="0">
      <sharedItems containsBlank="1"/>
    </cacheField>
    <cacheField name="Dueño del Proceso" numFmtId="0">
      <sharedItems containsBlank="1"/>
    </cacheField>
    <cacheField name="Líder o Solicitante" numFmtId="0">
      <sharedItems containsBlank="1"/>
    </cacheField>
    <cacheField name="DTC Lead" numFmtId="0">
      <sharedItems containsBlank="1"/>
    </cacheField>
    <cacheField name="Black Belt Lead" numFmtId="0">
      <sharedItems containsBlank="1"/>
    </cacheField>
    <cacheField name="Dirección de Negocio _x000a_del Usuario" numFmtId="0">
      <sharedItems containsBlank="1"/>
    </cacheField>
    <cacheField name="¿Impacta a Gases Envasados?" numFmtId="0">
      <sharedItems containsBlank="1"/>
    </cacheField>
    <cacheField name="Business Process Analyst" numFmtId="0">
      <sharedItems containsBlank="1"/>
    </cacheField>
    <cacheField name="Área de Productividad" numFmtId="0">
      <sharedItems containsBlank="1"/>
    </cacheField>
    <cacheField name="VP (5)_x000a_Director (4)_x000a_Gerente (3)_x000a_Supervisor (2)_x000a_Usuario (1)" numFmtId="0">
      <sharedItems containsString="0" containsBlank="1" containsNumber="1" containsInteger="1" minValue="2" maxValue="5"/>
    </cacheField>
    <cacheField name="Si (5)_x000a_No (1)" numFmtId="0">
      <sharedItems containsString="0" containsBlank="1" containsNumber="1" containsInteger="1" minValue="1" maxValue="5"/>
    </cacheField>
    <cacheField name="&gt; 500 (5)_x000a_300 - 500 (4)_x000a_200 - 300 (3)_x000a_100  - 200 (2)_x000a_&lt; 100 (1)" numFmtId="0">
      <sharedItems containsString="0" containsBlank="1" containsNumber="1" containsInteger="1" minValue="1" maxValue="5"/>
    </cacheField>
    <cacheField name="Si (5)_x000a_Parcialmente (3)_x000a_No (1)" numFmtId="0">
      <sharedItems containsString="0" containsBlank="1" containsNumber="1" containsInteger="1" minValue="3" maxValue="5"/>
    </cacheField>
    <cacheField name="Alto (5) &gt;200 KUSD_x000a_Medio (3) &gt;100 KUSD_x000a_Bajo (1) &lt;100 KUSD _x000a_Ninguno (0) 0 KUSD" numFmtId="0">
      <sharedItems containsString="0" containsBlank="1" containsNumber="1" containsInteger="1" minValue="0" maxValue="5"/>
    </cacheField>
    <cacheField name="Transformación (5)_x000a_Mejora completa (3)_x000a_Mejora parcial (1)_x000a_Ninguno (0)" numFmtId="0">
      <sharedItems containsString="0" containsBlank="1" containsNumber="1" containsInteger="1" minValue="1" maxValue="5"/>
    </cacheField>
    <cacheField name="_x000a_Nlatam(5)_x000a_Nacional (3)_x000a_Local (1)_x000a_No (0)" numFmtId="0">
      <sharedItems containsString="0" containsBlank="1" containsNumber="1" containsInteger="1" minValue="0" maxValue="5"/>
    </cacheField>
    <cacheField name="Total Valor" numFmtId="0">
      <sharedItems containsString="0" containsBlank="1" containsNumber="1" containsInteger="1" minValue="0" maxValue="495"/>
    </cacheField>
    <cacheField name="_x000a_Ninguna  (5)_x000a_1 (4)_x000a_De 2 a 5 (3)_x000a_&gt; 5  (1)" numFmtId="0">
      <sharedItems containsString="0" containsBlank="1" containsNumber="1" containsInteger="1" minValue="1" maxValue="5"/>
    </cacheField>
    <cacheField name="No (5)_x000a_Si &lt; 5 KUSD (4)_x000a_Entre 5 y 20 KUSD (3)_x000a_Entre 20 y 100 KUSD (2)_x000a_Si &gt;100 KUSD (1)" numFmtId="0">
      <sharedItems containsString="0" containsBlank="1" containsNumber="1" containsInteger="1" minValue="1" maxValue="5"/>
    </cacheField>
    <cacheField name="Cambio Menor &lt;= 40 hrs... de dsllo (5)_x000a_Cambio Mayor &gt; 40 hrs. de dsllo (4)_x000a_Proyecto Menor  &lt; 160 hrs. (3)_x000a_Proyecto Mediano :  2-5 meses (2)_x000a_Proyecto Mayor &gt; 5 meses (1)" numFmtId="0">
      <sharedItems containsBlank="1" containsMixedTypes="1" containsNumber="1" containsInteger="1" minValue="1" maxValue="5"/>
    </cacheField>
    <cacheField name="Alto (5)_x000a_Medio (3)_x000a_Bajo (1)" numFmtId="0">
      <sharedItems containsString="0" containsBlank="1" containsNumber="1" containsInteger="1" minValue="1" maxValue="5"/>
    </cacheField>
    <cacheField name="Más de 3 meses(1) _x000a_Entre 1 y 3 meses(3)_x000a_Menos de 1 mes (5)" numFmtId="0">
      <sharedItems containsString="0" containsBlank="1" containsNumber="1" containsInteger="1" minValue="1" maxValue="5"/>
    </cacheField>
    <cacheField name="Alto (1)_x000a_Medio (3)_x000a_Bajo (5)" numFmtId="0">
      <sharedItems containsString="0" containsBlank="1" containsNumber="1" containsInteger="1" minValue="1" maxValue="5"/>
    </cacheField>
    <cacheField name="Alto (1)_x000a_Medio (3)_x000a_Bajo (5)2" numFmtId="0">
      <sharedItems containsString="0" containsBlank="1" containsNumber="1" containsInteger="1" minValue="1" maxValue="5"/>
    </cacheField>
    <cacheField name="Total Esfuerzo" numFmtId="0">
      <sharedItems containsBlank="1" containsMixedTypes="1" containsNumber="1" containsInteger="1" minValue="0" maxValue="525"/>
    </cacheField>
    <cacheField name="Puntaje Total" numFmtId="0">
      <sharedItems containsString="0" containsBlank="1" containsNumber="1" containsInteger="1" minValue="0" maxValue="930"/>
    </cacheField>
    <cacheField name="ESTATUS Y SIGUIENTES PASOS" numFmtId="0">
      <sharedItems containsBlank="1" longText="1"/>
    </cacheField>
    <cacheField name="Acciones a ejecutar para Acelerar" numFmtId="0">
      <sharedItems containsBlank="1" longText="1"/>
    </cacheField>
    <cacheField name="Business Impact USD$_x000a_Growth / year" numFmtId="0">
      <sharedItems containsString="0" containsBlank="1" containsNumber="1" containsInteger="1" minValue="0" maxValue="500000"/>
    </cacheField>
    <cacheField name="Business Impact USD$_x000a_Costos" numFmtId="0">
      <sharedItems containsBlank="1" containsMixedTypes="1" containsNumber="1" containsInteger="1" minValue="0" maxValue="0"/>
    </cacheField>
    <cacheField name="Business Impact (Time, Control, Compliance) o Soft Savings" numFmtId="0">
      <sharedItems containsBlank="1" containsMixedTypes="1" containsNumber="1" containsInteger="1" minValue="115" maxValue="115"/>
    </cacheField>
    <cacheField name="Beneficios Real Reportados  Power Steering" numFmtId="0">
      <sharedItems containsBlank="1"/>
    </cacheField>
    <cacheField name="Fase: Nuevo / Análisis / Desarrollo / Pruebas/ Implementado / Terminado" numFmtId="0">
      <sharedItems/>
    </cacheField>
    <cacheField name="Meses (Fecha Inicio)" numFmtId="0" databaseField="0">
      <fieldGroup base="6">
        <rangePr groupBy="months" startDate="2021-01-10T00:00:00" endDate="2025-11-05T00:00:00"/>
        <groupItems count="14">
          <s v="&lt;10/01/2021"/>
          <s v="ene"/>
          <s v="feb"/>
          <s v="mar"/>
          <s v="abr"/>
          <s v="may"/>
          <s v="jun"/>
          <s v="jul"/>
          <s v="ago"/>
          <s v="sep"/>
          <s v="oct"/>
          <s v="nov"/>
          <s v="dic"/>
          <s v="&gt;05/11/2025"/>
        </groupItems>
      </fieldGroup>
    </cacheField>
    <cacheField name="Años (Fecha Inicio)" numFmtId="0" databaseField="0">
      <fieldGroup base="6">
        <rangePr groupBy="years" startDate="2021-01-10T00:00:00" endDate="2025-11-05T00:00:00"/>
        <groupItems count="7">
          <s v="&lt;10/01/2021"/>
          <s v="2021"/>
          <s v="2022"/>
          <s v="2023"/>
          <s v="2024"/>
          <s v="2025"/>
          <s v="&gt;05/1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 Lozoya" refreshedDate="45902.714430671294" createdVersion="8" refreshedVersion="8" minRefreshableVersion="3" recordCount="139" xr:uid="{F555C4B6-8A5E-4B78-A788-FA0D9E77632B}">
  <cacheSource type="worksheet">
    <worksheetSource ref="A4:BG143" sheet="Proyectos PGP"/>
  </cacheSource>
  <cacheFields count="59">
    <cacheField name="Previo" numFmtId="0">
      <sharedItems containsBlank="1"/>
    </cacheField>
    <cacheField name="Ranking General" numFmtId="0">
      <sharedItems containsString="0" containsBlank="1" containsNumber="1" containsInteger="1" minValue="1" maxValue="134"/>
    </cacheField>
    <cacheField name="ID Power Steering" numFmtId="0">
      <sharedItems containsBlank="1"/>
    </cacheField>
    <cacheField name="Card ID DevOps" numFmtId="0">
      <sharedItems containsString="0" containsBlank="1" containsNumber="1" containsInteger="1" minValue="19155" maxValue="35589"/>
    </cacheField>
    <cacheField name="Iniciativa" numFmtId="0">
      <sharedItems/>
    </cacheField>
    <cacheField name="Descripción" numFmtId="0">
      <sharedItems containsBlank="1" longText="1"/>
    </cacheField>
    <cacheField name="Valor / Diferenciador" numFmtId="0">
      <sharedItems containsNonDate="0" containsString="0" containsBlank="1"/>
    </cacheField>
    <cacheField name="Fecha de Registro" numFmtId="0">
      <sharedItems containsDate="1" containsBlank="1" containsMixedTypes="1" minDate="2019-06-01T00:00:00" maxDate="2025-08-02T00:00:00"/>
    </cacheField>
    <cacheField name="Fecha Inicio" numFmtId="0">
      <sharedItems containsNonDate="0" containsDate="1" containsString="0" containsBlank="1" minDate="2023-01-11T00:00:00" maxDate="2025-09-02T00:00:00" count="65">
        <d v="2024-08-01T00:00:00"/>
        <d v="2025-03-10T00:00:00"/>
        <d v="2025-06-19T00:00:00"/>
        <d v="2025-05-14T00:00:00"/>
        <d v="2025-01-02T00:00:00"/>
        <d v="2025-06-18T00:00:00"/>
        <d v="2025-02-19T00:00:00"/>
        <d v="2024-01-10T00:00:00"/>
        <d v="2025-02-13T00:00:00"/>
        <d v="2025-07-07T00:00:00"/>
        <d v="2025-05-27T00:00:00"/>
        <d v="2025-03-20T00:00:00"/>
        <d v="2025-04-30T00:00:00"/>
        <d v="2024-09-01T00:00:00"/>
        <d v="2025-04-14T00:00:00"/>
        <d v="2025-01-03T00:00:00"/>
        <d v="2025-05-26T00:00:00"/>
        <d v="2024-01-01T00:00:00"/>
        <d v="2025-01-04T00:00:00"/>
        <d v="2025-02-25T00:00:00"/>
        <d v="2023-01-11T00:00:00"/>
        <d v="2024-08-15T00:00:00"/>
        <d v="2025-08-01T00:00:00"/>
        <d v="2025-08-15T00:00:00"/>
        <d v="2025-04-01T00:00:00"/>
        <d v="2024-01-09T00:00:00"/>
        <d v="2025-01-07T00:00:00"/>
        <d v="2025-01-01T00:00:00"/>
        <d v="2025-06-01T00:00:00"/>
        <d v="2025-03-13T00:00:00"/>
        <d v="2025-05-06T00:00:00"/>
        <d v="2025-05-22T00:00:00"/>
        <d v="2024-01-15T00:00:00"/>
        <d v="2025-06-15T00:00:00"/>
        <d v="2024-10-01T00:00:00"/>
        <d v="2025-02-03T00:00:00"/>
        <d v="2025-03-30T00:00:00"/>
        <d v="2024-05-01T00:00:00"/>
        <d v="2024-04-30T00:00:00"/>
        <d v="2024-06-01T00:00:00"/>
        <m/>
        <d v="2025-07-01T00:00:00"/>
        <d v="2024-01-08T00:00:00"/>
        <d v="2025-01-15T00:00:00"/>
        <d v="2025-06-02T00:00:00"/>
        <d v="2025-07-22T00:00:00"/>
        <d v="2024-09-15T00:00:00"/>
        <d v="2025-01-30T00:00:00"/>
        <d v="2024-01-05T00:00:00"/>
        <d v="2024-03-30T00:00:00"/>
        <d v="2024-02-28T00:00:00"/>
        <d v="2024-03-12T00:00:00"/>
        <d v="2024-12-15T00:00:00"/>
        <d v="2025-08-28T00:00:00"/>
        <d v="2025-06-25T00:00:00"/>
        <d v="2025-04-15T00:00:00"/>
        <d v="2025-06-04T00:00:00"/>
        <d v="2024-01-02T00:00:00"/>
        <d v="2024-01-20T00:00:00"/>
        <d v="2024-07-15T00:00:00"/>
        <d v="2024-10-15T00:00:00"/>
        <d v="2025-09-01T00:00:00"/>
        <d v="2025-01-08T00:00:00"/>
        <d v="2025-07-15T00:00:00"/>
        <d v="2025-07-21T00:00:00" u="1"/>
      </sharedItems>
    </cacheField>
    <cacheField name="Fecha de Término / real o estimada" numFmtId="0">
      <sharedItems containsDate="1" containsBlank="1" containsMixedTypes="1" minDate="2025-01-01T00:00:00" maxDate="2026-03-01T00:00:00" count="35">
        <d v="2025-05-30T00:00:00"/>
        <d v="2025-04-30T00:00:00"/>
        <d v="2025-07-30T00:00:00"/>
        <d v="2025-06-30T00:00:00"/>
        <d v="2025-03-31T00:00:00"/>
        <d v="2025-09-19T00:00:00"/>
        <d v="2025-09-01T00:00:00"/>
        <d v="2025-01-01T00:00:00"/>
        <d v="2025-06-25T00:00:00"/>
        <d v="2025-08-28T00:00:00"/>
        <s v="TBD"/>
        <d v="2025-04-01T00:00:00"/>
        <d v="2025-03-01T00:00:00"/>
        <d v="2025-05-23T00:00:00"/>
        <d v="2025-03-30T00:00:00"/>
        <d v="2025-07-01T00:00:00"/>
        <m/>
        <d v="2025-11-01T00:00:00"/>
        <d v="2025-05-24T00:00:00"/>
        <d v="2025-06-01T00:00:00"/>
        <d v="2025-10-01T00:00:00"/>
        <d v="2025-05-09T00:00:00"/>
        <d v="2025-02-01T00:00:00"/>
        <d v="2025-08-01T00:00:00"/>
        <d v="2025-07-31T00:00:00"/>
        <d v="2025-12-01T00:00:00"/>
        <d v="2025-07-15T00:00:00"/>
        <d v="2025-03-04T00:00:00"/>
        <d v="2025-07-12T00:00:00"/>
        <d v="2025-07-14T00:00:00"/>
        <d v="2025-07-29T00:00:00"/>
        <d v="2026-01-01T00:00:00"/>
        <d v="2025-08-08T00:00:00"/>
        <d v="2025-08-30T00:00:00" u="1"/>
        <d v="2026-02-28T00:00:00" u="1"/>
      </sharedItems>
    </cacheField>
    <cacheField name="T. de Ciclo en días" numFmtId="0">
      <sharedItems containsString="0" containsBlank="1" containsNumber="1" containsInteger="1" minValue="0" maxValue="780"/>
    </cacheField>
    <cacheField name="ESTATUS AL DÍA" numFmtId="0">
      <sharedItems containsBlank="1"/>
    </cacheField>
    <cacheField name="PROCESO DE NEGOCIO" numFmtId="0">
      <sharedItems count="8">
        <s v="Finanzas, RH, Administración"/>
        <s v="Ventas &amp; Mkt."/>
        <s v="Distribución"/>
        <s v="Calidad"/>
        <s v="Operaciones"/>
        <s v="Servicio al Cliente"/>
        <s v="Administración"/>
        <s v="SHEQ"/>
      </sharedItems>
    </cacheField>
    <cacheField name="Ingresada en PBOT" numFmtId="0">
      <sharedItems containsBlank="1"/>
    </cacheField>
    <cacheField name="Grupo Técnico Asignado" numFmtId="0">
      <sharedItems containsBlank="1"/>
    </cacheField>
    <cacheField name="Tipo de Iniciativa" numFmtId="0">
      <sharedItems count="5">
        <s v="Terminado"/>
        <s v="On going"/>
        <s v="Proyecto nuevo"/>
        <s v="Duplicado / Cancelado"/>
        <s v="Cancelado"/>
      </sharedItems>
    </cacheField>
    <cacheField name="Dependencias:_x000a_IT Local_x000a_T. Digital_x000a_Digitalización_x000a_SSC_x000a_Externo" numFmtId="0">
      <sharedItems containsBlank="1"/>
    </cacheField>
    <cacheField name="Citizen Developer / Creator" numFmtId="0">
      <sharedItems containsBlank="1"/>
    </cacheField>
    <cacheField name="Dueño del Proceso" numFmtId="0">
      <sharedItems containsBlank="1"/>
    </cacheField>
    <cacheField name="Líder o Solicitante" numFmtId="0">
      <sharedItems containsBlank="1"/>
    </cacheField>
    <cacheField name="DTC Lead" numFmtId="0">
      <sharedItems containsBlank="1"/>
    </cacheField>
    <cacheField name="Black Belt Lead" numFmtId="0">
      <sharedItems containsBlank="1"/>
    </cacheField>
    <cacheField name="Dirección de Negocio _x000a_del Usuario" numFmtId="0">
      <sharedItems containsBlank="1"/>
    </cacheField>
    <cacheField name="¿Impacta a Gases Envasados?" numFmtId="0">
      <sharedItems containsBlank="1"/>
    </cacheField>
    <cacheField name="Business Process Analyst" numFmtId="0">
      <sharedItems containsBlank="1" count="5">
        <s v="Claudia Oliden"/>
        <s v="Manuel Lozoya"/>
        <s v="Pilar Arenas"/>
        <s v="Marina Dávila"/>
        <m/>
      </sharedItems>
    </cacheField>
    <cacheField name="Área de Productividad" numFmtId="0">
      <sharedItems containsBlank="1"/>
    </cacheField>
    <cacheField name="VP (5)_x000a_Director (4)_x000a_Gerente (3)_x000a_Supervisor (2)_x000a_Usuario (1)" numFmtId="0">
      <sharedItems containsString="0" containsBlank="1" containsNumber="1" containsInteger="1" minValue="2" maxValue="5"/>
    </cacheField>
    <cacheField name="Si (5)_x000a_No (1)" numFmtId="0">
      <sharedItems containsString="0" containsBlank="1" containsNumber="1" containsInteger="1" minValue="1" maxValue="5"/>
    </cacheField>
    <cacheField name="&gt; 500 (5)_x000a_300 - 500 (4)_x000a_200 - 300 (3)_x000a_100  - 200 (2)_x000a_&lt; 100 (1)" numFmtId="0">
      <sharedItems containsString="0" containsBlank="1" containsNumber="1" containsInteger="1" minValue="1" maxValue="5"/>
    </cacheField>
    <cacheField name="Si (5)_x000a_Parcialmente (3)_x000a_No (1)" numFmtId="0">
      <sharedItems containsString="0" containsBlank="1" containsNumber="1" containsInteger="1" minValue="3" maxValue="5"/>
    </cacheField>
    <cacheField name="Alto (5) &gt;200 KUSD_x000a_Medio (3) &gt;100 KUSD_x000a_Bajo (1) &lt;100 KUSD _x000a_Ninguno (0) 0 KUSD" numFmtId="0">
      <sharedItems containsString="0" containsBlank="1" containsNumber="1" containsInteger="1" minValue="0" maxValue="5"/>
    </cacheField>
    <cacheField name="Transformación (5)_x000a_Mejora completa (3)_x000a_Mejora parcial (1)_x000a_Ninguno (0)" numFmtId="0">
      <sharedItems containsString="0" containsBlank="1" containsNumber="1" containsInteger="1" minValue="1" maxValue="5"/>
    </cacheField>
    <cacheField name="_x000a_Nlatam(5)_x000a_Nacional (3)_x000a_Local (1)_x000a_No (0)" numFmtId="0">
      <sharedItems containsString="0" containsBlank="1" containsNumber="1" containsInteger="1" minValue="0" maxValue="5"/>
    </cacheField>
    <cacheField name="Total Valor" numFmtId="0">
      <sharedItems containsString="0" containsBlank="1" containsNumber="1" containsInteger="1" minValue="0" maxValue="495"/>
    </cacheField>
    <cacheField name="_x000a_Ninguna  (5)_x000a_1 (4)_x000a_De 2 a 5 (3)_x000a_&gt; 5  (1)" numFmtId="0">
      <sharedItems containsString="0" containsBlank="1" containsNumber="1" containsInteger="1" minValue="1" maxValue="5"/>
    </cacheField>
    <cacheField name="No (5)_x000a_Si &lt; 5 KUSD (4)_x000a_Entre 5 y 20 KUSD (3)_x000a_Entre 20 y 100 KUSD (2)_x000a_Si &gt;100 KUSD (1)" numFmtId="0">
      <sharedItems containsString="0" containsBlank="1" containsNumber="1" containsInteger="1" minValue="1" maxValue="5"/>
    </cacheField>
    <cacheField name="Cambio Menor &lt;= 40 hrs... de dsllo (5)_x000a_Cambio Mayor &gt; 40 hrs. de dsllo (4)_x000a_Proyecto Menor  &lt; 160 hrs. (3)_x000a_Proyecto Mediano :  2-5 meses (2)_x000a_Proyecto Mayor &gt; 5 meses (1)" numFmtId="0">
      <sharedItems containsBlank="1" containsMixedTypes="1" containsNumber="1" containsInteger="1" minValue="1" maxValue="5"/>
    </cacheField>
    <cacheField name="Alto (5)_x000a_Medio (3)_x000a_Bajo (1)" numFmtId="0">
      <sharedItems containsString="0" containsBlank="1" containsNumber="1" containsInteger="1" minValue="1" maxValue="5"/>
    </cacheField>
    <cacheField name="Más de 3 meses(1) _x000a_Entre 1 y 3 meses(3)_x000a_Menos de 1 mes (5)" numFmtId="0">
      <sharedItems containsString="0" containsBlank="1" containsNumber="1" containsInteger="1" minValue="1" maxValue="5"/>
    </cacheField>
    <cacheField name="Alto (1)_x000a_Medio (3)_x000a_Bajo (5)" numFmtId="0">
      <sharedItems containsString="0" containsBlank="1" containsNumber="1" containsInteger="1" minValue="1" maxValue="5"/>
    </cacheField>
    <cacheField name="Alto (1)_x000a_Medio (3)_x000a_Bajo (5)2" numFmtId="0">
      <sharedItems containsString="0" containsBlank="1" containsNumber="1" containsInteger="1" minValue="1" maxValue="5"/>
    </cacheField>
    <cacheField name="Total Esfuerzo" numFmtId="0">
      <sharedItems containsMixedTypes="1" containsNumber="1" containsInteger="1" minValue="0" maxValue="525"/>
    </cacheField>
    <cacheField name="Puntaje Total" numFmtId="0">
      <sharedItems containsString="0" containsBlank="1" containsNumber="1" containsInteger="1" minValue="0" maxValue="945"/>
    </cacheField>
    <cacheField name="ESTATUS Y SIGUIENTES PASOS" numFmtId="0">
      <sharedItems containsBlank="1" longText="1"/>
    </cacheField>
    <cacheField name="Acciones a ejecutar para Acelerar" numFmtId="0">
      <sharedItems containsBlank="1" longText="1"/>
    </cacheField>
    <cacheField name="Business Impact USD$_x000a_Growth / year_x000a_Estimated" numFmtId="0">
      <sharedItems containsBlank="1" containsMixedTypes="1" containsNumber="1" containsInteger="1" minValue="10000" maxValue="1512000"/>
    </cacheField>
    <cacheField name="Business Impact USD$_x000a_Costos" numFmtId="0">
      <sharedItems containsBlank="1" containsMixedTypes="1" containsNumber="1" containsInteger="1" minValue="0" maxValue="0"/>
    </cacheField>
    <cacheField name="Business Impact (Time, Control, Compliance)" numFmtId="0">
      <sharedItems containsBlank="1" containsMixedTypes="1" containsNumber="1" containsInteger="1" minValue="115" maxValue="115"/>
    </cacheField>
    <cacheField name="Business Impact USD$ Soft Savings" numFmtId="0">
      <sharedItems containsNonDate="0" containsString="0" containsBlank="1"/>
    </cacheField>
    <cacheField name="jul-25" numFmtId="0">
      <sharedItems containsString="0" containsBlank="1" containsNumber="1" containsInteger="1" minValue="12388" maxValue="12388"/>
    </cacheField>
    <cacheField name="ago-25" numFmtId="0">
      <sharedItems containsNonDate="0" containsString="0" containsBlank="1"/>
    </cacheField>
    <cacheField name="sep-25" numFmtId="0">
      <sharedItems containsNonDate="0" containsString="0" containsBlank="1"/>
    </cacheField>
    <cacheField name="oct-25" numFmtId="0">
      <sharedItems containsNonDate="0" containsString="0" containsBlank="1"/>
    </cacheField>
    <cacheField name="nov-25" numFmtId="0">
      <sharedItems containsNonDate="0" containsString="0" containsBlank="1"/>
    </cacheField>
    <cacheField name="dic-25" numFmtId="0">
      <sharedItems containsNonDate="0" containsString="0" containsBlank="1"/>
    </cacheField>
    <cacheField name="Beneficios Real YTD Reportados  Power Steering USD$" numFmtId="0">
      <sharedItems containsBlank="1" containsMixedTypes="1" containsNumber="1" containsInteger="1" minValue="0" maxValue="12388"/>
    </cacheField>
    <cacheField name="Arranque de Beneficios" numFmtId="0">
      <sharedItems containsDate="1" containsBlank="1" containsMixedTypes="1" minDate="2025-05-01T00:00:00" maxDate="2025-10-02T00:00:00"/>
    </cacheField>
    <cacheField name="Fin de Beneficios" numFmtId="0">
      <sharedItems containsNonDate="0" containsDate="1" containsString="0" containsBlank="1" minDate="2026-04-01T00:00:00" maxDate="2026-09-02T00:00:00"/>
    </cacheField>
    <cacheField name="Fase: Nuevo / Análisis / Desarrollo / Pruebas/ Implementado / Terminado" numFmtId="0">
      <sharedItems count="8">
        <s v="Terminado"/>
        <s v="Análisis"/>
        <s v="Desarrollo"/>
        <s v="Nuevo"/>
        <s v="Nuevo Arrancado"/>
        <s v="Concluido"/>
        <s v="Pruebas"/>
        <s v="Cancelado"/>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 Lozoya" refreshedDate="45902.71443310185" createdVersion="8" refreshedVersion="8" minRefreshableVersion="3" recordCount="133" xr:uid="{4D2C34C7-1473-4019-B6D6-07082E2869B2}">
  <cacheSource type="worksheet">
    <worksheetSource ref="A4:BG137" sheet="Proyectos PGP"/>
  </cacheSource>
  <cacheFields count="59">
    <cacheField name="Previo" numFmtId="0">
      <sharedItems containsBlank="1"/>
    </cacheField>
    <cacheField name="Ranking General" numFmtId="0">
      <sharedItems containsString="0" containsBlank="1" containsNumber="1" containsInteger="1" minValue="1" maxValue="128"/>
    </cacheField>
    <cacheField name="ID Power Steering" numFmtId="0">
      <sharedItems containsBlank="1"/>
    </cacheField>
    <cacheField name="Card ID DevOps" numFmtId="0">
      <sharedItems containsString="0" containsBlank="1" containsNumber="1" containsInteger="1" minValue="19155" maxValue="35589"/>
    </cacheField>
    <cacheField name="Iniciativa" numFmtId="0">
      <sharedItems/>
    </cacheField>
    <cacheField name="Descripción" numFmtId="0">
      <sharedItems containsBlank="1" longText="1"/>
    </cacheField>
    <cacheField name="Valor / Diferenciador" numFmtId="0">
      <sharedItems containsNonDate="0" containsString="0" containsBlank="1"/>
    </cacheField>
    <cacheField name="Fecha de Registro" numFmtId="0">
      <sharedItems containsDate="1" containsBlank="1" containsMixedTypes="1" minDate="2019-06-01T00:00:00" maxDate="2025-08-02T00:00:00"/>
    </cacheField>
    <cacheField name="Fecha Inicio" numFmtId="17">
      <sharedItems containsNonDate="0" containsDate="1" containsString="0" containsBlank="1" minDate="2023-01-11T00:00:00" maxDate="2025-09-02T00:00:00" count="72">
        <d v="2024-08-01T00:00:00"/>
        <d v="2025-03-10T00:00:00"/>
        <d v="2025-06-19T00:00:00"/>
        <d v="2025-05-14T00:00:00"/>
        <d v="2025-01-02T00:00:00"/>
        <d v="2025-06-18T00:00:00"/>
        <d v="2025-02-19T00:00:00"/>
        <d v="2024-01-10T00:00:00"/>
        <d v="2025-02-13T00:00:00"/>
        <d v="2025-07-07T00:00:00"/>
        <d v="2025-05-27T00:00:00"/>
        <d v="2025-03-20T00:00:00"/>
        <d v="2025-04-30T00:00:00"/>
        <d v="2024-09-01T00:00:00"/>
        <d v="2025-04-14T00:00:00"/>
        <d v="2025-01-03T00:00:00"/>
        <d v="2025-05-26T00:00:00"/>
        <d v="2024-01-01T00:00:00"/>
        <d v="2025-01-04T00:00:00"/>
        <d v="2025-02-25T00:00:00"/>
        <d v="2023-01-11T00:00:00"/>
        <d v="2024-08-15T00:00:00"/>
        <d v="2025-08-01T00:00:00"/>
        <d v="2025-08-15T00:00:00"/>
        <d v="2025-04-01T00:00:00"/>
        <d v="2024-01-09T00:00:00"/>
        <d v="2025-01-07T00:00:00"/>
        <d v="2025-01-01T00:00:00"/>
        <d v="2025-06-01T00:00:00"/>
        <d v="2025-03-13T00:00:00"/>
        <d v="2025-05-06T00:00:00"/>
        <d v="2025-05-22T00:00:00"/>
        <d v="2024-01-15T00:00:00"/>
        <d v="2025-06-15T00:00:00"/>
        <d v="2024-10-01T00:00:00"/>
        <d v="2025-02-03T00:00:00"/>
        <d v="2025-03-30T00:00:00"/>
        <d v="2024-05-01T00:00:00"/>
        <d v="2024-04-30T00:00:00"/>
        <d v="2024-06-01T00:00:00"/>
        <m/>
        <d v="2025-07-01T00:00:00"/>
        <d v="2024-01-08T00:00:00"/>
        <d v="2025-01-15T00:00:00"/>
        <d v="2025-06-02T00:00:00"/>
        <d v="2025-07-22T00:00:00"/>
        <d v="2024-09-15T00:00:00"/>
        <d v="2025-01-30T00:00:00"/>
        <d v="2024-01-05T00:00:00"/>
        <d v="2024-03-30T00:00:00"/>
        <d v="2024-02-28T00:00:00"/>
        <d v="2024-03-12T00:00:00"/>
        <d v="2024-12-15T00:00:00"/>
        <d v="2025-08-28T00:00:00"/>
        <d v="2025-06-25T00:00:00"/>
        <d v="2025-04-15T00:00:00"/>
        <d v="2025-06-04T00:00:00"/>
        <d v="2024-01-02T00:00:00"/>
        <d v="2024-01-20T00:00:00"/>
        <d v="2024-07-15T00:00:00"/>
        <d v="2024-10-15T00:00:00"/>
        <d v="2025-09-01T00:00:00"/>
        <d v="2025-01-08T00:00:00"/>
        <d v="2025-07-15T00:00:00"/>
        <d v="2025-08-05T00:00:00" u="1"/>
        <d v="2025-07-20T00:00:00" u="1"/>
        <d v="2024-02-20T00:00:00" u="1"/>
        <d v="2023-01-30T00:00:00" u="1"/>
        <d v="2024-04-01T00:00:00" u="1"/>
        <d v="2024-01-12T00:00:00" u="1"/>
        <d v="2024-12-01T00:00:00" u="1"/>
        <d v="2024-07-01T00:00:00" u="1"/>
      </sharedItems>
    </cacheField>
    <cacheField name="Fecha de Término / real o estimada" numFmtId="0">
      <sharedItems containsDate="1" containsBlank="1" containsMixedTypes="1" minDate="2025-01-01T00:00:00" maxDate="2026-03-01T00:00:00" count="38">
        <d v="2025-05-30T00:00:00"/>
        <d v="2025-04-30T00:00:00"/>
        <d v="2025-07-30T00:00:00"/>
        <d v="2025-06-30T00:00:00"/>
        <d v="2025-03-31T00:00:00"/>
        <d v="2025-09-19T00:00:00"/>
        <d v="2025-09-01T00:00:00"/>
        <d v="2025-01-01T00:00:00"/>
        <d v="2025-06-25T00:00:00"/>
        <d v="2025-08-28T00:00:00"/>
        <s v="TBD"/>
        <d v="2025-04-01T00:00:00"/>
        <d v="2025-03-01T00:00:00"/>
        <d v="2025-05-23T00:00:00"/>
        <d v="2025-03-30T00:00:00"/>
        <d v="2025-07-01T00:00:00"/>
        <m/>
        <d v="2025-11-01T00:00:00"/>
        <d v="2025-05-24T00:00:00"/>
        <d v="2025-06-01T00:00:00"/>
        <d v="2025-10-01T00:00:00"/>
        <d v="2025-05-09T00:00:00"/>
        <d v="2025-02-01T00:00:00"/>
        <d v="2025-08-01T00:00:00"/>
        <d v="2025-07-31T00:00:00"/>
        <d v="2025-12-01T00:00:00"/>
        <d v="2025-07-15T00:00:00"/>
        <d v="2025-03-04T00:00:00"/>
        <d v="2025-07-12T00:00:00"/>
        <d v="2025-07-14T00:00:00"/>
        <d v="2025-07-29T00:00:00"/>
        <d v="2026-01-01T00:00:00"/>
        <d v="2025-08-08T00:00:00"/>
        <d v="2025-09-30T00:00:00" u="1"/>
        <d v="2025-09-16T00:00:00" u="1"/>
        <d v="2026-02-28T00:00:00" u="1"/>
        <d v="2025-07-07T00:00:00" u="1"/>
        <d v="2025-07-23T00:00:00" u="1"/>
      </sharedItems>
    </cacheField>
    <cacheField name="T. de Ciclo en días" numFmtId="0">
      <sharedItems containsString="0" containsBlank="1" containsNumber="1" containsInteger="1" minValue="0" maxValue="780"/>
    </cacheField>
    <cacheField name="ESTATUS AL DÍA" numFmtId="0">
      <sharedItems containsBlank="1"/>
    </cacheField>
    <cacheField name="PROCESO DE NEGOCIO" numFmtId="0">
      <sharedItems count="8">
        <s v="Finanzas, RH, Administración"/>
        <s v="Ventas &amp; Mkt."/>
        <s v="Distribución"/>
        <s v="Calidad"/>
        <s v="Operaciones"/>
        <s v="Servicio al Cliente"/>
        <s v="Administración"/>
        <s v="SHEQ"/>
      </sharedItems>
    </cacheField>
    <cacheField name="Ingresada en PBOT" numFmtId="0">
      <sharedItems containsBlank="1"/>
    </cacheField>
    <cacheField name="Grupo Técnico Asignado" numFmtId="0">
      <sharedItems/>
    </cacheField>
    <cacheField name="Tipo de Iniciativa" numFmtId="0">
      <sharedItems count="6">
        <s v="Terminado"/>
        <s v="On going"/>
        <s v="Proyecto nuevo"/>
        <s v="Duplicado / Cancelado"/>
        <s v="Cancelado"/>
        <s v="Cancelado / duplicado" u="1"/>
      </sharedItems>
    </cacheField>
    <cacheField name="Dependencias:_x000a_IT Local_x000a_T. Digital_x000a_Digitalización_x000a_SSC_x000a_Externo" numFmtId="0">
      <sharedItems containsBlank="1"/>
    </cacheField>
    <cacheField name="Citizen Developer / Creator" numFmtId="0">
      <sharedItems containsBlank="1"/>
    </cacheField>
    <cacheField name="Dueño del Proceso" numFmtId="0">
      <sharedItems/>
    </cacheField>
    <cacheField name="Líder o Solicitante" numFmtId="0">
      <sharedItems/>
    </cacheField>
    <cacheField name="DTC Lead" numFmtId="0">
      <sharedItems containsBlank="1"/>
    </cacheField>
    <cacheField name="Black Belt Lead" numFmtId="0">
      <sharedItems containsBlank="1"/>
    </cacheField>
    <cacheField name="Dirección de Negocio _x000a_del Usuario" numFmtId="0">
      <sharedItems containsBlank="1"/>
    </cacheField>
    <cacheField name="¿Impacta a Gases Envasados?" numFmtId="0">
      <sharedItems containsBlank="1"/>
    </cacheField>
    <cacheField name="Business Process Analyst" numFmtId="0">
      <sharedItems containsBlank="1" count="5">
        <s v="Claudia Oliden"/>
        <s v="Manuel Lozoya"/>
        <s v="Pilar Arenas"/>
        <s v="Marina Dávila"/>
        <m u="1"/>
      </sharedItems>
    </cacheField>
    <cacheField name="Área de Productividad" numFmtId="0">
      <sharedItems containsBlank="1"/>
    </cacheField>
    <cacheField name="VP (5)_x000a_Director (4)_x000a_Gerente (3)_x000a_Supervisor (2)_x000a_Usuario (1)" numFmtId="0">
      <sharedItems containsString="0" containsBlank="1" containsNumber="1" containsInteger="1" minValue="2" maxValue="5"/>
    </cacheField>
    <cacheField name="Si (5)_x000a_No (1)" numFmtId="0">
      <sharedItems containsString="0" containsBlank="1" containsNumber="1" containsInteger="1" minValue="1" maxValue="5"/>
    </cacheField>
    <cacheField name="&gt; 500 (5)_x000a_300 - 500 (4)_x000a_200 - 300 (3)_x000a_100  - 200 (2)_x000a_&lt; 100 (1)" numFmtId="0">
      <sharedItems containsString="0" containsBlank="1" containsNumber="1" containsInteger="1" minValue="1" maxValue="5"/>
    </cacheField>
    <cacheField name="Si (5)_x000a_Parcialmente (3)_x000a_No (1)" numFmtId="0">
      <sharedItems containsString="0" containsBlank="1" containsNumber="1" containsInteger="1" minValue="3" maxValue="5"/>
    </cacheField>
    <cacheField name="Alto (5) &gt;200 KUSD_x000a_Medio (3) &gt;100 KUSD_x000a_Bajo (1) &lt;100 KUSD _x000a_Ninguno (0) 0 KUSD" numFmtId="0">
      <sharedItems containsString="0" containsBlank="1" containsNumber="1" containsInteger="1" minValue="0" maxValue="5"/>
    </cacheField>
    <cacheField name="Transformación (5)_x000a_Mejora completa (3)_x000a_Mejora parcial (1)_x000a_Ninguno (0)" numFmtId="0">
      <sharedItems containsString="0" containsBlank="1" containsNumber="1" containsInteger="1" minValue="1" maxValue="5"/>
    </cacheField>
    <cacheField name="_x000a_Nlatam(5)_x000a_Nacional (3)_x000a_Local (1)_x000a_No (0)" numFmtId="0">
      <sharedItems containsString="0" containsBlank="1" containsNumber="1" containsInteger="1" minValue="0" maxValue="5"/>
    </cacheField>
    <cacheField name="Total Valor" numFmtId="0">
      <sharedItems containsSemiMixedTypes="0" containsString="0" containsNumber="1" containsInteger="1" minValue="0" maxValue="495"/>
    </cacheField>
    <cacheField name="_x000a_Ninguna  (5)_x000a_1 (4)_x000a_De 2 a 5 (3)_x000a_&gt; 5  (1)" numFmtId="0">
      <sharedItems containsString="0" containsBlank="1" containsNumber="1" containsInteger="1" minValue="1" maxValue="5"/>
    </cacheField>
    <cacheField name="No (5)_x000a_Si &lt; 5 KUSD (4)_x000a_Entre 5 y 20 KUSD (3)_x000a_Entre 20 y 100 KUSD (2)_x000a_Si &gt;100 KUSD (1)" numFmtId="0">
      <sharedItems containsString="0" containsBlank="1" containsNumber="1" containsInteger="1" minValue="1" maxValue="5"/>
    </cacheField>
    <cacheField name="Cambio Menor &lt;= 40 hrs... de dsllo (5)_x000a_Cambio Mayor &gt; 40 hrs. de dsllo (4)_x000a_Proyecto Menor  &lt; 160 hrs. (3)_x000a_Proyecto Mediano :  2-5 meses (2)_x000a_Proyecto Mayor &gt; 5 meses (1)" numFmtId="0">
      <sharedItems containsBlank="1" containsMixedTypes="1" containsNumber="1" containsInteger="1" minValue="1" maxValue="5"/>
    </cacheField>
    <cacheField name="Alto (5)_x000a_Medio (3)_x000a_Bajo (1)" numFmtId="0">
      <sharedItems containsString="0" containsBlank="1" containsNumber="1" containsInteger="1" minValue="1" maxValue="5"/>
    </cacheField>
    <cacheField name="Más de 3 meses(1) _x000a_Entre 1 y 3 meses(3)_x000a_Menos de 1 mes (5)" numFmtId="0">
      <sharedItems containsString="0" containsBlank="1" containsNumber="1" containsInteger="1" minValue="1" maxValue="5"/>
    </cacheField>
    <cacheField name="Alto (1)_x000a_Medio (3)_x000a_Bajo (5)" numFmtId="0">
      <sharedItems containsString="0" containsBlank="1" containsNumber="1" containsInteger="1" minValue="1" maxValue="5"/>
    </cacheField>
    <cacheField name="Alto (1)_x000a_Medio (3)_x000a_Bajo (5)2" numFmtId="0">
      <sharedItems containsString="0" containsBlank="1" containsNumber="1" containsInteger="1" minValue="1" maxValue="5"/>
    </cacheField>
    <cacheField name="Total Esfuerzo" numFmtId="0">
      <sharedItems containsMixedTypes="1" containsNumber="1" containsInteger="1" minValue="0" maxValue="525"/>
    </cacheField>
    <cacheField name="Puntaje Total" numFmtId="0">
      <sharedItems containsString="0" containsBlank="1" containsNumber="1" containsInteger="1" minValue="0" maxValue="945"/>
    </cacheField>
    <cacheField name="ESTATUS Y SIGUIENTES PASOS" numFmtId="0">
      <sharedItems containsBlank="1" longText="1"/>
    </cacheField>
    <cacheField name="Acciones a ejecutar para Acelerar" numFmtId="0">
      <sharedItems containsBlank="1" longText="1"/>
    </cacheField>
    <cacheField name="Business Impact USD$_x000a_Growth / year_x000a_Estimated" numFmtId="0">
      <sharedItems containsBlank="1" containsMixedTypes="1" containsNumber="1" containsInteger="1" minValue="10000" maxValue="1512000"/>
    </cacheField>
    <cacheField name="Business Impact USD$_x000a_Costos" numFmtId="0">
      <sharedItems containsBlank="1" containsMixedTypes="1" containsNumber="1" containsInteger="1" minValue="0" maxValue="0"/>
    </cacheField>
    <cacheField name="Business Impact (Time, Control, Compliance)" numFmtId="0">
      <sharedItems containsBlank="1" containsMixedTypes="1" containsNumber="1" containsInteger="1" minValue="115" maxValue="115"/>
    </cacheField>
    <cacheField name="Business Impact USD$ Soft Savings" numFmtId="0">
      <sharedItems containsNonDate="0" containsString="0" containsBlank="1"/>
    </cacheField>
    <cacheField name="jul-25" numFmtId="0">
      <sharedItems containsString="0" containsBlank="1" containsNumber="1" containsInteger="1" minValue="12388" maxValue="12388"/>
    </cacheField>
    <cacheField name="ago-25" numFmtId="0">
      <sharedItems containsNonDate="0" containsString="0" containsBlank="1"/>
    </cacheField>
    <cacheField name="sep-25" numFmtId="0">
      <sharedItems containsNonDate="0" containsString="0" containsBlank="1"/>
    </cacheField>
    <cacheField name="oct-25" numFmtId="0">
      <sharedItems containsNonDate="0" containsString="0" containsBlank="1"/>
    </cacheField>
    <cacheField name="nov-25" numFmtId="0">
      <sharedItems containsNonDate="0" containsString="0" containsBlank="1"/>
    </cacheField>
    <cacheField name="dic-25" numFmtId="0">
      <sharedItems containsNonDate="0" containsString="0" containsBlank="1"/>
    </cacheField>
    <cacheField name="Beneficios Real YTD Reportados  Power Steering USD$" numFmtId="0">
      <sharedItems containsBlank="1" containsMixedTypes="1" containsNumber="1" containsInteger="1" minValue="0" maxValue="12388"/>
    </cacheField>
    <cacheField name="Arranque de Beneficios" numFmtId="0">
      <sharedItems containsDate="1" containsBlank="1" containsMixedTypes="1" minDate="2025-05-01T00:00:00" maxDate="2025-10-02T00:00:00"/>
    </cacheField>
    <cacheField name="Fin de Beneficios" numFmtId="0">
      <sharedItems containsNonDate="0" containsDate="1" containsString="0" containsBlank="1" minDate="2026-04-01T00:00:00" maxDate="2026-09-02T00:00:00"/>
    </cacheField>
    <cacheField name="Fase: Nuevo / Análisis / Desarrollo / Pruebas/ Implementado / Terminado" numFmtId="0">
      <sharedItems count="10">
        <s v="Terminado"/>
        <s v="Análisis"/>
        <s v="Desarrollo"/>
        <s v="Nuevo"/>
        <s v="Nuevo Arrancado"/>
        <s v="Concluido"/>
        <s v="Pruebas"/>
        <s v="Cancelado"/>
        <s v="Implementado" u="1"/>
        <s v="Concluido " u="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 Lozoya" refreshedDate="45902.714434837966" createdVersion="8" refreshedVersion="8" minRefreshableVersion="3" recordCount="124" xr:uid="{6AB4A5C3-5E1F-4C9E-99A9-B26D0447807D}">
  <cacheSource type="worksheet">
    <worksheetSource ref="A4:BG128" sheet="Proyectos PGP"/>
  </cacheSource>
  <cacheFields count="59">
    <cacheField name="Previo" numFmtId="0">
      <sharedItems containsBlank="1"/>
    </cacheField>
    <cacheField name="Ranking General" numFmtId="0">
      <sharedItems containsString="0" containsBlank="1" containsNumber="1" containsInteger="1" minValue="1" maxValue="128"/>
    </cacheField>
    <cacheField name="ID Power Steering" numFmtId="0">
      <sharedItems containsBlank="1"/>
    </cacheField>
    <cacheField name="Card ID DevOps" numFmtId="0">
      <sharedItems containsString="0" containsBlank="1" containsNumber="1" containsInteger="1" minValue="19155" maxValue="35589"/>
    </cacheField>
    <cacheField name="Iniciativa" numFmtId="0">
      <sharedItems/>
    </cacheField>
    <cacheField name="Descripción" numFmtId="0">
      <sharedItems containsBlank="1" longText="1"/>
    </cacheField>
    <cacheField name="Valor / Diferenciador" numFmtId="0">
      <sharedItems containsNonDate="0" containsString="0" containsBlank="1"/>
    </cacheField>
    <cacheField name="Fecha de Registro" numFmtId="0">
      <sharedItems containsDate="1" containsBlank="1" containsMixedTypes="1" minDate="2019-06-01T00:00:00" maxDate="2025-08-02T00:00:00"/>
    </cacheField>
    <cacheField name="Fecha Inicio" numFmtId="17">
      <sharedItems containsNonDate="0" containsDate="1" containsString="0" containsBlank="1" minDate="2023-01-11T00:00:00" maxDate="2025-09-02T00:00:00" count="74">
        <d v="2024-08-01T00:00:00"/>
        <d v="2025-03-10T00:00:00"/>
        <d v="2025-06-19T00:00:00"/>
        <d v="2025-05-14T00:00:00"/>
        <d v="2025-01-02T00:00:00"/>
        <d v="2025-06-18T00:00:00"/>
        <d v="2025-02-19T00:00:00"/>
        <d v="2024-01-10T00:00:00"/>
        <d v="2025-02-13T00:00:00"/>
        <d v="2025-07-07T00:00:00"/>
        <d v="2025-05-27T00:00:00"/>
        <d v="2025-03-20T00:00:00"/>
        <d v="2025-04-30T00:00:00"/>
        <d v="2024-09-01T00:00:00"/>
        <d v="2025-04-14T00:00:00"/>
        <d v="2025-01-03T00:00:00"/>
        <d v="2025-05-26T00:00:00"/>
        <d v="2024-01-01T00:00:00"/>
        <d v="2025-01-04T00:00:00"/>
        <d v="2025-02-25T00:00:00"/>
        <d v="2023-01-11T00:00:00"/>
        <d v="2024-08-15T00:00:00"/>
        <d v="2025-08-01T00:00:00"/>
        <d v="2025-08-15T00:00:00"/>
        <d v="2025-04-01T00:00:00"/>
        <d v="2024-01-09T00:00:00"/>
        <d v="2025-01-07T00:00:00"/>
        <d v="2025-01-01T00:00:00"/>
        <d v="2025-06-01T00:00:00"/>
        <d v="2025-03-13T00:00:00"/>
        <d v="2025-05-06T00:00:00"/>
        <d v="2025-05-22T00:00:00"/>
        <d v="2024-01-15T00:00:00"/>
        <d v="2025-06-15T00:00:00"/>
        <d v="2024-10-01T00:00:00"/>
        <d v="2025-02-03T00:00:00"/>
        <d v="2025-03-30T00:00:00"/>
        <d v="2024-05-01T00:00:00"/>
        <d v="2024-04-30T00:00:00"/>
        <d v="2024-06-01T00:00:00"/>
        <m/>
        <d v="2025-07-01T00:00:00"/>
        <d v="2024-01-08T00:00:00"/>
        <d v="2025-01-15T00:00:00"/>
        <d v="2025-06-02T00:00:00"/>
        <d v="2025-07-22T00:00:00"/>
        <d v="2024-09-15T00:00:00"/>
        <d v="2025-01-30T00:00:00"/>
        <d v="2024-01-05T00:00:00"/>
        <d v="2024-03-30T00:00:00"/>
        <d v="2024-02-28T00:00:00"/>
        <d v="2024-03-12T00:00:00"/>
        <d v="2024-12-15T00:00:00"/>
        <d v="2025-08-28T00:00:00"/>
        <d v="2025-06-25T00:00:00"/>
        <d v="2025-04-15T00:00:00"/>
        <d v="2025-06-04T00:00:00"/>
        <d v="2024-01-02T00:00:00"/>
        <d v="2024-01-20T00:00:00"/>
        <d v="2024-07-15T00:00:00"/>
        <d v="2024-10-15T00:00:00"/>
        <d v="2025-09-01T00:00:00"/>
        <d v="2025-01-08T00:00:00"/>
        <d v="2025-05-01T00:00:00" u="1"/>
        <d v="2025-02-01T00:00:00" u="1"/>
        <d v="2025-03-01T00:00:00" u="1"/>
        <d v="2023-01-30T00:00:00" u="1"/>
        <d v="2025-06-07T00:00:00" u="1"/>
        <d v="2024-03-08T00:00:00" u="1"/>
        <d v="2024-04-01T00:00:00" u="1"/>
        <d v="2024-01-12T00:00:00" u="1"/>
        <d v="2024-12-01T00:00:00" u="1"/>
        <d v="2025-01-05T00:00:00" u="1"/>
        <d v="2024-07-01T00:00:00" u="1"/>
      </sharedItems>
    </cacheField>
    <cacheField name="Fecha de Término / real o estimada" numFmtId="0">
      <sharedItems containsDate="1" containsBlank="1" containsMixedTypes="1" minDate="2025-01-01T00:00:00" maxDate="2026-03-01T00:00:00" count="37">
        <d v="2025-05-30T00:00:00"/>
        <d v="2025-04-30T00:00:00"/>
        <d v="2025-07-30T00:00:00"/>
        <d v="2025-06-30T00:00:00"/>
        <d v="2025-03-31T00:00:00"/>
        <d v="2025-09-19T00:00:00"/>
        <d v="2025-09-01T00:00:00"/>
        <d v="2025-01-01T00:00:00"/>
        <d v="2025-06-25T00:00:00"/>
        <d v="2025-08-28T00:00:00"/>
        <s v="TBD"/>
        <d v="2025-04-01T00:00:00"/>
        <d v="2025-03-01T00:00:00"/>
        <d v="2025-05-23T00:00:00"/>
        <d v="2025-03-30T00:00:00"/>
        <d v="2025-07-01T00:00:00"/>
        <m/>
        <d v="2025-11-01T00:00:00"/>
        <d v="2025-05-24T00:00:00"/>
        <d v="2025-06-01T00:00:00"/>
        <d v="2025-10-01T00:00:00"/>
        <d v="2025-05-09T00:00:00"/>
        <d v="2025-02-01T00:00:00"/>
        <d v="2025-08-01T00:00:00"/>
        <d v="2025-07-31T00:00:00"/>
        <d v="2025-12-01T00:00:00"/>
        <d v="2025-07-15T00:00:00"/>
        <d v="2025-03-04T00:00:00"/>
        <d v="2025-07-12T00:00:00"/>
        <d v="2025-07-14T00:00:00"/>
        <d v="2025-07-29T00:00:00"/>
        <d v="2026-01-01T00:00:00"/>
        <d v="2025-09-16T00:00:00" u="1"/>
        <d v="2025-09-30T00:00:00" u="1"/>
        <d v="2026-02-28T00:00:00" u="1"/>
        <d v="2025-06-09T00:00:00" u="1"/>
        <s v="15 junio 2025" u="1"/>
      </sharedItems>
    </cacheField>
    <cacheField name="T. de Ciclo en días" numFmtId="0">
      <sharedItems containsString="0" containsBlank="1" containsNumber="1" containsInteger="1" minValue="0" maxValue="780"/>
    </cacheField>
    <cacheField name="ESTATUS AL DÍA" numFmtId="0">
      <sharedItems containsBlank="1"/>
    </cacheField>
    <cacheField name="PROCESO DE NEGOCIO" numFmtId="0">
      <sharedItems/>
    </cacheField>
    <cacheField name="Ingresada en PBOT" numFmtId="0">
      <sharedItems containsBlank="1"/>
    </cacheField>
    <cacheField name="Grupo Técnico Asignado" numFmtId="0">
      <sharedItems/>
    </cacheField>
    <cacheField name="Tipo de Iniciativa" numFmtId="0">
      <sharedItems count="5">
        <s v="Terminado"/>
        <s v="On going"/>
        <s v="Proyecto nuevo"/>
        <s v="Duplicado / Cancelado"/>
        <s v="Cancelado"/>
      </sharedItems>
    </cacheField>
    <cacheField name="Dependencias:_x000a_IT Local_x000a_T. Digital_x000a_Digitalización_x000a_SSC_x000a_Externo" numFmtId="0">
      <sharedItems containsBlank="1"/>
    </cacheField>
    <cacheField name="Citizen Developer / Creator" numFmtId="0">
      <sharedItems containsBlank="1"/>
    </cacheField>
    <cacheField name="Dueño del Proceso" numFmtId="0">
      <sharedItems/>
    </cacheField>
    <cacheField name="Líder o Solicitante" numFmtId="0">
      <sharedItems/>
    </cacheField>
    <cacheField name="DTC Lead" numFmtId="0">
      <sharedItems containsBlank="1"/>
    </cacheField>
    <cacheField name="Black Belt Lead" numFmtId="0">
      <sharedItems containsBlank="1"/>
    </cacheField>
    <cacheField name="Dirección de Negocio _x000a_del Usuario" numFmtId="0">
      <sharedItems containsBlank="1"/>
    </cacheField>
    <cacheField name="¿Impacta a Gases Envasados?" numFmtId="0">
      <sharedItems containsBlank="1"/>
    </cacheField>
    <cacheField name="Business Process Analyst" numFmtId="0">
      <sharedItems/>
    </cacheField>
    <cacheField name="Área de Productividad" numFmtId="0">
      <sharedItems containsBlank="1"/>
    </cacheField>
    <cacheField name="VP (5)_x000a_Director (4)_x000a_Gerente (3)_x000a_Supervisor (2)_x000a_Usuario (1)" numFmtId="0">
      <sharedItems containsSemiMixedTypes="0" containsString="0" containsNumber="1" containsInteger="1" minValue="2" maxValue="5"/>
    </cacheField>
    <cacheField name="Si (5)_x000a_No (1)" numFmtId="0">
      <sharedItems containsSemiMixedTypes="0" containsString="0" containsNumber="1" containsInteger="1" minValue="1" maxValue="5"/>
    </cacheField>
    <cacheField name="&gt; 500 (5)_x000a_300 - 500 (4)_x000a_200 - 300 (3)_x000a_100  - 200 (2)_x000a_&lt; 100 (1)" numFmtId="0">
      <sharedItems containsSemiMixedTypes="0" containsString="0" containsNumber="1" containsInteger="1" minValue="1" maxValue="5"/>
    </cacheField>
    <cacheField name="Si (5)_x000a_Parcialmente (3)_x000a_No (1)" numFmtId="0">
      <sharedItems containsSemiMixedTypes="0" containsString="0" containsNumber="1" containsInteger="1" minValue="3" maxValue="5"/>
    </cacheField>
    <cacheField name="Alto (5) &gt;200 KUSD_x000a_Medio (3) &gt;100 KUSD_x000a_Bajo (1) &lt;100 KUSD _x000a_Ninguno (0) 0 KUSD" numFmtId="0">
      <sharedItems containsString="0" containsBlank="1" containsNumber="1" containsInteger="1" minValue="0" maxValue="5"/>
    </cacheField>
    <cacheField name="Transformación (5)_x000a_Mejora completa (3)_x000a_Mejora parcial (1)_x000a_Ninguno (0)" numFmtId="0">
      <sharedItems containsSemiMixedTypes="0" containsString="0" containsNumber="1" containsInteger="1" minValue="1" maxValue="5"/>
    </cacheField>
    <cacheField name="_x000a_Nlatam(5)_x000a_Nacional (3)_x000a_Local (1)_x000a_No (0)" numFmtId="0">
      <sharedItems containsSemiMixedTypes="0" containsString="0" containsNumber="1" containsInteger="1" minValue="0" maxValue="5"/>
    </cacheField>
    <cacheField name="Total Valor" numFmtId="0">
      <sharedItems containsSemiMixedTypes="0" containsString="0" containsNumber="1" containsInteger="1" minValue="210" maxValue="495"/>
    </cacheField>
    <cacheField name="_x000a_Ninguna  (5)_x000a_1 (4)_x000a_De 2 a 5 (3)_x000a_&gt; 5  (1)" numFmtId="0">
      <sharedItems containsString="0" containsBlank="1" containsNumber="1" containsInteger="1" minValue="1" maxValue="5"/>
    </cacheField>
    <cacheField name="No (5)_x000a_Si &lt; 5 KUSD (4)_x000a_Entre 5 y 20 KUSD (3)_x000a_Entre 20 y 100 KUSD (2)_x000a_Si &gt;100 KUSD (1)" numFmtId="0">
      <sharedItems containsString="0" containsBlank="1" containsNumber="1" containsInteger="1" minValue="1" maxValue="5"/>
    </cacheField>
    <cacheField name="Cambio Menor &lt;= 40 hrs... de dsllo (5)_x000a_Cambio Mayor &gt; 40 hrs. de dsllo (4)_x000a_Proyecto Menor  &lt; 160 hrs. (3)_x000a_Proyecto Mediano :  2-5 meses (2)_x000a_Proyecto Mayor &gt; 5 meses (1)" numFmtId="0">
      <sharedItems containsBlank="1" containsMixedTypes="1" containsNumber="1" containsInteger="1" minValue="1" maxValue="5"/>
    </cacheField>
    <cacheField name="Alto (5)_x000a_Medio (3)_x000a_Bajo (1)" numFmtId="0">
      <sharedItems containsString="0" containsBlank="1" containsNumber="1" containsInteger="1" minValue="1" maxValue="5"/>
    </cacheField>
    <cacheField name="Más de 3 meses(1) _x000a_Entre 1 y 3 meses(3)_x000a_Menos de 1 mes (5)" numFmtId="0">
      <sharedItems containsString="0" containsBlank="1" containsNumber="1" containsInteger="1" minValue="1" maxValue="5"/>
    </cacheField>
    <cacheField name="Alto (1)_x000a_Medio (3)_x000a_Bajo (5)" numFmtId="0">
      <sharedItems containsString="0" containsBlank="1" containsNumber="1" containsInteger="1" minValue="1" maxValue="5"/>
    </cacheField>
    <cacheField name="Alto (1)_x000a_Medio (3)_x000a_Bajo (5)2" numFmtId="0">
      <sharedItems containsString="0" containsBlank="1" containsNumber="1" containsInteger="1" minValue="1" maxValue="5"/>
    </cacheField>
    <cacheField name="Total Esfuerzo" numFmtId="0">
      <sharedItems containsMixedTypes="1" containsNumber="1" containsInteger="1" minValue="0" maxValue="525"/>
    </cacheField>
    <cacheField name="Puntaje Total" numFmtId="0">
      <sharedItems containsString="0" containsBlank="1" containsNumber="1" containsInteger="1" minValue="375" maxValue="945"/>
    </cacheField>
    <cacheField name="ESTATUS Y SIGUIENTES PASOS" numFmtId="0">
      <sharedItems containsBlank="1" longText="1"/>
    </cacheField>
    <cacheField name="Acciones a ejecutar para Acelerar" numFmtId="0">
      <sharedItems containsBlank="1" longText="1"/>
    </cacheField>
    <cacheField name="Business Impact USD$_x000a_Growth / year_x000a_Estimated" numFmtId="0">
      <sharedItems containsBlank="1" containsMixedTypes="1" containsNumber="1" containsInteger="1" minValue="10000" maxValue="1512000"/>
    </cacheField>
    <cacheField name="Business Impact USD$_x000a_Costos" numFmtId="0">
      <sharedItems containsBlank="1" containsMixedTypes="1" containsNumber="1" containsInteger="1" minValue="0" maxValue="0"/>
    </cacheField>
    <cacheField name="Business Impact (Time, Control, Compliance)" numFmtId="0">
      <sharedItems containsBlank="1" containsMixedTypes="1" containsNumber="1" containsInteger="1" minValue="115" maxValue="115"/>
    </cacheField>
    <cacheField name="Business Impact USD$ Soft Savings" numFmtId="0">
      <sharedItems containsNonDate="0" containsString="0" containsBlank="1"/>
    </cacheField>
    <cacheField name="jul-25" numFmtId="0">
      <sharedItems containsString="0" containsBlank="1" containsNumber="1" containsInteger="1" minValue="12388" maxValue="12388"/>
    </cacheField>
    <cacheField name="ago-25" numFmtId="0">
      <sharedItems containsNonDate="0" containsString="0" containsBlank="1"/>
    </cacheField>
    <cacheField name="sep-25" numFmtId="0">
      <sharedItems containsNonDate="0" containsString="0" containsBlank="1"/>
    </cacheField>
    <cacheField name="oct-25" numFmtId="0">
      <sharedItems containsNonDate="0" containsString="0" containsBlank="1"/>
    </cacheField>
    <cacheField name="nov-25" numFmtId="0">
      <sharedItems containsNonDate="0" containsString="0" containsBlank="1"/>
    </cacheField>
    <cacheField name="dic-25" numFmtId="0">
      <sharedItems containsNonDate="0" containsString="0" containsBlank="1"/>
    </cacheField>
    <cacheField name="Beneficios Real YTD Reportados  Power Steering USD$" numFmtId="0">
      <sharedItems containsBlank="1" containsMixedTypes="1" containsNumber="1" containsInteger="1" minValue="0" maxValue="12388"/>
    </cacheField>
    <cacheField name="Arranque de Beneficios" numFmtId="0">
      <sharedItems containsDate="1" containsBlank="1" containsMixedTypes="1" minDate="2025-05-01T00:00:00" maxDate="2025-10-02T00:00:00"/>
    </cacheField>
    <cacheField name="Fin de Beneficios" numFmtId="0">
      <sharedItems containsNonDate="0" containsDate="1" containsString="0" containsBlank="1" minDate="2026-04-01T00:00:00" maxDate="2026-09-02T00:00:00"/>
    </cacheField>
    <cacheField name="Fase: Nuevo / Análisis / Desarrollo / Pruebas/ Implementado / Terminado" numFmtId="0">
      <sharedItems containsBlank="1" count="11">
        <s v="Terminado"/>
        <s v="Análisis"/>
        <s v="Desarrollo"/>
        <s v="Nuevo"/>
        <s v="Nuevo Arrancado"/>
        <s v="Concluido"/>
        <s v="Pruebas"/>
        <s v="Cancelado"/>
        <s v="Implementado" u="1"/>
        <s v="Imprementado" u="1"/>
        <m u="1"/>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 Lozoya" refreshedDate="45902.714435532405" createdVersion="8" refreshedVersion="8" minRefreshableVersion="3" recordCount="125" xr:uid="{CCE0D872-282A-4CD8-9E96-DFA136B345D0}">
  <cacheSource type="worksheet">
    <worksheetSource ref="A4:BG129" sheet="Proyectos PGP"/>
  </cacheSource>
  <cacheFields count="59">
    <cacheField name="Previo" numFmtId="0">
      <sharedItems containsBlank="1"/>
    </cacheField>
    <cacheField name="Ranking General" numFmtId="0">
      <sharedItems containsString="0" containsBlank="1" containsNumber="1" containsInteger="1" minValue="1" maxValue="128"/>
    </cacheField>
    <cacheField name="ID Power Steering" numFmtId="0">
      <sharedItems containsBlank="1"/>
    </cacheField>
    <cacheField name="Card ID DevOps" numFmtId="0">
      <sharedItems containsString="0" containsBlank="1" containsNumber="1" containsInteger="1" minValue="19155" maxValue="35589"/>
    </cacheField>
    <cacheField name="Iniciativa" numFmtId="0">
      <sharedItems/>
    </cacheField>
    <cacheField name="Descripción" numFmtId="0">
      <sharedItems containsBlank="1" longText="1"/>
    </cacheField>
    <cacheField name="Valor / Diferenciador" numFmtId="0">
      <sharedItems containsNonDate="0" containsString="0" containsBlank="1"/>
    </cacheField>
    <cacheField name="Fecha de Registro" numFmtId="0">
      <sharedItems containsDate="1" containsBlank="1" containsMixedTypes="1" minDate="2019-06-01T00:00:00" maxDate="2025-08-02T00:00:00"/>
    </cacheField>
    <cacheField name="Fecha Inicio" numFmtId="17">
      <sharedItems containsNonDate="0" containsDate="1" containsString="0" containsBlank="1" minDate="2023-01-11T00:00:00" maxDate="2025-09-02T00:00:00"/>
    </cacheField>
    <cacheField name="Fecha de Término / real o estimada" numFmtId="0">
      <sharedItems containsDate="1" containsBlank="1" containsMixedTypes="1" minDate="2025-01-01T00:00:00" maxDate="2026-01-02T00:00:00"/>
    </cacheField>
    <cacheField name="T. de Ciclo en días" numFmtId="0">
      <sharedItems containsString="0" containsBlank="1" containsNumber="1" containsInteger="1" minValue="0" maxValue="780"/>
    </cacheField>
    <cacheField name="ESTATUS AL DÍA" numFmtId="0">
      <sharedItems containsBlank="1"/>
    </cacheField>
    <cacheField name="PROCESO DE NEGOCIO" numFmtId="0">
      <sharedItems count="8">
        <s v="Finanzas, RH, Administración"/>
        <s v="Ventas &amp; Mkt."/>
        <s v="Distribución"/>
        <s v="Calidad"/>
        <s v="Operaciones"/>
        <s v="Servicio al Cliente"/>
        <s v="Administración"/>
        <s v="SHEQ"/>
      </sharedItems>
    </cacheField>
    <cacheField name="Ingresada en PBOT" numFmtId="0">
      <sharedItems containsBlank="1"/>
    </cacheField>
    <cacheField name="Grupo Técnico Asignado" numFmtId="0">
      <sharedItems/>
    </cacheField>
    <cacheField name="Tipo de Iniciativa" numFmtId="0">
      <sharedItems count="5">
        <s v="Terminado"/>
        <s v="On going"/>
        <s v="Proyecto nuevo"/>
        <s v="Duplicado / Cancelado"/>
        <s v="Cancelado"/>
      </sharedItems>
    </cacheField>
    <cacheField name="Dependencias:_x000a_IT Local_x000a_T. Digital_x000a_Digitalización_x000a_SSC_x000a_Externo" numFmtId="0">
      <sharedItems containsBlank="1"/>
    </cacheField>
    <cacheField name="Citizen Developer / Creator" numFmtId="0">
      <sharedItems containsBlank="1"/>
    </cacheField>
    <cacheField name="Dueño del Proceso" numFmtId="0">
      <sharedItems/>
    </cacheField>
    <cacheField name="Líder o Solicitante" numFmtId="0">
      <sharedItems/>
    </cacheField>
    <cacheField name="DTC Lead" numFmtId="0">
      <sharedItems containsBlank="1"/>
    </cacheField>
    <cacheField name="Black Belt Lead" numFmtId="0">
      <sharedItems containsBlank="1"/>
    </cacheField>
    <cacheField name="Dirección de Negocio _x000a_del Usuario" numFmtId="0">
      <sharedItems containsBlank="1"/>
    </cacheField>
    <cacheField name="¿Impacta a Gases Envasados?" numFmtId="0">
      <sharedItems containsBlank="1"/>
    </cacheField>
    <cacheField name="Business Process Analyst" numFmtId="0">
      <sharedItems containsBlank="1" count="5">
        <s v="Claudia Oliden"/>
        <s v="Manuel Lozoya"/>
        <s v="Pilar Arenas"/>
        <s v="Marina Dávila"/>
        <m u="1"/>
      </sharedItems>
    </cacheField>
    <cacheField name="Área de Productividad" numFmtId="0">
      <sharedItems containsBlank="1"/>
    </cacheField>
    <cacheField name="VP (5)_x000a_Director (4)_x000a_Gerente (3)_x000a_Supervisor (2)_x000a_Usuario (1)" numFmtId="0">
      <sharedItems containsSemiMixedTypes="0" containsString="0" containsNumber="1" containsInteger="1" minValue="2" maxValue="5"/>
    </cacheField>
    <cacheField name="Si (5)_x000a_No (1)" numFmtId="0">
      <sharedItems containsSemiMixedTypes="0" containsString="0" containsNumber="1" containsInteger="1" minValue="1" maxValue="5"/>
    </cacheField>
    <cacheField name="&gt; 500 (5)_x000a_300 - 500 (4)_x000a_200 - 300 (3)_x000a_100  - 200 (2)_x000a_&lt; 100 (1)" numFmtId="0">
      <sharedItems containsSemiMixedTypes="0" containsString="0" containsNumber="1" containsInteger="1" minValue="1" maxValue="5"/>
    </cacheField>
    <cacheField name="Si (5)_x000a_Parcialmente (3)_x000a_No (1)" numFmtId="0">
      <sharedItems containsSemiMixedTypes="0" containsString="0" containsNumber="1" containsInteger="1" minValue="3" maxValue="5"/>
    </cacheField>
    <cacheField name="Alto (5) &gt;200 KUSD_x000a_Medio (3) &gt;100 KUSD_x000a_Bajo (1) &lt;100 KUSD _x000a_Ninguno (0) 0 KUSD" numFmtId="0">
      <sharedItems containsString="0" containsBlank="1" containsNumber="1" containsInteger="1" minValue="0" maxValue="5"/>
    </cacheField>
    <cacheField name="Transformación (5)_x000a_Mejora completa (3)_x000a_Mejora parcial (1)_x000a_Ninguno (0)" numFmtId="0">
      <sharedItems containsSemiMixedTypes="0" containsString="0" containsNumber="1" containsInteger="1" minValue="1" maxValue="5"/>
    </cacheField>
    <cacheField name="_x000a_Nlatam(5)_x000a_Nacional (3)_x000a_Local (1)_x000a_No (0)" numFmtId="0">
      <sharedItems containsSemiMixedTypes="0" containsString="0" containsNumber="1" containsInteger="1" minValue="0" maxValue="5"/>
    </cacheField>
    <cacheField name="Total Valor" numFmtId="0">
      <sharedItems containsSemiMixedTypes="0" containsString="0" containsNumber="1" containsInteger="1" minValue="210" maxValue="495"/>
    </cacheField>
    <cacheField name="_x000a_Ninguna  (5)_x000a_1 (4)_x000a_De 2 a 5 (3)_x000a_&gt; 5  (1)" numFmtId="0">
      <sharedItems containsString="0" containsBlank="1" containsNumber="1" containsInteger="1" minValue="1" maxValue="5"/>
    </cacheField>
    <cacheField name="No (5)_x000a_Si &lt; 5 KUSD (4)_x000a_Entre 5 y 20 KUSD (3)_x000a_Entre 20 y 100 KUSD (2)_x000a_Si &gt;100 KUSD (1)" numFmtId="0">
      <sharedItems containsString="0" containsBlank="1" containsNumber="1" containsInteger="1" minValue="1" maxValue="5"/>
    </cacheField>
    <cacheField name="Cambio Menor &lt;= 40 hrs... de dsllo (5)_x000a_Cambio Mayor &gt; 40 hrs. de dsllo (4)_x000a_Proyecto Menor  &lt; 160 hrs. (3)_x000a_Proyecto Mediano :  2-5 meses (2)_x000a_Proyecto Mayor &gt; 5 meses (1)" numFmtId="0">
      <sharedItems containsBlank="1" containsMixedTypes="1" containsNumber="1" containsInteger="1" minValue="1" maxValue="5"/>
    </cacheField>
    <cacheField name="Alto (5)_x000a_Medio (3)_x000a_Bajo (1)" numFmtId="0">
      <sharedItems containsString="0" containsBlank="1" containsNumber="1" containsInteger="1" minValue="1" maxValue="5"/>
    </cacheField>
    <cacheField name="Más de 3 meses(1) _x000a_Entre 1 y 3 meses(3)_x000a_Menos de 1 mes (5)" numFmtId="0">
      <sharedItems containsString="0" containsBlank="1" containsNumber="1" containsInteger="1" minValue="1" maxValue="5"/>
    </cacheField>
    <cacheField name="Alto (1)_x000a_Medio (3)_x000a_Bajo (5)" numFmtId="0">
      <sharedItems containsString="0" containsBlank="1" containsNumber="1" containsInteger="1" minValue="1" maxValue="5"/>
    </cacheField>
    <cacheField name="Alto (1)_x000a_Medio (3)_x000a_Bajo (5)2" numFmtId="0">
      <sharedItems containsString="0" containsBlank="1" containsNumber="1" containsInteger="1" minValue="1" maxValue="5"/>
    </cacheField>
    <cacheField name="Total Esfuerzo" numFmtId="0">
      <sharedItems containsMixedTypes="1" containsNumber="1" containsInteger="1" minValue="0" maxValue="525"/>
    </cacheField>
    <cacheField name="Puntaje Total" numFmtId="0">
      <sharedItems containsString="0" containsBlank="1" containsNumber="1" containsInteger="1" minValue="315" maxValue="945"/>
    </cacheField>
    <cacheField name="ESTATUS Y SIGUIENTES PASOS" numFmtId="0">
      <sharedItems containsBlank="1" longText="1"/>
    </cacheField>
    <cacheField name="Acciones a ejecutar para Acelerar" numFmtId="0">
      <sharedItems containsBlank="1" longText="1"/>
    </cacheField>
    <cacheField name="Business Impact USD$_x000a_Growth / year_x000a_Estimated" numFmtId="0">
      <sharedItems containsBlank="1" containsMixedTypes="1" containsNumber="1" containsInteger="1" minValue="10000" maxValue="1512000"/>
    </cacheField>
    <cacheField name="Business Impact USD$_x000a_Costos" numFmtId="0">
      <sharedItems containsBlank="1" containsMixedTypes="1" containsNumber="1" containsInteger="1" minValue="0" maxValue="0"/>
    </cacheField>
    <cacheField name="Business Impact (Time, Control, Compliance)" numFmtId="0">
      <sharedItems containsBlank="1" containsMixedTypes="1" containsNumber="1" containsInteger="1" minValue="115" maxValue="115"/>
    </cacheField>
    <cacheField name="Business Impact USD$ Soft Savings" numFmtId="0">
      <sharedItems containsNonDate="0" containsString="0" containsBlank="1"/>
    </cacheField>
    <cacheField name="jul-25" numFmtId="0">
      <sharedItems containsString="0" containsBlank="1" containsNumber="1" containsInteger="1" minValue="12388" maxValue="12388"/>
    </cacheField>
    <cacheField name="ago-25" numFmtId="0">
      <sharedItems containsNonDate="0" containsString="0" containsBlank="1"/>
    </cacheField>
    <cacheField name="sep-25" numFmtId="0">
      <sharedItems containsNonDate="0" containsString="0" containsBlank="1"/>
    </cacheField>
    <cacheField name="oct-25" numFmtId="0">
      <sharedItems containsNonDate="0" containsString="0" containsBlank="1"/>
    </cacheField>
    <cacheField name="nov-25" numFmtId="0">
      <sharedItems containsNonDate="0" containsString="0" containsBlank="1"/>
    </cacheField>
    <cacheField name="dic-25" numFmtId="0">
      <sharedItems containsNonDate="0" containsString="0" containsBlank="1"/>
    </cacheField>
    <cacheField name="Beneficios Real YTD Reportados  Power Steering USD$" numFmtId="0">
      <sharedItems containsBlank="1" containsMixedTypes="1" containsNumber="1" containsInteger="1" minValue="0" maxValue="12388"/>
    </cacheField>
    <cacheField name="Arranque de Beneficios" numFmtId="0">
      <sharedItems containsDate="1" containsBlank="1" containsMixedTypes="1" minDate="2025-05-01T00:00:00" maxDate="2025-10-02T00:00:00"/>
    </cacheField>
    <cacheField name="Fin de Beneficios" numFmtId="0">
      <sharedItems containsNonDate="0" containsDate="1" containsString="0" containsBlank="1" minDate="2026-04-01T00:00:00" maxDate="2026-09-02T00:00:00"/>
    </cacheField>
    <cacheField name="Fase: Nuevo / Análisis / Desarrollo / Pruebas/ Implementado / Terminado" numFmtId="0">
      <sharedItems count="9">
        <s v="Terminado"/>
        <s v="Análisis"/>
        <s v="Desarrollo"/>
        <s v="Nuevo"/>
        <s v="Nuevo Arrancado"/>
        <s v="Concluido"/>
        <s v="Pruebas"/>
        <s v="Cancelado"/>
        <s v="Implementado" u="1"/>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 Lozoya" refreshedDate="45902.714437037037" createdVersion="8" refreshedVersion="8" minRefreshableVersion="3" recordCount="114" xr:uid="{1601CE31-F53C-422D-8E1C-59DE7AC8C5D9}">
  <cacheSource type="worksheet">
    <worksheetSource ref="A4:BG118" sheet="Proyectos PGP"/>
  </cacheSource>
  <cacheFields count="59">
    <cacheField name="Previo" numFmtId="0">
      <sharedItems containsBlank="1"/>
    </cacheField>
    <cacheField name="Ranking General" numFmtId="0">
      <sharedItems containsString="0" containsBlank="1" containsNumber="1" containsInteger="1" minValue="1" maxValue="128"/>
    </cacheField>
    <cacheField name="ID Power Steering" numFmtId="0">
      <sharedItems containsBlank="1"/>
    </cacheField>
    <cacheField name="Card ID DevOps" numFmtId="0">
      <sharedItems containsString="0" containsBlank="1" containsNumber="1" containsInteger="1" minValue="19155" maxValue="35589"/>
    </cacheField>
    <cacheField name="Iniciativa" numFmtId="0">
      <sharedItems/>
    </cacheField>
    <cacheField name="Descripción" numFmtId="0">
      <sharedItems containsBlank="1" longText="1"/>
    </cacheField>
    <cacheField name="Valor / Diferenciador" numFmtId="0">
      <sharedItems containsNonDate="0" containsString="0" containsBlank="1"/>
    </cacheField>
    <cacheField name="Fecha de Registro" numFmtId="0">
      <sharedItems containsDate="1" containsBlank="1" containsMixedTypes="1" minDate="2019-06-01T00:00:00" maxDate="2025-08-02T00:00:00"/>
    </cacheField>
    <cacheField name="Fecha Inicio" numFmtId="17">
      <sharedItems containsNonDate="0" containsDate="1" containsString="0" containsBlank="1" minDate="2021-01-10T00:00:00" maxDate="2025-09-02T00:00:00" count="79">
        <d v="2024-08-01T00:00:00"/>
        <d v="2025-03-10T00:00:00"/>
        <d v="2025-06-19T00:00:00"/>
        <d v="2025-05-14T00:00:00"/>
        <d v="2025-01-02T00:00:00"/>
        <d v="2025-06-18T00:00:00"/>
        <d v="2025-02-19T00:00:00"/>
        <d v="2024-01-10T00:00:00"/>
        <d v="2025-02-13T00:00:00"/>
        <d v="2025-07-07T00:00:00"/>
        <d v="2025-05-27T00:00:00"/>
        <d v="2025-03-20T00:00:00"/>
        <d v="2025-04-30T00:00:00"/>
        <d v="2024-09-01T00:00:00"/>
        <d v="2025-04-14T00:00:00"/>
        <d v="2025-01-03T00:00:00"/>
        <d v="2025-05-26T00:00:00"/>
        <d v="2024-01-01T00:00:00"/>
        <d v="2025-01-04T00:00:00"/>
        <d v="2025-02-25T00:00:00"/>
        <d v="2023-01-11T00:00:00"/>
        <d v="2024-08-15T00:00:00"/>
        <d v="2025-08-01T00:00:00"/>
        <d v="2025-08-15T00:00:00"/>
        <d v="2025-04-01T00:00:00"/>
        <d v="2024-01-09T00:00:00"/>
        <d v="2025-01-07T00:00:00"/>
        <d v="2025-01-01T00:00:00"/>
        <d v="2025-06-01T00:00:00"/>
        <d v="2025-03-13T00:00:00"/>
        <d v="2025-05-06T00:00:00"/>
        <d v="2025-05-22T00:00:00"/>
        <d v="2024-01-15T00:00:00"/>
        <d v="2025-06-15T00:00:00"/>
        <d v="2024-10-01T00:00:00"/>
        <d v="2025-02-03T00:00:00"/>
        <d v="2025-03-30T00:00:00"/>
        <d v="2024-05-01T00:00:00"/>
        <d v="2024-04-30T00:00:00"/>
        <d v="2024-06-01T00:00:00"/>
        <m/>
        <d v="2025-07-01T00:00:00"/>
        <d v="2024-01-08T00:00:00"/>
        <d v="2025-01-15T00:00:00"/>
        <d v="2025-06-02T00:00:00"/>
        <d v="2025-07-22T00:00:00"/>
        <d v="2024-09-15T00:00:00"/>
        <d v="2025-01-30T00:00:00"/>
        <d v="2024-01-05T00:00:00"/>
        <d v="2024-03-30T00:00:00"/>
        <d v="2024-02-28T00:00:00"/>
        <d v="2024-03-12T00:00:00"/>
        <d v="2024-12-15T00:00:00"/>
        <d v="2025-08-28T00:00:00"/>
        <d v="2025-06-25T00:00:00"/>
        <d v="2025-04-15T00:00:00"/>
        <d v="2025-06-04T00:00:00"/>
        <d v="2024-01-02T00:00:00"/>
        <d v="2024-01-20T00:00:00"/>
        <d v="2024-07-15T00:00:00"/>
        <d v="2024-10-15T00:00:00"/>
        <d v="2025-09-01T00:00:00"/>
        <d v="2025-05-01T00:00:00" u="1"/>
        <d v="2025-02-01T00:00:00" u="1"/>
        <d v="2025-03-01T00:00:00" u="1"/>
        <d v="2023-01-30T00:00:00" u="1"/>
        <d v="2025-06-07T00:00:00" u="1"/>
        <d v="2024-03-08T00:00:00" u="1"/>
        <d v="2024-04-01T00:00:00" u="1"/>
        <d v="2024-01-12T00:00:00" u="1"/>
        <d v="2024-12-01T00:00:00" u="1"/>
        <d v="2025-01-05T00:00:00" u="1"/>
        <d v="2024-07-01T00:00:00" u="1"/>
        <d v="2025-01-08T00:00:00" u="1"/>
        <d v="2024-01-04T00:00:00" u="1"/>
        <d v="2021-01-10T00:00:00" u="1"/>
        <d v="2023-01-01T00:00:00" u="1"/>
        <d v="2023-01-08T00:00:00" u="1"/>
        <d v="2024-01-07T00:00:00" u="1"/>
      </sharedItems>
    </cacheField>
    <cacheField name="Fecha de Término / real o estimada" numFmtId="0">
      <sharedItems containsDate="1" containsBlank="1" containsMixedTypes="1" minDate="2025-01-01T00:00:00" maxDate="2026-03-01T00:00:00" count="39">
        <d v="2025-05-30T00:00:00"/>
        <d v="2025-04-30T00:00:00"/>
        <d v="2025-07-30T00:00:00"/>
        <d v="2025-06-30T00:00:00"/>
        <d v="2025-03-31T00:00:00"/>
        <d v="2025-09-19T00:00:00"/>
        <d v="2025-09-01T00:00:00"/>
        <d v="2025-01-01T00:00:00"/>
        <d v="2025-06-25T00:00:00"/>
        <d v="2025-08-28T00:00:00"/>
        <s v="TBD"/>
        <d v="2025-04-01T00:00:00"/>
        <d v="2025-03-01T00:00:00"/>
        <d v="2025-05-23T00:00:00"/>
        <d v="2025-03-30T00:00:00"/>
        <d v="2025-07-01T00:00:00"/>
        <m/>
        <d v="2025-11-01T00:00:00"/>
        <d v="2025-05-24T00:00:00"/>
        <d v="2025-06-01T00:00:00"/>
        <d v="2025-10-01T00:00:00"/>
        <d v="2025-05-09T00:00:00"/>
        <d v="2025-02-01T00:00:00"/>
        <d v="2025-08-01T00:00:00"/>
        <d v="2025-07-31T00:00:00"/>
        <d v="2025-12-01T00:00:00"/>
        <d v="2025-07-15T00:00:00"/>
        <d v="2025-03-04T00:00:00"/>
        <d v="2025-07-12T00:00:00"/>
        <d v="2025-07-14T00:00:00"/>
        <d v="2025-07-29T00:00:00"/>
        <d v="2025-06-09T00:00:00" u="1"/>
        <s v="15 junio 2025" u="1"/>
        <d v="2025-09-16T00:00:00" u="1"/>
        <d v="2025-09-30T00:00:00" u="1"/>
        <d v="2026-01-01T00:00:00" u="1"/>
        <d v="2026-02-28T00:00:00" u="1"/>
        <d v="2025-05-01T00:00:00" u="1"/>
        <d v="2025-05-15T00:00:00" u="1"/>
      </sharedItems>
    </cacheField>
    <cacheField name="T. de Ciclo en días" numFmtId="0">
      <sharedItems containsString="0" containsBlank="1" containsNumber="1" containsInteger="1" minValue="0" maxValue="780"/>
    </cacheField>
    <cacheField name="ESTATUS AL DÍA" numFmtId="0">
      <sharedItems containsBlank="1"/>
    </cacheField>
    <cacheField name="PROCESO DE NEGOCIO" numFmtId="0">
      <sharedItems count="8">
        <s v="Finanzas, RH, Administración"/>
        <s v="Ventas &amp; Mkt."/>
        <s v="Distribución"/>
        <s v="Calidad"/>
        <s v="Operaciones"/>
        <s v="Servicio al Cliente"/>
        <s v="Administración"/>
        <s v="SHEQ" u="1"/>
      </sharedItems>
    </cacheField>
    <cacheField name="Ingresada en PBOT" numFmtId="0">
      <sharedItems containsBlank="1"/>
    </cacheField>
    <cacheField name="Grupo Técnico Asignado" numFmtId="0">
      <sharedItems/>
    </cacheField>
    <cacheField name="Tipo de Iniciativa" numFmtId="0">
      <sharedItems count="5">
        <s v="Terminado"/>
        <s v="On going"/>
        <s v="Proyecto nuevo"/>
        <s v="Duplicado / Cancelado"/>
        <s v="Cancelado"/>
      </sharedItems>
    </cacheField>
    <cacheField name="Dependencias:_x000a_IT Local_x000a_T. Digital_x000a_Digitalización_x000a_SSC_x000a_Externo" numFmtId="0">
      <sharedItems containsBlank="1"/>
    </cacheField>
    <cacheField name="Citizen Developer / Creator" numFmtId="0">
      <sharedItems containsBlank="1"/>
    </cacheField>
    <cacheField name="Dueño del Proceso" numFmtId="0">
      <sharedItems/>
    </cacheField>
    <cacheField name="Líder o Solicitante" numFmtId="0">
      <sharedItems/>
    </cacheField>
    <cacheField name="DTC Lead" numFmtId="0">
      <sharedItems containsBlank="1"/>
    </cacheField>
    <cacheField name="Black Belt Lead" numFmtId="0">
      <sharedItems containsBlank="1"/>
    </cacheField>
    <cacheField name="Dirección de Negocio _x000a_del Usuario" numFmtId="0">
      <sharedItems containsBlank="1"/>
    </cacheField>
    <cacheField name="¿Impacta a Gases Envasados?" numFmtId="0">
      <sharedItems containsBlank="1"/>
    </cacheField>
    <cacheField name="Business Process Analyst" numFmtId="0">
      <sharedItems containsBlank="1" count="5">
        <s v="Claudia Oliden"/>
        <s v="Manuel Lozoya"/>
        <s v="Pilar Arenas"/>
        <s v="Marina Dávila"/>
        <m u="1"/>
      </sharedItems>
    </cacheField>
    <cacheField name="Área de Productividad" numFmtId="0">
      <sharedItems containsBlank="1"/>
    </cacheField>
    <cacheField name="VP (5)_x000a_Director (4)_x000a_Gerente (3)_x000a_Supervisor (2)_x000a_Usuario (1)" numFmtId="0">
      <sharedItems containsSemiMixedTypes="0" containsString="0" containsNumber="1" containsInteger="1" minValue="2" maxValue="5"/>
    </cacheField>
    <cacheField name="Si (5)_x000a_No (1)" numFmtId="0">
      <sharedItems containsSemiMixedTypes="0" containsString="0" containsNumber="1" containsInteger="1" minValue="1" maxValue="5"/>
    </cacheField>
    <cacheField name="&gt; 500 (5)_x000a_300 - 500 (4)_x000a_200 - 300 (3)_x000a_100  - 200 (2)_x000a_&lt; 100 (1)" numFmtId="0">
      <sharedItems containsSemiMixedTypes="0" containsString="0" containsNumber="1" containsInteger="1" minValue="1" maxValue="5"/>
    </cacheField>
    <cacheField name="Si (5)_x000a_Parcialmente (3)_x000a_No (1)" numFmtId="0">
      <sharedItems containsSemiMixedTypes="0" containsString="0" containsNumber="1" containsInteger="1" minValue="3" maxValue="5"/>
    </cacheField>
    <cacheField name="Alto (5) &gt;200 KUSD_x000a_Medio (3) &gt;100 KUSD_x000a_Bajo (1) &lt;100 KUSD _x000a_Ninguno (0) 0 KUSD" numFmtId="0">
      <sharedItems containsString="0" containsBlank="1" containsNumber="1" containsInteger="1" minValue="0" maxValue="5"/>
    </cacheField>
    <cacheField name="Transformación (5)_x000a_Mejora completa (3)_x000a_Mejora parcial (1)_x000a_Ninguno (0)" numFmtId="0">
      <sharedItems containsSemiMixedTypes="0" containsString="0" containsNumber="1" containsInteger="1" minValue="1" maxValue="5"/>
    </cacheField>
    <cacheField name="_x000a_Nlatam(5)_x000a_Nacional (3)_x000a_Local (1)_x000a_No (0)" numFmtId="0">
      <sharedItems containsSemiMixedTypes="0" containsString="0" containsNumber="1" containsInteger="1" minValue="0" maxValue="5"/>
    </cacheField>
    <cacheField name="Total Valor" numFmtId="0">
      <sharedItems containsSemiMixedTypes="0" containsString="0" containsNumber="1" containsInteger="1" minValue="210" maxValue="495"/>
    </cacheField>
    <cacheField name="_x000a_Ninguna  (5)_x000a_1 (4)_x000a_De 2 a 5 (3)_x000a_&gt; 5  (1)" numFmtId="0">
      <sharedItems containsSemiMixedTypes="0" containsString="0" containsNumber="1" containsInteger="1" minValue="1" maxValue="5"/>
    </cacheField>
    <cacheField name="No (5)_x000a_Si &lt; 5 KUSD (4)_x000a_Entre 5 y 20 KUSD (3)_x000a_Entre 20 y 100 KUSD (2)_x000a_Si &gt;100 KUSD (1)" numFmtId="0">
      <sharedItems containsSemiMixedTypes="0" containsString="0" containsNumber="1" containsInteger="1" minValue="1" maxValue="5"/>
    </cacheField>
    <cacheField name="Cambio Menor &lt;= 40 hrs... de dsllo (5)_x000a_Cambio Mayor &gt; 40 hrs. de dsllo (4)_x000a_Proyecto Menor  &lt; 160 hrs. (3)_x000a_Proyecto Mediano :  2-5 meses (2)_x000a_Proyecto Mayor &gt; 5 meses (1)" numFmtId="0">
      <sharedItems containsMixedTypes="1" containsNumber="1" containsInteger="1" minValue="1" maxValue="5"/>
    </cacheField>
    <cacheField name="Alto (5)_x000a_Medio (3)_x000a_Bajo (1)" numFmtId="0">
      <sharedItems containsSemiMixedTypes="0" containsString="0" containsNumber="1" containsInteger="1" minValue="1" maxValue="5"/>
    </cacheField>
    <cacheField name="Más de 3 meses(1) _x000a_Entre 1 y 3 meses(3)_x000a_Menos de 1 mes (5)" numFmtId="0">
      <sharedItems containsSemiMixedTypes="0" containsString="0" containsNumber="1" containsInteger="1" minValue="1" maxValue="5"/>
    </cacheField>
    <cacheField name="Alto (1)_x000a_Medio (3)_x000a_Bajo (5)" numFmtId="0">
      <sharedItems containsSemiMixedTypes="0" containsString="0" containsNumber="1" containsInteger="1" minValue="1" maxValue="5"/>
    </cacheField>
    <cacheField name="Alto (1)_x000a_Medio (3)_x000a_Bajo (5)2" numFmtId="0">
      <sharedItems containsSemiMixedTypes="0" containsString="0" containsNumber="1" containsInteger="1" minValue="1" maxValue="5"/>
    </cacheField>
    <cacheField name="Total Esfuerzo" numFmtId="0">
      <sharedItems containsMixedTypes="1" containsNumber="1" containsInteger="1" minValue="225" maxValue="525"/>
    </cacheField>
    <cacheField name="Puntaje Total" numFmtId="0">
      <sharedItems containsString="0" containsBlank="1" containsNumber="1" containsInteger="1" minValue="615" maxValue="945"/>
    </cacheField>
    <cacheField name="ESTATUS Y SIGUIENTES PASOS" numFmtId="0">
      <sharedItems containsBlank="1" longText="1"/>
    </cacheField>
    <cacheField name="Acciones a ejecutar para Acelerar" numFmtId="0">
      <sharedItems containsBlank="1" longText="1"/>
    </cacheField>
    <cacheField name="Business Impact USD$_x000a_Growth / year_x000a_Estimated" numFmtId="0">
      <sharedItems containsBlank="1" containsMixedTypes="1" containsNumber="1" containsInteger="1" minValue="10000" maxValue="1512000"/>
    </cacheField>
    <cacheField name="Business Impact USD$_x000a_Costos" numFmtId="0">
      <sharedItems containsBlank="1" containsMixedTypes="1" containsNumber="1" containsInteger="1" minValue="0" maxValue="0"/>
    </cacheField>
    <cacheField name="Business Impact (Time, Control, Compliance)" numFmtId="0">
      <sharedItems containsBlank="1" containsMixedTypes="1" containsNumber="1" containsInteger="1" minValue="115" maxValue="115"/>
    </cacheField>
    <cacheField name="Business Impact USD$ Soft Savings" numFmtId="0">
      <sharedItems containsNonDate="0" containsString="0" containsBlank="1"/>
    </cacheField>
    <cacheField name="jul-25" numFmtId="0">
      <sharedItems containsString="0" containsBlank="1" containsNumber="1" containsInteger="1" minValue="12388" maxValue="12388"/>
    </cacheField>
    <cacheField name="ago-25" numFmtId="0">
      <sharedItems containsNonDate="0" containsString="0" containsBlank="1"/>
    </cacheField>
    <cacheField name="sep-25" numFmtId="0">
      <sharedItems containsNonDate="0" containsString="0" containsBlank="1"/>
    </cacheField>
    <cacheField name="oct-25" numFmtId="0">
      <sharedItems containsNonDate="0" containsString="0" containsBlank="1"/>
    </cacheField>
    <cacheField name="nov-25" numFmtId="0">
      <sharedItems containsNonDate="0" containsString="0" containsBlank="1"/>
    </cacheField>
    <cacheField name="dic-25" numFmtId="0">
      <sharedItems containsNonDate="0" containsString="0" containsBlank="1"/>
    </cacheField>
    <cacheField name="Beneficios Real YTD Reportados  Power Steering USD$" numFmtId="0">
      <sharedItems containsBlank="1" containsMixedTypes="1" containsNumber="1" containsInteger="1" minValue="0" maxValue="12388"/>
    </cacheField>
    <cacheField name="Arranque de Beneficios" numFmtId="0">
      <sharedItems containsDate="1" containsBlank="1" containsMixedTypes="1" minDate="2025-05-01T00:00:00" maxDate="2025-10-02T00:00:00"/>
    </cacheField>
    <cacheField name="Fin de Beneficios" numFmtId="0">
      <sharedItems containsNonDate="0" containsDate="1" containsString="0" containsBlank="1" minDate="2026-04-01T00:00:00" maxDate="2026-09-02T00:00:00"/>
    </cacheField>
    <cacheField name="Fase: Nuevo / Análisis / Desarrollo / Pruebas/ Implementado / Terminado" numFmtId="0">
      <sharedItems containsBlank="1" count="11">
        <s v="Terminado"/>
        <s v="Análisis"/>
        <s v="Desarrollo"/>
        <s v="Nuevo"/>
        <s v="Nuevo Arrancado"/>
        <s v="Concluido"/>
        <s v="Pruebas"/>
        <s v="Cancelado"/>
        <s v="Imprementado" u="1"/>
        <m u="1"/>
        <s v="NOTA ESPECIAL: ESTE PROYECTO SE VA A CANCELAR PARA INTEGRARLO EN EL PROYECTO DE KPIS DE OPERACIONES, POR DEFINIR SI ESTO SE MANEJARÁ ASÍ." u="1"/>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 Lozoya" refreshedDate="45902.714438657407" createdVersion="8" refreshedVersion="8" minRefreshableVersion="3" recordCount="122" xr:uid="{61FB17A7-1719-4E6E-8D45-A077ADED51C3}">
  <cacheSource type="worksheet">
    <worksheetSource ref="A4:BG126" sheet="Proyectos PGP"/>
  </cacheSource>
  <cacheFields count="61">
    <cacheField name="Previo" numFmtId="0">
      <sharedItems containsBlank="1"/>
    </cacheField>
    <cacheField name="Ranking General" numFmtId="0">
      <sharedItems containsString="0" containsBlank="1" containsNumber="1" containsInteger="1" minValue="1" maxValue="128"/>
    </cacheField>
    <cacheField name="ID Power Steering" numFmtId="0">
      <sharedItems containsBlank="1"/>
    </cacheField>
    <cacheField name="Card ID DevOps" numFmtId="0">
      <sharedItems containsString="0" containsBlank="1" containsNumber="1" containsInteger="1" minValue="19155" maxValue="35589"/>
    </cacheField>
    <cacheField name="Iniciativa" numFmtId="0">
      <sharedItems/>
    </cacheField>
    <cacheField name="Descripción" numFmtId="0">
      <sharedItems containsBlank="1" longText="1"/>
    </cacheField>
    <cacheField name="Valor / Diferenciador" numFmtId="0">
      <sharedItems containsNonDate="0" containsString="0" containsBlank="1"/>
    </cacheField>
    <cacheField name="Fecha de Registro" numFmtId="0">
      <sharedItems containsDate="1" containsBlank="1" containsMixedTypes="1" minDate="2019-06-01T00:00:00" maxDate="2025-08-02T00:00:00" count="38">
        <s v="TBD"/>
        <d v="2025-03-10T00:00:00"/>
        <d v="2019-06-01T00:00:00"/>
        <d v="2025-05-05T00:00:00"/>
        <d v="2025-02-01T00:00:00"/>
        <d v="2025-06-25T00:00:00"/>
        <d v="2025-02-19T00:00:00"/>
        <s v="PROYECTO ANTERIOR"/>
        <d v="2025-05-23T00:00:00"/>
        <d v="2025-03-07T00:00:00"/>
        <d v="2025-04-15T00:00:00"/>
        <d v="2024-09-01T00:00:00"/>
        <d v="2025-04-11T00:00:00"/>
        <d v="2025-04-29T00:00:00"/>
        <d v="2024-10-01T00:00:00"/>
        <d v="2025-04-23T00:00:00"/>
        <d v="2025-03-24T00:00:00"/>
        <d v="2024-12-06T00:00:00"/>
        <d v="2024-01-01T00:00:00"/>
        <d v="2024-11-06T00:00:00"/>
        <d v="2025-04-01T00:00:00"/>
        <d v="2025-01-01T00:00:00"/>
        <d v="2025-06-01T00:00:00"/>
        <m/>
        <d v="2025-03-01T00:00:00"/>
        <d v="2024-08-01T00:00:00"/>
        <d v="2025-05-14T00:00:00"/>
        <d v="2025-05-06T00:00:00"/>
        <d v="2025-07-01T00:00:00"/>
        <d v="2025-05-01T00:00:00"/>
        <d v="2023-01-01T00:00:00"/>
        <d v="2025-04-30T00:00:00"/>
        <d v="2025-05-03T00:00:00"/>
        <d v="2024-11-11T00:00:00"/>
        <d v="2024-07-01T00:00:00"/>
        <d v="2025-08-01T00:00:00"/>
        <d v="2024-02-01T00:00:00"/>
        <d v="2024-11-01T00:00:00" u="1"/>
      </sharedItems>
    </cacheField>
    <cacheField name="Fecha Inicio" numFmtId="17">
      <sharedItems containsNonDate="0" containsDate="1" containsString="0" containsBlank="1" minDate="2021-01-10T00:00:00" maxDate="2025-11-05T00:00:00" count="76">
        <d v="2024-08-01T00:00:00"/>
        <d v="2025-03-10T00:00:00"/>
        <d v="2025-06-19T00:00:00"/>
        <d v="2025-05-14T00:00:00"/>
        <d v="2025-01-02T00:00:00"/>
        <d v="2025-06-18T00:00:00"/>
        <d v="2025-02-19T00:00:00"/>
        <d v="2024-01-10T00:00:00"/>
        <d v="2025-02-13T00:00:00"/>
        <d v="2025-07-07T00:00:00"/>
        <d v="2025-05-27T00:00:00"/>
        <d v="2025-03-20T00:00:00"/>
        <d v="2025-04-30T00:00:00"/>
        <d v="2024-09-01T00:00:00"/>
        <d v="2025-04-14T00:00:00"/>
        <d v="2025-01-03T00:00:00"/>
        <d v="2025-05-26T00:00:00"/>
        <d v="2024-01-01T00:00:00"/>
        <d v="2025-01-04T00:00:00"/>
        <d v="2025-02-25T00:00:00"/>
        <d v="2023-01-11T00:00:00"/>
        <d v="2024-08-15T00:00:00"/>
        <d v="2025-08-01T00:00:00"/>
        <d v="2025-08-15T00:00:00"/>
        <d v="2025-04-01T00:00:00"/>
        <d v="2024-01-09T00:00:00"/>
        <d v="2025-01-07T00:00:00"/>
        <d v="2025-01-01T00:00:00"/>
        <d v="2025-06-01T00:00:00"/>
        <d v="2025-03-13T00:00:00"/>
        <d v="2025-05-06T00:00:00"/>
        <d v="2025-05-22T00:00:00"/>
        <d v="2024-01-15T00:00:00"/>
        <d v="2025-06-15T00:00:00"/>
        <d v="2024-10-01T00:00:00"/>
        <d v="2025-02-03T00:00:00"/>
        <d v="2025-03-30T00:00:00"/>
        <d v="2024-05-01T00:00:00"/>
        <d v="2024-04-30T00:00:00"/>
        <d v="2024-06-01T00:00:00"/>
        <m/>
        <d v="2025-07-01T00:00:00"/>
        <d v="2024-01-08T00:00:00"/>
        <d v="2025-01-15T00:00:00"/>
        <d v="2025-06-02T00:00:00"/>
        <d v="2025-07-22T00:00:00"/>
        <d v="2024-09-15T00:00:00"/>
        <d v="2025-01-30T00:00:00"/>
        <d v="2024-01-05T00:00:00"/>
        <d v="2024-03-30T00:00:00"/>
        <d v="2024-02-28T00:00:00"/>
        <d v="2024-03-12T00:00:00"/>
        <d v="2024-12-15T00:00:00"/>
        <d v="2025-08-28T00:00:00"/>
        <d v="2025-06-25T00:00:00"/>
        <d v="2025-04-15T00:00:00"/>
        <d v="2025-06-04T00:00:00"/>
        <d v="2024-01-02T00:00:00"/>
        <d v="2024-01-20T00:00:00"/>
        <d v="2024-07-15T00:00:00"/>
        <d v="2024-10-15T00:00:00"/>
        <d v="2025-09-01T00:00:00"/>
        <d v="2025-01-08T00:00:00"/>
        <d v="2025-10-03T00:00:00" u="1"/>
        <d v="2025-01-05T00:00:00" u="1"/>
        <d v="2025-11-04T00:00:00" u="1"/>
        <d v="2025-01-06T00:00:00" u="1"/>
        <d v="2024-01-12T00:00:00" u="1"/>
        <d v="2024-01-04T00:00:00" u="1"/>
        <d v="2021-01-10T00:00:00" u="1"/>
        <d v="2023-01-01T00:00:00" u="1"/>
        <d v="2024-01-06T00:00:00" u="1"/>
        <d v="2023-01-08T00:00:00" u="1"/>
        <d v="2024-01-07T00:00:00" u="1"/>
        <d v="2025-01-09T00:00:00" u="1"/>
        <d v="2025-04-29T00:00:00" u="1"/>
      </sharedItems>
      <fieldGroup par="60"/>
    </cacheField>
    <cacheField name="Fecha de Término / real o estimada" numFmtId="0">
      <sharedItems containsDate="1" containsBlank="1" containsMixedTypes="1" minDate="2025-01-01T00:00:00" maxDate="2026-01-02T00:00:00" count="34">
        <d v="2025-05-30T00:00:00"/>
        <d v="2025-04-30T00:00:00"/>
        <d v="2025-07-30T00:00:00"/>
        <d v="2025-06-30T00:00:00"/>
        <d v="2025-03-31T00:00:00"/>
        <d v="2025-09-19T00:00:00"/>
        <d v="2025-09-01T00:00:00"/>
        <d v="2025-01-01T00:00:00"/>
        <d v="2025-06-25T00:00:00"/>
        <d v="2025-08-28T00:00:00"/>
        <s v="TBD"/>
        <d v="2025-04-01T00:00:00"/>
        <d v="2025-03-01T00:00:00"/>
        <d v="2025-05-23T00:00:00"/>
        <d v="2025-03-30T00:00:00"/>
        <d v="2025-07-01T00:00:00"/>
        <m/>
        <d v="2025-11-01T00:00:00"/>
        <d v="2025-05-24T00:00:00"/>
        <d v="2025-06-01T00:00:00"/>
        <d v="2025-10-01T00:00:00"/>
        <d v="2025-05-09T00:00:00"/>
        <d v="2025-02-01T00:00:00"/>
        <d v="2025-08-01T00:00:00"/>
        <d v="2025-07-31T00:00:00"/>
        <d v="2025-12-01T00:00:00"/>
        <d v="2025-07-15T00:00:00"/>
        <d v="2025-03-04T00:00:00"/>
        <d v="2025-07-12T00:00:00"/>
        <d v="2025-07-14T00:00:00"/>
        <d v="2025-07-29T00:00:00"/>
        <d v="2026-01-01T00:00:00"/>
        <d v="2025-05-01T00:00:00" u="1"/>
        <d v="2025-05-15T00:00:00" u="1"/>
      </sharedItems>
    </cacheField>
    <cacheField name="T. de Ciclo en días" numFmtId="0">
      <sharedItems containsString="0" containsBlank="1" containsNumber="1" containsInteger="1" minValue="0" maxValue="780"/>
    </cacheField>
    <cacheField name="ESTATUS AL DÍA" numFmtId="0">
      <sharedItems containsBlank="1"/>
    </cacheField>
    <cacheField name="PROCESO DE NEGOCIO" numFmtId="0">
      <sharedItems/>
    </cacheField>
    <cacheField name="Ingresada en PBOT" numFmtId="0">
      <sharedItems containsBlank="1"/>
    </cacheField>
    <cacheField name="Grupo Técnico Asignado" numFmtId="0">
      <sharedItems/>
    </cacheField>
    <cacheField name="Tipo de Iniciativa" numFmtId="0">
      <sharedItems containsBlank="1" count="6">
        <s v="Terminado"/>
        <s v="On going"/>
        <s v="Proyecto nuevo"/>
        <s v="Duplicado / Cancelado"/>
        <s v="Cancelado"/>
        <m u="1"/>
      </sharedItems>
    </cacheField>
    <cacheField name="Dependencias:_x000a_IT Local_x000a_T. Digital_x000a_Digitalización_x000a_SSC_x000a_Externo" numFmtId="0">
      <sharedItems containsBlank="1"/>
    </cacheField>
    <cacheField name="Citizen Developer / Creator" numFmtId="0">
      <sharedItems containsBlank="1"/>
    </cacheField>
    <cacheField name="Dueño del Proceso" numFmtId="0">
      <sharedItems/>
    </cacheField>
    <cacheField name="Líder o Solicitante" numFmtId="0">
      <sharedItems/>
    </cacheField>
    <cacheField name="DTC Lead" numFmtId="0">
      <sharedItems containsBlank="1"/>
    </cacheField>
    <cacheField name="Black Belt Lead" numFmtId="0">
      <sharedItems containsBlank="1"/>
    </cacheField>
    <cacheField name="Dirección de Negocio _x000a_del Usuario" numFmtId="0">
      <sharedItems containsBlank="1"/>
    </cacheField>
    <cacheField name="¿Impacta a Gases Envasados?" numFmtId="0">
      <sharedItems containsBlank="1"/>
    </cacheField>
    <cacheField name="Business Process Analyst" numFmtId="0">
      <sharedItems/>
    </cacheField>
    <cacheField name="Área de Productividad" numFmtId="0">
      <sharedItems containsBlank="1"/>
    </cacheField>
    <cacheField name="VP (5)_x000a_Director (4)_x000a_Gerente (3)_x000a_Supervisor (2)_x000a_Usuario (1)" numFmtId="0">
      <sharedItems containsSemiMixedTypes="0" containsString="0" containsNumber="1" containsInteger="1" minValue="2" maxValue="5"/>
    </cacheField>
    <cacheField name="Si (5)_x000a_No (1)" numFmtId="0">
      <sharedItems containsSemiMixedTypes="0" containsString="0" containsNumber="1" containsInteger="1" minValue="1" maxValue="5"/>
    </cacheField>
    <cacheField name="&gt; 500 (5)_x000a_300 - 500 (4)_x000a_200 - 300 (3)_x000a_100  - 200 (2)_x000a_&lt; 100 (1)" numFmtId="0">
      <sharedItems containsSemiMixedTypes="0" containsString="0" containsNumber="1" containsInteger="1" minValue="1" maxValue="5"/>
    </cacheField>
    <cacheField name="Si (5)_x000a_Parcialmente (3)_x000a_No (1)" numFmtId="0">
      <sharedItems containsSemiMixedTypes="0" containsString="0" containsNumber="1" containsInteger="1" minValue="3" maxValue="5"/>
    </cacheField>
    <cacheField name="Alto (5) &gt;200 KUSD_x000a_Medio (3) &gt;100 KUSD_x000a_Bajo (1) &lt;100 KUSD _x000a_Ninguno (0) 0 KUSD" numFmtId="0">
      <sharedItems containsString="0" containsBlank="1" containsNumber="1" containsInteger="1" minValue="0" maxValue="5"/>
    </cacheField>
    <cacheField name="Transformación (5)_x000a_Mejora completa (3)_x000a_Mejora parcial (1)_x000a_Ninguno (0)" numFmtId="0">
      <sharedItems containsSemiMixedTypes="0" containsString="0" containsNumber="1" containsInteger="1" minValue="1" maxValue="5"/>
    </cacheField>
    <cacheField name="_x000a_Nlatam(5)_x000a_Nacional (3)_x000a_Local (1)_x000a_No (0)" numFmtId="0">
      <sharedItems containsSemiMixedTypes="0" containsString="0" containsNumber="1" containsInteger="1" minValue="0" maxValue="5"/>
    </cacheField>
    <cacheField name="Total Valor" numFmtId="0">
      <sharedItems containsSemiMixedTypes="0" containsString="0" containsNumber="1" containsInteger="1" minValue="210" maxValue="495"/>
    </cacheField>
    <cacheField name="_x000a_Ninguna  (5)_x000a_1 (4)_x000a_De 2 a 5 (3)_x000a_&gt; 5  (1)" numFmtId="0">
      <sharedItems containsString="0" containsBlank="1" containsNumber="1" containsInteger="1" minValue="1" maxValue="5"/>
    </cacheField>
    <cacheField name="No (5)_x000a_Si &lt; 5 KUSD (4)_x000a_Entre 5 y 20 KUSD (3)_x000a_Entre 20 y 100 KUSD (2)_x000a_Si &gt;100 KUSD (1)" numFmtId="0">
      <sharedItems containsString="0" containsBlank="1" containsNumber="1" containsInteger="1" minValue="1" maxValue="5"/>
    </cacheField>
    <cacheField name="Cambio Menor &lt;= 40 hrs... de dsllo (5)_x000a_Cambio Mayor &gt; 40 hrs. de dsllo (4)_x000a_Proyecto Menor  &lt; 160 hrs. (3)_x000a_Proyecto Mediano :  2-5 meses (2)_x000a_Proyecto Mayor &gt; 5 meses (1)" numFmtId="0">
      <sharedItems containsBlank="1" containsMixedTypes="1" containsNumber="1" containsInteger="1" minValue="1" maxValue="5"/>
    </cacheField>
    <cacheField name="Alto (5)_x000a_Medio (3)_x000a_Bajo (1)" numFmtId="0">
      <sharedItems containsString="0" containsBlank="1" containsNumber="1" containsInteger="1" minValue="1" maxValue="5"/>
    </cacheField>
    <cacheField name="Más de 3 meses(1) _x000a_Entre 1 y 3 meses(3)_x000a_Menos de 1 mes (5)" numFmtId="0">
      <sharedItems containsString="0" containsBlank="1" containsNumber="1" containsInteger="1" minValue="1" maxValue="5"/>
    </cacheField>
    <cacheField name="Alto (1)_x000a_Medio (3)_x000a_Bajo (5)" numFmtId="0">
      <sharedItems containsString="0" containsBlank="1" containsNumber="1" containsInteger="1" minValue="1" maxValue="5"/>
    </cacheField>
    <cacheField name="Alto (1)_x000a_Medio (3)_x000a_Bajo (5)2" numFmtId="0">
      <sharedItems containsString="0" containsBlank="1" containsNumber="1" containsInteger="1" minValue="1" maxValue="5"/>
    </cacheField>
    <cacheField name="Total Esfuerzo" numFmtId="0">
      <sharedItems containsMixedTypes="1" containsNumber="1" containsInteger="1" minValue="0" maxValue="525"/>
    </cacheField>
    <cacheField name="Puntaje Total" numFmtId="0">
      <sharedItems containsString="0" containsBlank="1" containsNumber="1" containsInteger="1" minValue="405" maxValue="945"/>
    </cacheField>
    <cacheField name="ESTATUS Y SIGUIENTES PASOS" numFmtId="0">
      <sharedItems containsBlank="1" longText="1"/>
    </cacheField>
    <cacheField name="Acciones a ejecutar para Acelerar" numFmtId="0">
      <sharedItems containsBlank="1" longText="1"/>
    </cacheField>
    <cacheField name="Business Impact USD$_x000a_Growth / year_x000a_Estimated" numFmtId="0">
      <sharedItems containsBlank="1" containsMixedTypes="1" containsNumber="1" containsInteger="1" minValue="10000" maxValue="1512000"/>
    </cacheField>
    <cacheField name="Business Impact USD$_x000a_Costos" numFmtId="0">
      <sharedItems containsBlank="1" containsMixedTypes="1" containsNumber="1" containsInteger="1" minValue="0" maxValue="0"/>
    </cacheField>
    <cacheField name="Business Impact (Time, Control, Compliance)" numFmtId="0">
      <sharedItems containsBlank="1" containsMixedTypes="1" containsNumber="1" containsInteger="1" minValue="115" maxValue="115"/>
    </cacheField>
    <cacheField name="Business Impact USD$ Soft Savings" numFmtId="0">
      <sharedItems containsNonDate="0" containsString="0" containsBlank="1"/>
    </cacheField>
    <cacheField name="jul-25" numFmtId="0">
      <sharedItems containsString="0" containsBlank="1" containsNumber="1" containsInteger="1" minValue="12388" maxValue="12388"/>
    </cacheField>
    <cacheField name="ago-25" numFmtId="0">
      <sharedItems containsNonDate="0" containsString="0" containsBlank="1"/>
    </cacheField>
    <cacheField name="sep-25" numFmtId="0">
      <sharedItems containsNonDate="0" containsString="0" containsBlank="1"/>
    </cacheField>
    <cacheField name="oct-25" numFmtId="0">
      <sharedItems containsNonDate="0" containsString="0" containsBlank="1"/>
    </cacheField>
    <cacheField name="nov-25" numFmtId="0">
      <sharedItems containsNonDate="0" containsString="0" containsBlank="1"/>
    </cacheField>
    <cacheField name="dic-25" numFmtId="0">
      <sharedItems containsNonDate="0" containsString="0" containsBlank="1"/>
    </cacheField>
    <cacheField name="Beneficios Real YTD Reportados  Power Steering USD$" numFmtId="0">
      <sharedItems containsBlank="1" containsMixedTypes="1" containsNumber="1" containsInteger="1" minValue="0" maxValue="12388"/>
    </cacheField>
    <cacheField name="Arranque de Beneficios" numFmtId="0">
      <sharedItems containsDate="1" containsBlank="1" containsMixedTypes="1" minDate="2025-05-01T00:00:00" maxDate="2025-10-02T00:00:00"/>
    </cacheField>
    <cacheField name="Fin de Beneficios" numFmtId="0">
      <sharedItems containsNonDate="0" containsDate="1" containsString="0" containsBlank="1" minDate="2026-04-01T00:00:00" maxDate="2026-09-02T00:00:00"/>
    </cacheField>
    <cacheField name="Fase: Nuevo / Análisis / Desarrollo / Pruebas/ Implementado / Terminado" numFmtId="0">
      <sharedItems/>
    </cacheField>
    <cacheField name="Meses (Fecha Inicio)" numFmtId="0" databaseField="0">
      <fieldGroup base="8">
        <rangePr groupBy="months" startDate="2023-01-11T00:00:00" endDate="2025-09-02T00:00:00"/>
        <groupItems count="14">
          <s v="&lt;11/01/2023"/>
          <s v="ene"/>
          <s v="feb"/>
          <s v="mar"/>
          <s v="abr"/>
          <s v="may"/>
          <s v="jun"/>
          <s v="jul"/>
          <s v="ago"/>
          <s v="sep"/>
          <s v="oct"/>
          <s v="nov"/>
          <s v="dic"/>
          <s v="&gt;02/09/2025"/>
        </groupItems>
      </fieldGroup>
    </cacheField>
    <cacheField name="Años (Fecha Inicio)" numFmtId="0" databaseField="0">
      <fieldGroup base="8">
        <rangePr groupBy="years" startDate="2023-01-11T00:00:00" endDate="2025-09-02T00:00:00"/>
        <groupItems count="5">
          <s v="&lt;11/01/2023"/>
          <s v="2023"/>
          <s v="2024"/>
          <s v="2025"/>
          <s v="&gt;02/09/2025"/>
        </groupItems>
      </fieldGroup>
    </cacheField>
  </cacheFields>
  <extLst>
    <ext xmlns:x14="http://schemas.microsoft.com/office/spreadsheetml/2009/9/main" uri="{725AE2AE-9491-48be-B2B4-4EB974FC3084}">
      <x14:pivotCacheDefinition pivotCacheId="1941764802"/>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 Lozoya" refreshedDate="45902.714462615739" createdVersion="8" refreshedVersion="8" minRefreshableVersion="3" recordCount="96" xr:uid="{41DC403B-146C-4B4E-9E35-A76350D63728}">
  <cacheSource type="worksheet">
    <worksheetSource ref="A4:BG100" sheet="Proyectos PGP"/>
  </cacheSource>
  <cacheFields count="59">
    <cacheField name="Previo" numFmtId="0">
      <sharedItems containsBlank="1"/>
    </cacheField>
    <cacheField name="Ranking General" numFmtId="0">
      <sharedItems containsString="0" containsBlank="1" containsNumber="1" containsInteger="1" minValue="1" maxValue="96"/>
    </cacheField>
    <cacheField name="ID Power Steering" numFmtId="0">
      <sharedItems containsBlank="1"/>
    </cacheField>
    <cacheField name="Card ID DevOps" numFmtId="0">
      <sharedItems containsString="0" containsBlank="1" containsNumber="1" containsInteger="1" minValue="19155" maxValue="35589"/>
    </cacheField>
    <cacheField name="Iniciativa" numFmtId="0">
      <sharedItems/>
    </cacheField>
    <cacheField name="Descripción" numFmtId="0">
      <sharedItems longText="1"/>
    </cacheField>
    <cacheField name="Valor / Diferenciador" numFmtId="0">
      <sharedItems containsNonDate="0" containsString="0" containsBlank="1"/>
    </cacheField>
    <cacheField name="Fecha de Registro" numFmtId="0">
      <sharedItems containsDate="1" containsBlank="1" containsMixedTypes="1" minDate="2019-06-01T00:00:00" maxDate="2025-07-02T00:00:00"/>
    </cacheField>
    <cacheField name="Fecha Inicio" numFmtId="17">
      <sharedItems containsNonDate="0" containsDate="1" containsString="0" containsBlank="1" minDate="2023-01-11T00:00:00" maxDate="2025-08-29T00:00:00"/>
    </cacheField>
    <cacheField name="Fecha de Término / real o estimada" numFmtId="17">
      <sharedItems containsDate="1" containsBlank="1" containsMixedTypes="1" minDate="2025-01-01T00:00:00" maxDate="2025-12-02T00:00:00"/>
    </cacheField>
    <cacheField name="T. de Ciclo en días" numFmtId="0">
      <sharedItems containsString="0" containsBlank="1" containsNumber="1" containsInteger="1" minValue="0" maxValue="780"/>
    </cacheField>
    <cacheField name="ESTATUS AL DÍA" numFmtId="0">
      <sharedItems containsBlank="1"/>
    </cacheField>
    <cacheField name="PROCESO DE NEGOCIO" numFmtId="0">
      <sharedItems containsBlank="1" count="10">
        <s v="Finanzas, RH, Administración"/>
        <s v="Ventas &amp; Mkt."/>
        <s v="Distribución"/>
        <s v="Calidad"/>
        <s v="Operaciones"/>
        <s v="Servicio al Cliente"/>
        <s v="Administración"/>
        <s v="SHEQ" u="1"/>
        <s v="Ventas &amp; Mkt.." u="1"/>
        <m u="1"/>
      </sharedItems>
    </cacheField>
    <cacheField name="Ingresada en PBOT" numFmtId="0">
      <sharedItems containsBlank="1"/>
    </cacheField>
    <cacheField name="Grupo Técnico Asignado" numFmtId="0">
      <sharedItems/>
    </cacheField>
    <cacheField name="Tipo de Iniciativa" numFmtId="0">
      <sharedItems count="6">
        <s v="Terminado"/>
        <s v="On going"/>
        <s v="Proyecto nuevo"/>
        <s v="Duplicado / Cancelado"/>
        <s v="Cancelado"/>
        <s v="Proyecto nuevo " u="1"/>
      </sharedItems>
    </cacheField>
    <cacheField name="Dependencias:_x000a_IT Local_x000a_T. Digital_x000a_Digitalización_x000a_SSC_x000a_Externo" numFmtId="0">
      <sharedItems containsBlank="1"/>
    </cacheField>
    <cacheField name="Citizen Developer / Creator" numFmtId="0">
      <sharedItems containsBlank="1"/>
    </cacheField>
    <cacheField name="Dueño del Proceso" numFmtId="0">
      <sharedItems containsBlank="1" count="33">
        <s v="Ninfaedith Fernández"/>
        <s v="Marco Pacheco"/>
        <s v="Juan José Ochoa"/>
        <s v="Cristina López"/>
        <s v="Arturo Lozano"/>
        <s v="Alan Mendoza"/>
        <s v="Brenda Apreza"/>
        <s v="Diego Carpio"/>
        <s v="Oscar Flores"/>
        <s v="Jesús Guzmán"/>
        <s v="Erika Acosta"/>
        <s v="Gonzalo Algarra"/>
        <s v="Raúl Gallegos "/>
        <s v="Marcela Hernández"/>
        <s v="Karla Rodriguez"/>
        <s v="Jessica Zanella"/>
        <s v="Mayela Ramírez"/>
        <s v="Oscar Flores/Marco Pacheco"/>
        <s v="Adriana Loredo / Jessica Zanella"/>
        <s v="Edgar Madrigal"/>
        <s v="Hector Cuellar"/>
        <s v="Oscar Caballero"/>
        <s v="Pablo Vela"/>
        <s v="Edgar Borquez"/>
        <s v="Francisco Mata" u="1"/>
        <s v="Manuel Lozoya" u="1"/>
        <s v="Nineth Gallegos" u="1"/>
        <s v="Tania Castorena" u="1"/>
        <s v="Obed Vázquez" u="1"/>
        <s v="Alejandro Torres" u="1"/>
        <s v="Jorge Ruíz" u="1"/>
        <s v="Anabel Estrada" u="1"/>
        <m u="1"/>
      </sharedItems>
    </cacheField>
    <cacheField name="Líder o Solicitante" numFmtId="0">
      <sharedItems/>
    </cacheField>
    <cacheField name="DTC Lead" numFmtId="0">
      <sharedItems containsBlank="1"/>
    </cacheField>
    <cacheField name="Black Belt Lead" numFmtId="0">
      <sharedItems containsBlank="1"/>
    </cacheField>
    <cacheField name="Dirección de Negocio _x000a_del Usuario" numFmtId="0">
      <sharedItems containsBlank="1"/>
    </cacheField>
    <cacheField name="¿Impacta a Gases Envasados?" numFmtId="0">
      <sharedItems containsBlank="1"/>
    </cacheField>
    <cacheField name="Business Process Analyst" numFmtId="0">
      <sharedItems containsBlank="1" count="6">
        <s v="Claudia Oliden"/>
        <s v="Manuel Lozoya"/>
        <s v="Pilar Arenas"/>
        <s v="Marina Dávila"/>
        <s v="Marina Davila" u="1"/>
        <m u="1"/>
      </sharedItems>
    </cacheField>
    <cacheField name="Área de Productividad" numFmtId="0">
      <sharedItems containsBlank="1"/>
    </cacheField>
    <cacheField name="VP (5)_x000a_Director (4)_x000a_Gerente (3)_x000a_Supervisor (2)_x000a_Usuario (1)" numFmtId="0">
      <sharedItems containsSemiMixedTypes="0" containsString="0" containsNumber="1" containsInteger="1" minValue="3" maxValue="5"/>
    </cacheField>
    <cacheField name="Si (5)_x000a_No (1)" numFmtId="0">
      <sharedItems containsSemiMixedTypes="0" containsString="0" containsNumber="1" containsInteger="1" minValue="1" maxValue="5"/>
    </cacheField>
    <cacheField name="&gt; 500 (5)_x000a_300 - 500 (4)_x000a_200 - 300 (3)_x000a_100  - 200 (2)_x000a_&lt; 100 (1)" numFmtId="0">
      <sharedItems containsSemiMixedTypes="0" containsString="0" containsNumber="1" containsInteger="1" minValue="1" maxValue="5"/>
    </cacheField>
    <cacheField name="Si (5)_x000a_Parcialmente (3)_x000a_No (1)" numFmtId="0">
      <sharedItems containsSemiMixedTypes="0" containsString="0" containsNumber="1" containsInteger="1" minValue="3" maxValue="5"/>
    </cacheField>
    <cacheField name="Alto (5) &gt;200 KUSD_x000a_Medio (3) &gt;100 KUSD_x000a_Bajo (1) &lt;100 KUSD _x000a_Ninguno (0) 0 KUSD" numFmtId="0">
      <sharedItems containsString="0" containsBlank="1" containsNumber="1" containsInteger="1" minValue="0" maxValue="5"/>
    </cacheField>
    <cacheField name="Transformación (5)_x000a_Mejora completa (3)_x000a_Mejora parcial (1)_x000a_Ninguno (0)" numFmtId="0">
      <sharedItems containsSemiMixedTypes="0" containsString="0" containsNumber="1" containsInteger="1" minValue="1" maxValue="5"/>
    </cacheField>
    <cacheField name="_x000a_Nlatam(5)_x000a_Nacional (3)_x000a_Local (1)_x000a_No (0)" numFmtId="0">
      <sharedItems containsSemiMixedTypes="0" containsString="0" containsNumber="1" containsInteger="1" minValue="0" maxValue="5"/>
    </cacheField>
    <cacheField name="Total Valor" numFmtId="0">
      <sharedItems containsSemiMixedTypes="0" containsString="0" containsNumber="1" containsInteger="1" minValue="240" maxValue="495"/>
    </cacheField>
    <cacheField name="_x000a_Ninguna  (5)_x000a_1 (4)_x000a_De 2 a 5 (3)_x000a_&gt; 5  (1)" numFmtId="0">
      <sharedItems containsSemiMixedTypes="0" containsString="0" containsNumber="1" containsInteger="1" minValue="3" maxValue="5"/>
    </cacheField>
    <cacheField name="No (5)_x000a_Si &lt; 5 KUSD (4)_x000a_Entre 5 y 20 KUSD (3)_x000a_Entre 20 y 100 KUSD (2)_x000a_Si &gt;100 KUSD (1)" numFmtId="0">
      <sharedItems containsSemiMixedTypes="0" containsString="0" containsNumber="1" containsInteger="1" minValue="1" maxValue="5"/>
    </cacheField>
    <cacheField name="Cambio Menor &lt;= 40 hrs... de dsllo (5)_x000a_Cambio Mayor &gt; 40 hrs. de dsllo (4)_x000a_Proyecto Menor  &lt; 160 hrs. (3)_x000a_Proyecto Mediano :  2-5 meses (2)_x000a_Proyecto Mayor &gt; 5 meses (1)" numFmtId="0">
      <sharedItems containsSemiMixedTypes="0" containsString="0" containsNumber="1" containsInteger="1" minValue="1" maxValue="5"/>
    </cacheField>
    <cacheField name="Alto (5)_x000a_Medio (3)_x000a_Bajo (1)" numFmtId="0">
      <sharedItems containsSemiMixedTypes="0" containsString="0" containsNumber="1" containsInteger="1" minValue="1" maxValue="5"/>
    </cacheField>
    <cacheField name="Más de 3 meses(1) _x000a_Entre 1 y 3 meses(3)_x000a_Menos de 1 mes (5)" numFmtId="0">
      <sharedItems containsSemiMixedTypes="0" containsString="0" containsNumber="1" containsInteger="1" minValue="1" maxValue="5"/>
    </cacheField>
    <cacheField name="Alto (1)_x000a_Medio (3)_x000a_Bajo (5)" numFmtId="0">
      <sharedItems containsSemiMixedTypes="0" containsString="0" containsNumber="1" containsInteger="1" minValue="1" maxValue="5"/>
    </cacheField>
    <cacheField name="Alto (1)_x000a_Medio (3)_x000a_Bajo (5)2" numFmtId="0">
      <sharedItems containsSemiMixedTypes="0" containsString="0" containsNumber="1" containsInteger="1" minValue="1" maxValue="5"/>
    </cacheField>
    <cacheField name="Total Esfuerzo" numFmtId="0">
      <sharedItems containsSemiMixedTypes="0" containsString="0" containsNumber="1" containsInteger="1" minValue="240" maxValue="525"/>
    </cacheField>
    <cacheField name="Puntaje Total" numFmtId="0">
      <sharedItems containsSemiMixedTypes="0" containsString="0" containsNumber="1" containsInteger="1" minValue="690" maxValue="930"/>
    </cacheField>
    <cacheField name="ESTATUS Y SIGUIENTES PASOS" numFmtId="0">
      <sharedItems containsBlank="1" longText="1"/>
    </cacheField>
    <cacheField name="Acciones a ejecutar para Acelerar" numFmtId="0">
      <sharedItems containsBlank="1" longText="1"/>
    </cacheField>
    <cacheField name="Business Impact USD$_x000a_Growth / year_x000a_Estimated" numFmtId="0">
      <sharedItems containsBlank="1" containsMixedTypes="1" containsNumber="1" containsInteger="1" minValue="10000" maxValue="1512000"/>
    </cacheField>
    <cacheField name="Business Impact USD$_x000a_Costos" numFmtId="0">
      <sharedItems containsBlank="1" containsMixedTypes="1" containsNumber="1" containsInteger="1" minValue="0" maxValue="0"/>
    </cacheField>
    <cacheField name="Business Impact (Time, Control, Compliance)" numFmtId="0">
      <sharedItems containsBlank="1" containsMixedTypes="1" containsNumber="1" containsInteger="1" minValue="115" maxValue="115"/>
    </cacheField>
    <cacheField name="Business Impact USD$ Soft Savings" numFmtId="0">
      <sharedItems containsNonDate="0" containsString="0" containsBlank="1"/>
    </cacheField>
    <cacheField name="jul-25" numFmtId="0">
      <sharedItems containsString="0" containsBlank="1" containsNumber="1" containsInteger="1" minValue="12388" maxValue="12388"/>
    </cacheField>
    <cacheField name="ago-25" numFmtId="0">
      <sharedItems containsNonDate="0" containsString="0" containsBlank="1"/>
    </cacheField>
    <cacheField name="sep-25" numFmtId="0">
      <sharedItems containsNonDate="0" containsString="0" containsBlank="1"/>
    </cacheField>
    <cacheField name="oct-25" numFmtId="0">
      <sharedItems containsNonDate="0" containsString="0" containsBlank="1"/>
    </cacheField>
    <cacheField name="nov-25" numFmtId="0">
      <sharedItems containsNonDate="0" containsString="0" containsBlank="1"/>
    </cacheField>
    <cacheField name="dic-25" numFmtId="0">
      <sharedItems containsNonDate="0" containsString="0" containsBlank="1"/>
    </cacheField>
    <cacheField name="Beneficios Real YTD Reportados  Power Steering USD$" numFmtId="0">
      <sharedItems containsBlank="1" containsMixedTypes="1" containsNumber="1" containsInteger="1" minValue="0" maxValue="12388"/>
    </cacheField>
    <cacheField name="Arranque de Beneficios" numFmtId="0">
      <sharedItems containsNonDate="0" containsDate="1" containsString="0" containsBlank="1" minDate="2025-05-01T00:00:00" maxDate="2025-10-02T00:00:00"/>
    </cacheField>
    <cacheField name="Fin de Beneficios" numFmtId="0">
      <sharedItems containsNonDate="0" containsDate="1" containsString="0" containsBlank="1" minDate="2026-04-01T00:00:00" maxDate="2026-09-02T00:00:00"/>
    </cacheField>
    <cacheField name="Fase: Nuevo / Análisis / Desarrollo / Pruebas/ Implementado / Terminado" numFmtId="0">
      <sharedItems containsBlank="1" count="10">
        <s v="Terminado"/>
        <s v="Análisis"/>
        <s v="Desarrollo"/>
        <s v="Nuevo"/>
        <s v="Nuevo Arrancado"/>
        <s v="Concluido"/>
        <s v="Pruebas"/>
        <s v="Cancelado"/>
        <m u="1"/>
        <s v="Nuevo Arrancado " u="1"/>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 Lozoya" refreshedDate="45902.714464467594" createdVersion="8" refreshedVersion="8" minRefreshableVersion="3" recordCount="24" xr:uid="{8ED78B2D-544D-4EF3-82F4-1A0BC492DD9D}">
  <cacheSource type="worksheet">
    <worksheetSource ref="A5:H29" sheet="Proyectos 24vs25"/>
  </cacheSource>
  <cacheFields count="8">
    <cacheField name="Power Steering ID" numFmtId="0">
      <sharedItems containsBlank="1"/>
    </cacheField>
    <cacheField name="Nombre de iniciativa" numFmtId="0">
      <sharedItems/>
    </cacheField>
    <cacheField name="Solicitante" numFmtId="0">
      <sharedItems/>
    </cacheField>
    <cacheField name="Area Asignada" numFmtId="0">
      <sharedItems/>
    </cacheField>
    <cacheField name="Complejidad" numFmtId="0">
      <sharedItems count="3">
        <s v="Baja"/>
        <s v="Media"/>
        <s v="Alta"/>
      </sharedItems>
    </cacheField>
    <cacheField name="Beneficios Estimados" numFmtId="0">
      <sharedItems containsNonDate="0" containsString="0" containsBlank="1"/>
    </cacheField>
    <cacheField name="Beneficios Reales reportados" numFmtId="165">
      <sharedItems containsString="0" containsBlank="1" containsNumber="1" minValue="0" maxValue="795905.26"/>
    </cacheField>
    <cacheField name="Descripción" numFmtId="0">
      <sharedItems longText="1"/>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 Lozoya" refreshedDate="45902.714465046294" createdVersion="8" refreshedVersion="8" minRefreshableVersion="3" recordCount="90" xr:uid="{5BF3E1D3-39A3-429C-9A33-6322FB6D52AC}">
  <cacheSource type="worksheet">
    <worksheetSource ref="A4:BG94" sheet="Proyectos PGP"/>
  </cacheSource>
  <cacheFields count="59">
    <cacheField name="Previo" numFmtId="0">
      <sharedItems containsBlank="1"/>
    </cacheField>
    <cacheField name="Ranking General" numFmtId="0">
      <sharedItems containsString="0" containsBlank="1" containsNumber="1" containsInteger="1" minValue="1" maxValue="91"/>
    </cacheField>
    <cacheField name="ID Power Steering" numFmtId="0">
      <sharedItems containsBlank="1"/>
    </cacheField>
    <cacheField name="Card ID DevOps" numFmtId="0">
      <sharedItems containsString="0" containsBlank="1" containsNumber="1" containsInteger="1" minValue="19155" maxValue="35589"/>
    </cacheField>
    <cacheField name="Iniciativa" numFmtId="0">
      <sharedItems/>
    </cacheField>
    <cacheField name="Descripción" numFmtId="0">
      <sharedItems longText="1"/>
    </cacheField>
    <cacheField name="Valor / Diferenciador" numFmtId="0">
      <sharedItems containsNonDate="0" containsString="0" containsBlank="1"/>
    </cacheField>
    <cacheField name="Fecha de Registro" numFmtId="0">
      <sharedItems containsDate="1" containsBlank="1" containsMixedTypes="1" minDate="2019-06-01T00:00:00" maxDate="2025-07-02T00:00:00"/>
    </cacheField>
    <cacheField name="Fecha Inicio" numFmtId="17">
      <sharedItems containsNonDate="0" containsDate="1" containsString="0" containsBlank="1" minDate="2023-01-11T00:00:00" maxDate="2025-08-16T00:00:00"/>
    </cacheField>
    <cacheField name="Fecha de Término / real o estimada" numFmtId="17">
      <sharedItems containsDate="1" containsBlank="1" containsMixedTypes="1" minDate="2025-01-01T00:00:00" maxDate="2025-12-02T00:00:00"/>
    </cacheField>
    <cacheField name="T. de Ciclo en días" numFmtId="0">
      <sharedItems containsString="0" containsBlank="1" containsNumber="1" containsInteger="1" minValue="0" maxValue="780"/>
    </cacheField>
    <cacheField name="ESTATUS AL DÍA" numFmtId="0">
      <sharedItems containsBlank="1"/>
    </cacheField>
    <cacheField name="PROCESO DE NEGOCIO" numFmtId="0">
      <sharedItems count="8">
        <s v="Finanzas, RH, Administración"/>
        <s v="Ventas &amp; Mkt."/>
        <s v="Distribución"/>
        <s v="Calidad"/>
        <s v="Operaciones"/>
        <s v="Servicio al Cliente"/>
        <s v="Administración"/>
        <s v="SHEQ" u="1"/>
      </sharedItems>
    </cacheField>
    <cacheField name="Ingresada en PBOT" numFmtId="0">
      <sharedItems containsBlank="1"/>
    </cacheField>
    <cacheField name="Grupo Técnico Asignado" numFmtId="0">
      <sharedItems/>
    </cacheField>
    <cacheField name="Tipo de Iniciativa" numFmtId="0">
      <sharedItems count="6">
        <s v="Terminado"/>
        <s v="On going"/>
        <s v="Proyecto nuevo"/>
        <s v="Duplicado / Cancelado"/>
        <s v="Cancelado"/>
        <s v="Proyecto nuevo " u="1"/>
      </sharedItems>
    </cacheField>
    <cacheField name="Dependencias:_x000a_IT Local_x000a_T. Digital_x000a_Digitalización_x000a_SSC_x000a_Externo" numFmtId="0">
      <sharedItems containsBlank="1"/>
    </cacheField>
    <cacheField name="Citizen Developer / Creator" numFmtId="0">
      <sharedItems containsBlank="1"/>
    </cacheField>
    <cacheField name="Dueño del Proceso" numFmtId="0">
      <sharedItems/>
    </cacheField>
    <cacheField name="Líder o Solicitante" numFmtId="0">
      <sharedItems/>
    </cacheField>
    <cacheField name="DTC Lead" numFmtId="0">
      <sharedItems containsBlank="1"/>
    </cacheField>
    <cacheField name="Black Belt Lead" numFmtId="0">
      <sharedItems containsBlank="1"/>
    </cacheField>
    <cacheField name="Dirección de Negocio _x000a_del Usuario" numFmtId="0">
      <sharedItems containsBlank="1"/>
    </cacheField>
    <cacheField name="¿Impacta a Gases Envasados?" numFmtId="0">
      <sharedItems containsBlank="1"/>
    </cacheField>
    <cacheField name="Business Process Analyst" numFmtId="0">
      <sharedItems/>
    </cacheField>
    <cacheField name="Área de Productividad" numFmtId="0">
      <sharedItems containsBlank="1"/>
    </cacheField>
    <cacheField name="VP (5)_x000a_Director (4)_x000a_Gerente (3)_x000a_Supervisor (2)_x000a_Usuario (1)" numFmtId="0">
      <sharedItems containsSemiMixedTypes="0" containsString="0" containsNumber="1" containsInteger="1" minValue="3" maxValue="5"/>
    </cacheField>
    <cacheField name="Si (5)_x000a_No (1)" numFmtId="0">
      <sharedItems containsSemiMixedTypes="0" containsString="0" containsNumber="1" containsInteger="1" minValue="1" maxValue="5"/>
    </cacheField>
    <cacheField name="&gt; 500 (5)_x000a_300 - 500 (4)_x000a_200 - 300 (3)_x000a_100  - 200 (2)_x000a_&lt; 100 (1)" numFmtId="0">
      <sharedItems containsSemiMixedTypes="0" containsString="0" containsNumber="1" containsInteger="1" minValue="1" maxValue="5"/>
    </cacheField>
    <cacheField name="Si (5)_x000a_Parcialmente (3)_x000a_No (1)" numFmtId="0">
      <sharedItems containsSemiMixedTypes="0" containsString="0" containsNumber="1" containsInteger="1" minValue="3" maxValue="5"/>
    </cacheField>
    <cacheField name="Alto (5) &gt;200 KUSD_x000a_Medio (3) &gt;100 KUSD_x000a_Bajo (1) &lt;100 KUSD _x000a_Ninguno (0) 0 KUSD" numFmtId="0">
      <sharedItems containsString="0" containsBlank="1" containsNumber="1" containsInteger="1" minValue="0" maxValue="5"/>
    </cacheField>
    <cacheField name="Transformación (5)_x000a_Mejora completa (3)_x000a_Mejora parcial (1)_x000a_Ninguno (0)" numFmtId="0">
      <sharedItems containsSemiMixedTypes="0" containsString="0" containsNumber="1" containsInteger="1" minValue="1" maxValue="5"/>
    </cacheField>
    <cacheField name="_x000a_Nlatam(5)_x000a_Nacional (3)_x000a_Local (1)_x000a_No (0)" numFmtId="0">
      <sharedItems containsSemiMixedTypes="0" containsString="0" containsNumber="1" containsInteger="1" minValue="0" maxValue="5"/>
    </cacheField>
    <cacheField name="Total Valor" numFmtId="0">
      <sharedItems containsSemiMixedTypes="0" containsString="0" containsNumber="1" containsInteger="1" minValue="240" maxValue="495"/>
    </cacheField>
    <cacheField name="_x000a_Ninguna  (5)_x000a_1 (4)_x000a_De 2 a 5 (3)_x000a_&gt; 5  (1)" numFmtId="0">
      <sharedItems containsSemiMixedTypes="0" containsString="0" containsNumber="1" containsInteger="1" minValue="3" maxValue="5"/>
    </cacheField>
    <cacheField name="No (5)_x000a_Si &lt; 5 KUSD (4)_x000a_Entre 5 y 20 KUSD (3)_x000a_Entre 20 y 100 KUSD (2)_x000a_Si &gt;100 KUSD (1)" numFmtId="0">
      <sharedItems containsSemiMixedTypes="0" containsString="0" containsNumber="1" containsInteger="1" minValue="1" maxValue="5"/>
    </cacheField>
    <cacheField name="Cambio Menor &lt;= 40 hrs... de dsllo (5)_x000a_Cambio Mayor &gt; 40 hrs. de dsllo (4)_x000a_Proyecto Menor  &lt; 160 hrs. (3)_x000a_Proyecto Mediano :  2-5 meses (2)_x000a_Proyecto Mayor &gt; 5 meses (1)" numFmtId="0">
      <sharedItems containsSemiMixedTypes="0" containsString="0" containsNumber="1" containsInteger="1" minValue="1" maxValue="5"/>
    </cacheField>
    <cacheField name="Alto (5)_x000a_Medio (3)_x000a_Bajo (1)" numFmtId="0">
      <sharedItems containsSemiMixedTypes="0" containsString="0" containsNumber="1" containsInteger="1" minValue="1" maxValue="5"/>
    </cacheField>
    <cacheField name="Más de 3 meses(1) _x000a_Entre 1 y 3 meses(3)_x000a_Menos de 1 mes (5)" numFmtId="0">
      <sharedItems containsSemiMixedTypes="0" containsString="0" containsNumber="1" containsInteger="1" minValue="1" maxValue="5"/>
    </cacheField>
    <cacheField name="Alto (1)_x000a_Medio (3)_x000a_Bajo (5)" numFmtId="0">
      <sharedItems containsSemiMixedTypes="0" containsString="0" containsNumber="1" containsInteger="1" minValue="1" maxValue="5"/>
    </cacheField>
    <cacheField name="Alto (1)_x000a_Medio (3)_x000a_Bajo (5)2" numFmtId="0">
      <sharedItems containsSemiMixedTypes="0" containsString="0" containsNumber="1" containsInteger="1" minValue="1" maxValue="5"/>
    </cacheField>
    <cacheField name="Total Esfuerzo" numFmtId="0">
      <sharedItems containsSemiMixedTypes="0" containsString="0" containsNumber="1" containsInteger="1" minValue="240" maxValue="525"/>
    </cacheField>
    <cacheField name="Puntaje Total" numFmtId="0">
      <sharedItems containsSemiMixedTypes="0" containsString="0" containsNumber="1" containsInteger="1" minValue="690" maxValue="930"/>
    </cacheField>
    <cacheField name="ESTATUS Y SIGUIENTES PASOS" numFmtId="0">
      <sharedItems containsBlank="1" longText="1"/>
    </cacheField>
    <cacheField name="Acciones a ejecutar para Acelerar" numFmtId="0">
      <sharedItems containsBlank="1" longText="1"/>
    </cacheField>
    <cacheField name="Business Impact USD$_x000a_Growth / year_x000a_Estimated" numFmtId="0">
      <sharedItems containsBlank="1" containsMixedTypes="1" containsNumber="1" containsInteger="1" minValue="10000" maxValue="1512000"/>
    </cacheField>
    <cacheField name="Business Impact USD$_x000a_Costos" numFmtId="0">
      <sharedItems containsBlank="1" containsMixedTypes="1" containsNumber="1" containsInteger="1" minValue="0" maxValue="0"/>
    </cacheField>
    <cacheField name="Business Impact (Time, Control, Compliance)" numFmtId="0">
      <sharedItems containsBlank="1" containsMixedTypes="1" containsNumber="1" containsInteger="1" minValue="115" maxValue="115"/>
    </cacheField>
    <cacheField name="Business Impact USD$ Soft Savings" numFmtId="0">
      <sharedItems containsNonDate="0" containsString="0" containsBlank="1"/>
    </cacheField>
    <cacheField name="jul-25" numFmtId="0">
      <sharedItems containsString="0" containsBlank="1" containsNumber="1" containsInteger="1" minValue="12388" maxValue="12388"/>
    </cacheField>
    <cacheField name="ago-25" numFmtId="0">
      <sharedItems containsNonDate="0" containsString="0" containsBlank="1"/>
    </cacheField>
    <cacheField name="sep-25" numFmtId="0">
      <sharedItems containsNonDate="0" containsString="0" containsBlank="1"/>
    </cacheField>
    <cacheField name="oct-25" numFmtId="0">
      <sharedItems containsNonDate="0" containsString="0" containsBlank="1"/>
    </cacheField>
    <cacheField name="nov-25" numFmtId="0">
      <sharedItems containsNonDate="0" containsString="0" containsBlank="1"/>
    </cacheField>
    <cacheField name="dic-25" numFmtId="0">
      <sharedItems containsNonDate="0" containsString="0" containsBlank="1"/>
    </cacheField>
    <cacheField name="Beneficios Real YTD Reportados  Power Steering USD$" numFmtId="0">
      <sharedItems containsBlank="1" containsMixedTypes="1" containsNumber="1" containsInteger="1" minValue="0" maxValue="12388"/>
    </cacheField>
    <cacheField name="Arranque de Beneficios" numFmtId="0">
      <sharedItems containsNonDate="0" containsDate="1" containsString="0" containsBlank="1" minDate="2025-05-01T00:00:00" maxDate="2025-10-02T00:00:00"/>
    </cacheField>
    <cacheField name="Fin de Beneficios" numFmtId="0">
      <sharedItems containsNonDate="0" containsDate="1" containsString="0" containsBlank="1" minDate="2026-04-01T00:00:00" maxDate="2026-09-02T00:00:00"/>
    </cacheField>
    <cacheField name="Fase: Nuevo / Análisis / Desarrollo / Pruebas/ Implementado / Terminado" numFmtId="0">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 Lozoya" refreshedDate="45902.714465972225" createdVersion="8" refreshedVersion="8" minRefreshableVersion="3" recordCount="91" xr:uid="{B2AC74F5-6658-4435-AA75-AC3EC4225911}">
  <cacheSource type="worksheet">
    <worksheetSource ref="A4:BG95" sheet="Proyectos PGP"/>
  </cacheSource>
  <cacheFields count="59">
    <cacheField name="Previo" numFmtId="0">
      <sharedItems containsBlank="1"/>
    </cacheField>
    <cacheField name="Ranking General" numFmtId="0">
      <sharedItems containsString="0" containsBlank="1" containsNumber="1" containsInteger="1" minValue="1" maxValue="91"/>
    </cacheField>
    <cacheField name="ID Power Steering" numFmtId="0">
      <sharedItems containsBlank="1"/>
    </cacheField>
    <cacheField name="Card ID DevOps" numFmtId="0">
      <sharedItems containsString="0" containsBlank="1" containsNumber="1" containsInteger="1" minValue="19155" maxValue="35589"/>
    </cacheField>
    <cacheField name="Iniciativa" numFmtId="0">
      <sharedItems/>
    </cacheField>
    <cacheField name="Descripción" numFmtId="0">
      <sharedItems longText="1"/>
    </cacheField>
    <cacheField name="Valor / Diferenciador" numFmtId="0">
      <sharedItems containsNonDate="0" containsString="0" containsBlank="1"/>
    </cacheField>
    <cacheField name="Fecha de Registro" numFmtId="0">
      <sharedItems containsDate="1" containsBlank="1" containsMixedTypes="1" minDate="2019-06-01T00:00:00" maxDate="2025-07-02T00:00:00"/>
    </cacheField>
    <cacheField name="Fecha Inicio" numFmtId="17">
      <sharedItems containsNonDate="0" containsDate="1" containsString="0" containsBlank="1" minDate="2023-01-11T00:00:00" maxDate="2025-08-29T00:00:00"/>
    </cacheField>
    <cacheField name="Fecha de Término / real o estimada" numFmtId="17">
      <sharedItems containsDate="1" containsBlank="1" containsMixedTypes="1" minDate="2025-01-01T00:00:00" maxDate="2025-12-02T00:00:00"/>
    </cacheField>
    <cacheField name="T. de Ciclo en días" numFmtId="0">
      <sharedItems containsString="0" containsBlank="1" containsNumber="1" containsInteger="1" minValue="0" maxValue="780"/>
    </cacheField>
    <cacheField name="ESTATUS AL DÍA" numFmtId="0">
      <sharedItems containsBlank="1"/>
    </cacheField>
    <cacheField name="PROCESO DE NEGOCIO" numFmtId="0">
      <sharedItems/>
    </cacheField>
    <cacheField name="Ingresada en PBOT" numFmtId="0">
      <sharedItems containsBlank="1"/>
    </cacheField>
    <cacheField name="Grupo Técnico Asignado" numFmtId="0">
      <sharedItems/>
    </cacheField>
    <cacheField name="Tipo de Iniciativa" numFmtId="0">
      <sharedItems containsBlank="1" count="8">
        <s v="Terminado"/>
        <s v="On going"/>
        <s v="Proyecto nuevo"/>
        <s v="Duplicado / Cancelado"/>
        <s v="Cancelado"/>
        <s v="Proyecto nuevo " u="1"/>
        <e v="#N/A" u="1"/>
        <m u="1"/>
      </sharedItems>
    </cacheField>
    <cacheField name="Dependencias:_x000a_IT Local_x000a_T. Digital_x000a_Digitalización_x000a_SSC_x000a_Externo" numFmtId="0">
      <sharedItems containsBlank="1"/>
    </cacheField>
    <cacheField name="Citizen Developer / Creator" numFmtId="0">
      <sharedItems containsBlank="1"/>
    </cacheField>
    <cacheField name="Dueño del Proceso" numFmtId="0">
      <sharedItems containsBlank="1" count="33">
        <s v="Ninfaedith Fernández"/>
        <s v="Marco Pacheco"/>
        <s v="Juan José Ochoa"/>
        <s v="Cristina López"/>
        <s v="Arturo Lozano"/>
        <s v="Alan Mendoza"/>
        <s v="Brenda Apreza"/>
        <s v="Diego Carpio"/>
        <s v="Oscar Flores"/>
        <s v="Jesús Guzmán"/>
        <s v="Erika Acosta"/>
        <s v="Gonzalo Algarra"/>
        <s v="Raúl Gallegos "/>
        <s v="Marcela Hernández"/>
        <s v="Karla Rodriguez"/>
        <s v="Jessica Zanella"/>
        <s v="Mayela Ramírez"/>
        <s v="Oscar Flores/Marco Pacheco"/>
        <s v="Adriana Loredo / Jessica Zanella"/>
        <s v="Edgar Madrigal"/>
        <s v="Hector Cuellar"/>
        <s v="Oscar Caballero"/>
        <s v="Pablo Vela"/>
        <s v="Edgar Borquez"/>
        <s v="Francisco Mata" u="1"/>
        <s v="Marcela Hernandez" u="1"/>
        <s v="Manuel Lozoya" u="1"/>
        <s v="Tania Castorena" u="1"/>
        <s v="Obed Vázquez" u="1"/>
        <s v="Alejandro Torres" u="1"/>
        <s v="Jorge Ruíz" u="1"/>
        <s v="Anabel Estrada" u="1"/>
        <m u="1"/>
      </sharedItems>
    </cacheField>
    <cacheField name="Líder o Solicitante" numFmtId="0">
      <sharedItems/>
    </cacheField>
    <cacheField name="DTC Lead" numFmtId="0">
      <sharedItems containsBlank="1"/>
    </cacheField>
    <cacheField name="Black Belt Lead" numFmtId="0">
      <sharedItems containsBlank="1"/>
    </cacheField>
    <cacheField name="Dirección de Negocio _x000a_del Usuario" numFmtId="0">
      <sharedItems containsBlank="1"/>
    </cacheField>
    <cacheField name="¿Impacta a Gases Envasados?" numFmtId="0">
      <sharedItems containsBlank="1"/>
    </cacheField>
    <cacheField name="Business Process Analyst" numFmtId="0">
      <sharedItems/>
    </cacheField>
    <cacheField name="Área de Productividad" numFmtId="0">
      <sharedItems containsBlank="1"/>
    </cacheField>
    <cacheField name="VP (5)_x000a_Director (4)_x000a_Gerente (3)_x000a_Supervisor (2)_x000a_Usuario (1)" numFmtId="0">
      <sharedItems containsSemiMixedTypes="0" containsString="0" containsNumber="1" containsInteger="1" minValue="3" maxValue="5"/>
    </cacheField>
    <cacheField name="Si (5)_x000a_No (1)" numFmtId="0">
      <sharedItems containsSemiMixedTypes="0" containsString="0" containsNumber="1" containsInteger="1" minValue="1" maxValue="5"/>
    </cacheField>
    <cacheField name="&gt; 500 (5)_x000a_300 - 500 (4)_x000a_200 - 300 (3)_x000a_100  - 200 (2)_x000a_&lt; 100 (1)" numFmtId="0">
      <sharedItems containsSemiMixedTypes="0" containsString="0" containsNumber="1" containsInteger="1" minValue="1" maxValue="5"/>
    </cacheField>
    <cacheField name="Si (5)_x000a_Parcialmente (3)_x000a_No (1)" numFmtId="0">
      <sharedItems containsSemiMixedTypes="0" containsString="0" containsNumber="1" containsInteger="1" minValue="3" maxValue="5"/>
    </cacheField>
    <cacheField name="Alto (5) &gt;200 KUSD_x000a_Medio (3) &gt;100 KUSD_x000a_Bajo (1) &lt;100 KUSD _x000a_Ninguno (0) 0 KUSD" numFmtId="0">
      <sharedItems containsString="0" containsBlank="1" containsNumber="1" containsInteger="1" minValue="0" maxValue="5"/>
    </cacheField>
    <cacheField name="Transformación (5)_x000a_Mejora completa (3)_x000a_Mejora parcial (1)_x000a_Ninguno (0)" numFmtId="0">
      <sharedItems containsSemiMixedTypes="0" containsString="0" containsNumber="1" containsInteger="1" minValue="1" maxValue="5"/>
    </cacheField>
    <cacheField name="_x000a_Nlatam(5)_x000a_Nacional (3)_x000a_Local (1)_x000a_No (0)" numFmtId="0">
      <sharedItems containsSemiMixedTypes="0" containsString="0" containsNumber="1" containsInteger="1" minValue="0" maxValue="5"/>
    </cacheField>
    <cacheField name="Total Valor" numFmtId="0">
      <sharedItems containsSemiMixedTypes="0" containsString="0" containsNumber="1" containsInteger="1" minValue="240" maxValue="495"/>
    </cacheField>
    <cacheField name="_x000a_Ninguna  (5)_x000a_1 (4)_x000a_De 2 a 5 (3)_x000a_&gt; 5  (1)" numFmtId="0">
      <sharedItems containsSemiMixedTypes="0" containsString="0" containsNumber="1" containsInteger="1" minValue="3" maxValue="5"/>
    </cacheField>
    <cacheField name="No (5)_x000a_Si &lt; 5 KUSD (4)_x000a_Entre 5 y 20 KUSD (3)_x000a_Entre 20 y 100 KUSD (2)_x000a_Si &gt;100 KUSD (1)" numFmtId="0">
      <sharedItems containsSemiMixedTypes="0" containsString="0" containsNumber="1" containsInteger="1" minValue="1" maxValue="5"/>
    </cacheField>
    <cacheField name="Cambio Menor &lt;= 40 hrs... de dsllo (5)_x000a_Cambio Mayor &gt; 40 hrs. de dsllo (4)_x000a_Proyecto Menor  &lt; 160 hrs. (3)_x000a_Proyecto Mediano :  2-5 meses (2)_x000a_Proyecto Mayor &gt; 5 meses (1)" numFmtId="0">
      <sharedItems containsSemiMixedTypes="0" containsString="0" containsNumber="1" containsInteger="1" minValue="1" maxValue="5"/>
    </cacheField>
    <cacheField name="Alto (5)_x000a_Medio (3)_x000a_Bajo (1)" numFmtId="0">
      <sharedItems containsSemiMixedTypes="0" containsString="0" containsNumber="1" containsInteger="1" minValue="1" maxValue="5"/>
    </cacheField>
    <cacheField name="Más de 3 meses(1) _x000a_Entre 1 y 3 meses(3)_x000a_Menos de 1 mes (5)" numFmtId="0">
      <sharedItems containsSemiMixedTypes="0" containsString="0" containsNumber="1" containsInteger="1" minValue="1" maxValue="5"/>
    </cacheField>
    <cacheField name="Alto (1)_x000a_Medio (3)_x000a_Bajo (5)" numFmtId="0">
      <sharedItems containsSemiMixedTypes="0" containsString="0" containsNumber="1" containsInteger="1" minValue="1" maxValue="5"/>
    </cacheField>
    <cacheField name="Alto (1)_x000a_Medio (3)_x000a_Bajo (5)2" numFmtId="0">
      <sharedItems containsSemiMixedTypes="0" containsString="0" containsNumber="1" containsInteger="1" minValue="1" maxValue="5"/>
    </cacheField>
    <cacheField name="Total Esfuerzo" numFmtId="0">
      <sharedItems containsSemiMixedTypes="0" containsString="0" containsNumber="1" containsInteger="1" minValue="240" maxValue="525"/>
    </cacheField>
    <cacheField name="Puntaje Total" numFmtId="0">
      <sharedItems containsSemiMixedTypes="0" containsString="0" containsNumber="1" containsInteger="1" minValue="690" maxValue="930"/>
    </cacheField>
    <cacheField name="ESTATUS Y SIGUIENTES PASOS" numFmtId="0">
      <sharedItems containsBlank="1" longText="1"/>
    </cacheField>
    <cacheField name="Acciones a ejecutar para Acelerar" numFmtId="0">
      <sharedItems containsBlank="1" longText="1"/>
    </cacheField>
    <cacheField name="Business Impact USD$_x000a_Growth / year_x000a_Estimated" numFmtId="0">
      <sharedItems containsBlank="1" containsMixedTypes="1" containsNumber="1" containsInteger="1" minValue="10000" maxValue="1512000"/>
    </cacheField>
    <cacheField name="Business Impact USD$_x000a_Costos" numFmtId="0">
      <sharedItems containsBlank="1" containsMixedTypes="1" containsNumber="1" containsInteger="1" minValue="0" maxValue="0"/>
    </cacheField>
    <cacheField name="Business Impact (Time, Control, Compliance)" numFmtId="0">
      <sharedItems containsBlank="1" containsMixedTypes="1" containsNumber="1" containsInteger="1" minValue="115" maxValue="115"/>
    </cacheField>
    <cacheField name="Business Impact USD$ Soft Savings" numFmtId="0">
      <sharedItems containsNonDate="0" containsString="0" containsBlank="1"/>
    </cacheField>
    <cacheField name="jul-25" numFmtId="0">
      <sharedItems containsString="0" containsBlank="1" containsNumber="1" containsInteger="1" minValue="12388" maxValue="12388"/>
    </cacheField>
    <cacheField name="ago-25" numFmtId="0">
      <sharedItems containsNonDate="0" containsString="0" containsBlank="1"/>
    </cacheField>
    <cacheField name="sep-25" numFmtId="0">
      <sharedItems containsNonDate="0" containsString="0" containsBlank="1"/>
    </cacheField>
    <cacheField name="oct-25" numFmtId="0">
      <sharedItems containsNonDate="0" containsString="0" containsBlank="1"/>
    </cacheField>
    <cacheField name="nov-25" numFmtId="0">
      <sharedItems containsNonDate="0" containsString="0" containsBlank="1"/>
    </cacheField>
    <cacheField name="dic-25" numFmtId="0">
      <sharedItems containsNonDate="0" containsString="0" containsBlank="1"/>
    </cacheField>
    <cacheField name="Beneficios Real YTD Reportados  Power Steering USD$" numFmtId="0">
      <sharedItems containsBlank="1" containsMixedTypes="1" containsNumber="1" containsInteger="1" minValue="0" maxValue="12388"/>
    </cacheField>
    <cacheField name="Arranque de Beneficios" numFmtId="0">
      <sharedItems containsNonDate="0" containsDate="1" containsString="0" containsBlank="1" minDate="2025-05-01T00:00:00" maxDate="2025-10-02T00:00:00"/>
    </cacheField>
    <cacheField name="Fin de Beneficios" numFmtId="0">
      <sharedItems containsNonDate="0" containsDate="1" containsString="0" containsBlank="1" minDate="2026-04-01T00:00:00" maxDate="2026-09-02T00:00:00"/>
    </cacheField>
    <cacheField name="Fase: Nuevo / Análisis / Desarrollo / Pruebas/ Implementado / Terminado" numFmtId="0">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 Lozoya" refreshedDate="45902.71446678241" createdVersion="8" refreshedVersion="8" minRefreshableVersion="3" recordCount="89" xr:uid="{83BD2499-BA8C-4F30-93BC-4B46CCF65A99}">
  <cacheSource type="worksheet">
    <worksheetSource ref="A4:BG93" sheet="Proyectos PGP"/>
  </cacheSource>
  <cacheFields count="59">
    <cacheField name="Previo" numFmtId="0">
      <sharedItems containsBlank="1"/>
    </cacheField>
    <cacheField name="Ranking General" numFmtId="0">
      <sharedItems containsString="0" containsBlank="1" containsNumber="1" containsInteger="1" minValue="1" maxValue="91"/>
    </cacheField>
    <cacheField name="ID Power Steering" numFmtId="0">
      <sharedItems containsBlank="1"/>
    </cacheField>
    <cacheField name="Card ID DevOps" numFmtId="0">
      <sharedItems containsString="0" containsBlank="1" containsNumber="1" containsInteger="1" minValue="19155" maxValue="35589"/>
    </cacheField>
    <cacheField name="Iniciativa" numFmtId="0">
      <sharedItems/>
    </cacheField>
    <cacheField name="Descripción" numFmtId="0">
      <sharedItems longText="1"/>
    </cacheField>
    <cacheField name="Valor / Diferenciador" numFmtId="0">
      <sharedItems containsNonDate="0" containsString="0" containsBlank="1"/>
    </cacheField>
    <cacheField name="Fecha de Registro" numFmtId="0">
      <sharedItems containsDate="1" containsBlank="1" containsMixedTypes="1" minDate="2019-06-01T00:00:00" maxDate="2025-07-02T00:00:00"/>
    </cacheField>
    <cacheField name="Fecha Inicio" numFmtId="17">
      <sharedItems containsNonDate="0" containsDate="1" containsString="0" containsBlank="1" minDate="2023-01-11T00:00:00" maxDate="2025-08-16T00:00:00"/>
    </cacheField>
    <cacheField name="Fecha de Término / real o estimada" numFmtId="17">
      <sharedItems containsDate="1" containsBlank="1" containsMixedTypes="1" minDate="2025-01-01T00:00:00" maxDate="2025-12-02T00:00:00"/>
    </cacheField>
    <cacheField name="T. de Ciclo en días" numFmtId="0">
      <sharedItems containsString="0" containsBlank="1" containsNumber="1" containsInteger="1" minValue="0" maxValue="780"/>
    </cacheField>
    <cacheField name="ESTATUS AL DÍA" numFmtId="0">
      <sharedItems containsBlank="1"/>
    </cacheField>
    <cacheField name="PROCESO DE NEGOCIO" numFmtId="0">
      <sharedItems count="8">
        <s v="Finanzas, RH, Administración"/>
        <s v="Ventas &amp; Mkt."/>
        <s v="Distribución"/>
        <s v="Calidad"/>
        <s v="Operaciones"/>
        <s v="Servicio al Cliente"/>
        <s v="Administración"/>
        <s v="SHEQ" u="1"/>
      </sharedItems>
    </cacheField>
    <cacheField name="Ingresada en PBOT" numFmtId="0">
      <sharedItems containsBlank="1"/>
    </cacheField>
    <cacheField name="Grupo Técnico Asignado" numFmtId="0">
      <sharedItems/>
    </cacheField>
    <cacheField name="Tipo de Iniciativa" numFmtId="0">
      <sharedItems count="5">
        <s v="Terminado"/>
        <s v="On going"/>
        <s v="Proyecto nuevo"/>
        <s v="Duplicado / Cancelado"/>
        <s v="Proyecto nuevo " u="1"/>
      </sharedItems>
    </cacheField>
    <cacheField name="Dependencias:_x000a_IT Local_x000a_T. Digital_x000a_Digitalización_x000a_SSC_x000a_Externo" numFmtId="0">
      <sharedItems containsBlank="1"/>
    </cacheField>
    <cacheField name="Citizen Developer / Creator" numFmtId="0">
      <sharedItems containsBlank="1"/>
    </cacheField>
    <cacheField name="Dueño del Proceso" numFmtId="0">
      <sharedItems/>
    </cacheField>
    <cacheField name="Líder o Solicitante" numFmtId="0">
      <sharedItems/>
    </cacheField>
    <cacheField name="DTC Lead" numFmtId="0">
      <sharedItems containsBlank="1"/>
    </cacheField>
    <cacheField name="Black Belt Lead" numFmtId="0">
      <sharedItems containsBlank="1"/>
    </cacheField>
    <cacheField name="Dirección de Negocio _x000a_del Usuario" numFmtId="0">
      <sharedItems containsBlank="1"/>
    </cacheField>
    <cacheField name="¿Impacta a Gases Envasados?" numFmtId="0">
      <sharedItems containsBlank="1"/>
    </cacheField>
    <cacheField name="Business Process Analyst" numFmtId="0">
      <sharedItems containsBlank="1" count="6">
        <s v="Claudia Oliden"/>
        <s v="Manuel Lozoya"/>
        <s v="Pilar Arenas"/>
        <s v="Marina Dávila"/>
        <s v="Marina Davila" u="1"/>
        <m u="1"/>
      </sharedItems>
    </cacheField>
    <cacheField name="Área de Productividad" numFmtId="0">
      <sharedItems containsBlank="1"/>
    </cacheField>
    <cacheField name="VP (5)_x000a_Director (4)_x000a_Gerente (3)_x000a_Supervisor (2)_x000a_Usuario (1)" numFmtId="0">
      <sharedItems containsSemiMixedTypes="0" containsString="0" containsNumber="1" containsInteger="1" minValue="3" maxValue="5"/>
    </cacheField>
    <cacheField name="Si (5)_x000a_No (1)" numFmtId="0">
      <sharedItems containsSemiMixedTypes="0" containsString="0" containsNumber="1" containsInteger="1" minValue="1" maxValue="5"/>
    </cacheField>
    <cacheField name="&gt; 500 (5)_x000a_300 - 500 (4)_x000a_200 - 300 (3)_x000a_100  - 200 (2)_x000a_&lt; 100 (1)" numFmtId="0">
      <sharedItems containsSemiMixedTypes="0" containsString="0" containsNumber="1" containsInteger="1" minValue="1" maxValue="5"/>
    </cacheField>
    <cacheField name="Si (5)_x000a_Parcialmente (3)_x000a_No (1)" numFmtId="0">
      <sharedItems containsSemiMixedTypes="0" containsString="0" containsNumber="1" containsInteger="1" minValue="3" maxValue="5"/>
    </cacheField>
    <cacheField name="Alto (5) &gt;200 KUSD_x000a_Medio (3) &gt;100 KUSD_x000a_Bajo (1) &lt;100 KUSD _x000a_Ninguno (0) 0 KUSD" numFmtId="0">
      <sharedItems containsString="0" containsBlank="1" containsNumber="1" containsInteger="1" minValue="0" maxValue="5"/>
    </cacheField>
    <cacheField name="Transformación (5)_x000a_Mejora completa (3)_x000a_Mejora parcial (1)_x000a_Ninguno (0)" numFmtId="0">
      <sharedItems containsSemiMixedTypes="0" containsString="0" containsNumber="1" containsInteger="1" minValue="1" maxValue="5"/>
    </cacheField>
    <cacheField name="_x000a_Nlatam(5)_x000a_Nacional (3)_x000a_Local (1)_x000a_No (0)" numFmtId="0">
      <sharedItems containsSemiMixedTypes="0" containsString="0" containsNumber="1" containsInteger="1" minValue="0" maxValue="5"/>
    </cacheField>
    <cacheField name="Total Valor" numFmtId="0">
      <sharedItems containsSemiMixedTypes="0" containsString="0" containsNumber="1" containsInteger="1" minValue="240" maxValue="495"/>
    </cacheField>
    <cacheField name="_x000a_Ninguna  (5)_x000a_1 (4)_x000a_De 2 a 5 (3)_x000a_&gt; 5  (1)" numFmtId="0">
      <sharedItems containsSemiMixedTypes="0" containsString="0" containsNumber="1" containsInteger="1" minValue="3" maxValue="5"/>
    </cacheField>
    <cacheField name="No (5)_x000a_Si &lt; 5 KUSD (4)_x000a_Entre 5 y 20 KUSD (3)_x000a_Entre 20 y 100 KUSD (2)_x000a_Si &gt;100 KUSD (1)" numFmtId="0">
      <sharedItems containsSemiMixedTypes="0" containsString="0" containsNumber="1" containsInteger="1" minValue="1" maxValue="5"/>
    </cacheField>
    <cacheField name="Cambio Menor &lt;= 40 hrs... de dsllo (5)_x000a_Cambio Mayor &gt; 40 hrs. de dsllo (4)_x000a_Proyecto Menor  &lt; 160 hrs. (3)_x000a_Proyecto Mediano :  2-5 meses (2)_x000a_Proyecto Mayor &gt; 5 meses (1)" numFmtId="0">
      <sharedItems containsSemiMixedTypes="0" containsString="0" containsNumber="1" containsInteger="1" minValue="1" maxValue="5"/>
    </cacheField>
    <cacheField name="Alto (5)_x000a_Medio (3)_x000a_Bajo (1)" numFmtId="0">
      <sharedItems containsSemiMixedTypes="0" containsString="0" containsNumber="1" containsInteger="1" minValue="1" maxValue="5"/>
    </cacheField>
    <cacheField name="Más de 3 meses(1) _x000a_Entre 1 y 3 meses(3)_x000a_Menos de 1 mes (5)" numFmtId="0">
      <sharedItems containsSemiMixedTypes="0" containsString="0" containsNumber="1" containsInteger="1" minValue="1" maxValue="5"/>
    </cacheField>
    <cacheField name="Alto (1)_x000a_Medio (3)_x000a_Bajo (5)" numFmtId="0">
      <sharedItems containsSemiMixedTypes="0" containsString="0" containsNumber="1" containsInteger="1" minValue="1" maxValue="5"/>
    </cacheField>
    <cacheField name="Alto (1)_x000a_Medio (3)_x000a_Bajo (5)2" numFmtId="0">
      <sharedItems containsSemiMixedTypes="0" containsString="0" containsNumber="1" containsInteger="1" minValue="1" maxValue="5"/>
    </cacheField>
    <cacheField name="Total Esfuerzo" numFmtId="0">
      <sharedItems containsSemiMixedTypes="0" containsString="0" containsNumber="1" containsInteger="1" minValue="240" maxValue="525"/>
    </cacheField>
    <cacheField name="Puntaje Total" numFmtId="0">
      <sharedItems containsSemiMixedTypes="0" containsString="0" containsNumber="1" containsInteger="1" minValue="690" maxValue="930"/>
    </cacheField>
    <cacheField name="ESTATUS Y SIGUIENTES PASOS" numFmtId="0">
      <sharedItems containsBlank="1" longText="1"/>
    </cacheField>
    <cacheField name="Acciones a ejecutar para Acelerar" numFmtId="0">
      <sharedItems containsBlank="1" longText="1"/>
    </cacheField>
    <cacheField name="Business Impact USD$_x000a_Growth / year_x000a_Estimated" numFmtId="0">
      <sharedItems containsBlank="1" containsMixedTypes="1" containsNumber="1" containsInteger="1" minValue="10000" maxValue="1512000"/>
    </cacheField>
    <cacheField name="Business Impact USD$_x000a_Costos" numFmtId="0">
      <sharedItems containsBlank="1" containsMixedTypes="1" containsNumber="1" containsInteger="1" minValue="0" maxValue="0"/>
    </cacheField>
    <cacheField name="Business Impact (Time, Control, Compliance)" numFmtId="0">
      <sharedItems containsBlank="1" containsMixedTypes="1" containsNumber="1" containsInteger="1" minValue="115" maxValue="115"/>
    </cacheField>
    <cacheField name="Business Impact USD$ Soft Savings" numFmtId="0">
      <sharedItems containsNonDate="0" containsString="0" containsBlank="1"/>
    </cacheField>
    <cacheField name="jul-25" numFmtId="0">
      <sharedItems containsString="0" containsBlank="1" containsNumber="1" containsInteger="1" minValue="12388" maxValue="12388"/>
    </cacheField>
    <cacheField name="ago-25" numFmtId="0">
      <sharedItems containsNonDate="0" containsString="0" containsBlank="1"/>
    </cacheField>
    <cacheField name="sep-25" numFmtId="0">
      <sharedItems containsNonDate="0" containsString="0" containsBlank="1"/>
    </cacheField>
    <cacheField name="oct-25" numFmtId="0">
      <sharedItems containsNonDate="0" containsString="0" containsBlank="1"/>
    </cacheField>
    <cacheField name="nov-25" numFmtId="0">
      <sharedItems containsNonDate="0" containsString="0" containsBlank="1"/>
    </cacheField>
    <cacheField name="dic-25" numFmtId="0">
      <sharedItems containsNonDate="0" containsString="0" containsBlank="1"/>
    </cacheField>
    <cacheField name="Beneficios Real YTD Reportados  Power Steering USD$" numFmtId="0">
      <sharedItems containsBlank="1" containsMixedTypes="1" containsNumber="1" containsInteger="1" minValue="0" maxValue="12388"/>
    </cacheField>
    <cacheField name="Arranque de Beneficios" numFmtId="0">
      <sharedItems containsNonDate="0" containsDate="1" containsString="0" containsBlank="1" minDate="2025-05-01T00:00:00" maxDate="2025-10-02T00:00:00"/>
    </cacheField>
    <cacheField name="Fin de Beneficios" numFmtId="0">
      <sharedItems containsNonDate="0" containsDate="1" containsString="0" containsBlank="1" minDate="2026-04-01T00:00:00" maxDate="2026-09-02T00:00:00"/>
    </cacheField>
    <cacheField name="Fase: Nuevo / Análisis / Desarrollo / Pruebas/ Implementado / Terminado" numFmtId="0">
      <sharedItems/>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 Lozoya" refreshedDate="45938.374765509259" createdVersion="8" refreshedVersion="8" minRefreshableVersion="3" recordCount="145" xr:uid="{A1BAC74F-F703-44EF-8F4A-621A8AAC049B}">
  <cacheSource type="worksheet">
    <worksheetSource ref="A4:BG148" sheet="Proyectos PGP"/>
  </cacheSource>
  <cacheFields count="59">
    <cacheField name="Previo" numFmtId="0">
      <sharedItems containsBlank="1"/>
    </cacheField>
    <cacheField name="Ranking" numFmtId="0">
      <sharedItems containsString="0" containsBlank="1" containsNumber="1" containsInteger="1" minValue="1" maxValue="134"/>
    </cacheField>
    <cacheField name="ID Power Steering" numFmtId="0">
      <sharedItems containsBlank="1"/>
    </cacheField>
    <cacheField name="Card ID DevOps" numFmtId="0">
      <sharedItems containsString="0" containsBlank="1" containsNumber="1" containsInteger="1" minValue="19155" maxValue="35589"/>
    </cacheField>
    <cacheField name="Iniciativa" numFmtId="0">
      <sharedItems/>
    </cacheField>
    <cacheField name="Descripción" numFmtId="0">
      <sharedItems containsBlank="1" longText="1"/>
    </cacheField>
    <cacheField name="Valor / Diferenciador" numFmtId="0">
      <sharedItems containsBlank="1" longText="1"/>
    </cacheField>
    <cacheField name="Fecha de Registro" numFmtId="0">
      <sharedItems containsDate="1" containsBlank="1" containsMixedTypes="1" minDate="2019-06-01T00:00:00" maxDate="2025-10-02T00:00:00"/>
    </cacheField>
    <cacheField name="Fecha Inicio" numFmtId="0">
      <sharedItems containsNonDate="0" containsDate="1" containsString="0" containsBlank="1" minDate="2023-01-11T00:00:00" maxDate="2025-10-16T00:00:00" count="71">
        <d v="2025-06-02T00:00:00"/>
        <d v="2024-01-10T00:00:00"/>
        <d v="2024-01-05T00:00:00"/>
        <d v="2024-01-01T00:00:00"/>
        <m/>
        <d v="2024-05-01T00:00:00"/>
        <d v="2025-04-01T00:00:00"/>
        <d v="2024-01-09T00:00:00"/>
        <d v="2023-01-11T00:00:00"/>
        <d v="2024-07-15T00:00:00"/>
        <d v="2025-01-01T00:00:00"/>
        <d v="2024-12-01T00:00:00"/>
        <d v="2025-03-30T00:00:00"/>
        <d v="2024-03-30T00:00:00"/>
        <d v="2025-01-15T00:00:00"/>
        <d v="2024-10-01T00:00:00"/>
        <d v="2025-02-03T00:00:00"/>
        <d v="2024-04-30T00:00:00"/>
        <d v="2025-01-04T00:00:00"/>
        <d v="2025-06-18T00:00:00"/>
        <d v="2024-08-15T00:00:00"/>
        <d v="2025-09-01T00:00:00"/>
        <d v="2025-01-07T00:00:00"/>
        <d v="2025-07-07T00:00:00"/>
        <d v="2024-02-28T00:00:00"/>
        <d v="2024-09-15T00:00:00"/>
        <d v="2024-08-01T00:00:00"/>
        <d v="2025-01-30T00:00:00"/>
        <d v="2024-06-01T00:00:00"/>
        <d v="2025-08-01T00:00:00"/>
        <d v="2025-02-13T00:00:00"/>
        <d v="2025-02-25T00:00:00"/>
        <d v="2024-03-12T00:00:00"/>
        <d v="2025-01-02T00:00:00"/>
        <d v="2025-05-14T00:00:00"/>
        <d v="2025-04-15T00:00:00"/>
        <d v="2025-07-30T00:00:00"/>
        <d v="2025-03-13T00:00:00"/>
        <d v="2024-10-15T00:00:00"/>
        <d v="2025-05-26T00:00:00"/>
        <d v="2025-05-22T00:00:00"/>
        <d v="2025-06-01T00:00:00"/>
        <d v="2025-05-06T00:00:00"/>
        <d v="2024-01-20T00:00:00"/>
        <d v="2024-12-15T00:00:00"/>
        <d v="2025-07-01T00:00:00"/>
        <d v="2025-07-15T00:00:00"/>
        <d v="2025-08-08T00:00:00"/>
        <d v="2025-05-27T00:00:00"/>
        <d v="2025-04-30T00:00:00"/>
        <d v="2025-07-22T00:00:00"/>
        <d v="2025-10-01T00:00:00"/>
        <d v="2025-06-04T00:00:00"/>
        <d v="2024-09-01T00:00:00"/>
        <d v="2025-01-03T00:00:00"/>
        <d v="2025-02-19T00:00:00"/>
        <d v="2025-03-10T00:00:00"/>
        <d v="2025-04-14T00:00:00"/>
        <d v="2025-03-20T00:00:00"/>
        <d v="2025-06-25T00:00:00"/>
        <d v="2025-09-23T00:00:00"/>
        <d v="2025-06-19T00:00:00"/>
        <d v="2025-06-15T00:00:00"/>
        <d v="2025-09-09T00:00:00"/>
        <d v="2024-01-15T00:00:00" u="1"/>
        <d v="2024-01-02T00:00:00" u="1"/>
        <d v="2025-08-28T00:00:00" u="1"/>
        <d v="2024-01-08T00:00:00" u="1"/>
        <d v="2025-08-15T00:00:00" u="1"/>
        <d v="2025-01-08T00:00:00" u="1"/>
        <d v="2025-10-15T00:00:00" u="1"/>
      </sharedItems>
    </cacheField>
    <cacheField name="Fecha de Término / real o estimada" numFmtId="0">
      <sharedItems containsDate="1" containsBlank="1" containsMixedTypes="1" minDate="2025-01-01T00:00:00" maxDate="2026-03-31T00:00:00" count="42">
        <d v="2025-07-01T00:00:00"/>
        <d v="2025-01-01T00:00:00"/>
        <d v="2025-03-01T00:00:00"/>
        <m/>
        <d v="2025-02-01T00:00:00"/>
        <s v="TBD"/>
        <d v="2025-04-01T00:00:00"/>
        <d v="2025-10-01T00:00:00"/>
        <d v="2025-11-01T00:00:00"/>
        <d v="2025-10-30T00:00:00"/>
        <d v="2025-03-04T00:00:00"/>
        <d v="2025-12-15T00:00:00"/>
        <d v="2025-05-09T00:00:00"/>
        <d v="2025-05-23T00:00:00"/>
        <d v="2025-11-15T00:00:00"/>
        <d v="2025-07-15T00:00:00"/>
        <d v="2025-05-30T00:00:00"/>
        <d v="2025-06-01T00:00:00"/>
        <d v="2025-08-01T00:00:00"/>
        <d v="2025-09-30T00:00:00"/>
        <d v="2025-06-25T00:00:00"/>
        <d v="2025-03-30T00:00:00"/>
        <d v="2025-03-31T00:00:00"/>
        <d v="2026-03-30T00:00:00"/>
        <d v="2025-04-30T00:00:00"/>
        <d v="2025-05-24T00:00:00"/>
        <d v="2025-06-30T00:00:00"/>
        <d v="2025-07-29T00:00:00"/>
        <d v="2025-07-12T00:00:00"/>
        <d v="2025-07-31T00:00:00"/>
        <d v="2025-08-08T00:00:00"/>
        <d v="2025-08-27T00:00:00"/>
        <d v="2025-10-31T00:00:00"/>
        <d v="2025-11-30T00:00:00"/>
        <d v="2025-07-14T00:00:00"/>
        <d v="2025-09-01T00:00:00"/>
        <d v="2025-07-30T00:00:00"/>
        <d v="2025-08-28T00:00:00"/>
        <d v="2025-09-23T00:00:00"/>
        <d v="2025-12-01T00:00:00" u="1"/>
        <d v="2026-01-01T00:00:00" u="1"/>
        <d v="2025-12-10T00:00:00" u="1"/>
      </sharedItems>
    </cacheField>
    <cacheField name="T. de Ciclo en días" numFmtId="0">
      <sharedItems containsString="0" containsBlank="1" containsNumber="1" containsInteger="1" minValue="7" maxValue="780"/>
    </cacheField>
    <cacheField name="ESTATUS AL DÍA" numFmtId="0">
      <sharedItems containsBlank="1"/>
    </cacheField>
    <cacheField name="Proceso de Negocio" numFmtId="0">
      <sharedItems count="8">
        <s v="Finanzas, RH, Administración"/>
        <s v="Ventas &amp; Mkt."/>
        <s v="Distribución"/>
        <s v="Servicio al Cliente"/>
        <s v="Operaciones"/>
        <s v="SHEQ"/>
        <s v="Calidad"/>
        <s v="Administración" u="1"/>
      </sharedItems>
    </cacheField>
    <cacheField name="Ingresada en PBOT" numFmtId="0">
      <sharedItems containsBlank="1"/>
    </cacheField>
    <cacheField name="Grupo Técnico Asignado" numFmtId="0">
      <sharedItems containsBlank="1" count="8">
        <s v="Digital Nlatam - Citizen Developers"/>
        <s v="IT Group"/>
        <s v="Transformación Digital"/>
        <s v="Digital Nlatam"/>
        <s v="IT"/>
        <m/>
        <s v="Digital Nlatam - Practicantes"/>
        <s v="Operaciones" u="1"/>
      </sharedItems>
    </cacheField>
    <cacheField name="Tipo de Iniciativa" numFmtId="0">
      <sharedItems count="5">
        <s v="Terminado"/>
        <s v="Proyecto nuevo"/>
        <s v="Duplicado / Cancelado"/>
        <s v="On going"/>
        <s v="Cancelado" u="1"/>
      </sharedItems>
    </cacheField>
    <cacheField name="Dependencias:_x000a_IT Local_x000a_T. Digital_x000a_Digitalización_x000a_SSC_x000a_Externo" numFmtId="0">
      <sharedItems containsBlank="1"/>
    </cacheField>
    <cacheField name="Citizen Developer / Creator" numFmtId="0">
      <sharedItems containsBlank="1"/>
    </cacheField>
    <cacheField name="Dueño del Proceso" numFmtId="0">
      <sharedItems containsBlank="1"/>
    </cacheField>
    <cacheField name="Líder o Solicitante" numFmtId="0">
      <sharedItems containsBlank="1"/>
    </cacheField>
    <cacheField name="DTC Lead" numFmtId="0">
      <sharedItems containsBlank="1"/>
    </cacheField>
    <cacheField name="Black Belt Lead" numFmtId="0">
      <sharedItems containsBlank="1"/>
    </cacheField>
    <cacheField name="Dirección de Negocio _x000a_del Usuario" numFmtId="0">
      <sharedItems containsBlank="1"/>
    </cacheField>
    <cacheField name="¿Impacta a Gases Envasados?" numFmtId="0">
      <sharedItems containsBlank="1"/>
    </cacheField>
    <cacheField name="Business Process Analyst" numFmtId="0">
      <sharedItems containsBlank="1"/>
    </cacheField>
    <cacheField name="Área de Productividad" numFmtId="0">
      <sharedItems containsBlank="1"/>
    </cacheField>
    <cacheField name="VP (5)_x000a_Director (4)_x000a_Gerente (3)_x000a_Supervisor (2)_x000a_Usuario (1)" numFmtId="0">
      <sharedItems containsString="0" containsBlank="1" containsNumber="1" containsInteger="1" minValue="2" maxValue="5"/>
    </cacheField>
    <cacheField name="Si (5)_x000a_No (1)" numFmtId="0">
      <sharedItems containsString="0" containsBlank="1" containsNumber="1" containsInteger="1" minValue="1" maxValue="5"/>
    </cacheField>
    <cacheField name="&gt; 500 (5)_x000a_300 - 500 (4)_x000a_200 - 300 (3)_x000a_100  - 200 (2)_x000a_&lt; 100 (1)" numFmtId="0">
      <sharedItems containsString="0" containsBlank="1" containsNumber="1" containsInteger="1" minValue="1" maxValue="5"/>
    </cacheField>
    <cacheField name="Si (5)_x000a_Parcialmente (3)_x000a_No (1)" numFmtId="0">
      <sharedItems containsString="0" containsBlank="1" containsNumber="1" containsInteger="1" minValue="3" maxValue="5"/>
    </cacheField>
    <cacheField name="Alto (5) &gt;200 KUSD_x000a_Medio (3) &gt;100 KUSD_x000a_Bajo (1) &lt;100 KUSD _x000a_Ninguno (0) 0 KUSD" numFmtId="0">
      <sharedItems containsString="0" containsBlank="1" containsNumber="1" containsInteger="1" minValue="0" maxValue="5"/>
    </cacheField>
    <cacheField name="Transformación (5)_x000a_Mejora completa (3)_x000a_Mejora parcial (1)_x000a_Ninguno (0)" numFmtId="0">
      <sharedItems containsString="0" containsBlank="1" containsNumber="1" containsInteger="1" minValue="1" maxValue="5"/>
    </cacheField>
    <cacheField name="_x000a_Nlatam(5)_x000a_Nacional (3)_x000a_Local (1)_x000a_No (0)" numFmtId="0">
      <sharedItems containsString="0" containsBlank="1" containsNumber="1" containsInteger="1" minValue="0" maxValue="5"/>
    </cacheField>
    <cacheField name="Total Valor" numFmtId="0">
      <sharedItems containsString="0" containsBlank="1" containsNumber="1" containsInteger="1" minValue="0" maxValue="495"/>
    </cacheField>
    <cacheField name="_x000a_Ninguna  (5)_x000a_1 (4)_x000a_De 2 a 5 (3)_x000a_&gt; 5  (1)" numFmtId="0">
      <sharedItems containsString="0" containsBlank="1" containsNumber="1" containsInteger="1" minValue="1" maxValue="5"/>
    </cacheField>
    <cacheField name="No (5)_x000a_Si &lt; 5 KUSD (4)_x000a_Entre 5 y 20 KUSD (3)_x000a_Entre 20 y 100 KUSD (2)_x000a_Si &gt;100 KUSD (1)" numFmtId="0">
      <sharedItems containsString="0" containsBlank="1" containsNumber="1" containsInteger="1" minValue="1" maxValue="5"/>
    </cacheField>
    <cacheField name="Cambio Menor &lt;= 40 hrs... de dsllo (5)_x000a_Cambio Mayor &gt; 40 hrs. de dsllo (4)_x000a_Proyecto Menor  &lt; 160 hrs. (3)_x000a_Proyecto Mediano :  2-5 meses (2)_x000a_Proyecto Mayor &gt; 5 meses (1)" numFmtId="0">
      <sharedItems containsBlank="1" containsMixedTypes="1" containsNumber="1" containsInteger="1" minValue="1" maxValue="5"/>
    </cacheField>
    <cacheField name="Alto (5)_x000a_Medio (3)_x000a_Bajo (1)" numFmtId="0">
      <sharedItems containsString="0" containsBlank="1" containsNumber="1" containsInteger="1" minValue="1" maxValue="5"/>
    </cacheField>
    <cacheField name="Más de 3 meses(1) _x000a_Entre 1 y 3 meses(3)_x000a_Menos de 1 mes (5)" numFmtId="0">
      <sharedItems containsString="0" containsBlank="1" containsNumber="1" containsInteger="1" minValue="1" maxValue="5"/>
    </cacheField>
    <cacheField name="Alto (1)_x000a_Medio (3)_x000a_Bajo (5)" numFmtId="0">
      <sharedItems containsString="0" containsBlank="1" containsNumber="1" containsInteger="1" minValue="1" maxValue="5"/>
    </cacheField>
    <cacheField name="Alto (1)_x000a_Medio (3)_x000a_Bajo (5)2" numFmtId="0">
      <sharedItems containsString="0" containsBlank="1" containsNumber="1" containsInteger="1" minValue="1" maxValue="5"/>
    </cacheField>
    <cacheField name="Total Esfuerzo" numFmtId="0">
      <sharedItems containsMixedTypes="1" containsNumber="1" containsInteger="1" minValue="0" maxValue="525"/>
    </cacheField>
    <cacheField name="Puntaje Total" numFmtId="0">
      <sharedItems containsString="0" containsBlank="1" containsNumber="1" containsInteger="1" minValue="0" maxValue="945"/>
    </cacheField>
    <cacheField name="ESTATUS Y SIGUIENTES PASOS" numFmtId="0">
      <sharedItems containsBlank="1" longText="1"/>
    </cacheField>
    <cacheField name="Acciones a ejecutar para Acelerar" numFmtId="0">
      <sharedItems containsBlank="1" longText="1"/>
    </cacheField>
    <cacheField name="Business Impact USD$_x000a_Growth / year_x000a_Estimated" numFmtId="0">
      <sharedItems containsBlank="1" containsMixedTypes="1" containsNumber="1" containsInteger="1" minValue="10000" maxValue="1512000"/>
    </cacheField>
    <cacheField name="Business Impact USD$_x000a_Costos" numFmtId="0">
      <sharedItems containsBlank="1" containsMixedTypes="1" containsNumber="1" containsInteger="1" minValue="0" maxValue="15000"/>
    </cacheField>
    <cacheField name="Business Impact (Time, Control, Compliance)" numFmtId="0">
      <sharedItems containsBlank="1" containsMixedTypes="1" containsNumber="1" containsInteger="1" minValue="115" maxValue="115" count="60">
        <s v="Control, Compliance, Reducción de tiempo admin"/>
        <s v="Reducción de 1 FTE en el proceso de facturación"/>
        <s v="Crecimiento - Hard Savings  $510.4 K USD (nuevos leads derivados de envío de campañas de marketing dirigidas)"/>
        <m/>
        <s v="Control de activos"/>
        <n v="115"/>
        <s v="Control/Compliance"/>
        <s v="Control de la operación "/>
        <s v="Automatización_x000a_Reducción de Hrs Hombre"/>
        <s v="Eficiencia operativa"/>
        <s v="Soft Savings - Control_x000a_Satisfacción del cliente_x000a_Compliance_x000a_Servicio al Cliente"/>
        <s v="Control de incidencias y optimización del proceso"/>
        <s v="Estandarización_x000a_Reducción de Hrs Hombre_x000a_Integración de Datos"/>
        <s v="Mejora la Rotación de cilindros_x000a_Mejora en el control de activos"/>
        <s v="Control"/>
        <s v="Soft_x000a_Precision de Fcst_x000a_Reducción de Tiempo"/>
        <s v="Recuperación de costos por viajes en falso "/>
        <s v="Optimización de procesos_x000a_Reducción de tiempos"/>
        <s v="Optimización del proceso"/>
        <s v="Mejor control de activos"/>
        <s v="SI se considera una reducción del 0.5% de la reserva de obsoletos"/>
        <s v="Optimización de tiempos"/>
        <s v="Tiempo - Disminución de horas en elaboración de reportes área de Ventas"/>
        <s v="Control de activos_x000a_&lt; 10%"/>
        <s v="Venta adicional"/>
        <s v="Servicio y control de certificados"/>
        <s v="Tiempo y Control"/>
        <s v="Tiempo "/>
        <s v="Integración de Procesos_x000a_Simplificación de procesos_x000a_Reducción de tiempos_x000a_Generación de Data para Análisis "/>
        <s v="Control / Compliance"/>
        <s v="Control  Interno_x000a_Estandarizacion"/>
        <s v="Simplicidad administrativa y mejora en el análisis de información"/>
        <s v="Reduccion Hrs Hombre _x000a_Capitalización de Vtas_x000a_Control Administrativo, Estimar Tiempo que se ahorran Vendedores en Consultas"/>
        <s v="Cumplimiento_x000a_UX_x000a_Performance_x000a_"/>
        <s v="Optimización del proceso_x000a_Reducción de carga administrativa"/>
        <s v="Control del proceso"/>
        <s v="Control de transacciones y cumplimiento"/>
        <s v="Mejora en servicio a clientes"/>
        <s v="Control administrativo._x000a_Evitar denuncia ante SAT, multas, cierre de establecimiento, revocación de certificado"/>
        <s v="Información para área comercial  del área de alimentos que apoyará generación de ventas."/>
        <s v="Información para área comercial sobre PYC."/>
        <s v="Control administrativo"/>
        <s v="Compliance"/>
        <s v="Mejora en el control administrativo de activos _x000a_Reducción de carga administrativa de fuerza de ventas y personal administrativo"/>
        <s v="Simplificación administrativa de los proyectos, mejorar el seguimiento y control de proyectos de Construcción y remodelación. Visibilidad a las Vicepresidencias "/>
        <s v="Productividad - Hard Savings $ 144 K USD (incremento de días paciente por entrega oportuna de equipos SAOS)"/>
        <s v="Tiempo_x000a_Costo"/>
        <s v="Control "/>
        <s v="Recuperación de costos de operación por viajes en falso"/>
        <s v="Tiempo"/>
        <s v="Mejorar el control del costo por inasistencias de los servicios de vigilancia"/>
        <s v="Mejora de Servicio a pacientes"/>
        <s v="Reducción de tiempos"/>
        <s v="Control de Inventarios"/>
        <s v="Control de Inventarios_x000a_Objetivo reducir en el 1er año 30% el inventario añejo a mas de 1 año. Actualmente + de 7 Millones de MXP"/>
        <s v="Reducción Hrs Hombre_x000a_Control Administrativo"/>
        <s v="Control, compliance"/>
        <s v="Tiempo_x000a_Servicio"/>
        <s v="Cumplimiento, Satisfacción del Cliente"/>
        <s v="Control y cumplimiento para la continuidad del negocio"/>
      </sharedItems>
    </cacheField>
    <cacheField name="Business Impact USD$ Soft Savings" numFmtId="0">
      <sharedItems containsBlank="1"/>
    </cacheField>
    <cacheField name="jul-25" numFmtId="0">
      <sharedItems containsString="0" containsBlank="1" containsNumber="1" containsInteger="1" minValue="12388" maxValue="12388"/>
    </cacheField>
    <cacheField name="ago-25" numFmtId="0">
      <sharedItems containsString="0" containsBlank="1" containsNumber="1" containsInteger="1" minValue="16636" maxValue="25557"/>
    </cacheField>
    <cacheField name="sep-25" numFmtId="0">
      <sharedItems containsString="0" containsBlank="1" containsNumber="1" containsInteger="1" minValue="10142" maxValue="16236"/>
    </cacheField>
    <cacheField name="oct-25" numFmtId="0">
      <sharedItems containsNonDate="0" containsString="0" containsBlank="1"/>
    </cacheField>
    <cacheField name="nov-25" numFmtId="0">
      <sharedItems containsNonDate="0" containsString="0" containsBlank="1"/>
    </cacheField>
    <cacheField name="dic-25" numFmtId="0">
      <sharedItems containsNonDate="0" containsString="0" containsBlank="1"/>
    </cacheField>
    <cacheField name="Beneficios Real YTD Reportados  Power Steering USD$" numFmtId="167">
      <sharedItems containsSemiMixedTypes="0" containsString="0" containsNumber="1" containsInteger="1" minValue="0" maxValue="38557"/>
    </cacheField>
    <cacheField name="Arranque de Beneficios" numFmtId="0">
      <sharedItems containsDate="1" containsBlank="1" containsMixedTypes="1" minDate="2025-05-01T00:00:00" maxDate="2025-10-02T00:00:00"/>
    </cacheField>
    <cacheField name="Fin de Beneficios" numFmtId="0">
      <sharedItems containsNonDate="0" containsDate="1" containsString="0" containsBlank="1" minDate="2026-04-01T00:00:00" maxDate="2026-09-02T00:00:00"/>
    </cacheField>
    <cacheField name="Fase: Nuevo / Análisis / Desarrollo / Pruebas/ Implementado / Terminado" numFmtId="0">
      <sharedItems count="9">
        <s v="Terminado"/>
        <s v="Análisis"/>
        <s v="Nuevo"/>
        <s v="Cancelado"/>
        <s v="Desarrollo"/>
        <s v="Nuevo Arrancado"/>
        <s v="Pruebas"/>
        <s v="Concluido"/>
        <s v="Analisis"/>
      </sharedItems>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 Lozoya" refreshedDate="45940.412207407404" createdVersion="8" refreshedVersion="8" minRefreshableVersion="3" recordCount="147" xr:uid="{A7624DA4-B4DB-45BC-8FD7-AABBA399A24E}">
  <cacheSource type="worksheet">
    <worksheetSource ref="A4:BG149" sheet="Proyectos PGP"/>
  </cacheSource>
  <cacheFields count="59">
    <cacheField name="Previo" numFmtId="0">
      <sharedItems containsBlank="1"/>
    </cacheField>
    <cacheField name="Ranking" numFmtId="0">
      <sharedItems containsString="0" containsBlank="1" containsNumber="1" containsInteger="1" minValue="1" maxValue="134"/>
    </cacheField>
    <cacheField name="ID Power Steering" numFmtId="0">
      <sharedItems containsBlank="1"/>
    </cacheField>
    <cacheField name="Card ID DevOps" numFmtId="0">
      <sharedItems containsString="0" containsBlank="1" containsNumber="1" containsInteger="1" minValue="19155" maxValue="35589"/>
    </cacheField>
    <cacheField name="Iniciativa" numFmtId="0">
      <sharedItems/>
    </cacheField>
    <cacheField name="Descripción" numFmtId="0">
      <sharedItems containsBlank="1" longText="1"/>
    </cacheField>
    <cacheField name="Valor / Diferenciador" numFmtId="0">
      <sharedItems containsBlank="1" longText="1"/>
    </cacheField>
    <cacheField name="Fecha de Registro" numFmtId="0">
      <sharedItems containsDate="1" containsBlank="1" containsMixedTypes="1" minDate="2019-06-01T00:00:00" maxDate="2025-10-02T00:00:00"/>
    </cacheField>
    <cacheField name="Fecha Inicio" numFmtId="0">
      <sharedItems containsNonDate="0" containsDate="1" containsString="0" containsBlank="1" minDate="2023-01-11T00:00:00" maxDate="2025-10-02T00:00:00"/>
    </cacheField>
    <cacheField name="Fecha de Término / real o estimada" numFmtId="0">
      <sharedItems containsDate="1" containsBlank="1" containsMixedTypes="1" minDate="2025-01-01T00:00:00" maxDate="2026-03-31T00:00:00"/>
    </cacheField>
    <cacheField name="T. de Ciclo en días" numFmtId="0">
      <sharedItems containsString="0" containsBlank="1" containsNumber="1" containsInteger="1" minValue="9" maxValue="780"/>
    </cacheField>
    <cacheField name="ESTATUS AL DÍA" numFmtId="0">
      <sharedItems containsBlank="1"/>
    </cacheField>
    <cacheField name="Proceso de Negocio" numFmtId="0">
      <sharedItems containsBlank="1"/>
    </cacheField>
    <cacheField name="Ingresada en PBOT" numFmtId="0">
      <sharedItems containsBlank="1"/>
    </cacheField>
    <cacheField name="Grupo Técnico Asignado" numFmtId="0">
      <sharedItems containsBlank="1"/>
    </cacheField>
    <cacheField name="Tipo de Iniciativa" numFmtId="0">
      <sharedItems containsBlank="1" count="5">
        <s v="Terminado"/>
        <s v="Proyecto nuevo"/>
        <s v="Duplicado / Cancelado"/>
        <s v="On going"/>
        <m/>
      </sharedItems>
    </cacheField>
    <cacheField name="Dependencias:_x000a_IT Local_x000a_T. Digital_x000a_Digitalización_x000a_SSC_x000a_Externo" numFmtId="0">
      <sharedItems containsBlank="1"/>
    </cacheField>
    <cacheField name="Citizen Developer / Creator" numFmtId="0">
      <sharedItems containsBlank="1"/>
    </cacheField>
    <cacheField name="Dueño del Proceso" numFmtId="0">
      <sharedItems containsBlank="1"/>
    </cacheField>
    <cacheField name="Líder o Solicitante" numFmtId="0">
      <sharedItems containsBlank="1"/>
    </cacheField>
    <cacheField name="DTC Lead" numFmtId="0">
      <sharedItems containsBlank="1"/>
    </cacheField>
    <cacheField name="Black Belt Lead" numFmtId="0">
      <sharedItems containsBlank="1"/>
    </cacheField>
    <cacheField name="Dirección de Negocio _x000a_del Usuario" numFmtId="0">
      <sharedItems containsBlank="1"/>
    </cacheField>
    <cacheField name="¿Impacta a Gases Envasados?" numFmtId="0">
      <sharedItems containsBlank="1"/>
    </cacheField>
    <cacheField name="Business Process Analyst" numFmtId="0">
      <sharedItems containsBlank="1"/>
    </cacheField>
    <cacheField name="Área de Productividad" numFmtId="0">
      <sharedItems containsBlank="1"/>
    </cacheField>
    <cacheField name="VP (5)_x000a_Director (4)_x000a_Gerente (3)_x000a_Supervisor (2)_x000a_Usuario (1)" numFmtId="0">
      <sharedItems containsString="0" containsBlank="1" containsNumber="1" containsInteger="1" minValue="2" maxValue="5"/>
    </cacheField>
    <cacheField name="Si (5)_x000a_No (1)" numFmtId="0">
      <sharedItems containsString="0" containsBlank="1" containsNumber="1" containsInteger="1" minValue="1" maxValue="5"/>
    </cacheField>
    <cacheField name="&gt; 500 (5)_x000a_300 - 500 (4)_x000a_200 - 300 (3)_x000a_100  - 200 (2)_x000a_&lt; 100 (1)" numFmtId="0">
      <sharedItems containsString="0" containsBlank="1" containsNumber="1" containsInteger="1" minValue="1" maxValue="5"/>
    </cacheField>
    <cacheField name="Si (5)_x000a_Parcialmente (3)_x000a_No (1)" numFmtId="0">
      <sharedItems containsString="0" containsBlank="1" containsNumber="1" containsInteger="1" minValue="3" maxValue="5"/>
    </cacheField>
    <cacheField name="Alto (5) &gt;200 KUSD_x000a_Medio (3) &gt;100 KUSD_x000a_Bajo (1) &lt;100 KUSD _x000a_Ninguno (0) 0 KUSD" numFmtId="0">
      <sharedItems containsString="0" containsBlank="1" containsNumber="1" containsInteger="1" minValue="0" maxValue="5"/>
    </cacheField>
    <cacheField name="Transformación (5)_x000a_Mejora completa (3)_x000a_Mejora parcial (1)_x000a_Ninguno (0)" numFmtId="0">
      <sharedItems containsString="0" containsBlank="1" containsNumber="1" containsInteger="1" minValue="1" maxValue="5"/>
    </cacheField>
    <cacheField name="_x000a_Nlatam(5)_x000a_Nacional (3)_x000a_Local (1)_x000a_No (0)" numFmtId="0">
      <sharedItems containsString="0" containsBlank="1" containsNumber="1" containsInteger="1" minValue="0" maxValue="5"/>
    </cacheField>
    <cacheField name="Total Valor" numFmtId="0">
      <sharedItems containsString="0" containsBlank="1" containsNumber="1" containsInteger="1" minValue="0" maxValue="495"/>
    </cacheField>
    <cacheField name="_x000a_Ninguna  (5)_x000a_1 (4)_x000a_De 2 a 5 (3)_x000a_&gt; 5  (1)" numFmtId="0">
      <sharedItems containsString="0" containsBlank="1" containsNumber="1" containsInteger="1" minValue="1" maxValue="5"/>
    </cacheField>
    <cacheField name="No (5)_x000a_Si &lt; 5 KUSD (4)_x000a_Entre 5 y 20 KUSD (3)_x000a_Entre 20 y 100 KUSD (2)_x000a_Si &gt;100 KUSD (1)" numFmtId="0">
      <sharedItems containsString="0" containsBlank="1" containsNumber="1" containsInteger="1" minValue="1" maxValue="5"/>
    </cacheField>
    <cacheField name="Cambio Menor &lt;= 40 hrs... de dsllo (5)_x000a_Cambio Mayor &gt; 40 hrs. de dsllo (4)_x000a_Proyecto Menor  &lt; 160 hrs. (3)_x000a_Proyecto Mediano :  2-5 meses (2)_x000a_Proyecto Mayor &gt; 5 meses (1)" numFmtId="0">
      <sharedItems containsBlank="1" containsMixedTypes="1" containsNumber="1" containsInteger="1" minValue="1" maxValue="5"/>
    </cacheField>
    <cacheField name="Alto (5)_x000a_Medio (3)_x000a_Bajo (1)" numFmtId="0">
      <sharedItems containsString="0" containsBlank="1" containsNumber="1" containsInteger="1" minValue="1" maxValue="5"/>
    </cacheField>
    <cacheField name="Más de 3 meses(1) _x000a_Entre 1 y 3 meses(3)_x000a_Menos de 1 mes (5)" numFmtId="0">
      <sharedItems containsString="0" containsBlank="1" containsNumber="1" containsInteger="1" minValue="1" maxValue="5"/>
    </cacheField>
    <cacheField name="Alto (1)_x000a_Medio (3)_x000a_Bajo (5)" numFmtId="0">
      <sharedItems containsString="0" containsBlank="1" containsNumber="1" containsInteger="1" minValue="1" maxValue="5"/>
    </cacheField>
    <cacheField name="Alto (1)_x000a_Medio (3)_x000a_Bajo (5)2" numFmtId="0">
      <sharedItems containsString="0" containsBlank="1" containsNumber="1" containsInteger="1" minValue="1" maxValue="5"/>
    </cacheField>
    <cacheField name="Total Esfuerzo" numFmtId="0">
      <sharedItems containsBlank="1" containsMixedTypes="1" containsNumber="1" containsInteger="1" minValue="0" maxValue="525"/>
    </cacheField>
    <cacheField name="Puntaje Total" numFmtId="0">
      <sharedItems containsString="0" containsBlank="1" containsNumber="1" containsInteger="1" minValue="0" maxValue="945"/>
    </cacheField>
    <cacheField name="ESTATUS Y SIGUIENTES PASOS" numFmtId="0">
      <sharedItems containsBlank="1" longText="1"/>
    </cacheField>
    <cacheField name="Acciones a ejecutar para Acelerar" numFmtId="0">
      <sharedItems containsBlank="1" longText="1"/>
    </cacheField>
    <cacheField name="Business Impact USD$_x000a_Growth / year_x000a_Estimated" numFmtId="0">
      <sharedItems containsBlank="1" containsMixedTypes="1" containsNumber="1" containsInteger="1" minValue="10000" maxValue="1512000"/>
    </cacheField>
    <cacheField name="Business Impact USD$_x000a_Costos" numFmtId="0">
      <sharedItems containsBlank="1" containsMixedTypes="1" containsNumber="1" containsInteger="1" minValue="0" maxValue="15000"/>
    </cacheField>
    <cacheField name="Business Impact (Time, Control, Compliance)" numFmtId="0">
      <sharedItems containsBlank="1" count="27">
        <s v="Compliance / Control"/>
        <s v="Time reduction"/>
        <s v="Add. Sales"/>
        <s v="Control de activos"/>
        <s v="Control de la operación "/>
        <s v="Eficiencia operativa"/>
        <m/>
        <s v="Customer Service_x000a_"/>
        <s v="Control de incidencias y optimización del proceso"/>
        <s v="Asset Control"/>
        <s v="Recuperación de costos por viajes en falso "/>
        <s v="Optimización del proceso"/>
        <s v="Cost Reduction"/>
        <s v="Cybersecurity"/>
        <s v="Tiempo - Disminución de horas en elaboración de reportes área de Ventas"/>
        <s v="Tiempo y Control"/>
        <s v="Tiempo "/>
        <s v="Control / Compliance"/>
        <s v="Control"/>
        <s v="Control administrativo"/>
        <s v="Tiempo_x000a_Costo"/>
        <s v="Control "/>
        <s v="Recuperación de costos de operación por viajes en falso"/>
        <s v="Control de transacciones y cumplimiento"/>
        <s v="Mejora de Servicio a pacientes"/>
        <s v="Tiempo_x000a_Servicio"/>
        <s v="Control y cumplimiento para la continuidad del negocio"/>
      </sharedItems>
    </cacheField>
    <cacheField name="Business Impact USD$ Soft Savings" numFmtId="0">
      <sharedItems containsBlank="1"/>
    </cacheField>
    <cacheField name="jul-25" numFmtId="0">
      <sharedItems containsString="0" containsBlank="1" containsNumber="1" containsInteger="1" minValue="12388" maxValue="12388"/>
    </cacheField>
    <cacheField name="ago-25" numFmtId="0">
      <sharedItems containsString="0" containsBlank="1" containsNumber="1" containsInteger="1" minValue="16636" maxValue="25557"/>
    </cacheField>
    <cacheField name="sep-25" numFmtId="0">
      <sharedItems containsString="0" containsBlank="1" containsNumber="1" containsInteger="1" minValue="10142" maxValue="16236"/>
    </cacheField>
    <cacheField name="oct-25" numFmtId="0">
      <sharedItems containsNonDate="0" containsString="0" containsBlank="1"/>
    </cacheField>
    <cacheField name="nov-25" numFmtId="0">
      <sharedItems containsNonDate="0" containsString="0" containsBlank="1"/>
    </cacheField>
    <cacheField name="dic-25" numFmtId="0">
      <sharedItems containsNonDate="0" containsString="0" containsBlank="1"/>
    </cacheField>
    <cacheField name="Beneficios Real YTD Reportados  Power Steering USD$" numFmtId="167">
      <sharedItems containsString="0" containsBlank="1" containsNumber="1" containsInteger="1" minValue="0" maxValue="38557"/>
    </cacheField>
    <cacheField name="Arranque de Beneficios" numFmtId="0">
      <sharedItems containsDate="1" containsBlank="1" containsMixedTypes="1" minDate="2025-05-01T00:00:00" maxDate="2025-10-02T00:00:00"/>
    </cacheField>
    <cacheField name="Fin de Beneficios" numFmtId="0">
      <sharedItems containsNonDate="0" containsDate="1" containsString="0" containsBlank="1" minDate="2026-04-01T00:00:00" maxDate="2026-09-02T00:00:00"/>
    </cacheField>
    <cacheField name="Fase: Nuevo / Análisis / Desarrollo / Pruebas/ Implementado / Terminado" numFmtId="0">
      <sharedItems containsBlank="1"/>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 Lozoya" refreshedDate="45943.546840277777" createdVersion="8" refreshedVersion="8" minRefreshableVersion="3" recordCount="142" xr:uid="{400CE62F-DE61-4956-973A-C06ACE9952E5}">
  <cacheSource type="worksheet">
    <worksheetSource ref="A4:BG144" sheet="Proyectos PGP"/>
  </cacheSource>
  <cacheFields count="59">
    <cacheField name="Previo" numFmtId="0">
      <sharedItems containsBlank="1"/>
    </cacheField>
    <cacheField name="Ranking" numFmtId="0">
      <sharedItems containsString="0" containsBlank="1" containsNumber="1" containsInteger="1" minValue="1" maxValue="134"/>
    </cacheField>
    <cacheField name="ID Power Steering" numFmtId="0">
      <sharedItems containsBlank="1"/>
    </cacheField>
    <cacheField name="Card ID DevOps" numFmtId="0">
      <sharedItems containsString="0" containsBlank="1" containsNumber="1" containsInteger="1" minValue="19155" maxValue="35589"/>
    </cacheField>
    <cacheField name="Iniciativa" numFmtId="0">
      <sharedItems/>
    </cacheField>
    <cacheField name="Descripción" numFmtId="0">
      <sharedItems containsBlank="1" longText="1"/>
    </cacheField>
    <cacheField name="Valor / Diferenciador" numFmtId="0">
      <sharedItems containsBlank="1" longText="1"/>
    </cacheField>
    <cacheField name="Fecha de Registro" numFmtId="0">
      <sharedItems containsDate="1" containsBlank="1" containsMixedTypes="1" minDate="2019-06-01T00:00:00" maxDate="2025-10-02T00:00:00"/>
    </cacheField>
    <cacheField name="Fecha Inicio" numFmtId="0">
      <sharedItems containsNonDate="0" containsDate="1" containsString="0" containsBlank="1" minDate="2023-01-11T00:00:00" maxDate="2025-10-16T00:00:00" count="70">
        <d v="2025-06-02T00:00:00"/>
        <d v="2024-01-10T00:00:00"/>
        <d v="2024-01-05T00:00:00"/>
        <d v="2024-01-01T00:00:00"/>
        <m/>
        <d v="2024-05-01T00:00:00"/>
        <d v="2025-04-01T00:00:00"/>
        <d v="2024-01-09T00:00:00"/>
        <d v="2023-01-11T00:00:00"/>
        <d v="2024-07-15T00:00:00"/>
        <d v="2025-01-01T00:00:00"/>
        <d v="2024-12-01T00:00:00"/>
        <d v="2025-03-30T00:00:00"/>
        <d v="2024-03-30T00:00:00"/>
        <d v="2025-01-15T00:00:00"/>
        <d v="2024-10-01T00:00:00"/>
        <d v="2025-02-03T00:00:00"/>
        <d v="2024-04-30T00:00:00"/>
        <d v="2025-01-04T00:00:00"/>
        <d v="2025-06-18T00:00:00"/>
        <d v="2024-08-15T00:00:00"/>
        <d v="2025-09-01T00:00:00"/>
        <d v="2025-01-07T00:00:00"/>
        <d v="2025-07-07T00:00:00"/>
        <d v="2024-02-28T00:00:00"/>
        <d v="2024-09-15T00:00:00"/>
        <d v="2024-08-01T00:00:00"/>
        <d v="2025-01-30T00:00:00"/>
        <d v="2024-06-01T00:00:00"/>
        <d v="2025-08-01T00:00:00"/>
        <d v="2025-02-13T00:00:00"/>
        <d v="2025-02-25T00:00:00"/>
        <d v="2024-03-12T00:00:00"/>
        <d v="2025-01-02T00:00:00"/>
        <d v="2025-05-14T00:00:00"/>
        <d v="2025-04-15T00:00:00"/>
        <d v="2025-07-30T00:00:00"/>
        <d v="2025-03-13T00:00:00"/>
        <d v="2024-10-15T00:00:00"/>
        <d v="2025-05-26T00:00:00"/>
        <d v="2025-05-22T00:00:00"/>
        <d v="2025-06-01T00:00:00"/>
        <d v="2025-05-06T00:00:00"/>
        <d v="2024-01-20T00:00:00"/>
        <d v="2024-12-15T00:00:00"/>
        <d v="2025-07-01T00:00:00"/>
        <d v="2025-07-15T00:00:00"/>
        <d v="2025-08-08T00:00:00"/>
        <d v="2025-05-27T00:00:00"/>
        <d v="2025-04-30T00:00:00"/>
        <d v="2025-07-22T00:00:00"/>
        <d v="2025-10-01T00:00:00"/>
        <d v="2025-06-04T00:00:00"/>
        <d v="2024-09-01T00:00:00"/>
        <d v="2025-01-03T00:00:00"/>
        <d v="2025-02-19T00:00:00"/>
        <d v="2025-03-10T00:00:00"/>
        <d v="2025-04-14T00:00:00"/>
        <d v="2025-03-20T00:00:00"/>
        <d v="2025-06-25T00:00:00"/>
        <d v="2025-09-23T00:00:00"/>
        <d v="2025-06-19T00:00:00"/>
        <d v="2025-06-15T00:00:00" u="1"/>
        <d v="2024-01-02T00:00:00" u="1"/>
        <d v="2024-01-15T00:00:00" u="1"/>
        <d v="2025-08-28T00:00:00" u="1"/>
        <d v="2024-01-08T00:00:00" u="1"/>
        <d v="2025-08-15T00:00:00" u="1"/>
        <d v="2025-01-08T00:00:00" u="1"/>
        <d v="2025-10-15T00:00:00" u="1"/>
      </sharedItems>
    </cacheField>
    <cacheField name="Fecha de Término / real o estimada" numFmtId="0">
      <sharedItems containsDate="1" containsBlank="1" containsMixedTypes="1" minDate="2025-01-01T00:00:00" maxDate="2026-03-31T00:00:00" count="42">
        <d v="2025-07-01T00:00:00"/>
        <d v="2025-01-01T00:00:00"/>
        <d v="2025-03-01T00:00:00"/>
        <m/>
        <d v="2025-02-01T00:00:00"/>
        <s v="TBD"/>
        <d v="2025-04-01T00:00:00"/>
        <d v="2025-10-01T00:00:00"/>
        <d v="2025-11-01T00:00:00"/>
        <d v="2025-10-30T00:00:00"/>
        <d v="2025-03-04T00:00:00"/>
        <d v="2025-12-15T00:00:00"/>
        <d v="2025-05-09T00:00:00"/>
        <d v="2025-05-23T00:00:00"/>
        <d v="2025-11-15T00:00:00"/>
        <d v="2025-07-15T00:00:00"/>
        <d v="2025-05-30T00:00:00"/>
        <d v="2025-06-01T00:00:00"/>
        <d v="2025-08-01T00:00:00"/>
        <d v="2025-09-30T00:00:00"/>
        <d v="2025-06-25T00:00:00"/>
        <d v="2025-03-30T00:00:00"/>
        <d v="2025-03-31T00:00:00"/>
        <d v="2026-03-30T00:00:00"/>
        <d v="2025-04-30T00:00:00"/>
        <d v="2025-05-24T00:00:00"/>
        <d v="2025-06-30T00:00:00"/>
        <d v="2025-07-29T00:00:00"/>
        <d v="2025-07-12T00:00:00"/>
        <d v="2025-07-31T00:00:00"/>
        <d v="2025-08-08T00:00:00"/>
        <d v="2025-08-27T00:00:00"/>
        <d v="2025-10-31T00:00:00"/>
        <d v="2025-11-30T00:00:00"/>
        <d v="2025-07-14T00:00:00"/>
        <d v="2025-09-01T00:00:00"/>
        <d v="2025-07-30T00:00:00"/>
        <d v="2025-08-28T00:00:00"/>
        <d v="2025-12-01T00:00:00" u="1"/>
        <d v="2026-01-01T00:00:00" u="1"/>
        <d v="2025-12-10T00:00:00" u="1"/>
        <d v="2025-09-19T00:00:00" u="1"/>
      </sharedItems>
    </cacheField>
    <cacheField name="T. de Ciclo en días" numFmtId="0">
      <sharedItems containsString="0" containsBlank="1" containsNumber="1" containsInteger="1" minValue="12" maxValue="780"/>
    </cacheField>
    <cacheField name="ESTATUS AL DÍA" numFmtId="0">
      <sharedItems containsBlank="1"/>
    </cacheField>
    <cacheField name="Proceso de Negocio" numFmtId="0">
      <sharedItems containsBlank="1" count="9">
        <s v="Finanzas, RH, Administración"/>
        <s v="Ventas &amp; Mkt."/>
        <s v="Distribución"/>
        <s v="Servicio al Cliente"/>
        <s v="Operaciones"/>
        <s v="SHEQ"/>
        <m/>
        <s v="Calidad"/>
        <s v="Administración" u="1"/>
      </sharedItems>
    </cacheField>
    <cacheField name="Ingresada en PBOT" numFmtId="0">
      <sharedItems containsBlank="1"/>
    </cacheField>
    <cacheField name="Grupo Técnico Asignado" numFmtId="0">
      <sharedItems containsBlank="1"/>
    </cacheField>
    <cacheField name="Tipo de Iniciativa" numFmtId="0">
      <sharedItems containsBlank="1" count="6">
        <s v="Terminado"/>
        <s v="Proyecto nuevo"/>
        <s v="Duplicado / Cancelado"/>
        <s v="On going"/>
        <m/>
        <s v="Cancelado" u="1"/>
      </sharedItems>
    </cacheField>
    <cacheField name="Dependencias:_x000a_IT Local_x000a_T. Digital_x000a_Digitalización_x000a_SSC_x000a_Externo" numFmtId="0">
      <sharedItems containsBlank="1"/>
    </cacheField>
    <cacheField name="Citizen Developer / Creator" numFmtId="0">
      <sharedItems containsBlank="1"/>
    </cacheField>
    <cacheField name="Dueño del Proceso" numFmtId="0">
      <sharedItems containsBlank="1"/>
    </cacheField>
    <cacheField name="Líder o Solicitante" numFmtId="0">
      <sharedItems containsBlank="1"/>
    </cacheField>
    <cacheField name="DTC Lead" numFmtId="0">
      <sharedItems containsBlank="1"/>
    </cacheField>
    <cacheField name="Black Belt Lead" numFmtId="0">
      <sharedItems containsBlank="1"/>
    </cacheField>
    <cacheField name="Dirección de Negocio _x000a_del Usuario" numFmtId="0">
      <sharedItems containsBlank="1"/>
    </cacheField>
    <cacheField name="¿Impacta a Gases Envasados?" numFmtId="0">
      <sharedItems containsBlank="1"/>
    </cacheField>
    <cacheField name="Business Process Analyst" numFmtId="0">
      <sharedItems containsBlank="1" count="5">
        <s v="Marina Dávila"/>
        <s v="Claudia Oliden"/>
        <s v="Pilar Arenas"/>
        <s v="Manuel Lozoya"/>
        <m/>
      </sharedItems>
    </cacheField>
    <cacheField name="Área de Productividad" numFmtId="0">
      <sharedItems containsBlank="1"/>
    </cacheField>
    <cacheField name="VP (5)_x000a_Director (4)_x000a_Gerente (3)_x000a_Supervisor (2)_x000a_Usuario (1)" numFmtId="0">
      <sharedItems containsString="0" containsBlank="1" containsNumber="1" containsInteger="1" minValue="2" maxValue="5"/>
    </cacheField>
    <cacheField name="Si (5)_x000a_No (1)" numFmtId="0">
      <sharedItems containsString="0" containsBlank="1" containsNumber="1" containsInteger="1" minValue="1" maxValue="5"/>
    </cacheField>
    <cacheField name="&gt; 500 (5)_x000a_300 - 500 (4)_x000a_200 - 300 (3)_x000a_100  - 200 (2)_x000a_&lt; 100 (1)" numFmtId="0">
      <sharedItems containsString="0" containsBlank="1" containsNumber="1" containsInteger="1" minValue="1" maxValue="5"/>
    </cacheField>
    <cacheField name="Si (5)_x000a_Parcialmente (3)_x000a_No (1)" numFmtId="0">
      <sharedItems containsString="0" containsBlank="1" containsNumber="1" containsInteger="1" minValue="3" maxValue="5"/>
    </cacheField>
    <cacheField name="Alto (5) &gt;200 KUSD_x000a_Medio (3) &gt;100 KUSD_x000a_Bajo (1) &lt;100 KUSD _x000a_Ninguno (0) 0 KUSD" numFmtId="0">
      <sharedItems containsString="0" containsBlank="1" containsNumber="1" containsInteger="1" minValue="0" maxValue="5"/>
    </cacheField>
    <cacheField name="Transformación (5)_x000a_Mejora completa (3)_x000a_Mejora parcial (1)_x000a_Ninguno (0)" numFmtId="0">
      <sharedItems containsString="0" containsBlank="1" containsNumber="1" containsInteger="1" minValue="1" maxValue="5"/>
    </cacheField>
    <cacheField name="_x000a_Nlatam(5)_x000a_Nacional (3)_x000a_Local (1)_x000a_No (0)" numFmtId="0">
      <sharedItems containsString="0" containsBlank="1" containsNumber="1" containsInteger="1" minValue="0" maxValue="5"/>
    </cacheField>
    <cacheField name="Total Valor" numFmtId="0">
      <sharedItems containsString="0" containsBlank="1" containsNumber="1" containsInteger="1" minValue="0" maxValue="495"/>
    </cacheField>
    <cacheField name="_x000a_Ninguna  (5)_x000a_1 (4)_x000a_De 2 a 5 (3)_x000a_&gt; 5  (1)" numFmtId="0">
      <sharedItems containsString="0" containsBlank="1" containsNumber="1" containsInteger="1" minValue="1" maxValue="5"/>
    </cacheField>
    <cacheField name="No (5)_x000a_Si &lt; 5 KUSD (4)_x000a_Entre 5 y 20 KUSD (3)_x000a_Entre 20 y 100 KUSD (2)_x000a_Si &gt;100 KUSD (1)" numFmtId="0">
      <sharedItems containsString="0" containsBlank="1" containsNumber="1" containsInteger="1" minValue="1" maxValue="5"/>
    </cacheField>
    <cacheField name="Cambio Menor &lt;= 40 hrs... de dsllo (5)_x000a_Cambio Mayor &gt; 40 hrs. de dsllo (4)_x000a_Proyecto Menor  &lt; 160 hrs. (3)_x000a_Proyecto Mediano :  2-5 meses (2)_x000a_Proyecto Mayor &gt; 5 meses (1)" numFmtId="0">
      <sharedItems containsBlank="1" containsMixedTypes="1" containsNumber="1" containsInteger="1" minValue="1" maxValue="5"/>
    </cacheField>
    <cacheField name="Alto (5)_x000a_Medio (3)_x000a_Bajo (1)" numFmtId="0">
      <sharedItems containsString="0" containsBlank="1" containsNumber="1" containsInteger="1" minValue="1" maxValue="5"/>
    </cacheField>
    <cacheField name="Más de 3 meses(1) _x000a_Entre 1 y 3 meses(3)_x000a_Menos de 1 mes (5)" numFmtId="0">
      <sharedItems containsString="0" containsBlank="1" containsNumber="1" containsInteger="1" minValue="1" maxValue="5"/>
    </cacheField>
    <cacheField name="Alto (1)_x000a_Medio (3)_x000a_Bajo (5)" numFmtId="0">
      <sharedItems containsString="0" containsBlank="1" containsNumber="1" containsInteger="1" minValue="1" maxValue="5"/>
    </cacheField>
    <cacheField name="Alto (1)_x000a_Medio (3)_x000a_Bajo (5)2" numFmtId="0">
      <sharedItems containsString="0" containsBlank="1" containsNumber="1" containsInteger="1" minValue="1" maxValue="5"/>
    </cacheField>
    <cacheField name="Total Esfuerzo" numFmtId="0">
      <sharedItems containsBlank="1" containsMixedTypes="1" containsNumber="1" containsInteger="1" minValue="0" maxValue="525"/>
    </cacheField>
    <cacheField name="Puntaje Total" numFmtId="0">
      <sharedItems containsString="0" containsBlank="1" containsNumber="1" containsInteger="1" minValue="0" maxValue="945"/>
    </cacheField>
    <cacheField name="ESTATUS Y SIGUIENTES PASOS" numFmtId="0">
      <sharedItems containsBlank="1" longText="1"/>
    </cacheField>
    <cacheField name="Acciones a ejecutar para Acelerar" numFmtId="0">
      <sharedItems containsBlank="1" longText="1"/>
    </cacheField>
    <cacheField name="Business Impact USD$_x000a_Growth / year_x000a_Estimated" numFmtId="0">
      <sharedItems containsBlank="1" containsMixedTypes="1" containsNumber="1" containsInteger="1" minValue="10000" maxValue="1512000"/>
    </cacheField>
    <cacheField name="Business Impact USD$_x000a_Costos" numFmtId="0">
      <sharedItems containsBlank="1" containsMixedTypes="1" containsNumber="1" containsInteger="1" minValue="0" maxValue="15000"/>
    </cacheField>
    <cacheField name="Business Impact (Time, Control, Compliance)" numFmtId="0">
      <sharedItems containsBlank="1"/>
    </cacheField>
    <cacheField name="Business Impact USD$ Soft Savings" numFmtId="0">
      <sharedItems containsNonDate="0" containsString="0" containsBlank="1"/>
    </cacheField>
    <cacheField name="jul-25" numFmtId="0">
      <sharedItems containsString="0" containsBlank="1" containsNumber="1" containsInteger="1" minValue="12388" maxValue="12388"/>
    </cacheField>
    <cacheField name="ago-25" numFmtId="0">
      <sharedItems containsString="0" containsBlank="1" containsNumber="1" containsInteger="1" minValue="16636" maxValue="25557"/>
    </cacheField>
    <cacheField name="sep-25" numFmtId="0">
      <sharedItems containsString="0" containsBlank="1" containsNumber="1" containsInteger="1" minValue="10142" maxValue="16236"/>
    </cacheField>
    <cacheField name="oct-25" numFmtId="0">
      <sharedItems containsNonDate="0" containsString="0" containsBlank="1"/>
    </cacheField>
    <cacheField name="nov-25" numFmtId="0">
      <sharedItems containsNonDate="0" containsString="0" containsBlank="1"/>
    </cacheField>
    <cacheField name="dic-25" numFmtId="0">
      <sharedItems containsNonDate="0" containsString="0" containsBlank="1"/>
    </cacheField>
    <cacheField name="Beneficios Real YTD Reportados  Power Steering USD$" numFmtId="167">
      <sharedItems containsString="0" containsBlank="1" containsNumber="1" containsInteger="1" minValue="0" maxValue="38557"/>
    </cacheField>
    <cacheField name="Arranque de Beneficios" numFmtId="0">
      <sharedItems containsDate="1" containsBlank="1" containsMixedTypes="1" minDate="2025-05-01T00:00:00" maxDate="2025-10-02T00:00:00"/>
    </cacheField>
    <cacheField name="Fin de Beneficios" numFmtId="0">
      <sharedItems containsNonDate="0" containsDate="1" containsString="0" containsBlank="1" minDate="2026-04-01T00:00:00" maxDate="2026-09-02T00:00:00"/>
    </cacheField>
    <cacheField name="Fase: Nuevo / Análisis / Desarrollo / Pruebas/ Implementado / Terminado" numFmtId="0">
      <sharedItems containsBlank="1" count="10">
        <s v="Terminado"/>
        <s v="Análisis"/>
        <s v="Nuevo"/>
        <s v="Cancelado"/>
        <s v="Desarrollo"/>
        <s v="Nuevo Arrancado"/>
        <s v="Pruebas"/>
        <m/>
        <s v="Analisis"/>
        <s v="Concluido"/>
      </sharedItems>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 Lozoya" refreshedDate="45965.379556134256" createdVersion="8" refreshedVersion="8" minRefreshableVersion="3" recordCount="179" xr:uid="{D4B5983F-4D42-4960-8D12-97D8912737ED}">
  <cacheSource type="worksheet">
    <worksheetSource ref="A4:BG180" sheet="Proyectos PGP"/>
  </cacheSource>
  <cacheFields count="59">
    <cacheField name="Previo" numFmtId="0">
      <sharedItems containsBlank="1"/>
    </cacheField>
    <cacheField name="Ranking" numFmtId="0">
      <sharedItems containsString="0" containsBlank="1" containsNumber="1" containsInteger="1" minValue="1" maxValue="134"/>
    </cacheField>
    <cacheField name="ID Power Steering" numFmtId="0">
      <sharedItems containsBlank="1"/>
    </cacheField>
    <cacheField name="Card ID DevOps" numFmtId="0">
      <sharedItems containsString="0" containsBlank="1" containsNumber="1" containsInteger="1" minValue="19155" maxValue="35589"/>
    </cacheField>
    <cacheField name="Iniciativa" numFmtId="0">
      <sharedItems containsBlank="1"/>
    </cacheField>
    <cacheField name="Descripción" numFmtId="0">
      <sharedItems containsBlank="1" longText="1"/>
    </cacheField>
    <cacheField name="Valor / Diferenciador" numFmtId="0">
      <sharedItems containsBlank="1" longText="1"/>
    </cacheField>
    <cacheField name="Fecha de Registro" numFmtId="0">
      <sharedItems containsDate="1" containsBlank="1" containsMixedTypes="1" minDate="2019-06-01T00:00:00" maxDate="2025-11-04T00:00:00"/>
    </cacheField>
    <cacheField name="Fecha Inicio" numFmtId="0">
      <sharedItems containsNonDate="0" containsDate="1" containsString="0" containsBlank="1" minDate="2023-01-11T00:00:00" maxDate="2025-10-31T00:00:00"/>
    </cacheField>
    <cacheField name="Fecha de Término / real o estimada" numFmtId="0">
      <sharedItems containsDate="1" containsBlank="1" containsMixedTypes="1" minDate="2025-01-01T00:00:00" maxDate="2026-03-31T00:00:00"/>
    </cacheField>
    <cacheField name="T. de Ciclo en días" numFmtId="0">
      <sharedItems containsString="0" containsBlank="1" containsNumber="1" containsInteger="1" minValue="12" maxValue="780"/>
    </cacheField>
    <cacheField name="ESTATUS AL DÍA" numFmtId="0">
      <sharedItems containsBlank="1"/>
    </cacheField>
    <cacheField name="Proceso de Negocio" numFmtId="0">
      <sharedItems containsBlank="1" count="8">
        <s v="Calidad"/>
        <s v="Distribución"/>
        <s v="Finanzas, RH, Administración"/>
        <s v="Operaciones"/>
        <s v="Servicio al Cliente"/>
        <s v="SHEQ"/>
        <s v="Ventas &amp; Mkt."/>
        <m/>
      </sharedItems>
    </cacheField>
    <cacheField name="Ingresada en PBOT" numFmtId="0">
      <sharedItems containsBlank="1"/>
    </cacheField>
    <cacheField name="Grupo Técnico Asignado" numFmtId="0">
      <sharedItems containsBlank="1"/>
    </cacheField>
    <cacheField name="Tipo de Iniciativa" numFmtId="0">
      <sharedItems containsBlank="1" count="5">
        <s v="Terminado"/>
        <s v="Duplicado / Cancelado"/>
        <s v="Proyecto nuevo"/>
        <s v="On going"/>
        <m/>
      </sharedItems>
    </cacheField>
    <cacheField name="Dependencias:_x000a_IT Local_x000a_T. Digital_x000a_Digitalización_x000a_SSC_x000a_Externo" numFmtId="0">
      <sharedItems containsBlank="1"/>
    </cacheField>
    <cacheField name="Citizen Developer / Creator" numFmtId="0">
      <sharedItems containsBlank="1"/>
    </cacheField>
    <cacheField name="Dueño del Proceso" numFmtId="0">
      <sharedItems containsBlank="1"/>
    </cacheField>
    <cacheField name="Líder o Solicitante" numFmtId="0">
      <sharedItems containsBlank="1"/>
    </cacheField>
    <cacheField name="DTC Lead" numFmtId="0">
      <sharedItems containsBlank="1"/>
    </cacheField>
    <cacheField name="Black Belt Lead" numFmtId="0">
      <sharedItems containsBlank="1"/>
    </cacheField>
    <cacheField name="Dirección de Negocio _x000a_del Usuario" numFmtId="0">
      <sharedItems containsBlank="1"/>
    </cacheField>
    <cacheField name="¿Impacta a Gases Envasados?" numFmtId="0">
      <sharedItems containsBlank="1"/>
    </cacheField>
    <cacheField name="Business Process Analyst" numFmtId="0">
      <sharedItems containsBlank="1"/>
    </cacheField>
    <cacheField name="Área de Productividad" numFmtId="0">
      <sharedItems containsBlank="1"/>
    </cacheField>
    <cacheField name="VP (5)_x000a_Director (4)_x000a_Gerente (3)_x000a_Supervisor (2)_x000a_Usuario (1)" numFmtId="0">
      <sharedItems containsString="0" containsBlank="1" containsNumber="1" containsInteger="1" minValue="2" maxValue="5"/>
    </cacheField>
    <cacheField name="Si (5)_x000a_No (1)" numFmtId="0">
      <sharedItems containsString="0" containsBlank="1" containsNumber="1" containsInteger="1" minValue="1" maxValue="5"/>
    </cacheField>
    <cacheField name="&gt; 500 (5)_x000a_300 - 500 (4)_x000a_200 - 300 (3)_x000a_100  - 200 (2)_x000a_&lt; 100 (1)" numFmtId="0">
      <sharedItems containsString="0" containsBlank="1" containsNumber="1" containsInteger="1" minValue="1" maxValue="5"/>
    </cacheField>
    <cacheField name="Si (5)_x000a_Parcialmente (3)_x000a_No (1)" numFmtId="0">
      <sharedItems containsString="0" containsBlank="1" containsNumber="1" containsInteger="1" minValue="1" maxValue="5"/>
    </cacheField>
    <cacheField name="Alto (5) &gt;200 KUSD_x000a_Medio (3) &gt;100 KUSD_x000a_Bajo (1) &lt;100 KUSD _x000a_Ninguno (0) 0 KUSD" numFmtId="0">
      <sharedItems containsString="0" containsBlank="1" containsNumber="1" containsInteger="1" minValue="0" maxValue="5"/>
    </cacheField>
    <cacheField name="Transformación (5)_x000a_Mejora completa (3)_x000a_Mejora parcial (1)_x000a_Ninguno (0)" numFmtId="0">
      <sharedItems containsString="0" containsBlank="1" containsNumber="1" containsInteger="1" minValue="1" maxValue="5"/>
    </cacheField>
    <cacheField name="_x000a_Nlatam(5)_x000a_Nacional (3)_x000a_Local (1)_x000a_No (0)" numFmtId="0">
      <sharedItems containsString="0" containsBlank="1" containsNumber="1" containsInteger="1" minValue="0" maxValue="5"/>
    </cacheField>
    <cacheField name="Total Valor" numFmtId="0">
      <sharedItems containsString="0" containsBlank="1" containsNumber="1" containsInteger="1" minValue="0" maxValue="495"/>
    </cacheField>
    <cacheField name="_x000a_Ninguna  (5)_x000a_1 (4)_x000a_De 2 a 5 (3)_x000a_&gt; 5  (1)" numFmtId="0">
      <sharedItems containsString="0" containsBlank="1" containsNumber="1" containsInteger="1" minValue="1" maxValue="5"/>
    </cacheField>
    <cacheField name="No (5)_x000a_Si &lt; 5 KUSD (4)_x000a_Entre 5 y 20 KUSD (3)_x000a_Entre 20 y 100 KUSD (2)_x000a_Si &gt;100 KUSD (1)" numFmtId="0">
      <sharedItems containsString="0" containsBlank="1" containsNumber="1" containsInteger="1" minValue="1" maxValue="5"/>
    </cacheField>
    <cacheField name="Cambio Menor &lt;= 40 hrs... de dsllo (5)_x000a_Cambio Mayor &gt; 40 hrs. de dsllo (4)_x000a_Proyecto Menor  &lt; 160 hrs. (3)_x000a_Proyecto Mediano :  2-5 meses (2)_x000a_Proyecto Mayor &gt; 5 meses (1)" numFmtId="0">
      <sharedItems containsBlank="1" containsMixedTypes="1" containsNumber="1" containsInteger="1" minValue="1" maxValue="5"/>
    </cacheField>
    <cacheField name="Alto (5)_x000a_Medio (3)_x000a_Bajo (1)" numFmtId="0">
      <sharedItems containsString="0" containsBlank="1" containsNumber="1" containsInteger="1" minValue="1" maxValue="5"/>
    </cacheField>
    <cacheField name="Más de 3 meses(1) _x000a_Entre 1 y 3 meses(3)_x000a_Menos de 1 mes (5)" numFmtId="0">
      <sharedItems containsString="0" containsBlank="1" containsNumber="1" containsInteger="1" minValue="1" maxValue="5"/>
    </cacheField>
    <cacheField name="Alto (1)_x000a_Medio (3)_x000a_Bajo (5)" numFmtId="0">
      <sharedItems containsString="0" containsBlank="1" containsNumber="1" containsInteger="1" minValue="1" maxValue="5"/>
    </cacheField>
    <cacheField name="Alto (1)_x000a_Medio (3)_x000a_Bajo (5)2" numFmtId="0">
      <sharedItems containsString="0" containsBlank="1" containsNumber="1" containsInteger="1" minValue="1" maxValue="5"/>
    </cacheField>
    <cacheField name="Total Esfuerzo" numFmtId="0">
      <sharedItems containsBlank="1" containsMixedTypes="1" containsNumber="1" containsInteger="1" minValue="0" maxValue="525"/>
    </cacheField>
    <cacheField name="Puntaje Total" numFmtId="0">
      <sharedItems containsString="0" containsBlank="1" containsNumber="1" containsInteger="1" minValue="0" maxValue="945"/>
    </cacheField>
    <cacheField name="ESTATUS Y SIGUIENTES PASOS" numFmtId="0">
      <sharedItems containsBlank="1" longText="1"/>
    </cacheField>
    <cacheField name="Acciones a ejecutar para Acelerar" numFmtId="0">
      <sharedItems containsBlank="1" longText="1"/>
    </cacheField>
    <cacheField name="Business Impact USD$_x000a_Growth / year_x000a_Estimated" numFmtId="0">
      <sharedItems containsBlank="1" containsMixedTypes="1" containsNumber="1" containsInteger="1" minValue="10000" maxValue="1512000"/>
    </cacheField>
    <cacheField name="Business Impact USD$_x000a_Costos" numFmtId="0">
      <sharedItems containsBlank="1" containsMixedTypes="1" containsNumber="1" containsInteger="1" minValue="0" maxValue="15000"/>
    </cacheField>
    <cacheField name="Business Impact (Time, Control, Compliance)" numFmtId="0">
      <sharedItems containsBlank="1"/>
    </cacheField>
    <cacheField name="Business Impact USD$ Soft Savings" numFmtId="0">
      <sharedItems containsBlank="1"/>
    </cacheField>
    <cacheField name="jul-25" numFmtId="0">
      <sharedItems containsString="0" containsBlank="1" containsNumber="1" containsInteger="1" minValue="12388" maxValue="12388"/>
    </cacheField>
    <cacheField name="ago-25" numFmtId="0">
      <sharedItems containsString="0" containsBlank="1" containsNumber="1" containsInteger="1" minValue="16636" maxValue="25557"/>
    </cacheField>
    <cacheField name="sep-25" numFmtId="0">
      <sharedItems containsString="0" containsBlank="1" containsNumber="1" containsInteger="1" minValue="10142" maxValue="16236"/>
    </cacheField>
    <cacheField name="oct-25" numFmtId="0">
      <sharedItems containsNonDate="0" containsString="0" containsBlank="1"/>
    </cacheField>
    <cacheField name="nov-25" numFmtId="0">
      <sharedItems containsNonDate="0" containsString="0" containsBlank="1"/>
    </cacheField>
    <cacheField name="dic-25" numFmtId="0">
      <sharedItems containsNonDate="0" containsString="0" containsBlank="1"/>
    </cacheField>
    <cacheField name="Beneficios Real YTD Reportados  Power Steering USD$" numFmtId="0">
      <sharedItems containsString="0" containsBlank="1" containsNumber="1" containsInteger="1" minValue="0" maxValue="38557"/>
    </cacheField>
    <cacheField name="Arranque de Beneficios" numFmtId="0">
      <sharedItems containsDate="1" containsBlank="1" containsMixedTypes="1" minDate="2025-05-01T00:00:00" maxDate="2025-10-02T00:00:00"/>
    </cacheField>
    <cacheField name="Fin de Beneficios" numFmtId="0">
      <sharedItems containsNonDate="0" containsDate="1" containsString="0" containsBlank="1" minDate="2026-04-01T00:00:00" maxDate="2026-09-02T00:00:00"/>
    </cacheField>
    <cacheField name="Fase: Nuevo / Análisis / Desarrollo / Pruebas/ Implementado / Terminado" numFmtId="0">
      <sharedItems containsBlank="1"/>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 Lozoya" refreshedDate="45965.422673958332" createdVersion="8" refreshedVersion="8" minRefreshableVersion="3" recordCount="177" xr:uid="{B00541F1-FC6A-4274-AD33-FE2BD67F0BD4}">
  <cacheSource type="worksheet">
    <worksheetSource ref="A4:BG178" sheet="Proyectos PGP"/>
  </cacheSource>
  <cacheFields count="59">
    <cacheField name="Previo" numFmtId="0">
      <sharedItems containsBlank="1"/>
    </cacheField>
    <cacheField name="Ranking" numFmtId="0">
      <sharedItems containsString="0" containsBlank="1" containsNumber="1" containsInteger="1" minValue="1" maxValue="134"/>
    </cacheField>
    <cacheField name="ID Power Steering" numFmtId="0">
      <sharedItems containsBlank="1"/>
    </cacheField>
    <cacheField name="Card ID DevOps" numFmtId="0">
      <sharedItems containsString="0" containsBlank="1" containsNumber="1" containsInteger="1" minValue="19155" maxValue="35589"/>
    </cacheField>
    <cacheField name="Iniciativa" numFmtId="0">
      <sharedItems/>
    </cacheField>
    <cacheField name="Descripción" numFmtId="0">
      <sharedItems containsBlank="1" longText="1"/>
    </cacheField>
    <cacheField name="Valor / Diferenciador" numFmtId="0">
      <sharedItems containsBlank="1" longText="1"/>
    </cacheField>
    <cacheField name="Fecha de Registro" numFmtId="0">
      <sharedItems containsDate="1" containsBlank="1" containsMixedTypes="1" minDate="2019-06-01T00:00:00" maxDate="2025-11-04T00:00:00"/>
    </cacheField>
    <cacheField name="Fecha Inicio" numFmtId="0">
      <sharedItems containsNonDate="0" containsDate="1" containsString="0" containsBlank="1" minDate="2023-01-11T00:00:00" maxDate="2025-10-31T00:00:00"/>
    </cacheField>
    <cacheField name="Fecha de Término / real o estimada" numFmtId="0">
      <sharedItems containsDate="1" containsBlank="1" containsMixedTypes="1" minDate="2025-01-01T00:00:00" maxDate="2026-03-31T00:00:00"/>
    </cacheField>
    <cacheField name="T. de Ciclo en días" numFmtId="0">
      <sharedItems containsString="0" containsBlank="1" containsNumber="1" containsInteger="1" minValue="12" maxValue="780"/>
    </cacheField>
    <cacheField name="ESTATUS AL DÍA" numFmtId="0">
      <sharedItems/>
    </cacheField>
    <cacheField name="Proceso de Negocio" numFmtId="0">
      <sharedItems/>
    </cacheField>
    <cacheField name="Ingresada en PBOT" numFmtId="0">
      <sharedItems containsBlank="1"/>
    </cacheField>
    <cacheField name="Grupo Técnico Asignado" numFmtId="0">
      <sharedItems containsBlank="1" count="7">
        <s v="Digital Nlatam - Practicantes"/>
        <s v="Digital Nlatam"/>
        <s v="IT Group"/>
        <s v="Digital Nlatam - Citizen Developers"/>
        <s v="Transformación Digital"/>
        <s v="Transformacion Digital" u="1"/>
        <m u="1"/>
      </sharedItems>
    </cacheField>
    <cacheField name="Tipo de Iniciativa" numFmtId="0">
      <sharedItems containsBlank="1" count="5">
        <s v="Terminado"/>
        <s v="Duplicado / Cancelado"/>
        <s v="Proyecto nuevo"/>
        <s v="On going"/>
        <m u="1"/>
      </sharedItems>
    </cacheField>
    <cacheField name="Dependencias:_x000a_IT Local_x000a_T. Digital_x000a_Digitalización_x000a_SSC_x000a_Externo" numFmtId="0">
      <sharedItems containsBlank="1"/>
    </cacheField>
    <cacheField name="Citizen Developer / Creator" numFmtId="0">
      <sharedItems containsBlank="1"/>
    </cacheField>
    <cacheField name="Dueño del Proceso" numFmtId="0">
      <sharedItems containsBlank="1"/>
    </cacheField>
    <cacheField name="Líder o Solicitante" numFmtId="0">
      <sharedItems containsBlank="1"/>
    </cacheField>
    <cacheField name="DTC Lead" numFmtId="0">
      <sharedItems containsBlank="1"/>
    </cacheField>
    <cacheField name="Black Belt Lead" numFmtId="0">
      <sharedItems containsBlank="1"/>
    </cacheField>
    <cacheField name="Dirección de Negocio _x000a_del Usuario" numFmtId="0">
      <sharedItems containsBlank="1"/>
    </cacheField>
    <cacheField name="¿Impacta a Gases Envasados?" numFmtId="0">
      <sharedItems containsBlank="1"/>
    </cacheField>
    <cacheField name="Business Process Analyst" numFmtId="0">
      <sharedItems containsBlank="1" count="6">
        <s v="Claudia Oliden"/>
        <m/>
        <s v="Marina Dávila"/>
        <s v="Pilar Arenas"/>
        <s v="Manuel Lozoya"/>
        <s v="Marina Davila"/>
      </sharedItems>
    </cacheField>
    <cacheField name="Área de Productividad" numFmtId="0">
      <sharedItems containsBlank="1"/>
    </cacheField>
    <cacheField name="VP (5)_x000a_Director (4)_x000a_Gerente (3)_x000a_Supervisor (2)_x000a_Usuario (1)" numFmtId="0">
      <sharedItems containsString="0" containsBlank="1" containsNumber="1" containsInteger="1" minValue="2" maxValue="5"/>
    </cacheField>
    <cacheField name="Si (5)_x000a_No (1)" numFmtId="0">
      <sharedItems containsString="0" containsBlank="1" containsNumber="1" containsInteger="1" minValue="1" maxValue="5"/>
    </cacheField>
    <cacheField name="&gt; 500 (5)_x000a_300 - 500 (4)_x000a_200 - 300 (3)_x000a_100  - 200 (2)_x000a_&lt; 100 (1)" numFmtId="0">
      <sharedItems containsString="0" containsBlank="1" containsNumber="1" containsInteger="1" minValue="1" maxValue="5"/>
    </cacheField>
    <cacheField name="Si (5)_x000a_Parcialmente (3)_x000a_No (1)" numFmtId="0">
      <sharedItems containsString="0" containsBlank="1" containsNumber="1" containsInteger="1" minValue="1" maxValue="5"/>
    </cacheField>
    <cacheField name="Alto (5) &gt;200 KUSD_x000a_Medio (3) &gt;100 KUSD_x000a_Bajo (1) &lt;100 KUSD _x000a_Ninguno (0) 0 KUSD" numFmtId="0">
      <sharedItems containsString="0" containsBlank="1" containsNumber="1" containsInteger="1" minValue="0" maxValue="5"/>
    </cacheField>
    <cacheField name="Transformación (5)_x000a_Mejora completa (3)_x000a_Mejora parcial (1)_x000a_Ninguno (0)" numFmtId="0">
      <sharedItems containsString="0" containsBlank="1" containsNumber="1" containsInteger="1" minValue="1" maxValue="5"/>
    </cacheField>
    <cacheField name="_x000a_Nlatam(5)_x000a_Nacional (3)_x000a_Local (1)_x000a_No (0)" numFmtId="0">
      <sharedItems containsString="0" containsBlank="1" containsNumber="1" containsInteger="1" minValue="0" maxValue="5"/>
    </cacheField>
    <cacheField name="Total Valor" numFmtId="0">
      <sharedItems containsString="0" containsBlank="1" containsNumber="1" containsInteger="1" minValue="0" maxValue="495"/>
    </cacheField>
    <cacheField name="_x000a_Ninguna  (5)_x000a_1 (4)_x000a_De 2 a 5 (3)_x000a_&gt; 5  (1)" numFmtId="0">
      <sharedItems containsString="0" containsBlank="1" containsNumber="1" containsInteger="1" minValue="1" maxValue="5"/>
    </cacheField>
    <cacheField name="No (5)_x000a_Si &lt; 5 KUSD (4)_x000a_Entre 5 y 20 KUSD (3)_x000a_Entre 20 y 100 KUSD (2)_x000a_Si &gt;100 KUSD (1)" numFmtId="0">
      <sharedItems containsString="0" containsBlank="1" containsNumber="1" containsInteger="1" minValue="1" maxValue="5"/>
    </cacheField>
    <cacheField name="Cambio Menor &lt;= 40 hrs... de dsllo (5)_x000a_Cambio Mayor &gt; 40 hrs. de dsllo (4)_x000a_Proyecto Menor  &lt; 160 hrs. (3)_x000a_Proyecto Mediano :  2-5 meses (2)_x000a_Proyecto Mayor &gt; 5 meses (1)" numFmtId="0">
      <sharedItems containsBlank="1" containsMixedTypes="1" containsNumber="1" containsInteger="1" minValue="1" maxValue="5"/>
    </cacheField>
    <cacheField name="Alto (5)_x000a_Medio (3)_x000a_Bajo (1)" numFmtId="0">
      <sharedItems containsString="0" containsBlank="1" containsNumber="1" containsInteger="1" minValue="1" maxValue="5"/>
    </cacheField>
    <cacheField name="Más de 3 meses(1) _x000a_Entre 1 y 3 meses(3)_x000a_Menos de 1 mes (5)" numFmtId="0">
      <sharedItems containsString="0" containsBlank="1" containsNumber="1" containsInteger="1" minValue="1" maxValue="5"/>
    </cacheField>
    <cacheField name="Alto (1)_x000a_Medio (3)_x000a_Bajo (5)" numFmtId="0">
      <sharedItems containsString="0" containsBlank="1" containsNumber="1" containsInteger="1" minValue="1" maxValue="5"/>
    </cacheField>
    <cacheField name="Alto (1)_x000a_Medio (3)_x000a_Bajo (5)2" numFmtId="0">
      <sharedItems containsString="0" containsBlank="1" containsNumber="1" containsInteger="1" minValue="1" maxValue="5"/>
    </cacheField>
    <cacheField name="Total Esfuerzo" numFmtId="0">
      <sharedItems containsBlank="1" containsMixedTypes="1" containsNumber="1" containsInteger="1" minValue="0" maxValue="525"/>
    </cacheField>
    <cacheField name="Puntaje Total" numFmtId="0">
      <sharedItems containsString="0" containsBlank="1" containsNumber="1" containsInteger="1" minValue="0" maxValue="945"/>
    </cacheField>
    <cacheField name="ESTATUS Y SIGUIENTES PASOS" numFmtId="0">
      <sharedItems containsBlank="1" longText="1"/>
    </cacheField>
    <cacheField name="Acciones a ejecutar para Acelerar" numFmtId="0">
      <sharedItems containsBlank="1" longText="1"/>
    </cacheField>
    <cacheField name="Business Impact USD$_x000a_Growth / year_x000a_Estimated" numFmtId="0">
      <sharedItems containsBlank="1" containsMixedTypes="1" containsNumber="1" containsInteger="1" minValue="10000" maxValue="1512000"/>
    </cacheField>
    <cacheField name="Business Impact USD$_x000a_Costos" numFmtId="0">
      <sharedItems containsBlank="1" containsMixedTypes="1" containsNumber="1" containsInteger="1" minValue="0" maxValue="15000"/>
    </cacheField>
    <cacheField name="Business Impact (Time, Control, Compliance)" numFmtId="0">
      <sharedItems containsBlank="1" count="27">
        <s v="Compliance / Control"/>
        <m/>
        <s v="Control de transacciones y cumplimiento"/>
        <s v="Control de la operación "/>
        <s v="Control"/>
        <s v="Cybersecurity"/>
        <s v="Time reduction"/>
        <s v="Customer Service_x000a_"/>
        <s v="Asset Control"/>
        <s v="Recuperación de costos por viajes en falso "/>
        <s v="Tiempo - Disminución de horas en elaboración de reportes área de Ventas"/>
        <s v="Tiempo "/>
        <s v="Add. Sales"/>
        <s v="Control de activos"/>
        <s v="Control y cumplimiento para la continuidad del negocio"/>
        <s v="Cost Reduction"/>
        <s v="Control administrativo"/>
        <s v="Eficiencia operativa"/>
        <s v="Tiempo y Control"/>
        <s v="Tiempo_x000a_Servicio"/>
        <s v="Control de incidencias y optimización del proceso"/>
        <s v="Mejora de Servicio a pacientes"/>
        <s v="Optimización del proceso"/>
        <s v="Control / Compliance"/>
        <s v="Tiempo_x000a_Costo"/>
        <s v="Control "/>
        <s v="Recuperación de costos de operación por viajes en falso"/>
      </sharedItems>
    </cacheField>
    <cacheField name="Business Impact USD$ Soft Savings" numFmtId="0">
      <sharedItems containsBlank="1"/>
    </cacheField>
    <cacheField name="jul-25" numFmtId="0">
      <sharedItems containsString="0" containsBlank="1" containsNumber="1" containsInteger="1" minValue="12388" maxValue="12388"/>
    </cacheField>
    <cacheField name="ago-25" numFmtId="0">
      <sharedItems containsString="0" containsBlank="1" containsNumber="1" containsInteger="1" minValue="16636" maxValue="25557"/>
    </cacheField>
    <cacheField name="sep-25" numFmtId="0">
      <sharedItems containsString="0" containsBlank="1" containsNumber="1" containsInteger="1" minValue="10142" maxValue="16236"/>
    </cacheField>
    <cacheField name="oct-25" numFmtId="0">
      <sharedItems containsNonDate="0" containsString="0" containsBlank="1"/>
    </cacheField>
    <cacheField name="nov-25" numFmtId="0">
      <sharedItems containsNonDate="0" containsString="0" containsBlank="1"/>
    </cacheField>
    <cacheField name="dic-25" numFmtId="0">
      <sharedItems containsNonDate="0" containsString="0" containsBlank="1"/>
    </cacheField>
    <cacheField name="Beneficios Real YTD Reportados  Power Steering USD$" numFmtId="0">
      <sharedItems containsString="0" containsBlank="1" containsNumber="1" containsInteger="1" minValue="0" maxValue="38557"/>
    </cacheField>
    <cacheField name="Arranque de Beneficios" numFmtId="0">
      <sharedItems containsDate="1" containsBlank="1" containsMixedTypes="1" minDate="2025-05-01T00:00:00" maxDate="2025-10-02T00:00:00"/>
    </cacheField>
    <cacheField name="Fin de Beneficios" numFmtId="0">
      <sharedItems containsNonDate="0" containsDate="1" containsString="0" containsBlank="1" minDate="2026-04-01T00:00:00" maxDate="2026-09-02T00:00:00"/>
    </cacheField>
    <cacheField name="Fase: Nuevo / Análisis / Desarrollo / Pruebas/ Implementado / Terminado" numFmtId="0">
      <sharedItems containsBlank="1" count="10">
        <s v="Terminado"/>
        <s v="Cancelado"/>
        <s v="Nuevo"/>
        <s v="Desarrollo"/>
        <s v="Análisis"/>
        <s v="Pruebas"/>
        <s v="Nuevo Arrancado"/>
        <m u="1"/>
        <s v="Concluido" u="1"/>
        <s v="Analisis" u="1"/>
      </sharedItems>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 Lozoya" refreshedDate="45965.459152199073" createdVersion="8" refreshedVersion="8" minRefreshableVersion="3" recordCount="178" xr:uid="{5411FE1F-2793-48F3-B8A3-C425988DD5AC}">
  <cacheSource type="worksheet">
    <worksheetSource ref="A4:BG179" sheet="Proyectos PGP"/>
  </cacheSource>
  <cacheFields count="59">
    <cacheField name="Previo" numFmtId="0">
      <sharedItems containsBlank="1"/>
    </cacheField>
    <cacheField name="Ranking" numFmtId="0">
      <sharedItems containsString="0" containsBlank="1" containsNumber="1" containsInteger="1" minValue="1" maxValue="134"/>
    </cacheField>
    <cacheField name="ID Power Steering" numFmtId="0">
      <sharedItems containsBlank="1"/>
    </cacheField>
    <cacheField name="Card ID DevOps" numFmtId="0">
      <sharedItems containsString="0" containsBlank="1" containsNumber="1" containsInteger="1" minValue="19155" maxValue="35589"/>
    </cacheField>
    <cacheField name="Iniciativa" numFmtId="0">
      <sharedItems containsBlank="1"/>
    </cacheField>
    <cacheField name="Descripción" numFmtId="0">
      <sharedItems containsBlank="1" longText="1"/>
    </cacheField>
    <cacheField name="Valor / Diferenciador" numFmtId="0">
      <sharedItems containsBlank="1" longText="1"/>
    </cacheField>
    <cacheField name="Fecha de Registro" numFmtId="0">
      <sharedItems containsDate="1" containsBlank="1" containsMixedTypes="1" minDate="2019-06-01T00:00:00" maxDate="2025-11-04T00:00:00"/>
    </cacheField>
    <cacheField name="Fecha Inicio" numFmtId="0">
      <sharedItems containsNonDate="0" containsDate="1" containsString="0" containsBlank="1" minDate="2023-01-11T00:00:00" maxDate="2025-10-31T00:00:00" count="67">
        <d v="2025-07-07T00:00:00"/>
        <m/>
        <d v="2024-06-01T00:00:00"/>
        <d v="2025-09-23T00:00:00"/>
        <d v="2024-04-30T00:00:00"/>
        <d v="2025-02-19T00:00:00"/>
        <d v="2025-04-01T00:00:00"/>
        <d v="2025-04-30T00:00:00"/>
        <d v="2024-01-10T00:00:00"/>
        <d v="2024-10-01T00:00:00"/>
        <d v="2025-07-22T00:00:00"/>
        <d v="2025-02-03T00:00:00"/>
        <d v="2024-09-15T00:00:00"/>
        <d v="2025-02-25T00:00:00"/>
        <d v="2025-04-15T00:00:00"/>
        <d v="2025-03-30T00:00:00"/>
        <d v="2025-01-15T00:00:00"/>
        <d v="2025-04-14T00:00:00"/>
        <d v="2025-05-26T00:00:00"/>
        <d v="2025-06-02T00:00:00"/>
        <d v="2023-01-11T00:00:00"/>
        <d v="2024-01-09T00:00:00"/>
        <d v="2025-01-07T00:00:00"/>
        <d v="2024-08-01T00:00:00"/>
        <d v="2025-02-13T00:00:00"/>
        <d v="2024-08-15T00:00:00"/>
        <d v="2025-06-01T00:00:00"/>
        <d v="2024-03-30T00:00:00"/>
        <d v="2025-03-13T00:00:00"/>
        <d v="2025-06-18T00:00:00"/>
        <d v="2025-10-01T00:00:00"/>
        <d v="2025-01-02T00:00:00"/>
        <d v="2025-05-22T00:00:00"/>
        <d v="2025-07-01T00:00:00"/>
        <d v="2024-10-15T00:00:00"/>
        <d v="2024-09-01T00:00:00"/>
        <d v="2025-01-03T00:00:00"/>
        <d v="2025-05-14T00:00:00"/>
        <d v="2025-06-19T00:00:00"/>
        <d v="2024-01-20T00:00:00"/>
        <d v="2025-10-29T00:00:00"/>
        <d v="2024-12-15T00:00:00"/>
        <d v="2025-01-01T00:00:00"/>
        <d v="2024-03-12T00:00:00"/>
        <d v="2024-05-01T00:00:00"/>
        <d v="2025-05-27T00:00:00"/>
        <d v="2025-01-04T00:00:00"/>
        <d v="2024-02-28T00:00:00"/>
        <d v="2025-03-20T00:00:00"/>
        <d v="2024-07-15T00:00:00"/>
        <d v="2025-01-30T00:00:00"/>
        <d v="2025-07-15T00:00:00"/>
        <d v="2025-08-08T00:00:00"/>
        <d v="2025-06-04T00:00:00"/>
        <d v="2024-01-05T00:00:00"/>
        <d v="2024-01-01T00:00:00"/>
        <d v="2025-08-01T00:00:00"/>
        <d v="2024-12-01T00:00:00"/>
        <d v="2025-05-06T00:00:00"/>
        <d v="2025-09-01T00:00:00"/>
        <d v="2025-07-30T00:00:00"/>
        <d v="2025-03-10T00:00:00"/>
        <d v="2025-06-25T00:00:00"/>
        <d v="2025-06-15T00:00:00"/>
        <d v="2025-09-09T00:00:00"/>
        <d v="2025-10-30T00:00:00"/>
        <d v="2025-10-10T00:00:00"/>
      </sharedItems>
    </cacheField>
    <cacheField name="Fecha de Término / real o estimada" numFmtId="0">
      <sharedItems containsDate="1" containsBlank="1" containsMixedTypes="1" minDate="2025-01-01T00:00:00" maxDate="2026-03-31T00:00:00" count="42">
        <d v="2025-08-28T00:00:00"/>
        <m/>
        <d v="2025-06-01T00:00:00"/>
        <d v="2025-10-28T00:00:00"/>
        <d v="2025-11-01T00:00:00"/>
        <d v="2025-10-01T00:00:00"/>
        <s v="TBD"/>
        <d v="2025-03-01T00:00:00"/>
        <d v="2025-05-09T00:00:00"/>
        <d v="2025-07-15T00:00:00"/>
        <d v="2025-03-30T00:00:00"/>
        <d v="2025-12-01T00:00:00"/>
        <d v="2025-07-12T00:00:00"/>
        <d v="2025-04-30T00:00:00"/>
        <d v="2025-06-30T00:00:00"/>
        <d v="2025-07-01T00:00:00"/>
        <d v="2025-01-01T00:00:00"/>
        <d v="2025-03-04T00:00:00"/>
        <d v="2025-04-01T00:00:00"/>
        <d v="2025-05-23T00:00:00"/>
        <d v="2025-05-30T00:00:00"/>
        <d v="2025-06-25T00:00:00"/>
        <d v="2025-10-20T00:00:00"/>
        <d v="2025-02-01T00:00:00"/>
        <d v="2025-11-15T00:00:00"/>
        <d v="2025-10-30T00:00:00"/>
        <d v="2025-05-24T00:00:00"/>
        <d v="2025-07-31T00:00:00"/>
        <d v="2025-07-30T00:00:00"/>
        <d v="2025-11-10T00:00:00"/>
        <d v="2025-11-30T00:00:00"/>
        <d v="2025-09-01T00:00:00"/>
        <d v="2025-12-15T00:00:00"/>
        <d v="2025-08-08T00:00:00"/>
        <d v="2025-08-27T00:00:00"/>
        <d v="2025-08-01T00:00:00"/>
        <d v="2025-09-30T00:00:00"/>
        <d v="2025-03-31T00:00:00"/>
        <d v="2025-07-29T00:00:00"/>
        <d v="2026-03-30T00:00:00"/>
        <d v="2025-07-14T00:00:00"/>
        <d v="2025-09-23T00:00:00"/>
      </sharedItems>
    </cacheField>
    <cacheField name="T. de Ciclo en días" numFmtId="0">
      <sharedItems containsBlank="1" containsMixedTypes="1" containsNumber="1" containsInteger="1" minValue="12" maxValue="780"/>
    </cacheField>
    <cacheField name="ESTATUS AL DÍA" numFmtId="0">
      <sharedItems containsBlank="1"/>
    </cacheField>
    <cacheField name="Proceso de Negocio" numFmtId="0">
      <sharedItems containsBlank="1"/>
    </cacheField>
    <cacheField name="Ingresada en PBOT" numFmtId="0">
      <sharedItems containsBlank="1"/>
    </cacheField>
    <cacheField name="Grupo Técnico Asignado" numFmtId="0">
      <sharedItems containsBlank="1"/>
    </cacheField>
    <cacheField name="Tipo de Iniciativa" numFmtId="0">
      <sharedItems containsBlank="1" count="5">
        <s v="Terminado"/>
        <s v="Duplicado / Cancelado"/>
        <s v="Proyecto nuevo"/>
        <s v="On going"/>
        <m/>
      </sharedItems>
    </cacheField>
    <cacheField name="Dependencias:_x000a_IT Local_x000a_T. Digital_x000a_Digitalización_x000a_SSC_x000a_Externo" numFmtId="0">
      <sharedItems containsBlank="1"/>
    </cacheField>
    <cacheField name="Citizen Developer / Creator" numFmtId="0">
      <sharedItems containsBlank="1"/>
    </cacheField>
    <cacheField name="Dueño del Proceso" numFmtId="0">
      <sharedItems containsBlank="1"/>
    </cacheField>
    <cacheField name="Líder o Solicitante" numFmtId="0">
      <sharedItems containsBlank="1"/>
    </cacheField>
    <cacheField name="DTC Lead" numFmtId="0">
      <sharedItems containsBlank="1"/>
    </cacheField>
    <cacheField name="Black Belt Lead" numFmtId="0">
      <sharedItems containsBlank="1"/>
    </cacheField>
    <cacheField name="Dirección de Negocio _x000a_del Usuario" numFmtId="0">
      <sharedItems containsBlank="1"/>
    </cacheField>
    <cacheField name="¿Impacta a Gases Envasados?" numFmtId="0">
      <sharedItems containsBlank="1"/>
    </cacheField>
    <cacheField name="Business Process Analyst" numFmtId="0">
      <sharedItems containsBlank="1"/>
    </cacheField>
    <cacheField name="Área de Productividad" numFmtId="0">
      <sharedItems containsBlank="1"/>
    </cacheField>
    <cacheField name="VP (5)_x000a_Director (4)_x000a_Gerente (3)_x000a_Supervisor (2)_x000a_Usuario (1)" numFmtId="0">
      <sharedItems containsString="0" containsBlank="1" containsNumber="1" containsInteger="1" minValue="2" maxValue="5"/>
    </cacheField>
    <cacheField name="Si (5)_x000a_No (1)" numFmtId="0">
      <sharedItems containsString="0" containsBlank="1" containsNumber="1" containsInteger="1" minValue="1" maxValue="5"/>
    </cacheField>
    <cacheField name="&gt; 500 (5)_x000a_300 - 500 (4)_x000a_200 - 300 (3)_x000a_100  - 200 (2)_x000a_&lt; 100 (1)" numFmtId="0">
      <sharedItems containsString="0" containsBlank="1" containsNumber="1" containsInteger="1" minValue="1" maxValue="5"/>
    </cacheField>
    <cacheField name="Si (5)_x000a_Parcialmente (3)_x000a_No (1)" numFmtId="0">
      <sharedItems containsString="0" containsBlank="1" containsNumber="1" containsInteger="1" minValue="1" maxValue="5"/>
    </cacheField>
    <cacheField name="Alto (5) &gt;200 KUSD_x000a_Medio (3) &gt;100 KUSD_x000a_Bajo (1) &lt;100 KUSD _x000a_Ninguno (0) 0 KUSD" numFmtId="0">
      <sharedItems containsString="0" containsBlank="1" containsNumber="1" containsInteger="1" minValue="0" maxValue="5"/>
    </cacheField>
    <cacheField name="Transformación (5)_x000a_Mejora completa (3)_x000a_Mejora parcial (1)_x000a_Ninguno (0)" numFmtId="0">
      <sharedItems containsString="0" containsBlank="1" containsNumber="1" containsInteger="1" minValue="1" maxValue="5"/>
    </cacheField>
    <cacheField name="_x000a_Nlatam(5)_x000a_Nacional (3)_x000a_Local (1)_x000a_No (0)" numFmtId="0">
      <sharedItems containsString="0" containsBlank="1" containsNumber="1" containsInteger="1" minValue="0" maxValue="5"/>
    </cacheField>
    <cacheField name="Total Valor" numFmtId="0">
      <sharedItems containsString="0" containsBlank="1" containsNumber="1" containsInteger="1" minValue="0" maxValue="495"/>
    </cacheField>
    <cacheField name="_x000a_Ninguna  (5)_x000a_1 (4)_x000a_De 2 a 5 (3)_x000a_&gt; 5  (1)" numFmtId="0">
      <sharedItems containsString="0" containsBlank="1" containsNumber="1" containsInteger="1" minValue="1" maxValue="5"/>
    </cacheField>
    <cacheField name="No (5)_x000a_Si &lt; 5 KUSD (4)_x000a_Entre 5 y 20 KUSD (3)_x000a_Entre 20 y 100 KUSD (2)_x000a_Si &gt;100 KUSD (1)" numFmtId="0">
      <sharedItems containsString="0" containsBlank="1" containsNumber="1" containsInteger="1" minValue="1" maxValue="5"/>
    </cacheField>
    <cacheField name="Cambio Menor &lt;= 40 hrs... de dsllo (5)_x000a_Cambio Mayor &gt; 40 hrs. de dsllo (4)_x000a_Proyecto Menor  &lt; 160 hrs. (3)_x000a_Proyecto Mediano :  2-5 meses (2)_x000a_Proyecto Mayor &gt; 5 meses (1)" numFmtId="0">
      <sharedItems containsBlank="1" containsMixedTypes="1" containsNumber="1" containsInteger="1" minValue="1" maxValue="5"/>
    </cacheField>
    <cacheField name="Alto (5)_x000a_Medio (3)_x000a_Bajo (1)" numFmtId="0">
      <sharedItems containsString="0" containsBlank="1" containsNumber="1" containsInteger="1" minValue="1" maxValue="5"/>
    </cacheField>
    <cacheField name="Más de 3 meses(1) _x000a_Entre 1 y 3 meses(3)_x000a_Menos de 1 mes (5)" numFmtId="0">
      <sharedItems containsString="0" containsBlank="1" containsNumber="1" containsInteger="1" minValue="1" maxValue="5"/>
    </cacheField>
    <cacheField name="Alto (1)_x000a_Medio (3)_x000a_Bajo (5)" numFmtId="0">
      <sharedItems containsString="0" containsBlank="1" containsNumber="1" containsInteger="1" minValue="1" maxValue="5"/>
    </cacheField>
    <cacheField name="Alto (1)_x000a_Medio (3)_x000a_Bajo (5)2" numFmtId="0">
      <sharedItems containsString="0" containsBlank="1" containsNumber="1" containsInteger="1" minValue="1" maxValue="5"/>
    </cacheField>
    <cacheField name="Total Esfuerzo" numFmtId="0">
      <sharedItems containsBlank="1" containsMixedTypes="1" containsNumber="1" containsInteger="1" minValue="0" maxValue="525"/>
    </cacheField>
    <cacheField name="Puntaje Total" numFmtId="0">
      <sharedItems containsString="0" containsBlank="1" containsNumber="1" containsInteger="1" minValue="0" maxValue="945"/>
    </cacheField>
    <cacheField name="ESTATUS Y SIGUIENTES PASOS" numFmtId="0">
      <sharedItems containsBlank="1" longText="1"/>
    </cacheField>
    <cacheField name="Acciones a ejecutar para Acelerar" numFmtId="0">
      <sharedItems containsBlank="1" longText="1"/>
    </cacheField>
    <cacheField name="Business Impact USD$_x000a_Growth / year_x000a_Estimated" numFmtId="0">
      <sharedItems containsBlank="1" containsMixedTypes="1" containsNumber="1" containsInteger="1" minValue="10000" maxValue="1512000"/>
    </cacheField>
    <cacheField name="Business Impact USD$_x000a_Costos" numFmtId="0">
      <sharedItems containsBlank="1" containsMixedTypes="1" containsNumber="1" containsInteger="1" minValue="0" maxValue="15000"/>
    </cacheField>
    <cacheField name="Business Impact (Time, Control, Compliance)" numFmtId="0">
      <sharedItems containsBlank="1"/>
    </cacheField>
    <cacheField name="Business Impact USD$ Soft Savings" numFmtId="0">
      <sharedItems containsBlank="1"/>
    </cacheField>
    <cacheField name="jul-25" numFmtId="0">
      <sharedItems containsString="0" containsBlank="1" containsNumber="1" containsInteger="1" minValue="12388" maxValue="12388"/>
    </cacheField>
    <cacheField name="ago-25" numFmtId="0">
      <sharedItems containsString="0" containsBlank="1" containsNumber="1" containsInteger="1" minValue="16636" maxValue="25557"/>
    </cacheField>
    <cacheField name="sep-25" numFmtId="0">
      <sharedItems containsString="0" containsBlank="1" containsNumber="1" containsInteger="1" minValue="10142" maxValue="16236"/>
    </cacheField>
    <cacheField name="oct-25" numFmtId="0">
      <sharedItems containsNonDate="0" containsString="0" containsBlank="1"/>
    </cacheField>
    <cacheField name="nov-25" numFmtId="0">
      <sharedItems containsNonDate="0" containsString="0" containsBlank="1"/>
    </cacheField>
    <cacheField name="dic-25" numFmtId="0">
      <sharedItems containsNonDate="0" containsString="0" containsBlank="1"/>
    </cacheField>
    <cacheField name="Beneficios Real YTD Reportados  Power Steering USD$" numFmtId="0">
      <sharedItems containsString="0" containsBlank="1" containsNumber="1" containsInteger="1" minValue="0" maxValue="38557"/>
    </cacheField>
    <cacheField name="Arranque de Beneficios" numFmtId="0">
      <sharedItems containsDate="1" containsBlank="1" containsMixedTypes="1" minDate="2025-05-01T00:00:00" maxDate="2025-10-02T00:00:00"/>
    </cacheField>
    <cacheField name="Fin de Beneficios" numFmtId="0">
      <sharedItems containsNonDate="0" containsDate="1" containsString="0" containsBlank="1" minDate="2026-04-01T00:00:00" maxDate="2026-09-02T00:00:00"/>
    </cacheField>
    <cacheField name="Fase: Nuevo / Análisis / Desarrollo / Pruebas/ Implementado / Terminado" numFmtId="0">
      <sharedItems containsBlank="1" count="8">
        <s v="Terminado"/>
        <s v="Cancelado"/>
        <s v="Nuevo"/>
        <s v="Desarrollo"/>
        <s v="Análisis"/>
        <s v="Pruebas"/>
        <s v="Nuevo Arrancado"/>
        <m/>
      </sharedItems>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uel Lozoya" refreshedDate="45979.583313078707" createdVersion="8" refreshedVersion="8" minRefreshableVersion="3" recordCount="194" xr:uid="{9FF686C7-8F51-4EDF-BFA7-FF08F374C21B}">
  <cacheSource type="worksheet">
    <worksheetSource ref="A4:BG197" sheet="Proyectos PGP"/>
  </cacheSource>
  <cacheFields count="59">
    <cacheField name="Previo" numFmtId="0">
      <sharedItems containsBlank="1"/>
    </cacheField>
    <cacheField name="Ranking" numFmtId="0">
      <sharedItems containsString="0" containsBlank="1" containsNumber="1" containsInteger="1" minValue="1" maxValue="133"/>
    </cacheField>
    <cacheField name="ID Power Steering" numFmtId="0">
      <sharedItems containsBlank="1"/>
    </cacheField>
    <cacheField name="Card ID DevOps" numFmtId="0">
      <sharedItems containsString="0" containsBlank="1" containsNumber="1" containsInteger="1" minValue="19155" maxValue="35589"/>
    </cacheField>
    <cacheField name="Iniciativa" numFmtId="0">
      <sharedItems/>
    </cacheField>
    <cacheField name="Descripción" numFmtId="0">
      <sharedItems containsBlank="1" longText="1"/>
    </cacheField>
    <cacheField name="Valor / Diferenciador" numFmtId="0">
      <sharedItems containsBlank="1" longText="1"/>
    </cacheField>
    <cacheField name="Fecha de Registro" numFmtId="0">
      <sharedItems containsDate="1" containsBlank="1" containsMixedTypes="1" minDate="2019-06-01T00:00:00" maxDate="2025-11-19T00:00:00"/>
    </cacheField>
    <cacheField name="Fecha Inicio" numFmtId="0">
      <sharedItems containsDate="1" containsBlank="1" containsMixedTypes="1" minDate="2023-01-11T00:00:00" maxDate="2025-11-07T00:00:00" count="68">
        <d v="2025-07-22T00:00:00"/>
        <d v="2025-07-07T00:00:00"/>
        <d v="2025-01-15T00:00:00"/>
        <d v="2025-10-01T00:00:00"/>
        <d v="2025-11-01T00:00:00"/>
        <d v="2025-09-09T00:00:00"/>
        <d v="2025-03-13T00:00:00"/>
        <d v="2025-06-15T00:00:00"/>
        <d v="2024-10-15T00:00:00"/>
        <d v="2025-09-23T00:00:00"/>
        <d v="2024-03-12T00:00:00"/>
        <d v="2024-09-15T00:00:00"/>
        <d v="2024-10-01T00:00:00"/>
        <d v="2024-04-30T00:00:00"/>
        <d v="2024-01-09T00:00:00"/>
        <d v="2024-05-01T00:00:00"/>
        <d v="2025-04-15T00:00:00"/>
        <d v="2025-01-01T00:00:00"/>
        <d v="2024-03-30T00:00:00"/>
        <d v="2024-12-01T00:00:00"/>
        <d v="2025-05-27T00:00:00"/>
        <m/>
        <d v="2024-07-15T00:00:00"/>
        <d v="2025-04-30T00:00:00"/>
        <d v="2025-03-30T00:00:00"/>
        <d v="2025-05-14T00:00:00"/>
        <d v="2025-06-19T00:00:00"/>
        <d v="2025-06-18T00:00:00"/>
        <d v="2025-01-30T00:00:00"/>
        <d v="2024-08-15T00:00:00"/>
        <d v="2025-02-19T00:00:00"/>
        <d v="2025-01-04T00:00:00"/>
        <d v="2025-07-30T00:00:00"/>
        <d v="2025-09-01T00:00:00"/>
        <d v="2025-02-03T00:00:00"/>
        <d v="2024-01-20T00:00:00"/>
        <d v="2024-01-01T00:00:00"/>
        <d v="2025-04-01T00:00:00"/>
        <d v="2025-01-02T00:00:00"/>
        <d v="2025-10-30T00:00:00"/>
        <d v="2024-08-01T00:00:00"/>
        <d v="2025-06-04T00:00:00"/>
        <d v="2025-02-25T00:00:00"/>
        <d v="2025-05-22T00:00:00"/>
        <d v="2025-05-26T00:00:00"/>
        <d v="2025-07-15T00:00:00"/>
        <d v="2023-01-11T00:00:00"/>
        <d v="2025-01-07T00:00:00"/>
        <d v="2025-06-02T00:00:00"/>
        <d v="2025-08-01T00:00:00"/>
        <d v="2025-02-13T00:00:00"/>
        <d v="2025-06-01T00:00:00"/>
        <d v="2025-01-03T00:00:00"/>
        <d v="2025-07-01T00:00:00"/>
        <d v="2024-01-10T00:00:00"/>
        <d v="2024-01-05T00:00:00"/>
        <d v="2025-06-25T00:00:00"/>
        <d v="2025-03-10T00:00:00"/>
        <d v="2024-09-01T00:00:00"/>
        <d v="2024-12-15T00:00:00"/>
        <d v="2024-02-28T00:00:00"/>
        <d v="2024-06-01T00:00:00"/>
        <d v="2025-05-06T00:00:00"/>
        <d v="2025-04-14T00:00:00"/>
        <d v="2025-03-20T00:00:00"/>
        <d v="2025-08-08T00:00:00"/>
        <d v="2025-11-06T00:00:00"/>
        <s v="TBD"/>
      </sharedItems>
    </cacheField>
    <cacheField name="Fecha de Término / real o estimada" numFmtId="0">
      <sharedItems containsDate="1" containsBlank="1" containsMixedTypes="1" minDate="2025-01-01T00:00:00" maxDate="2026-03-31T00:00:00" count="44">
        <d v="2025-11-01T00:00:00"/>
        <d v="2025-08-28T00:00:00"/>
        <d v="2025-08-01T00:00:00"/>
        <d v="2025-11-30T00:00:00"/>
        <d v="2025-11-15T00:00:00"/>
        <d v="2025-09-23T00:00:00"/>
        <s v="TBD"/>
        <d v="2025-10-28T00:00:00"/>
        <d v="2025-07-15T00:00:00"/>
        <d v="2025-05-09T00:00:00"/>
        <d v="2025-03-01T00:00:00"/>
        <d v="2025-03-04T00:00:00"/>
        <d v="2025-12-01T00:00:00"/>
        <d v="2025-04-01T00:00:00"/>
        <d v="2025-02-01T00:00:00"/>
        <m/>
        <d v="2025-06-30T00:00:00"/>
        <d v="2025-07-30T00:00:00"/>
        <d v="2025-12-15T00:00:00"/>
        <d v="2025-05-23T00:00:00"/>
        <d v="2026-03-30T00:00:00"/>
        <d v="2025-10-01T00:00:00"/>
        <d v="2025-05-30T00:00:00"/>
        <d v="2025-11-10T00:00:00"/>
        <d v="2026-03-01T00:00:00"/>
        <d v="2025-03-30T00:00:00"/>
        <d v="2025-06-25T00:00:00"/>
        <d v="2025-08-08T00:00:00"/>
        <d v="2025-10-20T00:00:00"/>
        <d v="2025-10-30T00:00:00"/>
        <d v="2025-06-01T00:00:00"/>
        <d v="2025-09-01T00:00:00"/>
        <d v="2025-07-01T00:00:00"/>
        <d v="2025-09-30T00:00:00"/>
        <d v="2025-04-30T00:00:00"/>
        <d v="2025-07-29T00:00:00"/>
        <d v="2025-07-31T00:00:00"/>
        <d v="2025-01-01T00:00:00"/>
        <d v="2025-10-15T00:00:00"/>
        <d v="2025-07-14T00:00:00"/>
        <d v="2025-07-12T00:00:00"/>
        <d v="2025-03-31T00:00:00"/>
        <d v="2025-05-24T00:00:00"/>
        <d v="2025-08-27T00:00:00"/>
      </sharedItems>
    </cacheField>
    <cacheField name="T. de Ciclo en días" numFmtId="0">
      <sharedItems containsString="0" containsBlank="1" containsNumber="1" containsInteger="1" minValue="9" maxValue="780"/>
    </cacheField>
    <cacheField name="ESTATUS AL DÍA" numFmtId="0">
      <sharedItems containsBlank="1"/>
    </cacheField>
    <cacheField name="Proceso de Negocio" numFmtId="0">
      <sharedItems count="8">
        <s v="Distribución"/>
        <s v="Calidad"/>
        <s v="Ventas &amp; Mkt."/>
        <s v="Operaciones"/>
        <s v="Finanzas, RH, Administración"/>
        <s v="Servicio al Cliente"/>
        <s v="SHEQ"/>
        <s v="Comercial "/>
      </sharedItems>
    </cacheField>
    <cacheField name="Ingresada en PBOT" numFmtId="0">
      <sharedItems containsBlank="1"/>
    </cacheField>
    <cacheField name="Grupo Técnico Asignado" numFmtId="0">
      <sharedItems containsBlank="1" count="6">
        <s v="Digital Nlatam - Practicantes"/>
        <s v="Digital Nlatam - Citizen Developers"/>
        <s v="Digital Nlatam"/>
        <s v="IT Group"/>
        <s v="Transformación Digital"/>
        <m/>
      </sharedItems>
    </cacheField>
    <cacheField name="Tipo de Iniciativa" numFmtId="0">
      <sharedItems containsBlank="1" count="5">
        <s v="On going"/>
        <s v="Terminado"/>
        <s v="Duplicado / Cancelado"/>
        <s v="Proyecto nuevo"/>
        <m/>
      </sharedItems>
    </cacheField>
    <cacheField name="Dependencias:_x000a_IT Local_x000a_T. Digital_x000a_Digitalización_x000a_SSC_x000a_Externo" numFmtId="0">
      <sharedItems containsBlank="1"/>
    </cacheField>
    <cacheField name="Citizen Developer / Creator" numFmtId="0">
      <sharedItems containsBlank="1"/>
    </cacheField>
    <cacheField name="Dueño del Proceso" numFmtId="0">
      <sharedItems containsBlank="1"/>
    </cacheField>
    <cacheField name="Líder o Solicitante" numFmtId="0">
      <sharedItems containsBlank="1"/>
    </cacheField>
    <cacheField name="DTC Lead" numFmtId="0">
      <sharedItems containsBlank="1"/>
    </cacheField>
    <cacheField name="Black Belt Lead" numFmtId="0">
      <sharedItems containsBlank="1"/>
    </cacheField>
    <cacheField name="Dirección de Negocio _x000a_del Usuario" numFmtId="0">
      <sharedItems containsBlank="1"/>
    </cacheField>
    <cacheField name="¿Impacta a Gases Envasados?" numFmtId="0">
      <sharedItems/>
    </cacheField>
    <cacheField name="Business Process Analyst" numFmtId="0">
      <sharedItems containsBlank="1" count="6">
        <s v="Marina Dávila"/>
        <s v="Claudia Oliden"/>
        <s v="Manuel Lozoya"/>
        <s v="Pilar Arenas"/>
        <m/>
        <s v="Marina Davila"/>
      </sharedItems>
    </cacheField>
    <cacheField name="Área de Productividad" numFmtId="0">
      <sharedItems containsBlank="1"/>
    </cacheField>
    <cacheField name="VP (5)_x000a_Director (4)_x000a_Gerente (3)_x000a_Supervisor (2)_x000a_Usuario (1)" numFmtId="0">
      <sharedItems containsString="0" containsBlank="1" containsNumber="1" containsInteger="1" minValue="2" maxValue="5"/>
    </cacheField>
    <cacheField name="Si (5)_x000a_No (1)" numFmtId="0">
      <sharedItems containsString="0" containsBlank="1" containsNumber="1" containsInteger="1" minValue="1" maxValue="5"/>
    </cacheField>
    <cacheField name="&gt; 500 (5)_x000a_300 - 500 (4)_x000a_200 - 300 (3)_x000a_100  - 200 (2)_x000a_&lt; 100 (1)" numFmtId="0">
      <sharedItems containsString="0" containsBlank="1" containsNumber="1" containsInteger="1" minValue="1" maxValue="5"/>
    </cacheField>
    <cacheField name="Si (5)_x000a_Parcialmente (3)_x000a_No (1)" numFmtId="0">
      <sharedItems containsString="0" containsBlank="1" containsNumber="1" containsInteger="1" minValue="1" maxValue="5"/>
    </cacheField>
    <cacheField name="Alto (5) &gt;300 KUSD_x000a_Medio Alto (4) entre 100 y 200KUSD_x000a_Medio (3) &gt;100 KUSD_x000a_Bajo (1) &lt;100 KUSD _x000a_Ninguno (0) 0 KUSD" numFmtId="0">
      <sharedItems containsString="0" containsBlank="1" containsNumber="1" containsInteger="1" minValue="0" maxValue="5"/>
    </cacheField>
    <cacheField name="Transformación (5)_x000a_Mejora completa (3)_x000a_Mejora parcial (1)_x000a_Ninguno (0)" numFmtId="0">
      <sharedItems containsString="0" containsBlank="1" containsNumber="1" containsInteger="1" minValue="1" maxValue="5"/>
    </cacheField>
    <cacheField name="_x000a_Nlatam(5)_x000a_Nacional (3)_x000a_Local (1)_x000a_No (0)" numFmtId="0">
      <sharedItems containsString="0" containsBlank="1" containsNumber="1" containsInteger="1" minValue="0" maxValue="5"/>
    </cacheField>
    <cacheField name="Total Valor" numFmtId="0">
      <sharedItems containsString="0" containsBlank="1" containsNumber="1" containsInteger="1" minValue="0" maxValue="495"/>
    </cacheField>
    <cacheField name="_x000a_Ninguna  (5)_x000a_1 (4)_x000a_De 2 a 5 (3)_x000a_&gt; 5  (1)" numFmtId="0">
      <sharedItems containsString="0" containsBlank="1" containsNumber="1" containsInteger="1" minValue="1" maxValue="5"/>
    </cacheField>
    <cacheField name="No (5)_x000a_Si &lt; 5 KUSD (4)_x000a_Entre 5 y 20 KUSD (3)_x000a_Entre 20 y 100 KUSD (2)_x000a_Si &gt;100 KUSD (1)" numFmtId="0">
      <sharedItems containsString="0" containsBlank="1" containsNumber="1" containsInteger="1" minValue="1" maxValue="5"/>
    </cacheField>
    <cacheField name="Cambio Menor &lt;= 40 hrs... de dsllo (5)_x000a_Cambio Mayor &gt; 40 hrs. de dsllo (4)_x000a_Proyecto Menor  &lt; 160 hrs. (3)_x000a_Proyecto Mediano :  2-5 meses (2)_x000a_Proyecto Mayor &gt; 5 meses (1)" numFmtId="0">
      <sharedItems containsBlank="1" containsMixedTypes="1" containsNumber="1" containsInteger="1" minValue="1" maxValue="5"/>
    </cacheField>
    <cacheField name="Alto (5)_x000a_Medio (3)_x000a_Bajo (1)" numFmtId="0">
      <sharedItems containsString="0" containsBlank="1" containsNumber="1" containsInteger="1" minValue="1" maxValue="5"/>
    </cacheField>
    <cacheField name="Más de 3 meses(1) _x000a_Entre 1 y 3 meses(3)_x000a_Menos de 1 mes (5)" numFmtId="0">
      <sharedItems containsString="0" containsBlank="1" containsNumber="1" containsInteger="1" minValue="1" maxValue="5"/>
    </cacheField>
    <cacheField name="Alto (1)_x000a_Medio (3)_x000a_Bajo (5)" numFmtId="0">
      <sharedItems containsString="0" containsBlank="1" containsNumber="1" containsInteger="1" minValue="1" maxValue="5"/>
    </cacheField>
    <cacheField name="Alto (1)_x000a_Medio (3)_x000a_Bajo (5)2" numFmtId="0">
      <sharedItems containsString="0" containsBlank="1" containsNumber="1" containsInteger="1" minValue="1" maxValue="5"/>
    </cacheField>
    <cacheField name="Total Esfuerzo" numFmtId="0">
      <sharedItems containsBlank="1" containsMixedTypes="1" containsNumber="1" containsInteger="1" minValue="0" maxValue="525"/>
    </cacheField>
    <cacheField name="Puntaje Total" numFmtId="0">
      <sharedItems containsString="0" containsBlank="1" containsNumber="1" containsInteger="1" minValue="0" maxValue="945"/>
    </cacheField>
    <cacheField name="ESTATUS Y SIGUIENTES PASOS" numFmtId="0">
      <sharedItems containsBlank="1" longText="1"/>
    </cacheField>
    <cacheField name="Acciones a ejecutar para Acelerar" numFmtId="0">
      <sharedItems containsBlank="1" longText="1"/>
    </cacheField>
    <cacheField name="Business Impact USD$_x000a_Growth / year_x000a_Estimated" numFmtId="0">
      <sharedItems containsBlank="1" containsMixedTypes="1" containsNumber="1" containsInteger="1" minValue="10000" maxValue="1512000"/>
    </cacheField>
    <cacheField name="Business Impact USD$_x000a_Costos" numFmtId="0">
      <sharedItems containsBlank="1" containsMixedTypes="1" containsNumber="1" containsInteger="1" minValue="0" maxValue="15000"/>
    </cacheField>
    <cacheField name="Business Impact (Time, Control, Compliance)" numFmtId="0">
      <sharedItems containsBlank="1" count="28">
        <s v="Time Reduction"/>
        <s v="Compliance / Control"/>
        <s v="Cybersecurity"/>
        <s v="Asset Control"/>
        <s v="Cost Reduction"/>
        <m/>
        <s v="Control de incidencias y optimización del proceso"/>
        <s v="Add. Sales"/>
        <s v="Customer Service_x000a_"/>
        <s v="Control de activos"/>
        <s v="Recuperación de costos por viajes en falso "/>
        <s v="Tiempo - Disminución de horas en elaboración de reportes área de Ventas"/>
        <s v="Optimización del proceso"/>
        <s v="Tiempo "/>
        <s v="Control administrativo"/>
        <s v="Control de la operación "/>
        <s v="Eficiencia operativa"/>
        <s v="Tiempo"/>
        <s v="Tiempo y Control"/>
        <s v="Tiempo_x000a_Costo"/>
        <s v="Control "/>
        <s v="Recuperación de costos de operación por viajes en falso"/>
        <s v="Control"/>
        <s v="Control de transacciones y cumplimiento"/>
        <s v="Tiempo_x000a_Servicio"/>
        <s v="Mejora de Servicio a pacientes"/>
        <s v="Control y cumplimiento para la continuidad del negocio"/>
        <s v="Control / Compliance"/>
      </sharedItems>
    </cacheField>
    <cacheField name="Business Impact USD$ Soft Savings" numFmtId="0">
      <sharedItems containsBlank="1"/>
    </cacheField>
    <cacheField name="jul-25" numFmtId="0">
      <sharedItems containsString="0" containsBlank="1" containsNumber="1" containsInteger="1" minValue="12388" maxValue="12388"/>
    </cacheField>
    <cacheField name="ago-25" numFmtId="0">
      <sharedItems containsString="0" containsBlank="1" containsNumber="1" containsInteger="1" minValue="16636" maxValue="25557"/>
    </cacheField>
    <cacheField name="sep-25" numFmtId="0">
      <sharedItems containsString="0" containsBlank="1" containsNumber="1" containsInteger="1" minValue="10142" maxValue="16236"/>
    </cacheField>
    <cacheField name="oct-25" numFmtId="0">
      <sharedItems containsNonDate="0" containsString="0" containsBlank="1"/>
    </cacheField>
    <cacheField name="nov-25" numFmtId="0">
      <sharedItems containsNonDate="0" containsString="0" containsBlank="1"/>
    </cacheField>
    <cacheField name="dic-25" numFmtId="0">
      <sharedItems containsNonDate="0" containsString="0" containsBlank="1"/>
    </cacheField>
    <cacheField name="Beneficios Real YTD Reportados  Power Steering USD$" numFmtId="0">
      <sharedItems containsString="0" containsBlank="1" containsNumber="1" containsInteger="1" minValue="0" maxValue="38557"/>
    </cacheField>
    <cacheField name="Arranque de Beneficios" numFmtId="0">
      <sharedItems containsDate="1" containsBlank="1" containsMixedTypes="1" minDate="2025-05-01T00:00:00" maxDate="2025-10-02T00:00:00"/>
    </cacheField>
    <cacheField name="Fin de Beneficios" numFmtId="0">
      <sharedItems containsNonDate="0" containsDate="1" containsString="0" containsBlank="1" minDate="2026-04-01T00:00:00" maxDate="2026-09-02T00:00:00"/>
    </cacheField>
    <cacheField name="Fase: Nuevo / Análisis / Desarrollo / Pruebas/ Implementado / Terminado" numFmtId="0">
      <sharedItems containsBlank="1" count="8">
        <s v="Desarrollo"/>
        <s v="Terminado"/>
        <s v="Nuevo Arrancado"/>
        <s v="Análisis"/>
        <s v="Pruebas"/>
        <s v="Cancelado"/>
        <s v="Nuevo"/>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m/>
    <n v="1"/>
    <m/>
    <s v="Tablero de Inventarios Hardgoods."/>
    <s v="Tablero que contiene la información relevante sobre los inventarios de Hardgoods, rotación, inventarios sin venta, fechas de ventas, fecha de última de recepción, precio de remate, alcance nacional y filtro por localidad y categoría."/>
    <x v="0"/>
    <x v="0"/>
    <x v="0"/>
    <x v="0"/>
    <x v="0"/>
    <x v="0"/>
    <s v="No"/>
    <s v="Digital Nlatam - Practicantes"/>
    <x v="0"/>
    <s v="IT Juan España*"/>
    <s v="Practicantes"/>
    <s v="Marco Pacheco"/>
    <s v="Nancy González"/>
    <s v="Gerardo Moya"/>
    <s v="José Ramón Rodríguez"/>
    <s v="PGP NAL."/>
    <s v="Sí"/>
    <s v="Claudia Oliden"/>
    <s v="Marketing/Ventas Cilindros"/>
    <n v="3"/>
    <n v="5"/>
    <n v="2"/>
    <n v="5"/>
    <n v="5"/>
    <n v="3"/>
    <n v="5"/>
    <n v="420"/>
    <n v="5"/>
    <n v="5"/>
    <n v="4"/>
    <n v="5"/>
    <n v="5"/>
    <n v="5"/>
    <n v="5"/>
    <n v="510"/>
    <n v="930"/>
    <s v="S: Se desarrollo el tablero en una primer version, que será revisada con Negocio para ajustes semana 7Abr25_x000a_N: Terminar documentación de ahorros potenciales y de validación de requerimientos de negocio Vs lo construido"/>
    <s v="Sesiones de seguimiento con Negocio y equipo de Digitalización"/>
    <m/>
    <m/>
    <s v="Control de Inventarios"/>
    <m/>
    <s v="Pruebas"/>
  </r>
  <r>
    <s v="G10"/>
    <n v="2"/>
    <m/>
    <s v="Pricing Precision con AI"/>
    <s v="Modelo IA que analiza precios de clientes por variables: producto, región, volumen, tipo de cliente. Para detectar oportunidades de incrementos con la herramienta. PRICE TAG de manera automática._x000a_"/>
    <x v="1"/>
    <x v="1"/>
    <x v="0"/>
    <x v="1"/>
    <x v="0"/>
    <x v="1"/>
    <s v="No"/>
    <s v="Digital Nlatam"/>
    <x v="0"/>
    <s v="Global AI"/>
    <s v="NA"/>
    <s v="Ninfaedith Fernández"/>
    <s v="Ninfaedith Fernández"/>
    <s v="Iván Arredondo"/>
    <s v="Tania Mercado"/>
    <s v="Finanzas /Compras / IT"/>
    <s v="Sí"/>
    <s v="Claudia Oliden"/>
    <s v="Finanzas/RH/Compras/Nitropet"/>
    <n v="4"/>
    <n v="5"/>
    <n v="5"/>
    <n v="5"/>
    <n v="5"/>
    <n v="3"/>
    <n v="5"/>
    <n v="480"/>
    <n v="5"/>
    <n v="5"/>
    <n v="2"/>
    <n v="5"/>
    <n v="3"/>
    <n v="5"/>
    <n v="5"/>
    <n v="450"/>
    <n v="930"/>
    <s v="S: En la fase final, al equipo de IA Alemania se le siguen solicitando ajustes a los modelos requeridos por Precios y contratos. _x000a_N: Terminar pruebas de los modelos con datos extra solicitados por PYC. Posterior a eso, iniciar implementación con la otra herramienta de PRICE TAG, es decir, hacer la campaña de precios."/>
    <s v="Se validó con Ninfaedith Fernández que estaba PYC solicitando ajustes al modelo por factores como: precios corporativos, clientes dolarizados ya estén funcionales y de acuerdo a sus expectativas._x000a_Se convoca a junta  la semana del 24 feb con PYC e IA Alemania para validar los ajustes solicitados al modelo y  fecha de terminación de dichos ajustes."/>
    <m/>
    <m/>
    <m/>
    <m/>
    <s v="Pruebas"/>
  </r>
  <r>
    <m/>
    <n v="3"/>
    <m/>
    <s v="Automatización de búsqueda de multas de Distribución RPA"/>
    <s v="Desarrollo de un BOT que realice la búsqueda en diferentes páginas federales y estatales, para detectar multas en vehículos de PGP"/>
    <x v="2"/>
    <x v="2"/>
    <x v="1"/>
    <x v="2"/>
    <x v="0"/>
    <x v="2"/>
    <s v="No"/>
    <s v="IT"/>
    <x v="0"/>
    <s v="Digitalización"/>
    <s v="TBD"/>
    <s v="Arturo Lozano"/>
    <s v="Salvador García"/>
    <s v="David Silva"/>
    <s v="Aldo Maldonado"/>
    <s v="VP Gases Envasados"/>
    <s v="Si"/>
    <s v="Manuel Lozoya"/>
    <s v="Producción/Distribución Envasados"/>
    <n v="5"/>
    <n v="5"/>
    <n v="3"/>
    <n v="5"/>
    <n v="3"/>
    <n v="3"/>
    <n v="3"/>
    <n v="405"/>
    <n v="5"/>
    <n v="5"/>
    <n v="4"/>
    <n v="5"/>
    <n v="5"/>
    <n v="5"/>
    <n v="5"/>
    <n v="510"/>
    <n v="915"/>
    <s v="S: Se solicita apertura de proyecto_x000a_N: Validar con IT y Negocio Requerimientos y potenciales soluciones a la necesidad"/>
    <s v="Junta con Salvador González y David Silva semana del 24 de Feb"/>
    <m/>
    <m/>
    <s v="Compliance"/>
    <m/>
    <s v="Desarrollo"/>
  </r>
  <r>
    <m/>
    <n v="4"/>
    <m/>
    <s v="Asistente Virtual Inteligente para asistencia en Tiendas con NITRO AI"/>
    <s v="Alimentar Nitro con información de consulta para vendedores en tiendas que pueda ayudar a los Vendedores a obtener información inmediata de diversos temas, Adminitrativos, Comerciales y Técnicos, con un alto nivel de confiabilidad. "/>
    <x v="3"/>
    <x v="3"/>
    <x v="2"/>
    <x v="3"/>
    <x v="0"/>
    <x v="0"/>
    <s v="Si"/>
    <s v="Digital Nlatam"/>
    <x v="1"/>
    <s v="Global AI"/>
    <s v="Manuel Lozoya"/>
    <s v="Marco Pacheco"/>
    <s v="Deyanira Blanco"/>
    <s v="Gerardo Moya"/>
    <s v="José Ramón Rodríguez"/>
    <s v="PGP Centro/Sur"/>
    <s v="Sí"/>
    <s v="Manuel Lozoya"/>
    <s v="Marketing/Ventas Cilindros"/>
    <n v="3"/>
    <n v="5"/>
    <n v="2"/>
    <n v="5"/>
    <n v="3"/>
    <n v="3"/>
    <n v="5"/>
    <n v="390"/>
    <n v="5"/>
    <n v="5"/>
    <n v="3"/>
    <n v="5"/>
    <n v="5"/>
    <n v="5"/>
    <n v="5"/>
    <n v="495"/>
    <n v="885"/>
    <s v="S: Implementó en 3 tiendas de Mty. Info ABC de tiendas, Catálogo de productos e información técnicas (Procesos de soldar) _x000a__x000a_N: Habilitar al resto de los usuarios a nivel nacional en el resto de las tiendas. Semana del 7 Abril._x000a_Integrar otros grupós como los Vtas comerciales y express"/>
    <s v="Invitacion a sesión con tiendas. Deyanira Blanco_x000a_Seguimiento a uso de la herramienta en tiendas piloto y resto de las localidades_x000a_Continuar con la carga de documentos adicionales para enriquecer BD´s"/>
    <m/>
    <m/>
    <s v="Estimar Tiempo que se ahorran Vendedores en Consultas"/>
    <s v="Reduccion Hrs Hombre _x000a_Capitalización de Vtas_x000a_Control Administrativo"/>
    <s v="Terminado"/>
  </r>
  <r>
    <m/>
    <n v="5"/>
    <m/>
    <s v="Digitalizar proceso de Mtto de Cilindros, PGS. Registro para posteriormente usar esa información en tableros de análisis de datos_x000a_"/>
    <s v="Cuántos cilindros pasaron por Mtto_x000a_Que acciones se ejecutaron en Mtto con cada cil_x000a_Información se captura manual en One Drive_x000a_Hay 6 talleres de Mtto Nacional_x000a_Se obtienen calificaciones por Taller y también por colaborador._x000a_Se tienen costos por servicios._x000a_17 categorías_x000a_"/>
    <x v="4"/>
    <x v="4"/>
    <x v="0"/>
    <x v="4"/>
    <x v="0"/>
    <x v="3"/>
    <s v="No"/>
    <s v="Digital Nlatam - Practicantes"/>
    <x v="0"/>
    <s v="Digital"/>
    <s v="Practicantes"/>
    <s v="Diego Carpio"/>
    <s v="Heberto Marin"/>
    <s v="NA"/>
    <s v="Miguel Delgado"/>
    <s v="Operaciones"/>
    <s v="Si"/>
    <s v="Claudia Oliden"/>
    <s v="Producción/Distribución Envasados"/>
    <n v="3"/>
    <n v="5"/>
    <n v="1"/>
    <n v="5"/>
    <n v="3"/>
    <n v="3"/>
    <n v="5"/>
    <n v="375"/>
    <n v="5"/>
    <n v="5"/>
    <n v="5"/>
    <n v="3"/>
    <n v="5"/>
    <n v="5"/>
    <n v="5"/>
    <n v="495"/>
    <n v="870"/>
    <s v="S: Actualmente ya se tiene diseñada la base de datos, la APP de ingreso de información._x000a_N: Ultima validación con Heberto Marín"/>
    <s v="Faltan las últimas validaciones con Heberto Marin, ya se cuenta con la solución a fin de abril 2025."/>
    <m/>
    <m/>
    <s v="Reducción Hrs Hombre_x000a_Control Administrativo"/>
    <m/>
    <s v="Pruebas"/>
  </r>
  <r>
    <m/>
    <n v="6"/>
    <m/>
    <s v="Visor de análisis de datos sobre mantenimientos de Cilindros y PGS. _x000a_"/>
    <s v="Visor de continuación al proyecto de registro de mantenimientos de cilindros y PGS. En este tablero se verán diversas métricas de productividad y costos es_x000a_"/>
    <x v="5"/>
    <x v="5"/>
    <x v="3"/>
    <x v="5"/>
    <x v="1"/>
    <x v="3"/>
    <s v="No"/>
    <s v="Digital Nlatam - Practicantes"/>
    <x v="2"/>
    <s v="Digital"/>
    <s v="Practicantes"/>
    <s v="Diego Carpio"/>
    <s v="Heberto Marin"/>
    <s v="NA"/>
    <s v="Miguel Delgado"/>
    <s v="Operaciones"/>
    <s v="Si"/>
    <s v="Claudia Oliden"/>
    <s v="Producción/Distribución Envasados"/>
    <n v="3"/>
    <n v="5"/>
    <n v="1"/>
    <n v="5"/>
    <n v="3"/>
    <n v="3"/>
    <n v="5"/>
    <n v="375"/>
    <n v="5"/>
    <n v="5"/>
    <n v="5"/>
    <n v="3"/>
    <n v="5"/>
    <n v="5"/>
    <n v="5"/>
    <n v="495"/>
    <n v="870"/>
    <s v="S:Se tuvo una primer sesión con Heberto Marín donde se expuso la necesidad._x000a_N. Heberto Marín tiene que pasar información sobre costos de mantenimientos y fórmula de productividad."/>
    <s v="Se requiere información por parte de Heberto Marín en referencia a medición de productividad y costo de productos requeridos para los mantenimientos para poder hacer el cálculo."/>
    <m/>
    <m/>
    <s v="Reducción Hrs Hombre_x000a_Control Administrativo"/>
    <m/>
    <s v="Nuevo"/>
  </r>
  <r>
    <s v="G9"/>
    <n v="7"/>
    <m/>
    <s v="Facturación Dia paciente instituciones públicas RPA"/>
    <s v="Automatizar el proceso de facturación de Día Paciente del negocio de Homecare."/>
    <x v="6"/>
    <x v="6"/>
    <x v="4"/>
    <x v="6"/>
    <x v="0"/>
    <x v="1"/>
    <s v="No"/>
    <s v="IT Group"/>
    <x v="1"/>
    <s v="IT Local"/>
    <s v="NA"/>
    <s v="Alan Mendoza"/>
    <s v="Nohemí Perez / _x000a_Alan Mendoza"/>
    <s v="Ruben Monterrubio"/>
    <s v="Armando Guerrero"/>
    <s v="PGP Nte./ Occidente / Noroeste"/>
    <s v="Sí"/>
    <s v="Claudia Oliden"/>
    <s v="Marketing/Ventas Cilindros"/>
    <n v="3"/>
    <n v="5"/>
    <n v="1"/>
    <n v="5"/>
    <n v="5"/>
    <n v="3"/>
    <n v="3"/>
    <n v="375"/>
    <n v="5"/>
    <n v="5"/>
    <n v="3"/>
    <n v="5"/>
    <n v="5"/>
    <n v="5"/>
    <n v="5"/>
    <n v="495"/>
    <n v="870"/>
    <s v="S: Ya liberado y funcionando._x000a_N: Seguimiento por parte del negocio. Calcular beneficio y reportar $"/>
    <s v="Validar funcionamiento con Alan Mendoza y si se requiere campaña de implementación con públicos internos."/>
    <m/>
    <m/>
    <s v="Reducción de 1 FTE en el proceso de facturación"/>
    <m/>
    <s v="Terminado"/>
  </r>
  <r>
    <m/>
    <n v="10"/>
    <m/>
    <s v="App y BD de alimentación de licencias de conductores PGP ."/>
    <s v="Aplicación para la alimentación de las licencias de conductores PGP a nivel nacional, con toda la información relevante, sobre todo fecha de vigencia de las mismas._x000a_"/>
    <x v="7"/>
    <x v="7"/>
    <x v="5"/>
    <x v="7"/>
    <x v="0"/>
    <x v="2"/>
    <s v="No"/>
    <s v="Digital Nlatam - Practicantes"/>
    <x v="0"/>
    <s v="Digital"/>
    <s v="Practicantes"/>
    <s v="Diego Carpio"/>
    <s v="Manuel Lozoya"/>
    <s v="NA"/>
    <s v="Miguel Delgado"/>
    <s v="Operaciones"/>
    <s v="Si"/>
    <s v="Claudia Oliden"/>
    <s v="Producción/Distribución Envasados"/>
    <n v="3"/>
    <n v="5"/>
    <n v="3"/>
    <n v="5"/>
    <n v="3"/>
    <n v="3"/>
    <n v="5"/>
    <n v="405"/>
    <n v="5"/>
    <n v="5"/>
    <n v="4"/>
    <n v="3"/>
    <n v="3"/>
    <n v="5"/>
    <n v="5"/>
    <n v="450"/>
    <n v="855"/>
    <s v="S: BD terminada y APP._x000a_N: Alimentar base con datos de RH. Asegurar login con password a la APP."/>
    <s v="Terminado el desarrollo, solo falta validar acceso con ID y alimentar BD con datos de RH proporcionados por Laura Ocampo."/>
    <m/>
    <m/>
    <s v="Control / Compliance"/>
    <m/>
    <s v="Nuevo Arrancado"/>
  </r>
  <r>
    <s v="A5"/>
    <n v="9"/>
    <m/>
    <s v="Rental &amp; Fees Tracking RPA/AI"/>
    <s v="Herramienta para automatizar el cobro de rentas a clientes y dar seguimiento. (Etapa 1 Dashboard de datos)_x000a_"/>
    <x v="1"/>
    <x v="8"/>
    <x v="6"/>
    <x v="8"/>
    <x v="0"/>
    <x v="0"/>
    <m/>
    <s v="Digital Nlatam"/>
    <x v="1"/>
    <s v="Digital EEUU"/>
    <m/>
    <s v="Oscar Flores"/>
    <s v="Oscar Flores / Alejandro Torres"/>
    <s v="Iván Arredondo/Lei Sun"/>
    <s v="José Ramón Rodríguez"/>
    <s v="PGP Norte"/>
    <s v="Sí"/>
    <s v="Marina Dávila"/>
    <s v="Marketing/Ventas Cilindros"/>
    <n v="5"/>
    <n v="5"/>
    <n v="5"/>
    <n v="5"/>
    <n v="3"/>
    <n v="3"/>
    <n v="5"/>
    <n v="465"/>
    <n v="5"/>
    <n v="5"/>
    <n v="2"/>
    <n v="3"/>
    <n v="3"/>
    <n v="5"/>
    <n v="3"/>
    <n v="390"/>
    <n v="855"/>
    <s v="S: Identificación de oportunidades de incremento del ingreso por cobro de rentas. Versión conectada a JDE México, con detalle de casos por vendedor. Liberado para identificar oportunidades de cobro_x000a__x000a_N: Se realiza presentación de la Htta y en proceso capacitaciones a personal"/>
    <s v="Armar plan de despliegue - Programar las sesiones de capacitación con Gtes _x000a_Actualizar valores de target para rentas, con la Corporación  - completo_x000a_Desarrollar tablero para el tracking de beneficios con apoyo de la Corporación_x000a_Sesión para validar cómo conectarlo con CRM y programar tareas para ventas_x000a_"/>
    <n v="500000"/>
    <m/>
    <m/>
    <m/>
    <s v="Terminado"/>
  </r>
  <r>
    <m/>
    <n v="70"/>
    <m/>
    <s v="Herramienta monitoreo remoto Sucursales"/>
    <s v="Herramienta de diagnostico/medición de riesgos en sucursales en los siguientes temas: microcréditos, tiempo de cierre de bitácoras, TDI vs lista de empleados, productos a demostración, añejamiento en productos a demostración y los que deben regresar o de lo contrario su factura posterior."/>
    <x v="8"/>
    <x v="9"/>
    <x v="3"/>
    <x v="9"/>
    <x v="0"/>
    <x v="4"/>
    <m/>
    <s v="Digital Nlatam - Citizen Developers"/>
    <x v="0"/>
    <m/>
    <s v="Aldo Maldonado"/>
    <s v="Oscar Flores"/>
    <s v="Oscar Flores"/>
    <m/>
    <s v="José Ramón Rodríguez"/>
    <s v="PGP Nacional"/>
    <s v="Si"/>
    <s v="Marina Dávila"/>
    <s v="Marketing/Ventas Cilindros"/>
    <n v="3"/>
    <n v="5"/>
    <n v="1"/>
    <n v="5"/>
    <n v="0"/>
    <n v="1"/>
    <n v="3"/>
    <n v="270"/>
    <n v="5"/>
    <n v="5"/>
    <n v="2"/>
    <n v="3"/>
    <n v="5"/>
    <n v="3"/>
    <n v="5"/>
    <n v="420"/>
    <n v="690"/>
    <s v="S: Se encuentra en desarrollo con Pedro Ramírez información de bitácoras._x000a_N: Definir con negocio la estructura de como se requiere visualizar la información de producto a demostración y validar fuente para extraer los datos de empleados que realizan las TDI"/>
    <s v="Sesión de seguimento 7 mayo para revisión de información Producto a demostración"/>
    <m/>
    <m/>
    <s v="Control/Compliance"/>
    <m/>
    <s v="Nuevo Arrancado"/>
  </r>
  <r>
    <m/>
    <n v="11"/>
    <m/>
    <s v="Visor de estatus de licencias de conductores linde y capacitación en cursos clave de seguridad._x000a_"/>
    <s v="Visor que reportará estatus de licencias de conductores PGP a nivel nacional, así como el estatus de los cursos críticos de capacitación que deben ser tomados por el personal y su estatus. Dará seguimiento con alertas para que todo requerimiento sea realizado en tiempo y forma por los colaboradores y sus líderes._x000a_"/>
    <x v="9"/>
    <x v="5"/>
    <x v="1"/>
    <x v="10"/>
    <x v="1"/>
    <x v="2"/>
    <s v="No"/>
    <s v="Digital Nlatam - Practicantes"/>
    <x v="2"/>
    <s v="Digital"/>
    <s v="Practicantes"/>
    <s v="Diego Carpio"/>
    <s v="Manuel Lozoya"/>
    <s v="NA"/>
    <s v="Miguel Delgado"/>
    <s v="Operaciones"/>
    <s v="Si"/>
    <s v="Claudia Oliden"/>
    <s v="Producción/Distribución Envasados"/>
    <n v="3"/>
    <n v="5"/>
    <n v="3"/>
    <n v="5"/>
    <n v="3"/>
    <n v="3"/>
    <n v="5"/>
    <n v="405"/>
    <n v="5"/>
    <n v="5"/>
    <n v="4"/>
    <n v="3"/>
    <n v="3"/>
    <n v="5"/>
    <n v="5"/>
    <n v="450"/>
    <n v="855"/>
    <s v="S: Por diseñar requerimientos de info a presentar en visor._x000a_N: Diseño del visor."/>
    <s v="Paso siguiente del proyecto de APP y BD de licencias."/>
    <m/>
    <m/>
    <s v="Control / Compliance"/>
    <m/>
    <s v="Nuevo"/>
  </r>
  <r>
    <m/>
    <n v="12"/>
    <m/>
    <s v="Scorecard Digital de medición de Inventarios de Cilindros. (CIM)"/>
    <s v="Tablero digital gráfico basado en el modelo CIM que facilite y acelere la visualización de oportunidades en los balances de cilindros de localidades. "/>
    <x v="10"/>
    <x v="10"/>
    <x v="0"/>
    <x v="11"/>
    <x v="0"/>
    <x v="1"/>
    <m/>
    <s v="Digital Nlatam - Practicantes"/>
    <x v="0"/>
    <s v="Digital"/>
    <s v="Practicantes"/>
    <s v="Francisco Mata"/>
    <s v="Manuel Lozoya"/>
    <s v="Gerardo Moya"/>
    <s v="José Ramón Rodríguez"/>
    <s v="PGP Nte./ Occidente / Noroeste"/>
    <s v="Sí"/>
    <s v="Manuel Lozoya"/>
    <s v="Producción/Distribución Envasados"/>
    <n v="5"/>
    <n v="5"/>
    <n v="1"/>
    <n v="5"/>
    <n v="5"/>
    <n v="1"/>
    <n v="5"/>
    <n v="405"/>
    <n v="4"/>
    <n v="5"/>
    <n v="3"/>
    <n v="5"/>
    <n v="3"/>
    <n v="5"/>
    <n v="5"/>
    <n v="450"/>
    <n v="855"/>
    <s v="S: Se arranca el proyecto con Practicantes, se tiene una primea version. En revision con DIego Carpio Semana del 7Abr25_x000a_N: Validación de primer version con Diego Carpio"/>
    <s v="Se realizan sesiones con Jose Lainez de Corporación para el entendimiento del modelo del CIM y poder aprovechar el modelo en el desarrollo del tablero"/>
    <m/>
    <m/>
    <s v="Control de Inventarios"/>
    <m/>
    <s v="Pruebas"/>
  </r>
  <r>
    <m/>
    <n v="13"/>
    <m/>
    <s v="Cost to Serve. Scorecard con cálculo de rentabilidad cliente / producto para clientes PGP"/>
    <s v="Crear una nueva vista del tablero actual de Cost to Serve para el cálculo automático de rentabilidad cliente/producto para los clientes de PGP_x000a_con mayor nivel de detalle a nivel producto Cte."/>
    <x v="11"/>
    <x v="11"/>
    <x v="0"/>
    <x v="12"/>
    <x v="0"/>
    <x v="1"/>
    <m/>
    <s v="Digital Nlatam - Practicantes"/>
    <x v="0"/>
    <s v="Digital "/>
    <s v="Practicantes"/>
    <s v="Oscar Flores"/>
    <s v="Oscar Flores"/>
    <s v="Gerardo Moya"/>
    <s v="José Ramón Rodríguez"/>
    <s v="PGP NAL."/>
    <s v="Sí"/>
    <s v="Pilar Arenas"/>
    <s v="Marketing/Ventas Cilindros"/>
    <n v="5"/>
    <n v="5"/>
    <n v="2"/>
    <n v="5"/>
    <n v="3"/>
    <n v="3"/>
    <n v="3"/>
    <n v="390"/>
    <n v="5"/>
    <n v="5"/>
    <n v="3"/>
    <n v="5"/>
    <n v="5"/>
    <n v="3"/>
    <n v="5"/>
    <n v="465"/>
    <n v="855"/>
    <s v="S: Ya se hizo el desarrollo, se encuentra en validación y pruebas_x000a_N: Terminar las pruebas y liberarlo est.. Mar25. Calcular Beneficios"/>
    <s v="1. Se programan sesiones de seguimiento de avances 1 vez a la semana, Sem 24 al 28 de feb_x000a_2. Al terminar la primer corrida de información y ver el potencial de clientes, se hará un plan de acción para modificar precios a manera de piloto._x000a_3. Definir plan de despliegue con Gtes. comerciales - Mar 30"/>
    <m/>
    <m/>
    <s v="Reducción de tiempos"/>
    <s v="Incremento de precio extraordinario a cliente con bajo margen (revisar resultados en primer corrida)"/>
    <s v="Pruebas"/>
  </r>
  <r>
    <s v="G6"/>
    <n v="14"/>
    <m/>
    <s v="Price Tag"/>
    <s v="Automatización de las campañas dinámicas de incremento de precios. Identifica rezagos en repaso de la inflación interna. Se alimenta del modelo del proyecto PRICING PRECISION."/>
    <x v="6"/>
    <x v="1"/>
    <x v="0"/>
    <x v="1"/>
    <x v="0"/>
    <x v="1"/>
    <s v="No"/>
    <s v="Digital Nlatam"/>
    <x v="0"/>
    <s v="Digital EEUU"/>
    <s v="NA"/>
    <s v="Ninfaedith Fernández"/>
    <s v="Oscar Flores / Ninfaedith Fernández"/>
    <s v="Iván Arredondo/ Frank Mufalli"/>
    <s v="Tania Mercado"/>
    <s v="PGP Centro/Sur"/>
    <s v="Sí"/>
    <s v="Claudia Oliden"/>
    <s v="Finanzas/RH/Compras/Nitropet"/>
    <n v="4"/>
    <n v="5"/>
    <n v="3"/>
    <n v="5"/>
    <n v="5"/>
    <n v="3"/>
    <n v="5"/>
    <n v="450"/>
    <n v="5"/>
    <n v="5"/>
    <n v="2"/>
    <n v="5"/>
    <n v="3"/>
    <n v="3"/>
    <n v="3"/>
    <n v="390"/>
    <n v="840"/>
    <s v="S:Se está trabajando con el team de José Pinto en la adaptación a la estructura de la herramienta con campos requeridos por México. PYC envió el catálogo clientes, de vendedores etc._x000a_N:Realizar la carga de datos a la herramienta, probar funcionalidad y resultados."/>
    <s v="Se convocará sesión con NinfaEdith Fernández, Iván Arredondo y Frank Mufalli  para validar el avance en la alimentación de los datos enviados por PYC._x000a_Nota: será utilizado hasta la siguiente campaña de precios."/>
    <n v="400000"/>
    <m/>
    <m/>
    <m/>
    <s v="Desarrollo"/>
  </r>
  <r>
    <m/>
    <n v="15"/>
    <m/>
    <s v="Página Sharepoint para Distribución "/>
    <s v="Site de SharePoint que contenga la información relativa al área de Distribución: procedimientos, materiales de capacitación PESD. Réplica sitio Retail"/>
    <x v="12"/>
    <x v="12"/>
    <x v="7"/>
    <x v="13"/>
    <x v="0"/>
    <x v="2"/>
    <s v="No"/>
    <s v="Digital Nlatam - Citizen Developers"/>
    <x v="1"/>
    <s v="NA"/>
    <s v="Claudia Oliden"/>
    <s v="Arturo Lozano"/>
    <s v="Arturo Lozano"/>
    <m/>
    <s v="Miguel Delgado"/>
    <s v="Operaciones"/>
    <s v="Sí"/>
    <s v="Claudia Oliden"/>
    <s v="Producción/Distribución Envasados"/>
    <n v="3"/>
    <n v="5"/>
    <n v="4"/>
    <n v="5"/>
    <n v="0"/>
    <n v="3"/>
    <n v="5"/>
    <n v="375"/>
    <n v="5"/>
    <n v="5"/>
    <n v="3"/>
    <n v="5"/>
    <n v="3"/>
    <n v="5"/>
    <n v="5"/>
    <n v="465"/>
    <n v="840"/>
    <s v="S: Se diseñó y construyó el sitio. Actualmente dados de alta 24 documentos, 5 dashboards, 2 accesos a sitios, 34 videos._x000a__x000a_N: Terminar de subir información que comparta Arturo Lozano en la página."/>
    <s v="Continuar con alimentación que compartan Arturo Lozano y Salvador González."/>
    <m/>
    <m/>
    <s v="Control  Interno_x000a_Estandarizacion"/>
    <m/>
    <s v="Terminado"/>
  </r>
  <r>
    <m/>
    <n v="16"/>
    <m/>
    <s v="Notificaciones automáticas a Clientes. RPA/AI"/>
    <s v="Automatización de proceso de notificación al cliente al momento de generar una transacción con Linde a su nombre."/>
    <x v="13"/>
    <x v="13"/>
    <x v="6"/>
    <x v="14"/>
    <x v="0"/>
    <x v="1"/>
    <m/>
    <s v="IT Group"/>
    <x v="1"/>
    <s v="IT Local"/>
    <s v="Marina Dávila"/>
    <s v="Oscar Flores"/>
    <s v="Marina Dávila"/>
    <s v="Carlos Arturo Rodríguez_x000a_/ Armando Ramos"/>
    <s v="José Ramón Rodríguez"/>
    <s v="PGP NAL."/>
    <s v="Sí"/>
    <s v="Marina Dávila"/>
    <s v="Marketing/Ventas Cilindros"/>
    <n v="4"/>
    <n v="5"/>
    <n v="5"/>
    <n v="5"/>
    <n v="1"/>
    <n v="5"/>
    <n v="5"/>
    <n v="450"/>
    <n v="5"/>
    <n v="5"/>
    <n v="2"/>
    <n v="5"/>
    <n v="3"/>
    <n v="3"/>
    <n v="3"/>
    <n v="390"/>
    <n v="840"/>
    <s v="S: RPA terminado, liberado para Saltillo y Cedis VH,_x000a_N: Continuación de despliegue resto de localidades"/>
    <s v="Marina convoca a Fuerza comercial y CSC para comunicación 26 de Feb, Ctes. 27 de Feb."/>
    <m/>
    <m/>
    <s v="Soft Savings - Control_x000a_Satisfacción del cliente"/>
    <s v="Compliance_x000a_Servicio al Cliente"/>
    <s v="Terminado"/>
  </r>
  <r>
    <m/>
    <n v="17"/>
    <m/>
    <s v="Actualización Automática de Tablero de Ventas Retail"/>
    <s v="Automatización de información en tablero existente. Actualmente IT y Retail gestionan parte de la información manual para actualizarlo. _x000a_"/>
    <x v="14"/>
    <x v="3"/>
    <x v="8"/>
    <x v="15"/>
    <x v="2"/>
    <x v="0"/>
    <s v="Si"/>
    <s v="IT Group"/>
    <x v="0"/>
    <s v="SSC"/>
    <s v="Marina Dávila"/>
    <s v="Marco Pacheco"/>
    <s v="Deyanira Blanco"/>
    <s v="Juan Romero "/>
    <s v="José Ramón Rodríguez"/>
    <s v="PGP Centro/Sur"/>
    <s v="Sí"/>
    <s v="Marina Dávila"/>
    <s v="Marketing/Ventas Cilindros"/>
    <n v="3"/>
    <n v="5"/>
    <n v="2"/>
    <n v="5"/>
    <n v="1"/>
    <n v="5"/>
    <n v="3"/>
    <n v="360"/>
    <n v="5"/>
    <n v="5"/>
    <n v="3"/>
    <n v="3"/>
    <n v="5"/>
    <n v="5"/>
    <n v="5"/>
    <n v="465"/>
    <n v="825"/>
    <s v="S: Actualmente ya se tiene un tablero, información como la actualización de Vendedores es Manual, se proporciona información a IT para actualizarse. Ya se acordó usar un programa para no depender de Juan Romero._x000a_Se crearon las cards 32535 ( para cargar de forma automática los vendedores vigentes - Juan Romero) y 32536 (Programa para cargar las excepciones - Celeste) _x000a_La actualización Diaria empezaría el miércoles 5 de Marzo. Validar Funcionalidad_x000a_"/>
    <s v="Card 32535 cerrada_x000a_confirma Celeste fecha de liberación para junio card 32536 "/>
    <n v="0"/>
    <n v="0"/>
    <s v="Tiempo y Control"/>
    <m/>
    <s v="Desarrollo"/>
  </r>
  <r>
    <s v="G7"/>
    <n v="18"/>
    <m/>
    <s v="Argus for Customer Contracts"/>
    <s v="El objetivo es alimentar la herramienta con contratos y esta genere tablas e info de manera organizada (predefinida). Con el objetivo de identificar oportunidades de cobros o ajustes a clientes."/>
    <x v="6"/>
    <x v="1"/>
    <x v="8"/>
    <x v="16"/>
    <x v="3"/>
    <x v="1"/>
    <s v="No"/>
    <s v="Digital Nlatam"/>
    <x v="0"/>
    <s v="Global AI"/>
    <s v="NA"/>
    <s v="Ninfaedith Fernández"/>
    <s v="Ninfaedith Fernández"/>
    <s v="Iván Arredondo"/>
    <s v="Tania Mercado"/>
    <s v="Finanzas /Compras / IT"/>
    <s v="Sí"/>
    <s v="Claudia Oliden"/>
    <s v="Finanzas/RH/Compras/Nitropet"/>
    <n v="4"/>
    <n v="5"/>
    <n v="1"/>
    <n v="5"/>
    <n v="3"/>
    <n v="3"/>
    <n v="5"/>
    <n v="390"/>
    <n v="4"/>
    <n v="4"/>
    <n v="3"/>
    <n v="5"/>
    <n v="5"/>
    <n v="3"/>
    <n v="5"/>
    <n v="435"/>
    <n v="825"/>
    <s v="S: Se realizaron pruebas por precios y contratos_x000a_N: Falta integración con CRM e integrar al equipo de T. Digital_x000a_Tania revisa con Ninfaedith el cálculo de beneficios "/>
    <s v="En stand by por que Gerardo Moya confirma que se va a replantear por que José Pinto teiene una herramienta que integra Argus, entonces se va a revaluar si utilizar esa otra herramienta."/>
    <n v="64000"/>
    <m/>
    <m/>
    <m/>
    <s v="Desarrollo"/>
  </r>
  <r>
    <m/>
    <n v="19"/>
    <m/>
    <s v="Capacitación para el programa del PESD"/>
    <s v="Capacitación a Conductores profesionales a través de un curso online y que se vaya actualizando a los nuevos requerimientos. Debe contener exámenes para asegurar el aprendizaje."/>
    <x v="12"/>
    <x v="14"/>
    <x v="9"/>
    <x v="17"/>
    <x v="1"/>
    <x v="2"/>
    <s v="No"/>
    <s v="Digital Nlatam - Citizen Developers"/>
    <x v="2"/>
    <s v="Digital"/>
    <s v="Claudia Oliden"/>
    <s v="Arturo Lozano"/>
    <s v="Arturo Lozano"/>
    <s v="ND"/>
    <s v="Tania Mercado"/>
    <s v="Operaciones"/>
    <s v="Sí"/>
    <s v="Claudia Oliden"/>
    <s v="Finanzas/RH/Compras/Nitropet"/>
    <n v="3"/>
    <n v="1"/>
    <n v="4"/>
    <n v="5"/>
    <n v="1"/>
    <n v="5"/>
    <n v="5"/>
    <n v="360"/>
    <n v="5"/>
    <n v="5"/>
    <n v="3"/>
    <n v="5"/>
    <n v="3"/>
    <n v="5"/>
    <n v="5"/>
    <n v="465"/>
    <n v="825"/>
    <s v="S: Se enlista necesidad general_x000a_N: Se requiere reunión con Negocio para detallar alcances y detalle de requerimientos"/>
    <s v="Solicitar a Arturo Lozano los materiales de capacitación para generar los videos en Synthesia."/>
    <m/>
    <m/>
    <s v="Control, compliance"/>
    <m/>
    <s v="Nuevo"/>
  </r>
  <r>
    <m/>
    <n v="20"/>
    <m/>
    <s v="Aplicación Celonis/Qliq _x000a_Flujo de un cilindro"/>
    <s v="Facilitar el proceso de monitoreo del flujo de un cilindro desde que es inicializado para detectar oportunidades._x000a_"/>
    <x v="1"/>
    <x v="15"/>
    <x v="1"/>
    <x v="18"/>
    <x v="0"/>
    <x v="3"/>
    <m/>
    <s v="Digital Nlatam"/>
    <x v="0"/>
    <s v="Digital EEUU"/>
    <m/>
    <s v="Erika Acosta"/>
    <s v="Anabel Estrada / Brenda Ramírez"/>
    <s v="Uriel Torres / Pedro Ramírez"/>
    <s v="Aldo Maldonado"/>
    <m/>
    <s v="Sí"/>
    <s v="Pilar Arenas"/>
    <s v="Producción/Distribución Envasados"/>
    <n v="5"/>
    <n v="5"/>
    <n v="2"/>
    <n v="5"/>
    <n v="3"/>
    <n v="3"/>
    <n v="3"/>
    <n v="390"/>
    <n v="5"/>
    <n v="5"/>
    <n v="3"/>
    <n v="5"/>
    <n v="3"/>
    <n v="5"/>
    <n v="3"/>
    <n v="435"/>
    <n v="825"/>
    <s v="S:  Se probo la solución en su versión original de Europa, identificando ajustes neCésarios para la región LATAM. _x000a_Se levantaron definiciones de negocio y de proceso para cobros potenciales. Aunque la versión de Europa usaba SAP y se adaptó la nueva versión a JDE._x000a_Actualmente ya se tienen 6 países incluyendo México con esta funcionalidad_x000a_Gerardo solicitó cambios a unos requerimientos - semana del 17 de Feb._x000a_N: Realizar los cambios identificados - 24 al 28 de feb"/>
    <s v="1. Seguimiento con Pedro Ramírez sobre los cambios solicitados - 3 de Mar_x000a_2. Una vez liberados los cambios, se requiere probar y validar._x000a_"/>
    <m/>
    <m/>
    <s v="Control de activos"/>
    <m/>
    <s v="Pruebas"/>
  </r>
  <r>
    <s v="E8"/>
    <n v="21"/>
    <m/>
    <s v="Segmentación de clientes CIAC - Norte"/>
    <s v="Proceso automático para actualizar la segmentación de los clientes de PGP según sus criterios de comportamiento"/>
    <x v="11"/>
    <x v="11"/>
    <x v="6"/>
    <x v="19"/>
    <x v="0"/>
    <x v="5"/>
    <m/>
    <s v="Transformación Digital"/>
    <x v="1"/>
    <s v="SSC"/>
    <m/>
    <s v="Oscar Flores"/>
    <s v="Ana Treviño"/>
    <s v="César Paz"/>
    <s v="José Ramón Rodríguez"/>
    <s v="PGP Nte./ Occidente / Noroeste"/>
    <s v="Sí"/>
    <s v="Pilar Arenas"/>
    <s v="Marketing/Ventas Cilindros"/>
    <n v="3"/>
    <n v="5"/>
    <n v="3"/>
    <n v="5"/>
    <n v="3"/>
    <n v="5"/>
    <n v="3"/>
    <n v="405"/>
    <n v="5"/>
    <n v="5"/>
    <n v="2"/>
    <n v="3"/>
    <n v="3"/>
    <n v="5"/>
    <n v="5"/>
    <n v="420"/>
    <n v="825"/>
    <s v="S:Se desarrolló en CRM tablas con los cuestionarios para capturar la información y mediante un reporte combinando calcular los valores de cada segmento al que corresponden los clientes. Actualmente se está utilizando en CIAC Norte_x000a__x000a_N: Replicar a Centro y otras divisiones"/>
    <s v="1. Sesión para revisar el alcance del avance en CRM y definir cómo se puede replicar para el Centro_x000a_2. Tocar base con Gonzalo y Paco porque hay cambio en el alcance de la implementación del CIAC_x000a_3. Incluir dentro del alcance de los practicantes el diseño del proceso automático de la segmentación"/>
    <m/>
    <m/>
    <s v="Automatización_x000a_Reducción de Hrs Hombre"/>
    <m/>
    <s v="Terminado"/>
  </r>
  <r>
    <m/>
    <n v="22"/>
    <m/>
    <s v="Aplicación Celonis/Qliq _x000a_Lento movimiento"/>
    <s v="Analizar la información generada por TA para identificar oportunidades de Lento movimiento, mejorar y monitorear el inventario por localidad "/>
    <x v="15"/>
    <x v="16"/>
    <x v="8"/>
    <x v="20"/>
    <x v="0"/>
    <x v="1"/>
    <m/>
    <s v="Digital Nlatam"/>
    <x v="0"/>
    <s v="Digital "/>
    <m/>
    <s v="Erika Acosta"/>
    <s v="Anabel Estrada / Brenda Ramírez"/>
    <s v="TBD"/>
    <s v="Aldo Maldonado"/>
    <s v="Operaciones"/>
    <s v="Sí"/>
    <s v="Marina Dávila"/>
    <s v="Producción/Distribución Envasados"/>
    <n v="5"/>
    <n v="5"/>
    <n v="2"/>
    <n v="5"/>
    <n v="3"/>
    <n v="3"/>
    <n v="3"/>
    <n v="390"/>
    <n v="5"/>
    <n v="5"/>
    <n v="3"/>
    <n v="5"/>
    <n v="3"/>
    <n v="5"/>
    <n v="3"/>
    <n v="435"/>
    <n v="825"/>
    <s v="S: Realización de cambios solicitados, no hay nada pendiente por desarrollar._x000a_N: Revisar con usuarios el uso de la herramienta."/>
    <s v="Se validará herramienta con negocio para liberar en mayo"/>
    <m/>
    <m/>
    <s v="Control de activos_x000a_&lt; 10%"/>
    <m/>
    <s v="Pruebas"/>
  </r>
  <r>
    <m/>
    <n v="23"/>
    <m/>
    <s v="Migración CIAC /Atento"/>
    <s v="Migración de actividades de asesores comerciales que actualmente desempeña personal interno a terciarizarlo con Atento en el CSC"/>
    <x v="8"/>
    <x v="9"/>
    <x v="1"/>
    <x v="21"/>
    <x v="0"/>
    <x v="0"/>
    <m/>
    <s v="Digital Nlatam - Citizen Developers"/>
    <x v="0"/>
    <m/>
    <s v="Pilar Arenas"/>
    <s v="Gonzalo Algarra"/>
    <s v="Gonzalo Algarra"/>
    <m/>
    <m/>
    <s v="PGP Nacional"/>
    <s v="Si"/>
    <s v="Pilar Arenas"/>
    <m/>
    <n v="5"/>
    <n v="5"/>
    <n v="5"/>
    <n v="5"/>
    <n v="3"/>
    <n v="3"/>
    <n v="3"/>
    <n v="435"/>
    <n v="4"/>
    <n v="5"/>
    <n v="3"/>
    <n v="3"/>
    <n v="3"/>
    <n v="5"/>
    <n v="3"/>
    <n v="390"/>
    <n v="825"/>
    <s v="S: Se solicita a Pilar Arenas empezar a trabajar con Equipo de CSC para migrar actividades. Se sostienen reuniones en el mes de Abril_x000a_N: En proceso transición de actividades durante May y Jun."/>
    <m/>
    <m/>
    <m/>
    <m/>
    <m/>
    <s v="Nuevo Arrancado"/>
  </r>
  <r>
    <s v="A1"/>
    <n v="24"/>
    <m/>
    <s v="Nitro for CSC"/>
    <s v="Aplicación que se pretende alimentar con información técnica de concentradores y con eso atender dudas de pacientes de Medigas que cuenten con este dispositivo."/>
    <x v="16"/>
    <x v="1"/>
    <x v="0"/>
    <x v="1"/>
    <x v="2"/>
    <x v="5"/>
    <m/>
    <s v="Digital Nlatam"/>
    <x v="0"/>
    <s v="Global AI"/>
    <m/>
    <s v="Marcela Hernández"/>
    <s v="Marcela Hernández"/>
    <s v="Iván Arredondo"/>
    <s v="Tania Mercado"/>
    <s v="Finanzas /Compras / IT"/>
    <s v="Sí"/>
    <s v="Marina Dávila"/>
    <s v="Finanzas/RH/Compras/Nitropet"/>
    <n v="3"/>
    <n v="5"/>
    <n v="5"/>
    <n v="5"/>
    <n v="0"/>
    <n v="3"/>
    <n v="5"/>
    <n v="390"/>
    <n v="5"/>
    <n v="5"/>
    <n v="2"/>
    <n v="3"/>
    <n v="3"/>
    <n v="5"/>
    <n v="5"/>
    <n v="420"/>
    <n v="810"/>
    <s v="S: e realizan pruebas con Alejandro Soriano para carga de archivos y liberación de herramienta._x000a_N: Pendiente liberar por la corporación. Se cargarán archivos a equipos por usuario"/>
    <s v="Se revisará con Luis Banda para definir usuarios de atento a los que se cargarán los archivos."/>
    <n v="0"/>
    <n v="0"/>
    <s v="Mejora en servicio a clientes"/>
    <m/>
    <s v="Pruebas"/>
  </r>
  <r>
    <m/>
    <n v="25"/>
    <m/>
    <s v="Uso de Inteligencia Artificial para consulta de información confiable y aseguramiento de requisitos en el proceso de Exportación de Gases"/>
    <s v="Facilitar y agilizar el proceso de búsqueda de información relevante de Exportaciones  a través de NITRO"/>
    <x v="15"/>
    <x v="17"/>
    <x v="5"/>
    <x v="22"/>
    <x v="0"/>
    <x v="1"/>
    <m/>
    <s v="Digital Nlatam"/>
    <x v="0"/>
    <s v="Global AI"/>
    <m/>
    <s v="Raúl Gallegos "/>
    <s v="Karla Beatriz García"/>
    <s v="Gerardo Moya"/>
    <s v="Tania Mercado"/>
    <m/>
    <s v="Sí"/>
    <s v="Manuel Lozoya"/>
    <s v="Finanzas/RH/Compras/Nitropet"/>
    <n v="3"/>
    <n v="5"/>
    <n v="1"/>
    <n v="5"/>
    <n v="1"/>
    <n v="1"/>
    <n v="3"/>
    <n v="285"/>
    <n v="5"/>
    <n v="5"/>
    <n v="5"/>
    <n v="5"/>
    <n v="5"/>
    <n v="5"/>
    <n v="5"/>
    <n v="525"/>
    <n v="810"/>
    <s v="S: Sesión con Negocio Karla García. Se determinó arrancar con  Ley Aduanera / IATA / IMO se utilizará NITRO en combinación con Copilot para consultas. Se realizaron manuales de negocio OTC para Vta de Exportaciones, Vta de HG´s CIls y Equipos para exportaciones, Procedimiento de Importación para Vta Internacional y las Hojas de Seguras de los principales Productos, se cotizaron las guías de la IATA e IMO en versión PDF 2025, aprox 600 USD c/u, Se acuerda arrancar con Exportaciones (3 personas). Se suben Documentos semana del 7 de Abr. _x000a_N: Hacer la compra de las Guías, Karla García. Subir los documentos pendientes por subir. Para la parte de importaciones se enlazará con el proyecto de aplicación Juan Daniel Gonzalez."/>
    <s v="1. Se requiere conseguir los documentos Digitales para darlos de alta junto con los Fotamos Básicos DGD Packing list y documentos comerciales_x000a__x000a_2. Se agenda sesión de seguimiento con Karla García para semana 22 de Abril y par revisar con Miguel Mtz sesión 7 de Mayo."/>
    <n v="20000"/>
    <m/>
    <s v="Optimización del proceso_x000a_Reducción de carga administrativa"/>
    <m/>
    <s v="Pruebas"/>
  </r>
  <r>
    <s v="E2"/>
    <n v="26"/>
    <m/>
    <s v="Re diseño App Medigas"/>
    <s v="Re diseño de App Medigas para permitir que los pacientes soliciten accesorios, cilindros chicos, o la recolección de activos._x000a_"/>
    <x v="6"/>
    <x v="1"/>
    <x v="10"/>
    <x v="23"/>
    <x v="3"/>
    <x v="5"/>
    <s v="No"/>
    <s v="Transformación Digital"/>
    <x v="0"/>
    <s v="SSC"/>
    <s v="NA"/>
    <s v="Alan Mendoza"/>
    <s v="Cindy Lozano"/>
    <s v="Christian Carrillo"/>
    <s v="José Ramón Rodríguez"/>
    <s v="Desarrollo de Negocios"/>
    <s v="Sí"/>
    <s v="Claudia Oliden"/>
    <s v="Distribución Bulk/Servicio a Clientes - Instalaciones"/>
    <n v="4"/>
    <n v="5"/>
    <n v="5"/>
    <n v="5"/>
    <n v="1"/>
    <n v="3"/>
    <n v="5"/>
    <n v="420"/>
    <n v="5"/>
    <n v="5"/>
    <n v="2"/>
    <n v="5"/>
    <n v="3"/>
    <n v="1"/>
    <n v="5"/>
    <n v="390"/>
    <n v="810"/>
    <s v="S: Estaba en la etapa de análisis de los requerimientos extra (por pacientes). Originalmente esto surgió por el equipo de T. Digital para generar la adopción por parte de pacientes que siguen marcando al CSC Medigas para solicitudes EXTRA a recargas (otro tipo de accesorio o cilindro y eso no se puede hacer en la APP y es el ajuste que proponía T. Digital). Se quedó en backlog por parte de T. Digital dado que les asignaron otras responsabilidades._x000a_N: Validar con Edgar Madrigal y Cindy Lozano si se llevará a cabo este año o no."/>
    <s v="Proyecto colocado en backlog por el área de transformación digital dado que es un nice to have y actualmente el equipo se está enfocando en otras necesidades, además que esto nunca fue solicitado por el negocio."/>
    <n v="60000"/>
    <s v="Tiempo - Hard Savings $ 60 K USD (disminución de 4 agentes $25k MXN/mes en CSC por conversión digital)_x000a_"/>
    <s v="Mejora de Servicio a pacientes"/>
    <m/>
    <s v="Análisis"/>
  </r>
  <r>
    <m/>
    <n v="27"/>
    <m/>
    <s v="Uso de Inteligencia Artificial para consulta de información confiable y aseguramiento de requisitos en el proceso de importacion de Gases"/>
    <s v="Facilitar y agilizar el proceso de búsqueda de información relevante de Exportaciones  a través de NITRO"/>
    <x v="17"/>
    <x v="17"/>
    <x v="8"/>
    <x v="24"/>
    <x v="0"/>
    <x v="1"/>
    <m/>
    <s v="Digital Nlatam"/>
    <x v="0"/>
    <s v="Global AI"/>
    <m/>
    <s v="Raúl Gallegos "/>
    <s v="Karla Beatriz García"/>
    <s v="Gerardo Moya"/>
    <s v="Tania Mercado"/>
    <m/>
    <s v="Sí"/>
    <s v="Manuel Lozoya"/>
    <s v="Finanzas/RH/Compras/Nitropet"/>
    <n v="3"/>
    <n v="5"/>
    <n v="1"/>
    <n v="5"/>
    <n v="1"/>
    <n v="1"/>
    <n v="3"/>
    <n v="285"/>
    <n v="5"/>
    <n v="5"/>
    <n v="5"/>
    <n v="5"/>
    <n v="5"/>
    <n v="5"/>
    <n v="5"/>
    <n v="525"/>
    <n v="810"/>
    <s v="S: En análisis requirimientos de info para importaciones y se correrá en paralelo con Proyecto de Exportaciones"/>
    <s v="1. Se requiere conseguir los documentos Digitales para darlos de alta junto con los Fotamos Básicos DGD Packing list y documentos comerciales_x000a__x000a_2. Se agenda sesión de seguimiento con Karla García para semana 20 de Marzo"/>
    <m/>
    <m/>
    <s v="Optimización del proceso_x000a_Reducción de carga administrativa"/>
    <m/>
    <s v="Análisis"/>
  </r>
  <r>
    <m/>
    <n v="28"/>
    <m/>
    <s v="Sales Forecast Tool"/>
    <s v="Herramienta para automatizar el proceso de creación de forecast mensual para PGP basado en modelo de la Región Noroeste._x000a_"/>
    <x v="1"/>
    <x v="8"/>
    <x v="8"/>
    <x v="25"/>
    <x v="0"/>
    <x v="0"/>
    <m/>
    <s v="Digital Nlatam"/>
    <x v="0"/>
    <s v="Digital EEUU"/>
    <m/>
    <s v="Oscar Flores"/>
    <s v="Oscar Flores"/>
    <s v="José Lainez"/>
    <s v="José Ramón Rodríguez"/>
    <s v="PGP Norte"/>
    <s v="Sí"/>
    <s v="Marina Dávila"/>
    <s v="Marketing/Ventas Cilindros"/>
    <n v="3"/>
    <n v="5"/>
    <n v="3"/>
    <n v="5"/>
    <n v="0"/>
    <n v="3"/>
    <n v="5"/>
    <n v="360"/>
    <n v="5"/>
    <n v="5"/>
    <n v="3"/>
    <n v="5"/>
    <n v="3"/>
    <n v="5"/>
    <n v="3"/>
    <n v="435"/>
    <n v="795"/>
    <s v="S: El desarrollo se encuentra al 80%_x000a_N: Se realizarán pruebas para poder liberar la herramienta"/>
    <s v="En la semana del 5 de mayo se realizan pruebas de herramienta_x000a_"/>
    <n v="0"/>
    <n v="0"/>
    <s v="Soft_x000a_Precision de Fcst_x000a_Reducción de Tiempo"/>
    <m/>
    <s v="Desarrollo"/>
  </r>
  <r>
    <m/>
    <n v="29"/>
    <m/>
    <s v="Implementación Mercado Pago al Sistema de Bitácoras y Tesorería."/>
    <s v="Implementación Mercado Pago al Sistema de Bitácoras y Tesorería para el cierre de bitácoras."/>
    <x v="1"/>
    <x v="18"/>
    <x v="11"/>
    <x v="26"/>
    <x v="0"/>
    <x v="1"/>
    <m/>
    <s v="IT Group"/>
    <x v="0"/>
    <s v="Digital"/>
    <m/>
    <s v="Oscar Flores"/>
    <s v="Aldo Maldonado"/>
    <s v="Velia Niño, Marina Dávila"/>
    <s v="Tania Mercado"/>
    <s v="PGP NAL."/>
    <s v="Sí"/>
    <s v="Marina Dávila"/>
    <s v="Finanzas/RH/Compras/Nitropet"/>
    <n v="5"/>
    <n v="5"/>
    <n v="3"/>
    <n v="5"/>
    <n v="5"/>
    <n v="1"/>
    <n v="3"/>
    <n v="405"/>
    <n v="5"/>
    <n v="5"/>
    <n v="2"/>
    <n v="5"/>
    <n v="3"/>
    <n v="3"/>
    <n v="3"/>
    <n v="390"/>
    <n v="795"/>
    <s v="S: Se revisó información que proviene de Mercado Pago con IT, y contraloría para levantar requerimientos. Se propuso una solución por Armando Ramos y Velia de IT. Se realizó una primer cotización de recursos para el desarrollo_x000a_Armando Ramos pidió ejemplos reales de como llegará información de Mercado Pago para que revise IT_x000a_Hubo unas modificaciones del área legal al contrato que ya estaba firmado y reinició el proceso de firmas._x000a_N: Obtener una segunda cotización y presentar al negocio por Marina Dávila semana del 24Feb25_x000a_En espera de las firmas del contrato de nuevo en México"/>
    <s v="Junta de seguimiento con IT y Negocio 24 de feb para revisar 2da cotización y arrancar el desarrollo. Estimado 3 meses de desarrollo. Sesión con Armando semana 3Mar25_x000a_Dar seguimiento a la firma de contrato. Manuel escala 27Feb25 con Compras para que Mercado Pago acelere el proceso de firmas"/>
    <n v="150000"/>
    <m/>
    <s v="Control de transacciones y cumplimiento"/>
    <m/>
    <s v="Análisis"/>
  </r>
  <r>
    <s v="E1"/>
    <n v="30"/>
    <m/>
    <s v="Datawarehouse de logística para KPIS logística"/>
    <s v="Creación de un Dataware house para KPIS logística."/>
    <x v="6"/>
    <x v="19"/>
    <x v="6"/>
    <x v="27"/>
    <x v="0"/>
    <x v="2"/>
    <s v="No"/>
    <s v="IT Group"/>
    <x v="1"/>
    <s v="Externo"/>
    <s v="NA"/>
    <s v="Mayela Ramírez"/>
    <s v="Mayela Ramírez"/>
    <s v="Juan España y  proveedor externo"/>
    <s v="Miguel Delgado"/>
    <s v="Operaciones"/>
    <s v="Sí"/>
    <s v="Claudia Oliden"/>
    <s v="Producción/Distribución Envasados"/>
    <n v="5"/>
    <n v="5"/>
    <n v="5"/>
    <n v="5"/>
    <n v="0"/>
    <n v="5"/>
    <n v="5"/>
    <n v="450"/>
    <n v="4"/>
    <n v="4"/>
    <n v="1"/>
    <n v="5"/>
    <n v="3"/>
    <n v="1"/>
    <n v="5"/>
    <n v="345"/>
    <n v="795"/>
    <s v="S: Modelo de datos liberado con el que se han podido construir 3 tableros de indicadores para Distribución._x000a_N: Mantener el modelo y seguir construyendo herramientas basadas en el modelo construido"/>
    <s v="Mayela Ramírez confirma que el proyecto ya está terminado, inlusive los tableros que requiere. Lo que actualmente hace es tener un seguimiento con IT en caso de que algún tablero presente alguna falla."/>
    <m/>
    <m/>
    <s v="Estandarización_x000a_Reducción de Hrs Hombre_x000a_Integración de Datos"/>
    <m/>
    <s v="Terminado"/>
  </r>
  <r>
    <m/>
    <n v="31"/>
    <m/>
    <s v="Página de Sharepoint de Precios y Contratos."/>
    <s v="Actualización de la página de PYC con información relevante para el área comercial."/>
    <x v="9"/>
    <x v="5"/>
    <x v="8"/>
    <x v="28"/>
    <x v="1"/>
    <x v="1"/>
    <s v="No"/>
    <s v="Digital Nlatam - Citizen Developers"/>
    <x v="2"/>
    <s v="Digital"/>
    <s v="Claudia Oliden"/>
    <s v="Ninfaedith Fernández"/>
    <s v="Ninfaedith Fernández"/>
    <s v="NA"/>
    <s v="Tania Mercado"/>
    <s v="Finanzas /Compras / IT"/>
    <s v="Si"/>
    <s v="Claudia Oliden"/>
    <s v="Finanzas/RH/Compras/Nitropet"/>
    <n v="3"/>
    <n v="5"/>
    <n v="4"/>
    <n v="5"/>
    <n v="0"/>
    <n v="3"/>
    <n v="0"/>
    <n v="300"/>
    <n v="5"/>
    <n v="5"/>
    <n v="4"/>
    <n v="5"/>
    <n v="3"/>
    <n v="5"/>
    <n v="5"/>
    <n v="480"/>
    <n v="780"/>
    <s v="S: Validada la necesidad con Ninfa Edith Fdz._x000a_N: Inicio del diseño de la página con info proporcionada por Ninfa."/>
    <s v="Inicio del diseño."/>
    <m/>
    <m/>
    <s v="Información para área comercial sobre PYC."/>
    <m/>
    <s v="Nuevo"/>
  </r>
  <r>
    <m/>
    <n v="32"/>
    <m/>
    <s v="Update y revisión de Tablero &quot;Homecare Delieveries&quot;"/>
    <s v="Tablero existente relativo a entregas con pacientes de Homecare el cual dejó de funcionar correctamente y se requiere actualizar datos con TA para que vuelva a funcionar."/>
    <x v="6"/>
    <x v="6"/>
    <x v="8"/>
    <x v="16"/>
    <x v="2"/>
    <x v="2"/>
    <s v="No"/>
    <s v="Digital Nlatam"/>
    <x v="0"/>
    <s v="Digital"/>
    <s v="NA"/>
    <s v="Alan Mendoza"/>
    <s v="Alan Mendoza"/>
    <s v="Gustavo Primo"/>
    <s v="Armando Guerrero"/>
    <s v="PGP Nte./ Occidente / Noroeste"/>
    <s v="Sí"/>
    <s v="Claudia Oliden"/>
    <s v="Producción/Distribución Envasados"/>
    <n v="3"/>
    <n v="5"/>
    <n v="3"/>
    <n v="5"/>
    <n v="1"/>
    <n v="3"/>
    <n v="3"/>
    <n v="345"/>
    <n v="5"/>
    <n v="5"/>
    <n v="3"/>
    <n v="3"/>
    <n v="5"/>
    <n v="3"/>
    <n v="5"/>
    <n v="435"/>
    <n v="780"/>
    <s v="S: Se tiene una primer versión en Tableau, a partir de cambios con TA,  el negocio detectó errores en dicho tablero._x000a_N: Se aprovechará para pasar este tablero a Powerbi."/>
    <s v="Se validará con Gerardo Moya y Gustavo Primo estatus real del proyecto, Gerardo comentó que este proyecto ya está terminado."/>
    <m/>
    <m/>
    <m/>
    <m/>
    <s v="Desarrollo"/>
  </r>
  <r>
    <m/>
    <n v="33"/>
    <m/>
    <s v="BD para administración de proyectos de construcción, remodelación o reubicaciones *"/>
    <s v="Desarrollar una base de datos para facilitar el control y seguimiento de los proyectos de construcción, solicitudes y seguimiento a la ejecución."/>
    <x v="15"/>
    <x v="14"/>
    <x v="3"/>
    <x v="29"/>
    <x v="1"/>
    <x v="1"/>
    <s v="No"/>
    <s v="Digital Nlatam - Citizen Developers"/>
    <x v="0"/>
    <s v="Digital"/>
    <s v="Practicantes"/>
    <s v="Oscar Flores"/>
    <s v="Octavio Rendón"/>
    <s v="TBD"/>
    <s v="José Ramón Rodríguez"/>
    <s v="PGP Nacional"/>
    <s v="Sí"/>
    <s v="Claudia Oliden"/>
    <s v="Marketing/Ventas Cilindros"/>
    <n v="3"/>
    <n v="5"/>
    <n v="1"/>
    <n v="3"/>
    <n v="0"/>
    <n v="1"/>
    <n v="3"/>
    <n v="240"/>
    <n v="5"/>
    <n v="5"/>
    <n v="5"/>
    <n v="5"/>
    <n v="5"/>
    <n v="5"/>
    <n v="5"/>
    <n v="525"/>
    <n v="765"/>
    <s v="S: La base se encuentra en Excel compartido._x000a_N: Definición de requerimientos/ alcance de la herramienta neCésaria y responsables."/>
    <s v="Actualmente se cuenta con la información en un Excel compartido. Se programaron varias juntas que el usuario canceló. Se programará el mes de junio una sesión con Octavio Rendón para definir requerimientos de la BD, APP y tablero de consulta de proyectos y su estatus. Se evaluará la opción del software Project para llevar esta administración, en caso de que no aplique, la herramienta se diseñará por un Citizen Developer."/>
    <m/>
    <m/>
    <s v="Simplificación administrativa de los proyectos, mejorar el seguimiento y control de costos."/>
    <m/>
    <s v="Análisis"/>
  </r>
  <r>
    <m/>
    <n v="34"/>
    <m/>
    <s v="Modulo de Rentabilidad de Cte./ Producto de HG´s"/>
    <s v="Proyecto Réplica de Digital Américas."/>
    <x v="6"/>
    <x v="18"/>
    <x v="12"/>
    <x v="26"/>
    <x v="1"/>
    <x v="0"/>
    <s v="No"/>
    <s v="Digital Nlatam"/>
    <x v="2"/>
    <s v="Digital"/>
    <s v="Aldo Maldonado"/>
    <s v="Oscar Flores"/>
    <s v="Oscar Flores"/>
    <s v="Gerardo Moya"/>
    <s v="José Ramón Rodríguez"/>
    <s v="PGP Nacional"/>
    <s v="Sí"/>
    <s v="Claudia Oliden"/>
    <s v="Marketing/Ventas Cilindros"/>
    <n v="3"/>
    <n v="5"/>
    <n v="3"/>
    <n v="5"/>
    <n v="3"/>
    <n v="1"/>
    <n v="3"/>
    <n v="345"/>
    <n v="5"/>
    <n v="5"/>
    <n v="2"/>
    <n v="5"/>
    <n v="3"/>
    <n v="3"/>
    <n v="5"/>
    <n v="420"/>
    <n v="765"/>
    <s v="S: Gerardo revisará información con el equipo de José Pinto para probar los datos._x000a_N: En función de las pruebas se definirán los sig. Pasos"/>
    <s v="Generar sesión con Oscar Flores para validar alcance de este proyecto."/>
    <m/>
    <m/>
    <m/>
    <m/>
    <s v="Nuevo"/>
  </r>
  <r>
    <m/>
    <n v="35"/>
    <m/>
    <s v="Actualizar el reporte de clientes perdidos o en riesgo, para clientes de Especiales (Win / Lost) "/>
    <s v="Actualizar el reporte de clientes perdidos o en riesgo, para clientes de Especiales (Win / Lost) - Carolina Varela"/>
    <x v="1"/>
    <x v="18"/>
    <x v="10"/>
    <x v="26"/>
    <x v="4"/>
    <x v="0"/>
    <m/>
    <s v="Digital Nlatam - Citizen Developers"/>
    <x v="2"/>
    <s v="Digital"/>
    <m/>
    <s v="Raúl Gallegos "/>
    <s v="Raúl Gallegos "/>
    <m/>
    <s v="José Ramón Rodríguez"/>
    <m/>
    <s v="Sí"/>
    <s v="Pilar Arenas"/>
    <m/>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m/>
    <m/>
    <m/>
    <m/>
    <s v="Nuevo"/>
  </r>
  <r>
    <s v="E6"/>
    <n v="36"/>
    <m/>
    <s v="Modulo Bulk &amp; Microbulk eChannel"/>
    <s v="Acceso a facturación, estados de cuenta, históricos de consumo, niveles de tanques y sobre pedidos de clientes de bulk, microbulk y mixtos._x000a_"/>
    <x v="6"/>
    <x v="20"/>
    <x v="13"/>
    <x v="30"/>
    <x v="0"/>
    <x v="0"/>
    <s v="No"/>
    <s v="Transformación Digital"/>
    <x v="1"/>
    <s v="IT Corporativo"/>
    <s v="NA"/>
    <s v="Adriana Loredo / Jessica Zanella"/>
    <s v="Tania Castorena"/>
    <s v="Adolfo Olmedo"/>
    <s v="José Ramón Rodríguez"/>
    <s v="Desarrollo de Negocios"/>
    <s v="Sí"/>
    <s v="Claudia Oliden"/>
    <s v="Marketing/Ventas Cilindros"/>
    <n v="3"/>
    <n v="5"/>
    <n v="5"/>
    <n v="5"/>
    <n v="1"/>
    <n v="3"/>
    <n v="5"/>
    <n v="405"/>
    <n v="3"/>
    <n v="4"/>
    <n v="2"/>
    <n v="5"/>
    <n v="3"/>
    <n v="1"/>
    <n v="5"/>
    <n v="345"/>
    <n v="750"/>
    <s v="S: En proceso de moverlo a producción_x000a_N: Plan  de despliegue interno y externo."/>
    <s v="Productividad - Soft Savings $106.5 K USD,  Hard Savings $15 K USD (conversión digital de pedidos cliente sobre pedido)"/>
    <n v="15000"/>
    <m/>
    <n v="115"/>
    <m/>
    <s v="Terminado"/>
  </r>
  <r>
    <m/>
    <n v="37"/>
    <m/>
    <s v="Identificar facturas no timbradas con el error relacionado (duplicado con el 35)"/>
    <s v="Identificar las facturas no timbradas mediante un algoritmo inteligente para detonar acciones correctiva, mejorar el control de las transacciones y evitar sanciones"/>
    <x v="15"/>
    <x v="3"/>
    <x v="1"/>
    <x v="3"/>
    <x v="0"/>
    <x v="1"/>
    <m/>
    <s v="Digital Nlatam - Citizen Developers"/>
    <x v="2"/>
    <s v="Digital"/>
    <s v="Aldo Maldonado"/>
    <s v="Oscar Flores"/>
    <s v="Oscar Flores"/>
    <s v="Marina Dávila"/>
    <s v="José Ramón Rodríguez"/>
    <s v="Finanzas /Compras / IT"/>
    <s v="Sí"/>
    <s v="Marina Dávila"/>
    <s v="Finanzas/RH/Compras/Nitropet"/>
    <n v="3"/>
    <n v="5"/>
    <n v="4"/>
    <n v="5"/>
    <n v="1"/>
    <n v="3"/>
    <n v="3"/>
    <n v="360"/>
    <n v="5"/>
    <n v="5"/>
    <n v="2"/>
    <n v="3"/>
    <n v="5"/>
    <n v="3"/>
    <n v="3"/>
    <n v="390"/>
    <n v="750"/>
    <s v="S: Mensualmente en GE existe un promedio de 120 facturas (1.4mmps) que no se timbran por error en datos fiscales, actualmente se obtiene reporte y se trabaja manualmente para identificarlas y tomar acciones._x000a_Posibles Consecuencias para el negocio:_x000a_Denuncia ante SAT, multas, cierre de establecimiento, revocación de certificado. _x000a_Se realizó sesión el 29-abr con Cobranza (Alejandra García) y Facturación (Norma Hernández) para definiciones sobre las ordenes de crédito las cuales mo se cierran y se consideran ventas que no se cobrarán._x000a_N: Sesión con IT para validar criterios de ordenes para reporte"/>
    <s v="Se agenda sesión con IT"/>
    <n v="100000"/>
    <m/>
    <s v="Control administrativo._x000a_Evitar denuncia ante SAT, multas, cierre de establecimiento, revocación de certificado"/>
    <m/>
    <s v="Nuevo"/>
  </r>
  <r>
    <m/>
    <n v="38"/>
    <m/>
    <s v="Reporte para visualizar el Margen por línea de Flash gases especiales "/>
    <s v="Automatizar un reporte para monitorear el margen por línea de Flash, costos y su desempeño, precios.  "/>
    <x v="1"/>
    <x v="18"/>
    <x v="10"/>
    <x v="26"/>
    <x v="4"/>
    <x v="0"/>
    <m/>
    <s v="Digital Nlatam - Citizen Developers"/>
    <x v="2"/>
    <s v="Digital"/>
    <m/>
    <s v="Raúl Gallegos "/>
    <s v="Raúl Gallegos "/>
    <m/>
    <s v="José Ramón Rodríguez"/>
    <m/>
    <s v="Sí"/>
    <s v="Pilar Arenas"/>
    <m/>
    <n v="3"/>
    <n v="5"/>
    <n v="1"/>
    <n v="5"/>
    <n v="0"/>
    <n v="1"/>
    <n v="5"/>
    <n v="300"/>
    <n v="4"/>
    <n v="5"/>
    <n v="3"/>
    <n v="5"/>
    <n v="3"/>
    <n v="5"/>
    <n v="5"/>
    <n v="450"/>
    <n v="750"/>
    <s v="S: Se identificó oportunidad con usuario y se requiere definiciones de alcances y líderes para el proyecto._x000a_N: Sesión con Process Owner para tomar definiciones de negocio"/>
    <s v="1. Se revisará el reporte del Cost to serve con Raúl Gallegos para ver si la información es lo que busca para el análisis de rentabilidad de los clientes de especiales / Semana 20 al 28 de feb_x000a_2. Levantar requerimientos de negocio para diseñar la solución tecnológica neCésaria_x000a_"/>
    <m/>
    <m/>
    <m/>
    <m/>
    <s v="Nuevo"/>
  </r>
  <r>
    <s v="G2"/>
    <n v="39"/>
    <m/>
    <s v="Auto - Geoposición pacientes iniciales"/>
    <s v="Desarrollo para que los pacientes de Homecare puedan  poner su ubicación real (domicilio). Con miras a resolver el problema de geoposición de los clientes. (HOLD)"/>
    <x v="6"/>
    <x v="21"/>
    <x v="10"/>
    <x v="31"/>
    <x v="3"/>
    <x v="2"/>
    <s v="No"/>
    <s v="Digital Nlatam"/>
    <x v="0"/>
    <s v="Digital"/>
    <s v="NA"/>
    <s v="Mayela Ramírez"/>
    <s v="Mayela Ramírez"/>
    <s v="Gerardo Moya"/>
    <s v="Miguel Delgado"/>
    <s v="Excelencia operacional "/>
    <s v="Sí"/>
    <s v="Claudia Oliden"/>
    <s v="Producción/Distribución Envasados"/>
    <n v="4"/>
    <n v="5"/>
    <n v="5"/>
    <n v="5"/>
    <n v="1"/>
    <n v="5"/>
    <n v="5"/>
    <n v="450"/>
    <n v="5"/>
    <n v="3"/>
    <n v="2"/>
    <n v="1"/>
    <n v="3"/>
    <n v="3"/>
    <n v="3"/>
    <n v="300"/>
    <n v="750"/>
    <s v="S: Se identificó la necesidad. Se realizaron algunas pruebas del modelo de estandarización de direcciones (ML) con largos tiempos de procesamiento. Se solicitó un servidor con mayor capacidad_x000a_N: Resolver si se requiere inversión de un servidor adicional en cuanto confirme IT disponibilidad de recursos"/>
    <s v="Validar con Mayela Ramírez tiempos de requerimiento de este proyecto, en función de la inversión requerida."/>
    <m/>
    <m/>
    <m/>
    <m/>
    <s v="Análisis"/>
  </r>
  <r>
    <s v="A6"/>
    <n v="40"/>
    <m/>
    <s v="Roadnet Cloud"/>
    <s v="Migración de RoadNet Entreprise a RoadNet Cloud."/>
    <x v="6"/>
    <x v="13"/>
    <x v="9"/>
    <x v="32"/>
    <x v="0"/>
    <x v="2"/>
    <s v="No"/>
    <s v="IT Group"/>
    <x v="0"/>
    <s v="IT Local"/>
    <s v="NA"/>
    <s v="Mayela Ramírez"/>
    <s v="Mayela Ramírez"/>
    <s v="Leonel Lopez"/>
    <s v="Miguel Delgado"/>
    <s v="Operaciones"/>
    <s v="Sí"/>
    <s v="Claudia Oliden"/>
    <s v="Producción/Distribución Envasados"/>
    <n v="5"/>
    <n v="5"/>
    <n v="5"/>
    <n v="5"/>
    <n v="5"/>
    <n v="3"/>
    <n v="5"/>
    <n v="495"/>
    <n v="3"/>
    <n v="1"/>
    <n v="1"/>
    <n v="5"/>
    <n v="3"/>
    <n v="1"/>
    <n v="3"/>
    <n v="255"/>
    <n v="750"/>
    <s v="S: Cierre del diseño de la solución _x000a_N: In progress, cotización de la solución "/>
    <s v="Validar con Mayela Ramírez tiempos de requerimiento de este proyecto, en función de la inversión requerida."/>
    <m/>
    <m/>
    <s v="Optimización de tiempos"/>
    <m/>
    <s v="Análisis"/>
  </r>
  <r>
    <s v="G8"/>
    <n v="41"/>
    <m/>
    <s v="OrderGPT"/>
    <s v="BOT enfocado en CSC Envasados  que interpreta mails con pedidos, resumiendo solicitud y crea pedido (orden) en JDE."/>
    <x v="1"/>
    <x v="18"/>
    <x v="3"/>
    <x v="33"/>
    <x v="0"/>
    <x v="5"/>
    <m/>
    <s v="Digital Nlatam"/>
    <x v="0"/>
    <s v="Digital EEUU"/>
    <m/>
    <s v="Marcela Hernández"/>
    <s v="Marcela Hernández"/>
    <s v="Iván Arredondo/Lei Sun"/>
    <s v="Tania Mercado"/>
    <s v="Finanzas /Compras / IT"/>
    <s v="Sí"/>
    <s v="Marina Dávila"/>
    <s v="Finanzas/RH/Compras/Nitropet"/>
    <n v="4"/>
    <n v="5"/>
    <n v="5"/>
    <n v="5"/>
    <n v="1"/>
    <n v="1"/>
    <n v="5"/>
    <n v="390"/>
    <n v="5"/>
    <n v="5"/>
    <n v="1"/>
    <n v="3"/>
    <n v="3"/>
    <n v="3"/>
    <n v="3"/>
    <n v="345"/>
    <n v="735"/>
    <s v="S:  Se presentó la iniciativa por el Grupo Digital Américas_x000a_N: Junta con el equipo para el Kickoff "/>
    <s v="Tania revisará con Marcela si hay impacto de beneficios con el CSC. 24feb25_x000a_Manuel Revisa con PO sesión para kickoff del proyecto y estatus 24 feb 25"/>
    <n v="36000"/>
    <m/>
    <m/>
    <m/>
    <s v="Pruebas"/>
  </r>
  <r>
    <m/>
    <n v="42"/>
    <m/>
    <s v="Automatizar o digitalizar el proceso de conciliación de rutas y ordenes retenidas (A8, O2, TT, TY)"/>
    <s v="Facilitar y agilizar el proceso de conciliación administrativa en plantas y sucursales, asegurar la liberación de ordenes retenidas._x000a_"/>
    <x v="1"/>
    <x v="18"/>
    <x v="10"/>
    <x v="26"/>
    <x v="1"/>
    <x v="2"/>
    <m/>
    <s v="IT Group"/>
    <x v="2"/>
    <s v="Digital "/>
    <m/>
    <s v="Oscar Flores"/>
    <s v="Aldo Maldonado"/>
    <s v="Velia Niño, Marina Dávila"/>
    <s v="José Ramón Rodríguez"/>
    <s v="Operaciones"/>
    <s v="Sí"/>
    <s v="Marina Dávila"/>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Sesión con el negocio para definir requerimientos 1era semana de marzo_x000a_"/>
    <n v="100000"/>
    <m/>
    <s v="Control de transacciones y cumplimiento"/>
    <m/>
    <s v="Nuevo"/>
  </r>
  <r>
    <m/>
    <n v="43"/>
    <m/>
    <s v="Facturas retenidas sin contabilizar (duplicado con el 28)"/>
    <s v="Herramienta que Identifique ventas retenidas en estatus 580 - 620 con el fin de identificar el error con un algoritmo inteligente y liberarlas lo antes posible."/>
    <x v="1"/>
    <x v="18"/>
    <x v="1"/>
    <x v="26"/>
    <x v="0"/>
    <x v="1"/>
    <m/>
    <s v="Digital Nlatam - Citizen Developers"/>
    <x v="2"/>
    <s v="Digital"/>
    <s v="Aldo Maldonado"/>
    <s v="Oscar Flores"/>
    <s v="Oscar Flores"/>
    <s v="Marina Dávila"/>
    <s v="José Ramón Rodríguez"/>
    <s v="Finanzas /Compras / IT"/>
    <s v="Sí"/>
    <s v="Marina Dávila"/>
    <s v="Finanzas/RH/Compras/Nitropet"/>
    <n v="3"/>
    <n v="5"/>
    <n v="1"/>
    <n v="5"/>
    <n v="3"/>
    <n v="5"/>
    <n v="3"/>
    <n v="375"/>
    <n v="5"/>
    <n v="5"/>
    <n v="2"/>
    <n v="3"/>
    <n v="3"/>
    <n v="3"/>
    <n v="3"/>
    <n v="360"/>
    <n v="735"/>
    <s v="S: Mensualmente en GE existe un promedio de 120 facturas (1.4mmps) que no se timbran por error en datos fiscales, actualmente se obtiene reporte y se trabaja manualmente para identificarlas y tomar acciones._x000a_Posibles Consecuencias para el negocio:_x000a_Denuncia ante SAT, multas, cierre de establecimiento, revocación de certificado. Se definir requerimientos para herramienta y proceso para cierre de ordenes con negocio, reunión con Oscar Flores, Aldo Maldonado, Fernando Madrigal y Mario Carranza el 27 de febrero._x000a_N: Sesión con Area de Cobranza para definir cirterios sobre facturas no cobradas"/>
    <s v="Se agenda sesión 29 abril con Cobranza y Facturación"/>
    <m/>
    <m/>
    <s v="Control administrativo"/>
    <m/>
    <s v="Nuevo"/>
  </r>
  <r>
    <s v="E4"/>
    <n v="44"/>
    <m/>
    <s v="Migración Tienda Linde y Tienda Medigas"/>
    <s v="Migración de plataformas de e-Commerce para reducción de oportunidades en ciberseguridad._x000a_"/>
    <x v="6"/>
    <x v="1"/>
    <x v="14"/>
    <x v="34"/>
    <x v="0"/>
    <x v="0"/>
    <s v="No"/>
    <s v="Transformación Digital"/>
    <x v="0"/>
    <s v="IT Corporativo"/>
    <s v="NA"/>
    <s v="Edgar Madrigal"/>
    <s v="Cindy Lozano"/>
    <s v="TBD"/>
    <s v="José Ramón Rodríguez"/>
    <s v="Desarrollo de Negocios"/>
    <s v="Sí"/>
    <s v="Claudia Oliden"/>
    <s v="Marketing/Ventas Cilindros"/>
    <n v="5"/>
    <n v="5"/>
    <n v="5"/>
    <n v="5"/>
    <n v="0"/>
    <n v="5"/>
    <n v="3"/>
    <n v="420"/>
    <n v="3"/>
    <n v="2"/>
    <n v="2"/>
    <n v="5"/>
    <n v="3"/>
    <n v="1"/>
    <n v="5"/>
    <n v="315"/>
    <n v="735"/>
    <s v="_x000a_S: Se está trabajando Virket/IT en actualización de Versiones para garantizar oportunidades de Ciberseguridad._x000a_Se está implementando una DMZ para proteger la red de Linde_x000a_Se esta analizando junto con Corporación los requerimientos para migrar ambas tiendas a plataforma de E-Channel. Se tienen requerimientos y cotizaciones. _x000a_N: Terminar pruebas de Ciberseguridad Feb25 _x000a_Evaluar desarrollos y cambios que se tienen que hacer y hacer plan de trabajo. Revisar propuestas del proyecto de canal minorista."/>
    <s v="Se validará con Cindy Lozano para validar estatus de las pruebas de Ciberseguridad y requerimientos con la Corporación."/>
    <m/>
    <m/>
    <s v="Cumplimiento_x000a_UX_x000a_Performance_x000a_Ventas Potenciales Adicionales"/>
    <m/>
    <s v="Pruebas"/>
  </r>
  <r>
    <m/>
    <n v="45"/>
    <m/>
    <s v="Rediseño de modelo de compensación Variable de Distribución para PGP"/>
    <s v="Revision de modelo de compensación Variable de PGP, buscando Automatizar y blindar proceso"/>
    <x v="8"/>
    <x v="9"/>
    <x v="3"/>
    <x v="9"/>
    <x v="0"/>
    <x v="2"/>
    <m/>
    <s v="Digital Nlatam - Citizen Developers"/>
    <x v="0"/>
    <m/>
    <s v="Marina Davila"/>
    <s v="Hector Cuellar"/>
    <s v="Hector Cuellar"/>
    <m/>
    <m/>
    <s v="PGP Nacional"/>
    <s v="Si"/>
    <s v="Marina Dávila"/>
    <m/>
    <n v="5"/>
    <n v="5"/>
    <n v="5"/>
    <n v="5"/>
    <n v="3"/>
    <n v="5"/>
    <n v="5"/>
    <n v="495"/>
    <n v="3"/>
    <n v="3"/>
    <n v="2"/>
    <n v="5"/>
    <n v="1"/>
    <n v="1"/>
    <n v="1"/>
    <n v="240"/>
    <n v="735"/>
    <m/>
    <m/>
    <m/>
    <m/>
    <m/>
    <m/>
    <s v="Nuevo Arrancado"/>
  </r>
  <r>
    <m/>
    <n v="46"/>
    <m/>
    <s v="App para administración de vigilancia, intendencia y servicios TI latina "/>
    <s v="Digitalizar y simplificar el proceso de inasistencias de vigilancia y seguridad para llevar un control Digital."/>
    <x v="3"/>
    <x v="18"/>
    <x v="14"/>
    <x v="26"/>
    <x v="1"/>
    <x v="1"/>
    <s v="No"/>
    <s v="Digital Nlatam - Citizen Developers"/>
    <x v="2"/>
    <s v="Digital"/>
    <s v="Aldo Maldonado"/>
    <s v="Oscar Flores"/>
    <s v="Oscar Flores"/>
    <m/>
    <s v="José Ramón Rodríguez"/>
    <s v="PGP Nacional"/>
    <s v="Sí"/>
    <s v="Claudia Oliden"/>
    <s v="Marketing/Ventas Cilindros"/>
    <n v="3"/>
    <n v="5"/>
    <n v="1"/>
    <n v="5"/>
    <n v="0"/>
    <n v="5"/>
    <n v="3"/>
    <n v="330"/>
    <n v="5"/>
    <n v="5"/>
    <n v="4"/>
    <n v="3"/>
    <n v="3"/>
    <n v="3"/>
    <n v="3"/>
    <n v="390"/>
    <n v="720"/>
    <s v="S: Se identificó la oportunidad_x000a_N: Sesión con el negocio para definir requerimientos"/>
    <s v="Generar sesión con Oscar Flores, Fernando Madrigal, Mario Carranza y Víctor Mata para definir el alcance del proyecto y evaluar la herramienta a desarrollar."/>
    <n v="20000"/>
    <m/>
    <s v="Mejorar el control del costo por inasistencias de los servicios de vigilancia"/>
    <m/>
    <s v="Nuevo"/>
  </r>
  <r>
    <m/>
    <n v="47"/>
    <m/>
    <s v="QR para descarga de certificados de calidad Gases puros"/>
    <s v="Replicar la funcionalidad de Ecuador para descarga de certificados de calidad para gases puros"/>
    <x v="3"/>
    <x v="10"/>
    <x v="1"/>
    <x v="35"/>
    <x v="2"/>
    <x v="5"/>
    <m/>
    <s v="IT Group"/>
    <x v="0"/>
    <s v="IT Local "/>
    <s v="N/A"/>
    <s v="Raúl Gallegos "/>
    <s v="Arael Mejía"/>
    <s v="Ismael Hernández"/>
    <s v="Aldo Maldonado"/>
    <s v="Gases Especiales"/>
    <s v="Sí"/>
    <s v="Pilar Arenas"/>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con Raul Gallegos, su equipo, Rodolfo Gomez, Ismael Hernández."/>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
    <m/>
    <m/>
    <s v="Servicio y control de certificados"/>
    <m/>
    <s v="Desarrollo"/>
  </r>
  <r>
    <m/>
    <n v="48"/>
    <m/>
    <s v="Modulo para Análisis de patrones de consumo de Ctes.."/>
    <s v="Proyecto Réplica de Digital Américas"/>
    <x v="18"/>
    <x v="18"/>
    <x v="12"/>
    <x v="26"/>
    <x v="4"/>
    <x v="0"/>
    <m/>
    <s v="Digital Nlatam"/>
    <x v="2"/>
    <m/>
    <m/>
    <s v="Oscar Flores"/>
    <s v="Oscar Flores"/>
    <s v="Gerardo Moya"/>
    <s v="José Ramón Rodríguez"/>
    <m/>
    <m/>
    <s v="Marina Dávila"/>
    <s v="Marketing/Ventas Cilindros"/>
    <n v="3"/>
    <n v="5"/>
    <n v="3"/>
    <n v="5"/>
    <m/>
    <n v="1"/>
    <n v="3"/>
    <n v="300"/>
    <n v="5"/>
    <n v="5"/>
    <n v="2"/>
    <n v="5"/>
    <n v="3"/>
    <n v="3"/>
    <n v="5"/>
    <n v="420"/>
    <n v="720"/>
    <s v="S: Gerardo revisará información con el equipo de José Pinto para probar los datos._x000a_N: En función de las pruebas se definirán los sig. Pasos"/>
    <m/>
    <m/>
    <m/>
    <m/>
    <m/>
    <s v="Nuevo"/>
  </r>
  <r>
    <m/>
    <n v="49"/>
    <m/>
    <s v="ECOA etapa II Mezclas especiales"/>
    <s v="Replicar la funcionalidad de ECOA para gases puros para las Mezclas especiales. Consiste en el desarrollo de reportes y certificados de calidad para las mezclas especiales. (etapa 1 réplica de código QR)"/>
    <x v="1"/>
    <x v="3"/>
    <x v="15"/>
    <x v="36"/>
    <x v="2"/>
    <x v="5"/>
    <m/>
    <s v="IT Group"/>
    <x v="0"/>
    <s v="IT Local "/>
    <s v="N/A"/>
    <s v="Raúl Gallegos "/>
    <s v="Arael Mejía"/>
    <s v="Ismael Hernández"/>
    <s v="Aldo Maldonado"/>
    <m/>
    <s v="Sí"/>
    <s v="Pilar Arenas"/>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19 Feb con Raul Gallegos, su equipo, Rodolfo Gomez, Ismael Hernández."/>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
    <m/>
    <s v="$TBD"/>
    <s v="Servicio y control de certificados"/>
    <m/>
    <s v="Desarrollo"/>
  </r>
  <r>
    <s v="A3"/>
    <n v="50"/>
    <m/>
    <s v="Implementación Azure B2C"/>
    <s v="Implementación de Azure B2C para unificar cuentas de usuarios en canales digitales: Portales, Recarga Linde web, Apps móviles._x000a_"/>
    <x v="6"/>
    <x v="1"/>
    <x v="1"/>
    <x v="37"/>
    <x v="0"/>
    <x v="5"/>
    <s v="No"/>
    <s v="Transformación Digital"/>
    <x v="0"/>
    <s v="SSC"/>
    <s v="NA"/>
    <s v="Edgar Madrigal"/>
    <s v="Cindy Lozano"/>
    <s v="Christian Carrillo"/>
    <s v="José Ramón Rodríguez"/>
    <s v="Desarrollo de Negocios"/>
    <s v="Sí"/>
    <s v="Claudia Oliden"/>
    <s v="Marketing/Ventas Cilindros"/>
    <n v="3"/>
    <n v="5"/>
    <n v="5"/>
    <n v="5"/>
    <n v="0"/>
    <n v="3"/>
    <n v="5"/>
    <n v="390"/>
    <n v="3"/>
    <n v="5"/>
    <n v="2"/>
    <n v="5"/>
    <n v="3"/>
    <n v="1"/>
    <n v="3"/>
    <n v="330"/>
    <n v="720"/>
    <s v="S: En desarrollo con SSC y Corporación_x000a_N: Terminar integraciones de diferentes canales, Pruebas finales, Campaña a clientes (usuarios activos)"/>
    <s v="Se solicitará sesión con Cindy Lozano para ver actualización del proyecto y si sigue en el scope de proyectos prioritarios para Transformación Digital."/>
    <m/>
    <m/>
    <s v="Cumplimiento, Satisfacción del Cliente"/>
    <m/>
    <s v="Desarrollo"/>
  </r>
  <r>
    <m/>
    <n v="51"/>
    <m/>
    <s v="MB Quoting Tool"/>
    <s v="Adecuar la herramienta en a la versión de EU para considerar cálculo de rentabilidad._x000a_Esta herramienta permite guardar las cotizaciones realizadas y enviarlas de manera automática a clientes"/>
    <x v="1"/>
    <x v="8"/>
    <x v="1"/>
    <x v="38"/>
    <x v="0"/>
    <x v="0"/>
    <m/>
    <s v="Digital Nlatam"/>
    <x v="0"/>
    <s v="Digital "/>
    <m/>
    <s v="Jessica Zanella"/>
    <s v="Jessica Zanella"/>
    <s v="Uriel Torres/ Lei Sun"/>
    <s v="José Ramón Rodríguez"/>
    <s v="PGP Centro/Sur"/>
    <s v="Sí"/>
    <s v="Pilar Arenas"/>
    <s v="Marketing/Ventas Cilindros"/>
    <n v="3"/>
    <n v="5"/>
    <n v="2"/>
    <n v="5"/>
    <n v="1"/>
    <n v="1"/>
    <n v="3"/>
    <n v="300"/>
    <n v="5"/>
    <n v="5"/>
    <n v="2"/>
    <n v="5"/>
    <n v="3"/>
    <n v="3"/>
    <n v="5"/>
    <n v="420"/>
    <n v="720"/>
    <s v="S:  Se hicieron los ultimos ajustes por parte de la corporación y Yarizma esta trabajando en el formato final que se genera para la cotizacion. Se estima tenerlo listo para 11 de Abril_x000a_N: Una vez que se entregue el formato, la corporación (Lei) revisará integrar un flujo de aprobación de acuerdo a lo que requiere el negocio (Jessica definirá el flujo)"/>
    <s v="1. Se realiza sesión con Jose Pinto y Lei en Mty 4 Abr25, se revisa con Yarizma y Jessica las acciones a tomar: Terminar de definir formato_x000a_2. Definir el flujo del proceso con la nueva herramienta y validar con Gtes.. Yarizma. 3Mar25 Pilar convoca sesión para revisar antes de la sesión con el resto del equipo_x000a_3. Gerardo proporciona guía básica de temas a definir por el negocio 26Feb25_x000a_4. Se requiere ratificar el proceso y definir el proceso por parte del negocio y logística, Luis Enrique Macario, Roxana Frutos. j. cotizaciones en zonas donde no hay cobertura._x000a_"/>
    <m/>
    <m/>
    <s v="Integración de Procesos_x000a_Simplificación de procesos_x000a_Reducción de tiempos_x000a_Generación de Data para Análisis "/>
    <m/>
    <s v="Desarrollo"/>
  </r>
  <r>
    <m/>
    <n v="52"/>
    <m/>
    <s v="Bitácoras pendientes de cerrar"/>
    <s v="Visor en Celonis para visualizar bitácoras pendiente de cerrar así como el importe pendiente de cerrar"/>
    <x v="3"/>
    <x v="3"/>
    <x v="1"/>
    <x v="39"/>
    <x v="0"/>
    <x v="4"/>
    <m/>
    <s v="Digital Nlatam"/>
    <x v="0"/>
    <m/>
    <m/>
    <s v="Oscar Flores"/>
    <s v="Oscar Flores"/>
    <m/>
    <s v="José Ramón Rodríguez"/>
    <s v="PGP Nacional"/>
    <s v="Si"/>
    <s v="Marina Dávila"/>
    <s v="Marketing/Ventas Cilindros"/>
    <n v="3"/>
    <n v="5"/>
    <n v="1"/>
    <n v="5"/>
    <n v="0"/>
    <n v="1"/>
    <n v="5"/>
    <n v="300"/>
    <n v="5"/>
    <n v="5"/>
    <n v="2"/>
    <n v="3"/>
    <n v="5"/>
    <n v="3"/>
    <n v="5"/>
    <n v="420"/>
    <n v="720"/>
    <s v="S: En desarrollo por equipo de Pedro Ramírez"/>
    <m/>
    <m/>
    <m/>
    <m/>
    <m/>
    <s v="Nuevo"/>
  </r>
  <r>
    <m/>
    <n v="53"/>
    <m/>
    <s v="Trackabout Value Streams. Tablero Desviaciones comerciales"/>
    <s v="Identificar todos los cilindros que nos regresan los clientes a los cuales no les entregué originalmente"/>
    <x v="11"/>
    <x v="11"/>
    <x v="16"/>
    <x v="19"/>
    <x v="0"/>
    <x v="1"/>
    <m/>
    <s v="Digital Nlatam"/>
    <x v="1"/>
    <s v="Digital "/>
    <m/>
    <s v="Edgar Borquez"/>
    <s v="Oscar Flores"/>
    <s v="Uriel Torres"/>
    <s v="José Ramón Rodríguez"/>
    <s v="PGP Norte"/>
    <s v="Sí"/>
    <s v="Pilar Arenas"/>
    <s v="Marketing/Ventas Cilindros"/>
    <n v="5"/>
    <n v="5"/>
    <n v="5"/>
    <n v="5"/>
    <n v="3"/>
    <n v="3"/>
    <n v="3"/>
    <n v="435"/>
    <n v="5"/>
    <n v="4"/>
    <n v="1"/>
    <n v="3"/>
    <n v="1"/>
    <n v="1"/>
    <n v="3"/>
    <n v="270"/>
    <n v="705"/>
    <s v="S:  Tablero terminado _x000a_N: En proceso de identificar casos de desviaciones para tomar acción. En evaluación etapa de integración con CRM"/>
    <s v="1. Dar seguimiento en la semana del 24 al 28 de Feb, para validar la funcionalidad del ultimo requerimiento del filtro._x000a_2. Junta en la semana del 20 al 28 de feb para aterrizar beneficios potenciales en conjunto con el BB (Edgar junto con José Ramon)_x000a_3. Confirmar que la herramienta está terminada y ahora hay que aprovecharla para detectar oportunidades. Sesión 4Mar25"/>
    <n v="17000"/>
    <m/>
    <s v="Mejor control de activos"/>
    <m/>
    <s v="Terminado"/>
  </r>
  <r>
    <m/>
    <n v="54"/>
    <m/>
    <s v="Trackabout Value Streams. Tablero Lento Movimiento"/>
    <s v="Tablero que permite identificar los cilindros que entregamos a los clientes y que no regresan a nuestras plantas en periodos de 30, 45, 60 días (Contador, identifica a clientes con lento movimiento para detonar acciones de recuperación o cobro automático. "/>
    <x v="11"/>
    <x v="11"/>
    <x v="6"/>
    <x v="40"/>
    <x v="0"/>
    <x v="1"/>
    <m/>
    <s v="Digital Nlatam"/>
    <x v="1"/>
    <s v="Digital "/>
    <m/>
    <s v="Oscar Flores"/>
    <s v="Oscar Flores"/>
    <s v="Uriel Torres"/>
    <s v="Armando Guerrero"/>
    <s v="PGP Norte"/>
    <s v="Sí"/>
    <s v="Pilar Arenas"/>
    <s v="Producción/Distribución Envasados"/>
    <n v="5"/>
    <n v="5"/>
    <n v="5"/>
    <n v="5"/>
    <n v="3"/>
    <n v="3"/>
    <n v="3"/>
    <n v="435"/>
    <n v="5"/>
    <n v="4"/>
    <n v="1"/>
    <n v="3"/>
    <n v="1"/>
    <n v="1"/>
    <n v="3"/>
    <n v="270"/>
    <n v="705"/>
    <s v="S:  Tablero terminado_x000a_N: Corrección de duplicidad de cilindros en TA. Pendiente Integración a CRM para que se generen tareas para una segunda etapa"/>
    <s v="1. Sesión para validar siguientes pasos con el proceso, después de elaborado el reporte - Semana del 3 al 7 de marzo"/>
    <n v="130000"/>
    <m/>
    <s v="Mejora la Rotación de cilindros_x000a_Mejora en el control de activos"/>
    <m/>
    <s v="Terminado"/>
  </r>
  <r>
    <m/>
    <n v="55"/>
    <m/>
    <s v="Sistema de resurtimiento en JDE de HG (RPS - POP)"/>
    <s v="Desarrollo de un sistema que identifique producto en lento movimiento para transferencia a otras localidades e incrementar ventas."/>
    <x v="19"/>
    <x v="22"/>
    <x v="12"/>
    <x v="41"/>
    <x v="2"/>
    <x v="1"/>
    <m/>
    <s v="IT Group"/>
    <x v="0"/>
    <s v="IT Local"/>
    <m/>
    <s v="Marco Pacheco"/>
    <s v="Nancy González"/>
    <s v="Jaime Hernández"/>
    <s v="José Ramón Rodríguez"/>
    <s v="Nacional"/>
    <s v="Sí"/>
    <s v="Manuel Lozoya"/>
    <s v="Marketing/Ventas Cilindros"/>
    <n v="5"/>
    <n v="5"/>
    <n v="2"/>
    <n v="5"/>
    <n v="5"/>
    <n v="3"/>
    <n v="5"/>
    <n v="450"/>
    <n v="4"/>
    <n v="2"/>
    <n v="1"/>
    <n v="5"/>
    <n v="3"/>
    <n v="1"/>
    <n v="1"/>
    <n v="255"/>
    <n v="705"/>
    <s v="S: Se encuentra en Análisis por IT incorporando nuevas variables/ requerimientos del negocio. Se identifica la necesidad de desarrollador externo. Salvador cotizó 7.2KUSD mensual por 7 meses de desarrollo con Proveedor TCIS._x000a_N: En espera de aprobación por parte del Negocio para iniciar desarrollo por IT. Cotizar de acuerdo a los requerimientos de Nancy del 13deFeb.  Salvador pedirá una segunda cotización con otro proveedor TGUV 20Feb. Revisar con Marco Pacheco Beneficios estimados del proyecto 20 de Feb25"/>
    <s v="Dar seguimiento a la estimación de la inversión por IT y cantidad de recursos para desarrollos funcionales que cumplan con requerimientos de México._x000a_Manuel da seguimiento con Salvador Reyes y solicita Cotización para evaluar con el negocio los recursos. 14Feb25_x000a_Sesión con Salvador Reyes y Nancy González 19Feb para entender el estatus de la cotización de los cambios."/>
    <n v="150000"/>
    <m/>
    <s v="SI se considera una reducción del 0.5% de la reserva de obsoletos"/>
    <m/>
    <s v="Análisis"/>
  </r>
  <r>
    <m/>
    <n v="56"/>
    <m/>
    <s v="Reporte de crecimiento de PSO´s ´para gases especiales. "/>
    <s v="Convertir el  Reporte de crecimiento de PSO´s que es manual y se hace con base al conocimiento de los vendedores a un reporte automatizado. Revisar con Edgar, la iniciativa de registrar PSO en CRM"/>
    <x v="1"/>
    <x v="18"/>
    <x v="10"/>
    <x v="26"/>
    <x v="4"/>
    <x v="0"/>
    <m/>
    <s v="Digital Nlatam"/>
    <x v="2"/>
    <s v="Trans Digital"/>
    <m/>
    <s v="Raúl Gallegos "/>
    <s v="Raúl Gallegos "/>
    <m/>
    <s v="José Ramón Rodríguez"/>
    <m/>
    <s v="Sí"/>
    <s v="Pilar Arenas"/>
    <m/>
    <n v="3"/>
    <n v="5"/>
    <n v="1"/>
    <n v="5"/>
    <n v="0"/>
    <n v="1"/>
    <n v="5"/>
    <n v="300"/>
    <n v="5"/>
    <n v="5"/>
    <n v="3"/>
    <n v="3"/>
    <n v="3"/>
    <n v="3"/>
    <n v="5"/>
    <n v="405"/>
    <n v="705"/>
    <s v="S: Se identificó oportunidad con usuario y se requiere definiciones de alcances y líderes para el proyecto._x000a_N: Sesión con Process Owner para tomar definiciones de negocio"/>
    <s v="1. Programar sesión para definir el proyecto, alcance y equipo 24 - 28 Feb"/>
    <m/>
    <m/>
    <s v="Optimización del proceso"/>
    <m/>
    <s v="Nuevo"/>
  </r>
  <r>
    <m/>
    <n v="57"/>
    <m/>
    <s v="Reporte de ventas y forecast para mezclas especiales."/>
    <s v="Automatizar el reporte de ventas de gases especiales a un nivel de detalle granular y que sirva como base para el cálculo del forecast (Se necesitan varios cortes al mes)"/>
    <x v="1"/>
    <x v="18"/>
    <x v="8"/>
    <x v="42"/>
    <x v="4"/>
    <x v="0"/>
    <m/>
    <s v="Digital Nlatam"/>
    <x v="2"/>
    <s v="Digital"/>
    <s v="TBD"/>
    <s v="Raúl Gallegos "/>
    <s v="Raúl Gallegos "/>
    <m/>
    <s v="José Ramón Rodríguez"/>
    <m/>
    <s v="Sí"/>
    <s v="Pilar Arenas"/>
    <m/>
    <n v="3"/>
    <n v="5"/>
    <n v="1"/>
    <n v="5"/>
    <n v="0"/>
    <n v="1"/>
    <n v="5"/>
    <n v="300"/>
    <n v="4"/>
    <n v="4"/>
    <n v="3"/>
    <n v="5"/>
    <n v="3"/>
    <n v="5"/>
    <n v="3"/>
    <n v="405"/>
    <n v="705"/>
    <s v="S: Se identificó oportunidad con usuario y se requiere definiciones de alcances y líderes para el proyecto._x000a_Se revisa el alcance del reporte de ventas que está en proceso y hay posibilidad de integrar ambos requerimientos y desarrollar un solo reporte_x000a_N: Sesión con Process Owner para tomar definiciones de negocio"/>
    <s v="Se sugiere dividir el proyecto en dos etapas para acelerar el resultado:_x000a_Etapa 1: Ampliar el alcance del proyecto de forecast automático de Oscar Flores para que incluya Especiales, ese proyecto tiene 70% de avance y tiene juntas de seguimiento quincenales, la siguiente junta es el 28 de feb._x000a_Etapa 2: Levantar requerimientos para diseñar el reporte de ventas, se propone revisar el proceso As Is con César Moreno y Pablo Núñez / semana del 20 al 28 de feb."/>
    <m/>
    <m/>
    <s v="Optimización de procesos_x000a_Reducción de tiempos"/>
    <m/>
    <s v="Nuevo"/>
  </r>
  <r>
    <s v="G3"/>
    <n v="58"/>
    <m/>
    <s v="Use of vehicle ramps at unauthorized stops"/>
    <s v="Reporte de Información de uso de rampas de Mix Telematics."/>
    <x v="6"/>
    <x v="11"/>
    <x v="1"/>
    <x v="19"/>
    <x v="0"/>
    <x v="2"/>
    <s v="No"/>
    <s v="Digital Nlatam"/>
    <x v="0"/>
    <s v="Digital"/>
    <s v="NA"/>
    <s v="Mayela Ramírez"/>
    <s v="Uriel Torres"/>
    <s v="Uriel Torres"/>
    <s v="Miguel Delgado"/>
    <s v="PGP Nte./ Occidente / Noroeste"/>
    <s v="Sí"/>
    <s v="Claudia Oliden"/>
    <s v="Producción/Distribución Envasados"/>
    <n v="5"/>
    <n v="5"/>
    <n v="1"/>
    <n v="5"/>
    <n v="1"/>
    <n v="3"/>
    <n v="3"/>
    <n v="345"/>
    <n v="5"/>
    <n v="3"/>
    <n v="2"/>
    <n v="3"/>
    <n v="3"/>
    <n v="3"/>
    <n v="5"/>
    <n v="360"/>
    <n v="705"/>
    <s v="S: Se cuenta ya con la informacion en servidores guardados de greenmile mix y trackabout y se cuenta con un MOC de los datos._x000a_N: cierre del proyecto."/>
    <s v="Se espera terminar el proyecto en junio."/>
    <m/>
    <s v="Soft"/>
    <s v="Control"/>
    <m/>
    <s v="Desarrollo"/>
  </r>
  <r>
    <m/>
    <n v="59"/>
    <m/>
    <s v="Cambio de reporte GAP / inventario de tablea a Power BI"/>
    <s v="Migración de reportes de Tableau a power BI._x000a_"/>
    <x v="1"/>
    <x v="11"/>
    <x v="8"/>
    <x v="43"/>
    <x v="0"/>
    <x v="3"/>
    <m/>
    <s v="Digital Nlatam - Practicantes"/>
    <x v="0"/>
    <s v="IT"/>
    <m/>
    <s v="Erika Acosta"/>
    <s v="Erika Acosta"/>
    <s v="Gustavo Primo / Juan Romero "/>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
    <m/>
    <m/>
    <m/>
    <m/>
    <s v="Desarrollo"/>
  </r>
  <r>
    <s v="E7"/>
    <n v="60"/>
    <m/>
    <s v="Reporte One Page de ventas"/>
    <s v="Reporte integral del área de ventas, que incluye los compromisos de diversos indicadores_x000a_"/>
    <x v="1"/>
    <x v="20"/>
    <x v="10"/>
    <x v="44"/>
    <x v="3"/>
    <x v="1"/>
    <m/>
    <s v="Transformación Digital"/>
    <x v="2"/>
    <s v="SSC"/>
    <s v="Desarrollo de Negocios"/>
    <s v="Oscar Flores"/>
    <s v="Ruben González"/>
    <s v="César Paz"/>
    <s v="Tania Mercado"/>
    <s v="Desarrollo de Negocios"/>
    <s v="Sí"/>
    <s v="Marina Dávila"/>
    <s v="Finanzas/RH/Compras/Nitropet"/>
    <n v="3"/>
    <n v="5"/>
    <n v="3"/>
    <n v="5"/>
    <n v="0"/>
    <n v="1"/>
    <n v="5"/>
    <n v="330"/>
    <n v="4"/>
    <n v="5"/>
    <n v="2"/>
    <n v="3"/>
    <n v="3"/>
    <n v="3"/>
    <n v="5"/>
    <n v="375"/>
    <n v="705"/>
    <s v="S: Se definieron requerimientos y se habilitaron en CRM. Tareas para vendedores para registrar compromisos de recolección de cilindros, cobros de rentas. _x000a_N: Retomar proyecto con Negocio, Diseñar reporte. Hacer plan de trabajo. Junta con Negocio para definir requerimientos"/>
    <m/>
    <m/>
    <m/>
    <s v="Tiempo - Disminución de horas en elaboración de reportes área de Ventas"/>
    <m/>
    <s v="Nuevo"/>
  </r>
  <r>
    <s v="G5"/>
    <n v="61"/>
    <m/>
    <s v="Cierre automático de bitácoras para Ventas de contado"/>
    <s v="Conciliación automática de depósitos/transferencias del banco y pagos con tarjeta con las ventas de contado en el sistema de bitácoras_x000a_"/>
    <x v="1"/>
    <x v="23"/>
    <x v="10"/>
    <x v="39"/>
    <x v="1"/>
    <x v="0"/>
    <m/>
    <s v="IT Group"/>
    <x v="2"/>
    <s v="IT Local"/>
    <m/>
    <s v="Marco Pacheco"/>
    <s v="Deyanira Blanco"/>
    <s v="Carlos Arturo Rodríguez_x000a_/ Armando Ramos"/>
    <s v="José Ramón Rodríguez"/>
    <s v="Nacional"/>
    <s v="Sí"/>
    <s v="Marina Dávila"/>
    <s v="Marketing/Ventas Cilindros"/>
    <n v="5"/>
    <n v="5"/>
    <n v="2"/>
    <n v="5"/>
    <n v="0"/>
    <n v="5"/>
    <n v="5"/>
    <n v="405"/>
    <n v="3"/>
    <n v="3"/>
    <n v="2"/>
    <n v="5"/>
    <n v="1"/>
    <n v="3"/>
    <n v="3"/>
    <n v="300"/>
    <n v="705"/>
    <s v="S: Actualmente se realiza proceso manual para identificar los pagos de los clientes en sistema de Tesorería y posteriormente se relaciona ese pago en el sistema de bitácoras para la conciliación de la venta de contado._x000a_N: Detallar requerimiento con negocio"/>
    <s v="Este proyecto tiene dependencia del proyecto 23, donde se integra cierre de bitácora de ventas contado de Mercado Pago. Se podrían ir describiendo requerimientos de negocios con supuestos de funcionalidad con Mercado Pago"/>
    <m/>
    <m/>
    <s v="Control "/>
    <m/>
    <s v="Nuevo"/>
  </r>
  <r>
    <m/>
    <n v="62"/>
    <m/>
    <s v="Cambio de reporte rotación de tablea a Power BI"/>
    <s v="Migración de reportes de Tableau a power BI por Directriz._x000a_"/>
    <x v="1"/>
    <x v="15"/>
    <x v="3"/>
    <x v="18"/>
    <x v="4"/>
    <x v="3"/>
    <m/>
    <s v="Digital Nlatam - Citizen Developers"/>
    <x v="0"/>
    <s v="Digital "/>
    <m/>
    <s v="Erika Acosta"/>
    <s v="Erika Acosta"/>
    <s v="TBD"/>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
    <m/>
    <m/>
    <m/>
    <m/>
    <s v="Análisis"/>
  </r>
  <r>
    <m/>
    <n v="63"/>
    <m/>
    <s v="Tablero One Page de indicadores para control de cilindros en Power BI"/>
    <s v="Aprovechar la migración de tablea a power BI de reportes clave de Control del cilindros para armar un reporte One Page"/>
    <x v="1"/>
    <x v="15"/>
    <x v="17"/>
    <x v="18"/>
    <x v="4"/>
    <x v="3"/>
    <m/>
    <s v="Digital Nlatam - Citizen Developers"/>
    <x v="0"/>
    <s v="Digital "/>
    <m/>
    <s v="Erika Acosta"/>
    <s v="Erika Acosta"/>
    <s v="TBD"/>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
    <m/>
    <m/>
    <s v="Simplicidad administrativa y mejora en el análisis de información"/>
    <m/>
    <s v="Desarrollo"/>
  </r>
  <r>
    <m/>
    <n v="64"/>
    <m/>
    <s v="Reporte automático de recuperación y aumentos de dotación en power BI"/>
    <s v="Migración de reportes de Tableau a power BI._x000a_"/>
    <x v="1"/>
    <x v="11"/>
    <x v="9"/>
    <x v="45"/>
    <x v="0"/>
    <x v="3"/>
    <m/>
    <s v="Digital Nlatam - Citizen Developers"/>
    <x v="0"/>
    <s v="Digital"/>
    <m/>
    <s v="Erika Acosta"/>
    <s v="Erika Acosta "/>
    <s v="Gustavo Primo "/>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 después se dará prioridad al reporte GAP._x000a_N: Terminar desarrollos, validar información y desplegar."/>
    <s v="1. Sesión de seguimiento con Gerardo y Erika para armar plan de trabajo y prioridad para la migración de los reportes semana 24 al 28 de feb"/>
    <m/>
    <m/>
    <m/>
    <m/>
    <s v="Desarrollo"/>
  </r>
  <r>
    <s v="G1"/>
    <n v="65"/>
    <m/>
    <s v="Trackabout Value Streams. Tablero. Cobro de cilindros dañados por los clientes SIGA. Que se genere la orden automática para facturarle al cliente"/>
    <s v="_x000a_Identificar los activos dañados por clientes, que deben ser dados de baja por ya no ser aptos para servicio, o bien que requieren un mantenimiento para continuar en operación y automatizar el cobro al cliente"/>
    <x v="1"/>
    <x v="21"/>
    <x v="10"/>
    <x v="31"/>
    <x v="4"/>
    <x v="0"/>
    <m/>
    <s v="Digital Nlatam"/>
    <x v="2"/>
    <s v="Digital"/>
    <m/>
    <s v="Jessica Zanella"/>
    <s v="Jessica Zanella"/>
    <s v="Uriel Torres"/>
    <s v="Aldo Maldonado"/>
    <s v="Nacional "/>
    <s v="Sí"/>
    <s v="Pilar Arenas"/>
    <s v="Marketing/Ventas Cilindros"/>
    <n v="5"/>
    <n v="5"/>
    <n v="4"/>
    <n v="5"/>
    <n v="3"/>
    <n v="3"/>
    <n v="3"/>
    <n v="420"/>
    <n v="5"/>
    <n v="4"/>
    <n v="1"/>
    <n v="3"/>
    <n v="1"/>
    <n v="1"/>
    <n v="3"/>
    <n v="270"/>
    <n v="690"/>
    <s v="S: Se desarrollo reporte de cilindros potenciales de cobro de Mtto._x000a_N: Revisar / confirmar causas que se alimentan desde Trackabout. Limpieza de datos de Cilindros/activos en TA Vs JDE. Falta definición de negocio (proceso) para identificar automatización de cargos y/o excepciones. No está estandarizado el monto para cobro"/>
    <s v="1. Pendiente concluir con la validación de la calidad de la información - 30 de marzo_x000a_2. Sesión con Jessica Zanella para mapear empezar con la definición de requerimientos de negocio - 10 al 14 de marzo"/>
    <n v="117000"/>
    <m/>
    <s v="Control de activos"/>
    <m/>
    <s v="Análisis"/>
  </r>
  <r>
    <s v="E3"/>
    <n v="66"/>
    <m/>
    <s v="Automatización servicios  iniciales SAOS"/>
    <s v="Proceso de automatización de los servicios iniciales para pacientes de SAOS, pasando por los procesos de  servicio inicial, entrega de consumibles, entrega de equipo y servicio final."/>
    <x v="6"/>
    <x v="24"/>
    <x v="1"/>
    <x v="46"/>
    <x v="0"/>
    <x v="2"/>
    <s v="No"/>
    <s v="Transformación Digital"/>
    <x v="0"/>
    <s v="SSC"/>
    <s v="NA"/>
    <s v="Alan Mendoza"/>
    <s v="Omar Acosta"/>
    <s v="César Paz"/>
    <s v="José Ramón Rodríguez"/>
    <s v="Desarrollo de Negocios"/>
    <s v="Sí"/>
    <s v="Claudia Oliden"/>
    <s v="Producción/Distribución Envasados"/>
    <n v="3"/>
    <n v="5"/>
    <n v="5"/>
    <n v="5"/>
    <n v="3"/>
    <n v="3"/>
    <n v="3"/>
    <n v="405"/>
    <n v="3"/>
    <n v="4"/>
    <n v="2"/>
    <n v="5"/>
    <n v="3"/>
    <n v="1"/>
    <n v="1"/>
    <n v="285"/>
    <n v="690"/>
    <s v="S: en proceso_x000a_N:  modificación en el alta de clientes y mantenimiento para conectarlo con WhatsApp y orchestrator."/>
    <s v="En proceso con Omar Acosta y Cindy Lozano."/>
    <n v="144000"/>
    <m/>
    <s v="Productividad - Hard Savings $ 144 K USD (incremento de días paciente por entrega oportuna de equipos SAOS)"/>
    <m/>
    <s v="Desarrollo"/>
  </r>
  <r>
    <m/>
    <n v="67"/>
    <m/>
    <s v="Página de Sharepoint de Alimentos (desarrollo de Negocios)"/>
    <s v="Desarrollo de la página de desarrollo de Mercado para alimentos con información útil para el personal de ventas. Proyecto de Citizen Developer de Nineth Gallegos que no finalizó."/>
    <x v="9"/>
    <x v="5"/>
    <x v="1"/>
    <x v="10"/>
    <x v="1"/>
    <x v="0"/>
    <s v="No"/>
    <s v="Digital Nlatam - Citizen Developers"/>
    <x v="2"/>
    <s v="Digital"/>
    <s v="Nineth Gallegos / Claudia Oliden"/>
    <s v="Nineth Gallegos"/>
    <s v="Nineth Gallegos"/>
    <s v="NA"/>
    <s v="José Ramón Rodríguez"/>
    <s v="Desarrollo de Negocios"/>
    <s v="Si"/>
    <s v="Claudia Oliden"/>
    <s v="Marketing/Ventas Cilindros"/>
    <n v="3"/>
    <n v="1"/>
    <n v="2"/>
    <n v="5"/>
    <n v="0"/>
    <n v="3"/>
    <n v="0"/>
    <n v="210"/>
    <n v="5"/>
    <n v="5"/>
    <n v="4"/>
    <n v="5"/>
    <n v="3"/>
    <n v="5"/>
    <n v="5"/>
    <n v="480"/>
    <n v="690"/>
    <s v="S: Requerimiento de la página como proyecto de Citizen Developer que no se inició._x000a_N: Validar con Nineth información que se presentará en la págna."/>
    <s v="Inicio del diseño."/>
    <m/>
    <m/>
    <s v="Información para área comercial  del área de alimentos que apoyará generación de ventas."/>
    <m/>
    <s v="Nuevo"/>
  </r>
  <r>
    <m/>
    <n v="68"/>
    <m/>
    <s v="App para seguimiento de buenas prácticas de producto medicinal en sucursales."/>
    <s v="Llevar el seguimiento de visitas y hallazgos de los responsables sanitarios a las sucursales."/>
    <x v="3"/>
    <x v="25"/>
    <x v="14"/>
    <x v="47"/>
    <x v="1"/>
    <x v="1"/>
    <s v="No"/>
    <s v="Digital Nlatam - Citizen Developers"/>
    <x v="2"/>
    <s v="Digital"/>
    <s v="TBD"/>
    <s v="Oscar Flores"/>
    <s v="Aldo Maldonado"/>
    <s v="N/A"/>
    <s v="José Ramón Rodríguez"/>
    <s v="PGP Nacional"/>
    <s v="Sí"/>
    <s v="Claudia Oliden"/>
    <s v="Marketing/Ventas Cilindros"/>
    <n v="3"/>
    <n v="5"/>
    <n v="1"/>
    <n v="3"/>
    <n v="0"/>
    <n v="5"/>
    <n v="3"/>
    <n v="300"/>
    <n v="5"/>
    <n v="5"/>
    <n v="4"/>
    <n v="3"/>
    <n v="3"/>
    <n v="3"/>
    <n v="3"/>
    <n v="390"/>
    <n v="690"/>
    <s v="S: Se identificó la oportunidad_x000a_N: Sesión con el negocio para definir requerimientos"/>
    <s v="Validar con Oscar Flores si este proyecto se puede realizar por un citizen developer de su área, particularmente Aldo Maldonado."/>
    <m/>
    <m/>
    <s v="Control y cumplimiento para la continuidad del negocio"/>
    <m/>
    <s v="Nuevo"/>
  </r>
  <r>
    <m/>
    <n v="69"/>
    <m/>
    <s v="Tablero para medir el desempeño de la fuerza de ventas"/>
    <s v="Herramienta para medir el desempeño en crecimiento de clientes por vendedor, Región y División. "/>
    <x v="10"/>
    <x v="6"/>
    <x v="3"/>
    <x v="48"/>
    <x v="0"/>
    <x v="0"/>
    <m/>
    <s v="Digital Nlatam - Citizen Developers"/>
    <x v="0"/>
    <s v="Digital"/>
    <s v="Aldo Maldonado"/>
    <s v="Oscar Flores"/>
    <s v="Oscar Flores"/>
    <s v="Aldo Maldonado"/>
    <s v="José Ramón Rodríguez"/>
    <s v="PGP NAL."/>
    <s v="Sí"/>
    <s v="Marina Dávila"/>
    <s v="Marketing/Ventas Cilindros"/>
    <n v="3"/>
    <n v="5"/>
    <n v="1"/>
    <n v="5"/>
    <n v="0"/>
    <n v="5"/>
    <n v="3"/>
    <n v="330"/>
    <n v="5"/>
    <n v="5"/>
    <n v="2"/>
    <n v="3"/>
    <n v="3"/>
    <n v="3"/>
    <n v="3"/>
    <n v="360"/>
    <n v="690"/>
    <s v="S: Se está trabajando en la interconexión de las fuentes de información_x000a_N: Diseño del tablero, desarrollo y pruebas"/>
    <s v="Se programa sesión con Oscar Flores el 5 de mayo para validar requerimientos"/>
    <m/>
    <m/>
    <s v="Tiempo"/>
    <m/>
    <s v="Desarrollo"/>
  </r>
  <r>
    <m/>
    <n v="8"/>
    <m/>
    <s v="Reporte de Dotaciones Negativas"/>
    <s v="Enviar un reporte o alerta a vendedores y facturistas cuando se encuentre un caso de dotación negativa reciente de cualquier producto, basado en la última actualización de dotaciones (Alertar si el cliente presenta una dotación negativa y además en el periodo de actualización anterior tuvo una dotación mayor)"/>
    <x v="20"/>
    <x v="9"/>
    <x v="8"/>
    <x v="49"/>
    <x v="0"/>
    <x v="3"/>
    <m/>
    <s v="Digital Nlatam"/>
    <x v="0"/>
    <s v="Digital "/>
    <m/>
    <s v="Erika Acosta"/>
    <s v="Erika Acosta"/>
    <s v="Gustavo Primo"/>
    <s v="Aldo Maldonado"/>
    <s v="Operaciones"/>
    <s v="Sí"/>
    <s v="Marina Dávila"/>
    <s v="Producción/Distribución Envasados"/>
    <n v="5"/>
    <n v="5"/>
    <n v="3"/>
    <n v="5"/>
    <n v="1"/>
    <n v="3"/>
    <n v="3"/>
    <n v="375"/>
    <n v="5"/>
    <n v="5"/>
    <n v="4"/>
    <n v="5"/>
    <n v="5"/>
    <n v="5"/>
    <n v="3"/>
    <n v="480"/>
    <n v="855"/>
    <s v="S:Por terminar el desarrollo según los requerimientos._x000a_N: Se realizarán pruebas por el área de digitalización para validar que los datos sean correctos."/>
    <s v="Sesión con Erika semana del 28 de abril para revisar el avance de la herramienta_x000a_"/>
    <n v="0"/>
    <n v="0"/>
    <s v="Control"/>
    <m/>
    <s v="Nuevo Arrancado"/>
  </r>
  <r>
    <m/>
    <n v="71"/>
    <m/>
    <s v="Scorecard Diario Administrativo"/>
    <s v="Scorecard donde se integre la información actualizada de forma diaria para seguimiento y toma de acciones de forma oportuna en reclamaciones, bitácoras, uso HH, Conciliación rutas, transitos, permisos, gastos."/>
    <x v="8"/>
    <x v="9"/>
    <x v="3"/>
    <x v="9"/>
    <x v="0"/>
    <x v="4"/>
    <m/>
    <s v="Digital Nlatam - Citizen Developers"/>
    <x v="0"/>
    <m/>
    <s v="Aldo Maldonado"/>
    <s v="Oscar Flores"/>
    <s v="Oscar Flores"/>
    <m/>
    <s v="José Ramón Rodríguez"/>
    <s v="PGP Nacional"/>
    <s v="Si"/>
    <s v="Marina Dávila"/>
    <s v="Marketing/Ventas Cilindros"/>
    <n v="3"/>
    <n v="5"/>
    <n v="1"/>
    <n v="5"/>
    <n v="0"/>
    <n v="1"/>
    <n v="3"/>
    <n v="270"/>
    <n v="5"/>
    <n v="5"/>
    <n v="2"/>
    <n v="3"/>
    <n v="5"/>
    <n v="3"/>
    <n v="5"/>
    <n v="420"/>
    <n v="690"/>
    <s v="S: En desarrollo con un avance del 60%_x000a_N: Revisión algunas definiciones sobre la información"/>
    <m/>
    <m/>
    <m/>
    <m/>
    <m/>
    <s v="Nuevo Arrancado"/>
  </r>
  <r>
    <m/>
    <n v="72"/>
    <m/>
    <s v="Visor Seguimiento de cilindros vacios pendientes de enviar a planta"/>
    <m/>
    <x v="8"/>
    <x v="5"/>
    <x v="11"/>
    <x v="39"/>
    <x v="1"/>
    <x v="4"/>
    <m/>
    <s v="Digital Nlatam - Citizen Developers"/>
    <x v="2"/>
    <m/>
    <s v="Aldo Maldonado"/>
    <s v="Oscar Flores"/>
    <s v="Oscar Flores"/>
    <m/>
    <s v="José Ramón Rodríguez"/>
    <s v="PGP Nacional"/>
    <s v="Si"/>
    <s v="Marina Dávila"/>
    <s v="Producción/Distribución Envasados"/>
    <n v="3"/>
    <n v="5"/>
    <n v="1"/>
    <n v="5"/>
    <n v="0"/>
    <n v="1"/>
    <n v="3"/>
    <n v="270"/>
    <n v="5"/>
    <n v="5"/>
    <n v="2"/>
    <n v="3"/>
    <n v="5"/>
    <n v="3"/>
    <n v="5"/>
    <n v="420"/>
    <n v="690"/>
    <s v="S: Definición de requerimientos"/>
    <m/>
    <m/>
    <m/>
    <m/>
    <m/>
    <s v="Nuevo"/>
  </r>
  <r>
    <m/>
    <n v="73"/>
    <m/>
    <s v="Trackabout Value Streams. Tablero Black Hole"/>
    <s v="Tener incremento de trazabilidad de activos bajo ciertos criterios. Cómo identificar aquellos cilindros que NO estaban registrados en TA después de cierto tiempo._x000a_Existe un tablero de Aldo Maldonado que puede cubrir algunos puntos requeridos por este tablero."/>
    <x v="11"/>
    <x v="11"/>
    <x v="10"/>
    <x v="19"/>
    <x v="4"/>
    <x v="1"/>
    <m/>
    <s v="Digital Nlatam"/>
    <x v="2"/>
    <s v="Digital "/>
    <s v="Aldo Maldonado"/>
    <s v="Erika Acosta"/>
    <s v="Erika Acosta"/>
    <s v="Uriel Torres"/>
    <s v="Civoney Alvarez"/>
    <s v="PGP Norte"/>
    <s v="Sí"/>
    <s v="Pilar Arenas"/>
    <s v="Producción/Distribución Envasados"/>
    <n v="3"/>
    <n v="5"/>
    <n v="1"/>
    <n v="5"/>
    <n v="1"/>
    <n v="3"/>
    <n v="5"/>
    <n v="345"/>
    <n v="5"/>
    <n v="5"/>
    <n v="3"/>
    <n v="3"/>
    <n v="1"/>
    <n v="3"/>
    <n v="3"/>
    <n v="345"/>
    <n v="690"/>
    <s v="S:  Tablero elaborado en validación (elaborado por Aldo Maldonado). Se está realizando limpieza de datos en TA._x000a_N: Definir si el tablero actual cumple el objetivo, sino hacer los ajustes pertinentes. Validar la calidad de los datos en TA."/>
    <s v="1. Sesión para revisar alcance del reporte existente y levantar requerimientos - Semana del 3 al 7 de marzo"/>
    <m/>
    <m/>
    <s v="Control de activos"/>
    <m/>
    <s v="Desarrollo"/>
  </r>
  <r>
    <m/>
    <n v="74"/>
    <m/>
    <s v="Firma Electrónica de documentos legales (Dotaciones, crédito, homecare)"/>
    <s v="Proceso digital para la firma de documentos legales que soportan activos de Linde._x000a_"/>
    <x v="1"/>
    <x v="26"/>
    <x v="12"/>
    <x v="50"/>
    <x v="0"/>
    <x v="1"/>
    <m/>
    <s v="IT Group"/>
    <x v="0"/>
    <s v="IT Local"/>
    <m/>
    <s v="Manuel Lozoya"/>
    <s v="Pilar Arenas"/>
    <s v="Yasmin Barragan "/>
    <s v="Tania Mercado"/>
    <s v="PGP Nte./ Occidente / Noroeste"/>
    <s v="Sí"/>
    <s v="Pilar Arenas"/>
    <s v="Finanzas/RH/Compras/Nitropet"/>
    <n v="5"/>
    <n v="5"/>
    <n v="5"/>
    <n v="5"/>
    <n v="3"/>
    <n v="5"/>
    <n v="3"/>
    <n v="465"/>
    <n v="3"/>
    <n v="2"/>
    <n v="2"/>
    <n v="5"/>
    <n v="1"/>
    <n v="1"/>
    <n v="1"/>
    <n v="225"/>
    <n v="690"/>
    <s v="S: En proceso el Risk Assesment con Corporación por IT, se está re-evaluando la cantidad de plantillas y formatos del negocio de Medicinales neCésarios en la operación para ajustar cotización de OPEX. Inician pruebas y configuraciones en HH, 30 Ene._x000a_N: Revisar resultados de las pruebas finales en HH de la aplicación. Ajustar Business Case con la información obtenida y validar el GO/No Go del proyecto"/>
    <s v="1. Concluir pruebas de campo con HH, está detenido hasta que la Corporación libere el uso de la HH y los permisos _x000a_2. Se concluyo con la actualización de los números de Homecare_x000a_3. Se enviará la información a (No hay sugerencias) para la actualización de la propuesta económica /28 de feb _x000a_4. Revisar plan de implementación con base en los números de transacciones actualizados_x000a_5. Se revisó con Alan la tabla de beneficios y se va actualizar, revisar números 26 de Feb_x000a__x000a_"/>
    <m/>
    <s v="USD $501 K_x000a_"/>
    <s v="Mejora en el control administrativo de activos _x000a_Reducción de carga administrativa de fuerza de ventas y personal administrativo"/>
    <m/>
    <s v="Análisis"/>
  </r>
  <r>
    <s v="E5"/>
    <n v="75"/>
    <m/>
    <s v="Email automation Customer Insight"/>
    <s v="Envío de correos automáticos a grupos de clientes en función del cumplimiento de criterios predefinidos, para generar clientes potenciales de Ventas Nuevas._x000a_"/>
    <x v="1"/>
    <x v="20"/>
    <x v="4"/>
    <x v="51"/>
    <x v="0"/>
    <x v="0"/>
    <m/>
    <s v="Transformación Digital"/>
    <x v="1"/>
    <s v="Externo"/>
    <s v="Desarrollo de Negocios"/>
    <s v="Tania Castorena"/>
    <s v="Jorge Villarreal"/>
    <s v="Externo"/>
    <s v="José Ramón Rodríguez"/>
    <s v="Desarrollo de Negocios"/>
    <s v="Sí"/>
    <s v="Marina Dávila"/>
    <m/>
    <n v="3"/>
    <n v="5"/>
    <n v="5"/>
    <n v="5"/>
    <n v="3"/>
    <n v="3"/>
    <n v="3"/>
    <n v="405"/>
    <n v="3"/>
    <n v="3"/>
    <n v="2"/>
    <n v="3"/>
    <n v="3"/>
    <n v="1"/>
    <n v="3"/>
    <n v="270"/>
    <n v="675"/>
    <s v="S: Liberada y funcionando con campaña actual. Promoción del COBOT. 27Ene25. 2600 correos que generaron 30 leads interesados en una prueba._x000a_N: Seguimiento a la campaña actual y diseño de nuevas campañas"/>
    <s v="Se revisó con Adalberto Mejía estatus y se identifica la necesidad de depurar datos de contacto (e-mails) con perfil de dueños de empresa y tomadores de decisiones. Sesión De Adalberto con Tania Castorena semana del 2 de Mayo para revisar estatus"/>
    <n v="500000"/>
    <m/>
    <s v="Crecimiento - Hard Savings  $510.4 K USD (nuevos leads derivados de envío de campañas de marketing dirigidas)"/>
    <m/>
    <s v="Terminado"/>
  </r>
  <r>
    <m/>
    <n v="76"/>
    <m/>
    <s v="Perfil de capacitación por empleado ligado a un Código QR"/>
    <s v="Automatizar el proceso de capacitación (cursos clave o básicos) para personal de operaciones."/>
    <x v="21"/>
    <x v="6"/>
    <x v="11"/>
    <x v="16"/>
    <x v="1"/>
    <x v="1"/>
    <s v="Si"/>
    <s v="Digital Nlatam - Citizen Developers"/>
    <x v="0"/>
    <s v="IT Corporativo / RH"/>
    <s v="Johnny Hernández"/>
    <s v="Diego Carpio"/>
    <s v="Manuel Lozoya"/>
    <s v="TBD"/>
    <s v="José Ramón Rodríguez"/>
    <s v="PGP NAL."/>
    <s v="Sí"/>
    <s v="Manuel Lozoya"/>
    <s v="Capacitacion  técnica/Procesos PGP"/>
    <n v="2"/>
    <n v="1"/>
    <n v="5"/>
    <n v="5"/>
    <n v="1"/>
    <n v="3"/>
    <n v="5"/>
    <n v="330"/>
    <n v="4"/>
    <n v="4"/>
    <n v="3"/>
    <n v="3"/>
    <n v="3"/>
    <n v="3"/>
    <n v="3"/>
    <n v="345"/>
    <n v="675"/>
    <s v="S: Se revisó con RH la necesidad y se identificó que hay varios departamentos con necesidades similares. RH quedó de integrar en un solo esfuerzo una herramienta que sirva para todos_x000a_N: Revisar con RH estatus y asignación de recursos para el desarrollo, integrarlos a las sesiones de seguimiento de proyectos."/>
    <s v="Se llevo a cabo una sesión con Raul Gallegos y su equipo,"/>
    <m/>
    <m/>
    <s v="Control del proceso"/>
    <m/>
    <s v="Análisis"/>
  </r>
  <r>
    <m/>
    <n v="77"/>
    <m/>
    <s v="Proceso de toma de inventario físico en TA "/>
    <s v="Aprovechar el TA para facilitar el proceso de inventarios físicos en localidades."/>
    <x v="11"/>
    <x v="11"/>
    <x v="10"/>
    <x v="19"/>
    <x v="4"/>
    <x v="3"/>
    <m/>
    <s v="IT Group"/>
    <x v="2"/>
    <s v="Digital "/>
    <m/>
    <s v="Erika Acosta"/>
    <s v="Erika Acosta"/>
    <s v="Uriel Torres"/>
    <s v="Aldo Maldonado"/>
    <s v="Operaciones"/>
    <s v="Sí"/>
    <s v="Pilar Arenas"/>
    <s v="Finanzas/RH/Compras/Nitropet"/>
    <n v="4"/>
    <n v="5"/>
    <n v="2"/>
    <n v="5"/>
    <n v="1"/>
    <n v="5"/>
    <n v="3"/>
    <n v="375"/>
    <n v="3"/>
    <n v="3"/>
    <n v="2"/>
    <n v="3"/>
    <n v="3"/>
    <n v="3"/>
    <n v="3"/>
    <n v="300"/>
    <n v="675"/>
    <s v="S: Se identificó la necesidad con grupo de implementación de TA. Se realizaron unas pruebas en la versión de TA en Puebla. Se identificaron requerimientos del negocio que no cubre la funcionalidad actual y es neCésario para el negocio. Se tiene que realizar una conciliación. Ej. No funcionaba botón de cilindro perdido. Temas con los estatus. Proveedor de TA está realizando los cambios._x000a_N: En espera de modificaciones solicitadas en modulo de TA, probar, validar y liberar"/>
    <m/>
    <m/>
    <m/>
    <s v="Tiempo y Control"/>
    <m/>
    <s v="Desarrollo"/>
  </r>
  <r>
    <s v="G4"/>
    <n v="78"/>
    <m/>
    <s v="Speach Analytics para CSC"/>
    <s v="Herramienta en el CSC Medigas que detecte palabras  de situaciones críticas que alarme la situación. Generar una herramienta alterna a Berint (detección) y que escale automáticamente casos críticos en Medigas._x000a_"/>
    <x v="22"/>
    <x v="27"/>
    <x v="10"/>
    <x v="52"/>
    <x v="4"/>
    <x v="5"/>
    <m/>
    <s v="Digital Nlatam"/>
    <x v="0"/>
    <s v="Digital "/>
    <m/>
    <s v="Marcela Hernández"/>
    <s v="Marcela Hernández"/>
    <s v="Iván Arredondo"/>
    <s v="Tania Mercado"/>
    <s v="Finanzas /Compras / IT"/>
    <s v="Sí"/>
    <s v="Marina Dávila"/>
    <s v="Finanzas/RH/Compras/Nitropet"/>
    <n v="4"/>
    <n v="5"/>
    <n v="1"/>
    <n v="5"/>
    <n v="1"/>
    <n v="1"/>
    <n v="5"/>
    <n v="330"/>
    <n v="3"/>
    <n v="2"/>
    <n v="1"/>
    <n v="5"/>
    <n v="3"/>
    <n v="1"/>
    <n v="5"/>
    <n v="300"/>
    <n v="630"/>
    <s v="S: Se identificó la necesidad en CSC. Analizado posibles soluciones_x000a_Actualmente no se tiene acceso a las BD de Atento, esto limita explotar la informacion_x000a__x000a_N: Definir soluciones potenciales y evaluarlas"/>
    <s v="Revisar si es otro alcance, se reporta que está funcionando desde Ago. 24"/>
    <m/>
    <s v="Soft"/>
    <s v="Control de incidencias y optimización del proceso"/>
    <m/>
    <s v="Análisis"/>
  </r>
  <r>
    <m/>
    <n v="79"/>
    <m/>
    <s v="Trackabout Value Streams. Tablero Desviaciones Operativas"/>
    <s v="Se enfoca en el desarrollo de una serie de tableros de las 5 desviaciones operativas principales con la información generada por TA"/>
    <x v="11"/>
    <x v="21"/>
    <x v="10"/>
    <x v="31"/>
    <x v="4"/>
    <x v="1"/>
    <m/>
    <s v="Digital Nlatam"/>
    <x v="0"/>
    <s v="Digital "/>
    <m/>
    <s v="Diego Carpio"/>
    <s v="Diego Carpio"/>
    <s v="Aldo Maldonado"/>
    <s v="Aldo Maldonado"/>
    <s v="Nacional"/>
    <s v="Sí"/>
    <s v="Pilar Arenas"/>
    <s v="Producción/Distribución Envasados"/>
    <n v="5"/>
    <n v="5"/>
    <n v="3"/>
    <n v="5"/>
    <n v="0"/>
    <n v="3"/>
    <n v="3"/>
    <n v="360"/>
    <n v="5"/>
    <n v="4"/>
    <n v="1"/>
    <n v="3"/>
    <n v="1"/>
    <n v="1"/>
    <n v="3"/>
    <n v="270"/>
    <n v="630"/>
    <s v="S: Se liberó el primer tablero y se identificó la necesidad de mejorar la calidad de datos. Para tener efectividad en el resto de los tableros dependemos del % de escaneo_x000a_N: Es neCésario mejorar la calidad de datos para que la información sea confiable."/>
    <m/>
    <m/>
    <m/>
    <s v="Control de la operación "/>
    <m/>
    <s v="Pruebas"/>
  </r>
  <r>
    <m/>
    <n v="80"/>
    <m/>
    <s v="Tablero KPIS mensuales Operaciones."/>
    <s v="Tablero en PowerBi donde se muestren los principales KPIs de Operaciones."/>
    <x v="1"/>
    <x v="18"/>
    <x v="10"/>
    <x v="26"/>
    <x v="4"/>
    <x v="2"/>
    <m/>
    <s v="Digital Nlatam"/>
    <x v="2"/>
    <s v="Digital "/>
    <s v="Aldo Maldonado"/>
    <s v="Diego Carpio"/>
    <s v="Diego Carpio"/>
    <s v="Aldo Maldonado"/>
    <s v="Aldo Maldonado"/>
    <s v="Operaciones"/>
    <s v="Sí"/>
    <s v="Claudia Oliden"/>
    <m/>
    <n v="3"/>
    <n v="5"/>
    <n v="1"/>
    <n v="5"/>
    <n v="1"/>
    <n v="5"/>
    <n v="5"/>
    <n v="375"/>
    <n v="1"/>
    <n v="5"/>
    <n v="2"/>
    <n v="3"/>
    <n v="3"/>
    <n v="1"/>
    <n v="1"/>
    <n v="240"/>
    <n v="615"/>
    <s v="S: Actualmente Aldo desarrolló parte del tablero. Faltan datos que requieren de un desarrollo para completar el tablero. Se requiere un desarrollo para el registro de las horas hombre (no existe actualmente)_x000a_N. Reunión con líder de operaciones / negocio para definir requerimientos y alcances"/>
    <s v="1. Sesión para revisar alcance del reporte de Aldo y levantar requerimientos de negocio - 3 al 7 de Mar"/>
    <m/>
    <m/>
    <s v="Eficiencia operativa"/>
    <m/>
    <s v="Nuevo"/>
  </r>
  <r>
    <m/>
    <n v="81"/>
    <m/>
    <s v="Tablero KPIS de Distribución PGP"/>
    <s v="Tablero en PowerBi donde se muestren los principales KPIs de Distribución."/>
    <x v="12"/>
    <x v="23"/>
    <x v="10"/>
    <x v="39"/>
    <x v="3"/>
    <x v="2"/>
    <s v="No"/>
    <s v="Digital Nlatam"/>
    <x v="2"/>
    <s v="Digital"/>
    <s v="NA"/>
    <s v="Arturo Lozano"/>
    <s v="Arturo Lozano"/>
    <s v="ND"/>
    <s v="Miguel Delgado"/>
    <s v="Operaciones"/>
    <s v="Sí"/>
    <s v="Claudia Oliden"/>
    <s v="Producción/Distribución Envasados"/>
    <n v="3"/>
    <n v="5"/>
    <n v="1"/>
    <n v="5"/>
    <n v="1"/>
    <n v="5"/>
    <n v="5"/>
    <n v="375"/>
    <n v="1"/>
    <n v="5"/>
    <n v="2"/>
    <n v="3"/>
    <n v="3"/>
    <n v="1"/>
    <n v="1"/>
    <n v="240"/>
    <n v="615"/>
    <s v="S: Se tienen actualmente KPIs de distribución._x000a_N: se requiere junta con el negocio para definir requerimientos y alcances de la oportunidad"/>
    <s v="Este tablero fue un requerimiento de Arturo Lozano, sin embargo se está planeando otro proyecto con KPIS de OPERACIONES, lo cual puede absover este requerimiento. Se considera cancelar este proyecto para ingresarlo en el otro de tablero KPIS OPERACIONES."/>
    <m/>
    <m/>
    <m/>
    <m/>
    <s v="Nuevo"/>
  </r>
  <r>
    <m/>
    <n v="82"/>
    <m/>
    <s v="Tablero TA en pantallas en plantas y CEDIS*"/>
    <s v="Desarrollar tableros a partir de la información de TA para monitorear la operación en plantas y CEDIS_x000a_"/>
    <x v="1"/>
    <x v="18"/>
    <x v="10"/>
    <x v="26"/>
    <x v="4"/>
    <x v="2"/>
    <m/>
    <s v="Digital Nlatam"/>
    <x v="2"/>
    <s v="Digital / IT "/>
    <m/>
    <s v="Erika Acosta"/>
    <s v="Erika Acosta"/>
    <s v="Uriel Torres"/>
    <s v="Aldo Maldonado"/>
    <m/>
    <s v="Sí"/>
    <s v="Pilar Arenas"/>
    <m/>
    <n v="3"/>
    <n v="5"/>
    <n v="3"/>
    <n v="5"/>
    <n v="0"/>
    <n v="1"/>
    <n v="3"/>
    <n v="300"/>
    <n v="1"/>
    <n v="3"/>
    <n v="2"/>
    <n v="3"/>
    <n v="3"/>
    <n v="5"/>
    <n v="3"/>
    <n v="300"/>
    <n v="600"/>
    <s v="S: Se enlista necesidad general_x000a_N: Se requiere reunión con Negocio para detallar alcances y detalle de requerimientos"/>
    <s v="1. Sesión para hacer la definición del proyecto y levantar requerimientos."/>
    <m/>
    <m/>
    <s v="Control de la operación "/>
    <m/>
    <s v="Nuevo"/>
  </r>
  <r>
    <m/>
    <n v="83"/>
    <m/>
    <s v="Desarrollo para sustituir avión de entrada y salida de unidades *"/>
    <s v="Formato digital para sustituir el avión de entrada y salida de unidades para mejorar el control y aprovechar el uso de información digital _x000a_"/>
    <x v="15"/>
    <x v="28"/>
    <x v="9"/>
    <x v="53"/>
    <x v="1"/>
    <x v="2"/>
    <s v="No"/>
    <s v="IT Group"/>
    <x v="2"/>
    <s v="IT local/digital"/>
    <s v="Practicantes"/>
    <s v="Erika Acosta"/>
    <s v="Erika Acosta"/>
    <s v="TBD"/>
    <s v="Miguel Delgado"/>
    <s v="Operaciones"/>
    <s v="Sí"/>
    <s v="Claudia Oliden"/>
    <s v="Producción/Distribución Envasados"/>
    <n v="3"/>
    <n v="1"/>
    <n v="3"/>
    <n v="5"/>
    <n v="1"/>
    <n v="3"/>
    <n v="3"/>
    <n v="285"/>
    <n v="5"/>
    <n v="5"/>
    <n v="3"/>
    <n v="1"/>
    <n v="1"/>
    <n v="3"/>
    <n v="1"/>
    <n v="285"/>
    <n v="570"/>
    <s v="S: El Avión es un formato que actualmente se utiliza para contabilizar cilindros que sale a la ruta. Es en papel._x000a_N: Revisar con el negocio los requerimientos para evaluar"/>
    <s v="Validar alcance de este proyecto."/>
    <m/>
    <m/>
    <s v="Control"/>
    <m/>
    <s v="Nuevo"/>
  </r>
  <r>
    <m/>
    <n v="84"/>
    <m/>
    <s v="Cámaras en áreas designadas para recuperación de cilindros "/>
    <s v="Instalación de cámaras que con IA detecten en las localidades faltas de compliance."/>
    <x v="15"/>
    <x v="29"/>
    <x v="18"/>
    <x v="54"/>
    <x v="1"/>
    <x v="1"/>
    <s v="No"/>
    <s v="Digital Nlatam"/>
    <x v="2"/>
    <s v="Digital / IT"/>
    <s v="NA"/>
    <s v="Erika Acosta"/>
    <s v="Erika Acosta"/>
    <s v="TBD"/>
    <s v="Tania Mercado"/>
    <s v="Operaciones"/>
    <s v="Sí"/>
    <s v="Pilar Arenas"/>
    <s v="Finanzas/RH/Compras/Nitropet"/>
    <n v="3"/>
    <n v="1"/>
    <n v="4"/>
    <n v="5"/>
    <n v="5"/>
    <n v="3"/>
    <n v="3"/>
    <n v="360"/>
    <n v="3"/>
    <n v="2"/>
    <n v="5"/>
    <n v="1"/>
    <n v="1"/>
    <n v="1"/>
    <n v="1"/>
    <n v="210"/>
    <n v="570"/>
    <s v="S: Se enlista necesidad general_x000a_N: Se requiere reunión con Negocio para detallar alcances y detalle de requerimientos"/>
    <s v="Validar alcance de este proyecto."/>
    <m/>
    <m/>
    <s v="Control"/>
    <m/>
    <s v="Nuevo"/>
  </r>
  <r>
    <m/>
    <n v="85"/>
    <m/>
    <s v="Automatización de proceso de validación de conductores en tecnología a bordo de unidades."/>
    <s v="Reconocimiento facial a conductores profesionales para contar sus horas de servicio y tener disponible en un tablero:_x000a_i._x0009_En el acceso a la localidad para el check in e inician las horas de servicio._x000a_ii._x0009_En la unidad check in para iniciar la ruta e inician horas de conducción._x000a_iii._x0009_Check out al terminar la ruta._x000a_iv._x0009_Check out al salir de la localidad y cerrar las Horas de servicio del conductor."/>
    <x v="12"/>
    <x v="28"/>
    <x v="14"/>
    <x v="55"/>
    <x v="1"/>
    <x v="2"/>
    <s v="No"/>
    <s v="Digital Nlatam"/>
    <x v="2"/>
    <s v="IT Group"/>
    <s v="NA"/>
    <s v="Arturo Lozano"/>
    <s v="Arturo Lozano"/>
    <s v="ND"/>
    <s v="Miguel Delgado"/>
    <s v="Operaciones"/>
    <s v="Sí"/>
    <s v="Claudia Oliden"/>
    <s v="Producción/Distribución Envasados"/>
    <n v="3"/>
    <n v="1"/>
    <n v="4"/>
    <n v="3"/>
    <n v="1"/>
    <n v="3"/>
    <n v="3"/>
    <n v="270"/>
    <n v="3"/>
    <n v="3"/>
    <n v="2"/>
    <n v="3"/>
    <n v="1"/>
    <n v="3"/>
    <n v="1"/>
    <n v="240"/>
    <n v="510"/>
    <s v="S: Se enlista necesidad general_x000a_N: Se requiere reunión con Negocio para detallar alcances y detalle de requerimientos"/>
    <s v="Se evaluará este proyecto con Arturo Lozano para validar con él si es prioritario o no."/>
    <m/>
    <m/>
    <m/>
    <m/>
    <s v="Nuevo"/>
  </r>
  <r>
    <m/>
    <n v="86"/>
    <m/>
    <s v="Actualización plan compensación a vendedores PGP &amp; Merchant"/>
    <s v="Update de la matriz digital para generar la compensación variable a vendedores de GE y Merchant."/>
    <x v="1"/>
    <x v="18"/>
    <x v="10"/>
    <x v="26"/>
    <x v="4"/>
    <x v="1"/>
    <m/>
    <s v="IT Group"/>
    <x v="2"/>
    <s v="IT Local "/>
    <s v="No aplica"/>
    <s v="Pablo Vela"/>
    <s v="Ninfaedith Fernández"/>
    <s v="Velia Niño"/>
    <s v="Tania Mercado"/>
    <s v="Finanzas /Compras / IT"/>
    <s v="Sí"/>
    <s v="Marina Dávila"/>
    <s v="Finanzas/RH/Compras/Nitropet"/>
    <n v="4"/>
    <n v="5"/>
    <n v="4"/>
    <n v="5"/>
    <n v="3"/>
    <n v="5"/>
    <n v="5"/>
    <n v="465"/>
    <m/>
    <m/>
    <m/>
    <m/>
    <m/>
    <m/>
    <m/>
    <n v="0"/>
    <n v="465"/>
    <s v="S: Actualmente se tienen un modelo de compensación variable donde alguna información se maneja manual_x000a_N: Revisar requerimientos de negocio para evaluar soluciones"/>
    <m/>
    <m/>
    <m/>
    <m/>
    <m/>
    <s v="Nuevo"/>
  </r>
  <r>
    <m/>
    <n v="87"/>
    <m/>
    <s v="Cobro automático de rentas y mtto. a clientes de contado"/>
    <s v="Automatizar el cobro de rentas y mantenimientos a clientes de contado."/>
    <x v="1"/>
    <x v="18"/>
    <x v="10"/>
    <x v="26"/>
    <x v="4"/>
    <x v="0"/>
    <m/>
    <s v="IT Group"/>
    <x v="2"/>
    <s v="IT Local"/>
    <m/>
    <s v="Marco Pacheco"/>
    <s v="Deyanira Blanco "/>
    <m/>
    <s v="José Ramón Rodríguez"/>
    <m/>
    <s v="Sí"/>
    <s v="Marina Dávila"/>
    <s v="Marketing/Ventas Cilindros"/>
    <n v="3"/>
    <n v="1"/>
    <n v="3"/>
    <n v="5"/>
    <n v="5"/>
    <n v="5"/>
    <n v="5"/>
    <n v="405"/>
    <m/>
    <m/>
    <m/>
    <m/>
    <m/>
    <m/>
    <m/>
    <n v="0"/>
    <n v="405"/>
    <s v="S: Automatizar el cobro de rentas y Mattos a clientes de Contado / Crédito_x000a_N: Realizar Junta para entender requerimientos del negocio. Sesión con Alejandro Torres / Deyanira Blanco / Rubén / Oscar Flores  Monterrubio. Evaluar uso de un Orquestador"/>
    <s v="Agendar sesión para definir requerimientos de Negocio 3Mar25"/>
    <m/>
    <m/>
    <m/>
    <m/>
    <s v="Nuevo"/>
  </r>
  <r>
    <m/>
    <n v="88"/>
    <m/>
    <s v="Seguimiento a tareas de Seguridad SOS a través de Teams."/>
    <s v="Generación de grupos de TEAMS donde personal de Linde pueda documentar y dar seguimientos a hallazgos de seguridad y limpieza en localidades."/>
    <x v="1"/>
    <x v="18"/>
    <x v="10"/>
    <x v="26"/>
    <x v="4"/>
    <x v="6"/>
    <m/>
    <s v="Digital Nlatam - Citizen Developers"/>
    <x v="2"/>
    <s v="Digital "/>
    <s v="Claudia Oliden"/>
    <s v="Obed Vázquez"/>
    <s v="Obed Vázquez"/>
    <s v="no asignado"/>
    <s v="Armando Guerrero"/>
    <m/>
    <s v="Sí"/>
    <s v="Marina Dávila"/>
    <m/>
    <n v="3"/>
    <n v="5"/>
    <n v="5"/>
    <n v="5"/>
    <n v="1"/>
    <n v="3"/>
    <n v="5"/>
    <n v="405"/>
    <m/>
    <m/>
    <m/>
    <m/>
    <m/>
    <m/>
    <m/>
    <n v="0"/>
    <n v="405"/>
    <s v="S: Se enlista necesidad general_x000a_N: Se requiere reunión con Negocio para detallar alcances y detalle de requerimientos"/>
    <m/>
    <m/>
    <m/>
    <m/>
    <m/>
    <s v="Nuevo"/>
  </r>
  <r>
    <m/>
    <n v="89"/>
    <m/>
    <s v="Mejorar el sistema de facturación en punto de venta"/>
    <s v="Mejoras en el sistema de facturación en punto de venta y control de inventarios (Códigos de barras, aplicación de cupones, pago de servicios etc.) _x000a_"/>
    <x v="1"/>
    <x v="18"/>
    <x v="10"/>
    <x v="26"/>
    <x v="4"/>
    <x v="0"/>
    <m/>
    <s v="IT Group"/>
    <x v="2"/>
    <s v="IT Local "/>
    <m/>
    <s v="Marco Pacheco"/>
    <s v="Deyanira Blanco "/>
    <m/>
    <s v="José Ramón Rodríguez"/>
    <m/>
    <s v="Sí"/>
    <s v="Marina Dávila"/>
    <m/>
    <n v="3"/>
    <n v="1"/>
    <n v="5"/>
    <n v="5"/>
    <n v="3"/>
    <n v="5"/>
    <n v="5"/>
    <n v="405"/>
    <m/>
    <m/>
    <m/>
    <m/>
    <m/>
    <m/>
    <m/>
    <n v="0"/>
    <n v="405"/>
    <s v="S: Mejorara el proceso de facturación en punto de venta, actualmente se usa JDE como POS_x000a_N: Junta con Negocio para definir requerimientos de negocio y evaluar"/>
    <m/>
    <m/>
    <m/>
    <m/>
    <m/>
    <s v="Nuevo"/>
  </r>
  <r>
    <m/>
    <n v="90"/>
    <m/>
    <s v="Optimización de Cadena de suministro de Helio PGP."/>
    <s v="Herramienta digital que permita optimizar la cadena de suministro de Helio Líquido desde su fuente hasta las distintas plantas en tiempo y costo."/>
    <x v="23"/>
    <x v="6"/>
    <x v="10"/>
    <x v="16"/>
    <x v="4"/>
    <x v="3"/>
    <m/>
    <s v="Digital Nlatam"/>
    <x v="2"/>
    <s v="Digital "/>
    <m/>
    <s v="Francisco Mata"/>
    <s v="Manuel Lozoya"/>
    <s v="TBD"/>
    <s v="José Ramón Rodríguez"/>
    <s v="PGP Nte./ Occidente / Noroeste"/>
    <s v="Sí"/>
    <s v="Manuel Lozoya"/>
    <s v="Producción/Distribución Envasados"/>
    <n v="5"/>
    <n v="5"/>
    <n v="1"/>
    <n v="5"/>
    <n v="3"/>
    <n v="3"/>
    <n v="5"/>
    <n v="405"/>
    <m/>
    <m/>
    <m/>
    <m/>
    <m/>
    <m/>
    <m/>
    <n v="0"/>
    <n v="405"/>
    <s v="S: Se identificó la necesidad general por el negocio. Se requiere asignar un recurso técnico y por el negocio definir los alcances y datos para construir el modelo. 13 Feb Nancy envía a Salvador los requerimientos neCésarios al sistema._x000a_N: Asignar desarrollo a recursos por ingresar (becarios) y tener las definiciones se negocio de los alcances del modelo y funcionalidad. Asignar líder de operaciones para este proyecto. "/>
    <s v="_x000a_"/>
    <m/>
    <m/>
    <m/>
    <m/>
    <s v="Nuevo"/>
  </r>
  <r>
    <s v="A8"/>
    <n v="91"/>
    <m/>
    <s v="Planeación centralizada de rutas para conductores Retail"/>
    <m/>
    <x v="24"/>
    <x v="21"/>
    <x v="10"/>
    <x v="31"/>
    <x v="4"/>
    <x v="1"/>
    <m/>
    <s v="IT Group"/>
    <x v="2"/>
    <s v="IT Local "/>
    <m/>
    <s v="Marco Pacheco"/>
    <s v="Deyanira Blanco "/>
    <s v="Juan Romero "/>
    <s v="José Ramón Rodríguez"/>
    <s v="PGP Nte./ Occidente / Noroeste"/>
    <s v="Sí"/>
    <s v="Marina Dávila"/>
    <s v="Marketing/Ventas Cilindros"/>
    <n v="5"/>
    <n v="5"/>
    <n v="3"/>
    <n v="5"/>
    <n v="3"/>
    <n v="3"/>
    <n v="3"/>
    <n v="405"/>
    <m/>
    <m/>
    <m/>
    <m/>
    <m/>
    <m/>
    <m/>
    <n v="0"/>
    <n v="405"/>
    <s v="S: Se identifica la necesidad de mejorar el canal Express. Se busca planeación centralizada con Geoposiciones y todo lo que implica para aprovechar los reportes de desviaciones actuales que se monitorean en Distribución. Ya se está avanzando con el geoposicionamiento de clientes, Gdl., Valle de México, Mty.. Se tiene un piloto corriendo en Gdl.. Valle de México ya están Geoposicionados 100%, Mty. ya se tienen las geoposiciones y falta que carguen la info en Roadnet._x000a__x000a_N: Revisar del piloto de Gdl. los hallazgos encontrados._x000a_"/>
    <s v="Agendar sesión para definir requerimientos de Negocio 3Mar25_x000a__x000a_Seguimiento al los resultados. "/>
    <m/>
    <m/>
    <s v="Tiempo "/>
    <m/>
    <s v="Nuevo"/>
  </r>
  <r>
    <m/>
    <n v="92"/>
    <m/>
    <s v="Conexión CONSOL con TA para el rastreo de cilindros de Gases Especiales"/>
    <s v="Fase 1. Rastrear con TA los cilindros pedidos a través de CONSOL desde su salida de planta Santo Domingo a localidades Linde y posteriormente al cliente._x000a_Fase 2. Programación automática en JDE_x000a_"/>
    <x v="1"/>
    <x v="18"/>
    <x v="10"/>
    <x v="26"/>
    <x v="4"/>
    <x v="5"/>
    <m/>
    <s v="IT Group"/>
    <x v="2"/>
    <s v="SSC"/>
    <m/>
    <s v="Raúl Gallegos "/>
    <s v="Arael Mejía"/>
    <s v="TBD"/>
    <s v="Aldo Maldonado"/>
    <m/>
    <s v="Sí"/>
    <s v="Pilar Arenas"/>
    <m/>
    <n v="5"/>
    <n v="5"/>
    <n v="3"/>
    <n v="5"/>
    <n v="1"/>
    <n v="3"/>
    <n v="3"/>
    <n v="375"/>
    <m/>
    <m/>
    <m/>
    <m/>
    <m/>
    <m/>
    <m/>
    <n v="0"/>
    <n v="375"/>
    <s v="S: Actualmente se tienen herramientas como Green Mile que permite rastrear un pedido._x000a_N: Revisar con el negocio los requerimientos para definir alcance"/>
    <m/>
    <m/>
    <m/>
    <s v="Control de activos"/>
    <m/>
    <s v="Nuevo"/>
  </r>
  <r>
    <m/>
    <n v="93"/>
    <m/>
    <s v="Proceso de cambio de precios especiales HG"/>
    <s v="Automatizar el proceso de autorización y actualización de precios en JDE"/>
    <x v="15"/>
    <x v="18"/>
    <x v="10"/>
    <x v="26"/>
    <x v="4"/>
    <x v="0"/>
    <m/>
    <s v="IT Group"/>
    <x v="2"/>
    <s v="IT Local"/>
    <m/>
    <s v="Marco Pacheco"/>
    <s v="Elena Morales"/>
    <m/>
    <s v="José Ramón Rodríguez"/>
    <m/>
    <s v="Sí"/>
    <s v="Marina Dávila"/>
    <m/>
    <n v="3"/>
    <n v="1"/>
    <n v="3"/>
    <n v="5"/>
    <n v="1"/>
    <n v="5"/>
    <n v="3"/>
    <n v="315"/>
    <m/>
    <m/>
    <m/>
    <m/>
    <m/>
    <m/>
    <m/>
    <n v="0"/>
    <n v="315"/>
    <s v="S: Automatizar el proceso de autorización y actualización de precios en JDE cuando es SPOT_x000a_N: Revisar con Negocio y IT requerimientos para evaluar opciones de desarrollo. Revisar con negocio si la iniciativa que ya se tiene con IT puede ayudar a este requerimiento. Silverio Hernández"/>
    <m/>
    <m/>
    <m/>
    <m/>
    <m/>
    <s v="Nuevo"/>
  </r>
  <r>
    <s v="A2"/>
    <n v="94"/>
    <m/>
    <s v="COMPENSA Sistema de compensación variable para Retail  (Ventas)  "/>
    <s v="Sistema para calcular la compensación variable de personal comercial de Retail._x000a_"/>
    <x v="1"/>
    <x v="1"/>
    <x v="10"/>
    <x v="23"/>
    <x v="4"/>
    <x v="0"/>
    <m/>
    <s v="IT Group"/>
    <x v="2"/>
    <s v="IT Local"/>
    <m/>
    <s v="Marco Pacheco"/>
    <s v="NinfaEdith Fernández / Deyanira Blanco (negocio)"/>
    <s v="Juan Lopez_x000a_ Julio Olvera"/>
    <s v="José Ramón Rodríguez"/>
    <s v="PGP Nte./ Occidente / Noroeste"/>
    <s v="Sí"/>
    <s v="Marina Dávila"/>
    <s v="Marketing/Ventas Cilindros"/>
    <n v="4"/>
    <n v="5"/>
    <n v="2"/>
    <n v="5"/>
    <n v="1"/>
    <n v="1"/>
    <n v="3"/>
    <n v="315"/>
    <m/>
    <m/>
    <m/>
    <m/>
    <m/>
    <m/>
    <m/>
    <n v="0"/>
    <n v="315"/>
    <s v="S: Se desarrollo una primer etapa para Bulk que termina en Mar25, se decisión poner on Hold el alcance para PGP_x000a_N: Retomar proyecto para PGP. Primero Definir reglas de negocio"/>
    <m/>
    <m/>
    <m/>
    <s v="Tiempo_x000a_Costo"/>
    <m/>
    <s v="Nuevo"/>
  </r>
  <r>
    <s v="A10"/>
    <n v="95"/>
    <m/>
    <s v="Automatización toma de pedidos y solicitud de productos especiales a Pta. Sto. Domingo."/>
    <s v="BOT que pueda leer mails y que detecte información sobre pedidos especiales de RTVs o VM para clientes de productos específicos (especiales) que solo se produzcan y tienen que pedir a Pta. Sto. Domingo. "/>
    <x v="15"/>
    <x v="29"/>
    <x v="12"/>
    <x v="56"/>
    <x v="1"/>
    <x v="3"/>
    <s v="No"/>
    <s v="IT Group"/>
    <x v="2"/>
    <s v="IT Local"/>
    <s v="Practicantes"/>
    <s v="Alejandro Torres"/>
    <s v="Abraham Ramos "/>
    <s v="Yasmin Barragan "/>
    <s v="Miguel Delgado"/>
    <s v="PGP Centro/Sur"/>
    <s v="Sí"/>
    <s v="Claudia Oliden"/>
    <m/>
    <n v="2"/>
    <n v="1"/>
    <n v="1"/>
    <n v="5"/>
    <n v="1"/>
    <n v="5"/>
    <n v="3"/>
    <n v="270"/>
    <m/>
    <m/>
    <m/>
    <m/>
    <m/>
    <m/>
    <m/>
    <n v="0"/>
    <n v="270"/>
    <s v="S: Análisis del Requerimientos. Actualmente se tiene una solución que pudiera usarse a partir de información de correos_x000a_N: Concluir el RFP con Requester y revisar solución actual. Algo adicional pudiera ser con AI. Invitar a Adolfo Olmedo"/>
    <m/>
    <m/>
    <m/>
    <s v="Tiempo_x000a_Servicio"/>
    <m/>
    <s v="Nuevo"/>
  </r>
  <r>
    <m/>
    <n v="96"/>
    <m/>
    <s v="Reporte para visualizar cilindros asignados a clientes Vs cobro de renta"/>
    <s v="Visualizar los cilindros y /o activos asignados a clientes vs a los que les cobramos renta con el objetivo de identificar oportunidades de manera sencilla y ágil (Cilindros y tanques / inventario de activos por cliente)."/>
    <x v="1"/>
    <x v="18"/>
    <x v="10"/>
    <x v="26"/>
    <x v="4"/>
    <x v="0"/>
    <m/>
    <s v="Digital Nlatam"/>
    <x v="2"/>
    <s v="Digital "/>
    <m/>
    <s v="Jorge Ruíz"/>
    <s v="Jorge Ruíz"/>
    <m/>
    <s v="José Ramón Rodríguez"/>
    <m/>
    <s v="Sí"/>
    <s v="Pilar Arenas"/>
    <m/>
    <m/>
    <m/>
    <m/>
    <m/>
    <m/>
    <m/>
    <m/>
    <n v="0"/>
    <m/>
    <m/>
    <m/>
    <m/>
    <m/>
    <m/>
    <m/>
    <n v="0"/>
    <n v="0"/>
    <s v="Esta necesidad se cubre con el Proyecto &quot;Rental &amp; Fees Tracking&quot;"/>
    <s v="1. Sesión con Oscar Flores para alinear la necesidad con un solo proyecto - 3 al 7 de Marzo"/>
    <m/>
    <m/>
    <m/>
    <m/>
    <s v="Nuevo"/>
  </r>
  <r>
    <m/>
    <n v="97"/>
    <m/>
    <s v="Facturación automática de cilindros en lento movimiento."/>
    <s v="Facturación automática de cilindros en lento movimiento, incluye un proceso simple de autorización.  Evitar la generación manual del proceso de facturación."/>
    <x v="1"/>
    <x v="18"/>
    <x v="10"/>
    <x v="26"/>
    <x v="4"/>
    <x v="0"/>
    <m/>
    <s v="IT Group"/>
    <x v="2"/>
    <s v="IT Local "/>
    <m/>
    <s v="Jorge Ruíz"/>
    <s v="TBD"/>
    <m/>
    <s v="Aldo Maldonado"/>
    <m/>
    <s v="Sí"/>
    <s v="Pilar Arenas"/>
    <m/>
    <m/>
    <m/>
    <m/>
    <m/>
    <m/>
    <m/>
    <m/>
    <n v="0"/>
    <m/>
    <m/>
    <m/>
    <m/>
    <m/>
    <m/>
    <m/>
    <n v="0"/>
    <n v="0"/>
    <s v="S: Definir requerimientos para la solución"/>
    <s v="1. Revisar alcance con reporte de lento movimiento de TA - 3 al 7 de Marzo"/>
    <m/>
    <m/>
    <m/>
    <m/>
    <s v="Nuevo"/>
  </r>
  <r>
    <m/>
    <n v="98"/>
    <m/>
    <s v="Tablero para identificar a diario las entregas que no se hicieron a clientes de gases especiales"/>
    <s v="Asegurar la comunicación y gestión comercial oportuna con los clientes cuando entregamos de forma parcial o no entregamos"/>
    <x v="1"/>
    <x v="18"/>
    <x v="10"/>
    <x v="26"/>
    <x v="4"/>
    <x v="1"/>
    <m/>
    <s v="Transformación Digital"/>
    <x v="2"/>
    <s v="Trans Digital / Digital"/>
    <s v="Definir"/>
    <s v="Raúl Gallegos "/>
    <s v="César Moreno"/>
    <s v="TBD"/>
    <s v="Tania Mercado"/>
    <m/>
    <s v="Sí"/>
    <s v="Pilar Arenas"/>
    <s v="Finanzas/RH/Compras/Nitropet"/>
    <m/>
    <m/>
    <m/>
    <m/>
    <m/>
    <m/>
    <m/>
    <n v="0"/>
    <m/>
    <m/>
    <m/>
    <m/>
    <m/>
    <m/>
    <m/>
    <n v="0"/>
    <n v="0"/>
    <s v="S: Se identificó oportunidad con usuario y se requiere definiciones de alcances y líderes para el proyecto._x000a_N: Sesión con Process Owner para tomar definiciones de negocio"/>
    <s v="1. Sesión con Raúl Gallegos para Definir el alcance del proyecto y enlistar requerimientos - 24 al 28 de Mar"/>
    <m/>
    <m/>
    <s v="Recuperación de costos por viajes en falso "/>
    <m/>
    <s v="Nuevo"/>
  </r>
  <r>
    <m/>
    <n v="99"/>
    <m/>
    <s v="Centralización digitalización de expedientes"/>
    <s v="Digitalización y resguardo centralizado de expedientes de clientes de GE."/>
    <x v="15"/>
    <x v="23"/>
    <x v="10"/>
    <x v="39"/>
    <x v="4"/>
    <x v="1"/>
    <m/>
    <s v="IT Group"/>
    <x v="2"/>
    <s v="Externo /IT"/>
    <m/>
    <s v="Erika Acosta"/>
    <s v="Erika Acosta"/>
    <s v="TBD"/>
    <s v="Tania Mercado"/>
    <m/>
    <s v="Sí"/>
    <s v="Marina Dávila"/>
    <s v="Finanzas/RH/Compras/Nitropet"/>
    <m/>
    <m/>
    <m/>
    <m/>
    <m/>
    <m/>
    <m/>
    <n v="0"/>
    <m/>
    <m/>
    <m/>
    <m/>
    <m/>
    <m/>
    <m/>
    <n v="0"/>
    <n v="0"/>
    <s v="S: Actualmente los expedientes son físicos. Se tiene una iniciativa de firmas electrónicas para los documentos legales._x000a_N: Sesión con el negocio para definir requerimientos y evaluar si con el proyecto de firmas se cubre el requerimiento_x000a_"/>
    <m/>
    <m/>
    <m/>
    <m/>
    <m/>
    <s v="Nuevo"/>
  </r>
  <r>
    <m/>
    <n v="100"/>
    <m/>
    <s v="Trackabout - Mejora en la calidad de la información_x000a_Etapa 1 Dtección de duplicados de Num de Serie"/>
    <s v="Se enfoca en asegurar la calidad de los datos dentro de la aplicación de TA, identificando errores y/o inconsistencias de información"/>
    <x v="15"/>
    <x v="18"/>
    <x v="0"/>
    <x v="26"/>
    <x v="2"/>
    <x v="3"/>
    <m/>
    <s v="Digital Nlatam"/>
    <x v="0"/>
    <s v="Digital"/>
    <m/>
    <s v="Anabel Estrada"/>
    <s v="Héctor Cuéllar"/>
    <s v="Uriel Torres"/>
    <s v="Aldo Maldonado"/>
    <s v="Nacional"/>
    <s v="Si"/>
    <s v="Pilar Arenas"/>
    <s v="Producción/Distribución Envasados"/>
    <n v="3"/>
    <n v="5"/>
    <n v="4"/>
    <n v="5"/>
    <n v="0"/>
    <n v="3"/>
    <n v="3"/>
    <n v="345"/>
    <n v="5"/>
    <n v="5"/>
    <s v="Validar con Gera y Uriel"/>
    <n v="3"/>
    <n v="1"/>
    <n v="1"/>
    <n v="3"/>
    <e v="#VALUE!"/>
    <m/>
    <s v="S:  Tablero de alta de activos elaborado y liberado en validación. Muestra activos que ingresan por registros de activos (la que debe ser) y los que ingresan por otros medio (recolecta, etc.) esto es FASE 1._x000a_N: AMEF_x000a__x000a_N: Realizar un AMEF y validar nuevos requerimientos para el tablero."/>
    <s v="Sesión de seguimiento con Anabel 3 al 7 de Marzo"/>
    <m/>
    <m/>
    <s v="Control"/>
    <m/>
    <s v="Análisis"/>
  </r>
  <r>
    <m/>
    <n v="101"/>
    <m/>
    <s v="Cargo automático de cilindros paseados desde la entrega el conductor detone el proceso de facturación. Los cargos hoy son manuales incluir estadías."/>
    <s v="Cargo automático de cilindros paseados desde la entrega el conductor detone el proceso de facturación. Los cargos hoy son manuales incluir estadías."/>
    <x v="18"/>
    <x v="18"/>
    <x v="10"/>
    <x v="26"/>
    <x v="4"/>
    <x v="0"/>
    <m/>
    <s v="IT Group"/>
    <x v="2"/>
    <s v="IT Local "/>
    <m/>
    <s v="Jorge Ruíz"/>
    <s v="Jorge Ruíz"/>
    <m/>
    <s v="Aldo Maldonado"/>
    <m/>
    <s v="Sí"/>
    <s v="Marina Dávila"/>
    <m/>
    <m/>
    <m/>
    <m/>
    <m/>
    <m/>
    <m/>
    <m/>
    <n v="0"/>
    <m/>
    <m/>
    <m/>
    <m/>
    <m/>
    <m/>
    <m/>
    <n v="0"/>
    <m/>
    <s v="Revisar con el negocio"/>
    <m/>
    <m/>
    <m/>
    <s v="Recuperación de costos de operación por viajes en falso"/>
    <m/>
    <s v="Nuevo"/>
  </r>
  <r>
    <m/>
    <n v="102"/>
    <m/>
    <s v="Fase 2 de sistema de dotaciones"/>
    <s v="Terminar integraciones con JDE y CRM como etapa 2 del proyecto._x000a_"/>
    <x v="18"/>
    <x v="11"/>
    <x v="14"/>
    <x v="57"/>
    <x v="0"/>
    <x v="1"/>
    <m/>
    <s v="IT Group"/>
    <x v="2"/>
    <s v="SSC"/>
    <m/>
    <s v="Erika Acosta"/>
    <s v="Erika Acosta"/>
    <s v="Sergio Villalobos"/>
    <s v="Tania Mercado"/>
    <s v="Excelencia operacional "/>
    <s v="Sí"/>
    <s v="Pilar Arenas"/>
    <s v="Finanzas/RH/Compras/Nitropet"/>
    <m/>
    <m/>
    <m/>
    <m/>
    <m/>
    <m/>
    <m/>
    <n v="0"/>
    <m/>
    <m/>
    <m/>
    <m/>
    <m/>
    <m/>
    <m/>
    <n v="0"/>
    <m/>
    <s v="S: Revisar con Montserrat Mejía"/>
    <s v="1. Sesión con Erika Acosta para validar el alcance de requerimientos y como acelerar el proyecto - 3 al 7 de marzo"/>
    <m/>
    <m/>
    <s v="Control de activos"/>
    <m/>
    <s v="Nuevo"/>
  </r>
  <r>
    <m/>
    <n v="103"/>
    <m/>
    <s v="Control de la merma y residuales de Helio en Pipas de Helio"/>
    <m/>
    <x v="4"/>
    <x v="23"/>
    <x v="19"/>
    <x v="39"/>
    <x v="4"/>
    <x v="3"/>
    <m/>
    <m/>
    <x v="2"/>
    <m/>
    <m/>
    <m/>
    <s v="Heberto Marin"/>
    <m/>
    <m/>
    <m/>
    <s v="Si"/>
    <m/>
    <s v="Producción/Distribución Envasados"/>
    <m/>
    <m/>
    <m/>
    <m/>
    <m/>
    <m/>
    <m/>
    <m/>
    <m/>
    <m/>
    <m/>
    <m/>
    <m/>
    <m/>
    <m/>
    <m/>
    <m/>
    <s v="Revisar con el negocio"/>
    <m/>
    <m/>
    <m/>
    <m/>
    <m/>
    <s v="Nuevo"/>
  </r>
  <r>
    <m/>
    <n v="104"/>
    <m/>
    <s v="Medición de las mermas de Gases en Plantas"/>
    <s v="Actualmente no se miden las mermas diarias. Aprox 8 millones de pesos se incrementaron las mermas Vs el año anterior. Se da seguimiento semanal o quincenal. La información es manual y no siempre se tiene disponible. Se esperaría tener un mapa para tomar decisiones. Actualmente se usa un Excel donde se captura manual Producción, con factores en una &quot;calculadora&quot; de acuerdo al vol de producción."/>
    <x v="4"/>
    <x v="23"/>
    <x v="19"/>
    <x v="39"/>
    <x v="4"/>
    <x v="3"/>
    <m/>
    <s v="Operaciones"/>
    <x v="2"/>
    <m/>
    <m/>
    <m/>
    <s v="Heberto Marin"/>
    <m/>
    <m/>
    <m/>
    <s v="Si"/>
    <m/>
    <s v="Producción/Distribución Envasados"/>
    <m/>
    <m/>
    <m/>
    <m/>
    <m/>
    <m/>
    <m/>
    <m/>
    <m/>
    <m/>
    <m/>
    <m/>
    <m/>
    <m/>
    <m/>
    <m/>
    <m/>
    <s v="Revisar con el negocio"/>
    <m/>
    <m/>
    <m/>
    <m/>
    <m/>
    <s v="Nuevo"/>
  </r>
  <r>
    <m/>
    <n v="105"/>
    <m/>
    <s v="Automatización de Sistema de Llenado de Postmix"/>
    <m/>
    <x v="4"/>
    <x v="23"/>
    <x v="10"/>
    <x v="39"/>
    <x v="4"/>
    <x v="3"/>
    <m/>
    <s v="Operaciones"/>
    <x v="2"/>
    <m/>
    <m/>
    <s v="Diego Carpio"/>
    <m/>
    <m/>
    <s v="Aldo Maldonado"/>
    <m/>
    <s v="Si"/>
    <m/>
    <s v="Producción/Distribución Envasados"/>
    <m/>
    <m/>
    <m/>
    <m/>
    <m/>
    <m/>
    <m/>
    <m/>
    <m/>
    <m/>
    <m/>
    <m/>
    <m/>
    <m/>
    <m/>
    <m/>
    <m/>
    <s v="Revisar con el negocio"/>
    <m/>
    <m/>
    <m/>
    <m/>
    <m/>
    <s v="Nuevo"/>
  </r>
  <r>
    <m/>
    <n v="106"/>
    <m/>
    <s v="Sitio de Sharepoint PGP por Desempeño por Proceso Operaciones KPI´s"/>
    <m/>
    <x v="4"/>
    <x v="23"/>
    <x v="10"/>
    <x v="39"/>
    <x v="4"/>
    <x v="3"/>
    <m/>
    <s v="Operaciones"/>
    <x v="2"/>
    <m/>
    <m/>
    <s v="Diego Carpio"/>
    <m/>
    <m/>
    <s v="Aldo Maldonado"/>
    <m/>
    <s v="Si"/>
    <m/>
    <s v="Producción/Distribución Envasados"/>
    <m/>
    <m/>
    <m/>
    <m/>
    <m/>
    <m/>
    <m/>
    <m/>
    <m/>
    <m/>
    <m/>
    <m/>
    <m/>
    <m/>
    <m/>
    <m/>
    <m/>
    <s v="Revisar con el negocio"/>
    <m/>
    <m/>
    <m/>
    <m/>
    <m/>
    <s v="Nuevo"/>
  </r>
  <r>
    <m/>
    <n v="107"/>
    <m/>
    <s v="Dashboard Ejecutivo PGP de Indicadores por Area. Producción / Distribución / Comercial / Administracion"/>
    <s v="Dashboard Ejecutivo PGP de Indicadores por Area. Producción / Distribución / Comercial / Administracion"/>
    <x v="18"/>
    <x v="23"/>
    <x v="19"/>
    <x v="39"/>
    <x v="1"/>
    <x v="3"/>
    <m/>
    <m/>
    <x v="2"/>
    <m/>
    <m/>
    <m/>
    <m/>
    <m/>
    <m/>
    <m/>
    <m/>
    <m/>
    <m/>
    <m/>
    <m/>
    <m/>
    <m/>
    <m/>
    <m/>
    <m/>
    <m/>
    <m/>
    <m/>
    <m/>
    <m/>
    <m/>
    <m/>
    <m/>
    <m/>
    <m/>
    <m/>
    <m/>
    <m/>
    <m/>
    <m/>
    <m/>
    <s v="Nuevo"/>
  </r>
  <r>
    <m/>
    <n v="108"/>
    <m/>
    <s v="SIRA-Asignación automática de órdenes"/>
    <m/>
    <x v="4"/>
    <x v="23"/>
    <x v="19"/>
    <x v="39"/>
    <x v="4"/>
    <x v="2"/>
    <m/>
    <s v="Excelencia Op"/>
    <x v="2"/>
    <m/>
    <m/>
    <s v="Hector Cuellar"/>
    <s v="Brenda Ramirez"/>
    <m/>
    <s v="Aldo Maldonado"/>
    <m/>
    <s v="Si"/>
    <m/>
    <s v="Producción/Distribución Envasados"/>
    <m/>
    <m/>
    <m/>
    <m/>
    <m/>
    <m/>
    <m/>
    <m/>
    <m/>
    <m/>
    <m/>
    <m/>
    <m/>
    <m/>
    <m/>
    <m/>
    <m/>
    <s v="Revisar con el negocio"/>
    <m/>
    <m/>
    <m/>
    <m/>
    <m/>
    <s v="Nuevo"/>
  </r>
  <r>
    <m/>
    <n v="109"/>
    <m/>
    <s v="SIRA- Embarques en transferencias de inventario"/>
    <m/>
    <x v="4"/>
    <x v="23"/>
    <x v="19"/>
    <x v="39"/>
    <x v="4"/>
    <x v="3"/>
    <m/>
    <s v="Excelencia Op"/>
    <x v="2"/>
    <m/>
    <m/>
    <s v="Hector Cuellar"/>
    <s v="Brenda Ramirez"/>
    <m/>
    <s v="Aldo Maldonado"/>
    <m/>
    <s v="Si"/>
    <m/>
    <s v="Producción/Distribución Envasados"/>
    <m/>
    <m/>
    <m/>
    <m/>
    <m/>
    <m/>
    <m/>
    <m/>
    <m/>
    <m/>
    <m/>
    <m/>
    <m/>
    <m/>
    <m/>
    <m/>
    <m/>
    <s v="Revisar con el negocio"/>
    <m/>
    <m/>
    <m/>
    <m/>
    <m/>
    <s v="Nuevo"/>
  </r>
  <r>
    <m/>
    <n v="110"/>
    <m/>
    <s v="SIRA- Embarques a Ctes - Madatorios"/>
    <m/>
    <x v="4"/>
    <x v="23"/>
    <x v="19"/>
    <x v="39"/>
    <x v="4"/>
    <x v="2"/>
    <m/>
    <s v="Excelencia Op"/>
    <x v="2"/>
    <m/>
    <m/>
    <s v="Hector Cuellar"/>
    <s v="Brenda Ramirez"/>
    <m/>
    <s v="Aldo Maldonado"/>
    <m/>
    <s v="Si"/>
    <m/>
    <s v="Producción/Distribución Envasados"/>
    <m/>
    <m/>
    <m/>
    <m/>
    <m/>
    <m/>
    <m/>
    <m/>
    <m/>
    <m/>
    <m/>
    <m/>
    <m/>
    <m/>
    <m/>
    <m/>
    <m/>
    <s v="Revisar con el negocio"/>
    <m/>
    <m/>
    <m/>
    <m/>
    <m/>
    <s v="Nuevo"/>
  </r>
  <r>
    <m/>
    <n v="111"/>
    <m/>
    <s v="Navegación en Tiempo Real"/>
    <m/>
    <x v="4"/>
    <x v="23"/>
    <x v="19"/>
    <x v="39"/>
    <x v="4"/>
    <x v="2"/>
    <m/>
    <s v="Excelencia Op"/>
    <x v="2"/>
    <m/>
    <m/>
    <s v="Hector Cuellar"/>
    <s v="Brenda Ramirez"/>
    <m/>
    <s v="Aldo Maldonado"/>
    <m/>
    <s v="Si"/>
    <m/>
    <s v="Producción/Distribución Envasados"/>
    <m/>
    <m/>
    <m/>
    <m/>
    <m/>
    <m/>
    <m/>
    <m/>
    <m/>
    <m/>
    <m/>
    <m/>
    <m/>
    <m/>
    <m/>
    <m/>
    <m/>
    <s v="Revisar con el negocio"/>
    <m/>
    <m/>
    <m/>
    <m/>
    <m/>
    <s v="Nuevo"/>
  </r>
  <r>
    <m/>
    <n v="112"/>
    <m/>
    <s v="APP- Para recorridos de Supervisión"/>
    <m/>
    <x v="4"/>
    <x v="23"/>
    <x v="19"/>
    <x v="39"/>
    <x v="4"/>
    <x v="3"/>
    <m/>
    <s v="Excelencia Op"/>
    <x v="2"/>
    <m/>
    <m/>
    <s v="Hector Cuellar"/>
    <s v="Mariano Ojeda"/>
    <m/>
    <s v="Aldo Maldonado"/>
    <m/>
    <s v="Si"/>
    <m/>
    <s v="Producción/Distribución Envasados"/>
    <m/>
    <m/>
    <m/>
    <m/>
    <m/>
    <m/>
    <m/>
    <m/>
    <m/>
    <m/>
    <m/>
    <m/>
    <m/>
    <m/>
    <m/>
    <m/>
    <m/>
    <s v="Revisar con el negocio"/>
    <m/>
    <m/>
    <m/>
    <m/>
    <m/>
    <s v="Nuevo"/>
  </r>
  <r>
    <m/>
    <n v="113"/>
    <m/>
    <s v="Control de Llantas - Nte"/>
    <m/>
    <x v="4"/>
    <x v="23"/>
    <x v="19"/>
    <x v="39"/>
    <x v="4"/>
    <x v="2"/>
    <m/>
    <s v="Excelencia Op"/>
    <x v="2"/>
    <m/>
    <m/>
    <s v="Hector Cuellar"/>
    <s v="Salvador Gonzalez Cano"/>
    <m/>
    <s v="Aldo Maldonado"/>
    <m/>
    <s v="Si"/>
    <m/>
    <s v="Producción/Distribución Envasados"/>
    <m/>
    <m/>
    <m/>
    <m/>
    <m/>
    <m/>
    <m/>
    <m/>
    <m/>
    <m/>
    <m/>
    <m/>
    <m/>
    <m/>
    <m/>
    <m/>
    <m/>
    <s v="Revisar con el negocio"/>
    <m/>
    <m/>
    <m/>
    <m/>
    <m/>
    <s v="Nuevo"/>
  </r>
  <r>
    <m/>
    <n v="114"/>
    <m/>
    <s v="Control de Llantas - Occidente"/>
    <m/>
    <x v="4"/>
    <x v="23"/>
    <x v="19"/>
    <x v="39"/>
    <x v="4"/>
    <x v="2"/>
    <m/>
    <s v="Excelencia Op"/>
    <x v="2"/>
    <m/>
    <m/>
    <s v="Hector Cuellar"/>
    <s v="Salvador Gonzalez Cano"/>
    <m/>
    <s v="Aldo Maldonado"/>
    <m/>
    <s v="Si"/>
    <m/>
    <s v="Producción/Distribución Envasados"/>
    <m/>
    <m/>
    <m/>
    <m/>
    <m/>
    <m/>
    <m/>
    <m/>
    <m/>
    <m/>
    <m/>
    <m/>
    <m/>
    <m/>
    <m/>
    <m/>
    <m/>
    <s v="Revisar con el negocio"/>
    <m/>
    <m/>
    <m/>
    <m/>
    <m/>
    <s v="Nuevo"/>
  </r>
  <r>
    <m/>
    <n v="115"/>
    <m/>
    <s v="Control de Llantas - Centro"/>
    <m/>
    <x v="4"/>
    <x v="23"/>
    <x v="19"/>
    <x v="39"/>
    <x v="4"/>
    <x v="2"/>
    <m/>
    <s v="Excelencia Op"/>
    <x v="2"/>
    <m/>
    <m/>
    <s v="Hector Cuellar"/>
    <s v="Salvador Gonzalez Cano"/>
    <m/>
    <s v="Aldo Maldonado"/>
    <m/>
    <s v="Si"/>
    <m/>
    <s v="Producción/Distribución Envasados"/>
    <m/>
    <m/>
    <m/>
    <m/>
    <m/>
    <m/>
    <m/>
    <m/>
    <m/>
    <m/>
    <m/>
    <m/>
    <m/>
    <m/>
    <m/>
    <m/>
    <m/>
    <s v="Revisar con el negocio"/>
    <m/>
    <m/>
    <m/>
    <m/>
    <m/>
    <s v="Nuevo"/>
  </r>
  <r>
    <m/>
    <n v="116"/>
    <m/>
    <s v="Control de Llantas - Sureste"/>
    <m/>
    <x v="4"/>
    <x v="23"/>
    <x v="19"/>
    <x v="39"/>
    <x v="4"/>
    <x v="2"/>
    <m/>
    <s v="Excelencia Op"/>
    <x v="2"/>
    <m/>
    <m/>
    <s v="Hector Cuellar"/>
    <s v="Salvador Gonzalez Cano"/>
    <m/>
    <s v="Aldo Maldonado"/>
    <m/>
    <s v="Si"/>
    <m/>
    <s v="Producción/Distribución Envasados"/>
    <m/>
    <m/>
    <m/>
    <m/>
    <m/>
    <m/>
    <m/>
    <m/>
    <m/>
    <m/>
    <m/>
    <m/>
    <m/>
    <m/>
    <m/>
    <m/>
    <m/>
    <s v="Revisar con el negocio"/>
    <m/>
    <m/>
    <m/>
    <m/>
    <m/>
    <s v="Nuevo"/>
  </r>
  <r>
    <m/>
    <n v="117"/>
    <m/>
    <s v="Track my Appointment"/>
    <m/>
    <x v="4"/>
    <x v="23"/>
    <x v="19"/>
    <x v="39"/>
    <x v="4"/>
    <x v="2"/>
    <m/>
    <s v="Excelencia Op"/>
    <x v="2"/>
    <m/>
    <m/>
    <s v="Hector Cuellar"/>
    <s v="Mayela Ramírez"/>
    <m/>
    <s v="Aldo Maldonado"/>
    <m/>
    <s v="Si"/>
    <m/>
    <s v="Producción/Distribución Envasados"/>
    <m/>
    <m/>
    <m/>
    <m/>
    <m/>
    <m/>
    <m/>
    <m/>
    <m/>
    <m/>
    <m/>
    <m/>
    <m/>
    <m/>
    <m/>
    <m/>
    <m/>
    <s v="Revisar con el negocio"/>
    <m/>
    <m/>
    <m/>
    <m/>
    <m/>
    <s v="Nuevo"/>
  </r>
  <r>
    <m/>
    <n v="118"/>
    <m/>
    <s v="BCP con (Trackabout)"/>
    <m/>
    <x v="4"/>
    <x v="23"/>
    <x v="19"/>
    <x v="39"/>
    <x v="4"/>
    <x v="2"/>
    <m/>
    <s v="Excelencia Op"/>
    <x v="2"/>
    <m/>
    <m/>
    <s v="Hector Cuellar"/>
    <s v="Anabel Estrada"/>
    <m/>
    <s v="Aldo Maldonado"/>
    <m/>
    <s v="Si"/>
    <m/>
    <s v="Producción/Distribución Envasados"/>
    <m/>
    <m/>
    <m/>
    <m/>
    <m/>
    <m/>
    <m/>
    <m/>
    <m/>
    <m/>
    <m/>
    <m/>
    <m/>
    <m/>
    <m/>
    <m/>
    <m/>
    <s v="Revisar con el negocio"/>
    <m/>
    <m/>
    <m/>
    <m/>
    <m/>
    <s v="Nuevo"/>
  </r>
  <r>
    <m/>
    <n v="119"/>
    <m/>
    <s v="BCP con (JDE)"/>
    <m/>
    <x v="4"/>
    <x v="23"/>
    <x v="19"/>
    <x v="39"/>
    <x v="4"/>
    <x v="3"/>
    <m/>
    <s v="Excelencia Op"/>
    <x v="2"/>
    <m/>
    <m/>
    <s v="Hector Cuellar"/>
    <s v="Anabel Estrada"/>
    <m/>
    <s v="Aldo Maldonado"/>
    <m/>
    <s v="Si"/>
    <m/>
    <s v="Producción/Distribución Envasados"/>
    <m/>
    <m/>
    <m/>
    <m/>
    <m/>
    <m/>
    <m/>
    <m/>
    <m/>
    <m/>
    <m/>
    <m/>
    <m/>
    <m/>
    <m/>
    <m/>
    <m/>
    <s v="Revisar con el negocio"/>
    <m/>
    <m/>
    <m/>
    <m/>
    <m/>
    <s v="Nuevo"/>
  </r>
  <r>
    <m/>
    <m/>
    <m/>
    <s v="BD y APP para alimentación de Horas de Servicio de Conductores profesionales PGP"/>
    <m/>
    <x v="25"/>
    <x v="5"/>
    <x v="15"/>
    <x v="39"/>
    <x v="1"/>
    <x v="2"/>
    <s v="No"/>
    <s v="Digital Nlatam - Practicantes"/>
    <x v="2"/>
    <s v="Digital"/>
    <s v="Santi"/>
    <s v="Jesús Guzmán"/>
    <s v="Diego Carpio"/>
    <s v="NA"/>
    <s v="Miguel Delgado"/>
    <s v="Operaciones"/>
    <s v="Si"/>
    <s v="Claudia Oliden"/>
    <s v="Producción/Distribución Envasados"/>
    <m/>
    <m/>
    <m/>
    <m/>
    <m/>
    <m/>
    <m/>
    <m/>
    <m/>
    <m/>
    <m/>
    <m/>
    <m/>
    <m/>
    <m/>
    <m/>
    <m/>
    <s v="S: Proyecto a iniiciar mayo 2025_x000a_N: Validar requerimiento con Diego Carpio y Jesús Guzmán"/>
    <s v="Definición rápida de alcance del proyecto con Manuel Lozoya."/>
    <m/>
    <m/>
    <m/>
    <m/>
    <s v="Nuevo"/>
  </r>
  <r>
    <m/>
    <m/>
    <m/>
    <s v="BD y APP para alimentación de Constancia de Aptitud Psicofísica de conductores PGP"/>
    <s v="Aplicación para la alimentación de las Constancias de Aptitud Psicofísica de conductores PGP a nivel nacional, con toda la información relevante, sobre todo fecha de vigencia de las mismas._x000a_"/>
    <x v="25"/>
    <x v="30"/>
    <x v="20"/>
    <x v="58"/>
    <x v="0"/>
    <x v="2"/>
    <s v="No"/>
    <s v="Digital Nlatam - Practicantes"/>
    <x v="0"/>
    <s v="Digital"/>
    <s v="Braulio"/>
    <s v="Jesús Guzmán"/>
    <s v="Diego Carpio"/>
    <s v="NA"/>
    <s v="Miguel Delgado"/>
    <s v="Operaciones"/>
    <s v="Si"/>
    <s v="Claudia Oliden"/>
    <s v="Producción/Distribución Envasados"/>
    <n v="3"/>
    <n v="5"/>
    <n v="3"/>
    <n v="5"/>
    <n v="3"/>
    <n v="3"/>
    <n v="5"/>
    <n v="405"/>
    <n v="5"/>
    <n v="5"/>
    <n v="4"/>
    <n v="3"/>
    <n v="3"/>
    <n v="5"/>
    <n v="5"/>
    <n v="450"/>
    <n v="855"/>
    <s v="S: Se incorporará esta BD y APP a la realizada para ingresar información de LICENCIAS_x000a_N: Validar con RH base de datos de personal, quién nos pasará la información o a que base nos darán acceso."/>
    <s v="Obtener la información del personal por parte de RH."/>
    <m/>
    <m/>
    <s v="Control / Compliance"/>
    <m/>
    <s v="Nuevo Arrancad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9">
  <r>
    <s v="G10"/>
    <n v="1"/>
    <s v="AM02959"/>
    <n v="30572"/>
    <s v="Pricing Precision con AI (Pricing Precision - Mexico)"/>
    <s v="Modelo IA que analiza precios de clientes por variables: producto, región, volumen, tipo de cliente. Para detectar oportunidades de incrementos con la herramienta. PRICE TAG de manera automática."/>
    <m/>
    <s v="TBD"/>
    <x v="0"/>
    <x v="0"/>
    <n v="397"/>
    <s v="On time"/>
    <x v="0"/>
    <s v="No"/>
    <s v="Digital Nlatam"/>
    <x v="0"/>
    <s v="Global AI"/>
    <s v="NA"/>
    <s v="Ninfaedith Fernández"/>
    <s v="Ninfaedith Fernández"/>
    <s v="Iván Arredondo"/>
    <s v="Tania Mercado"/>
    <s v="Finanzas /Compras / IT"/>
    <s v="Sí"/>
    <x v="0"/>
    <s v="Finanzas/RH/Compras/Nitropet"/>
    <n v="4"/>
    <n v="5"/>
    <n v="5"/>
    <n v="5"/>
    <n v="5"/>
    <n v="3"/>
    <n v="5"/>
    <n v="480"/>
    <n v="5"/>
    <n v="5"/>
    <n v="2"/>
    <n v="5"/>
    <n v="3"/>
    <n v="5"/>
    <n v="5"/>
    <n v="450"/>
    <n v="930"/>
    <s v="S: terminada primera etapa del modelo. Se planea utilizarlo en la campaña de precios de junio/julio 2025."/>
    <s v=" El plan es usar el pricing precisión en la sig campaña (junio-julio 25)"/>
    <n v="1512000"/>
    <m/>
    <s v="Venta adicional"/>
    <m/>
    <m/>
    <m/>
    <m/>
    <m/>
    <m/>
    <m/>
    <n v="0"/>
    <d v="2025-08-01T00:00:00"/>
    <d v="2026-07-01T00:00:00"/>
    <x v="0"/>
  </r>
  <r>
    <m/>
    <n v="2"/>
    <s v="AM03225"/>
    <m/>
    <s v="Dashboard Digital de Inventarios Hardgoods."/>
    <s v="Herramienta de análisis de inventarios de Hardgoods, rotación, venta, recepciones, precios, que permite tomar decisiones expeditas para reducir los inventarios en lento movimiento y añejamiento."/>
    <m/>
    <d v="2025-03-10T00:00:00"/>
    <x v="1"/>
    <x v="1"/>
    <n v="51"/>
    <s v="On time"/>
    <x v="1"/>
    <s v="No"/>
    <s v="Digital Nlatam - Practicantes"/>
    <x v="0"/>
    <s v="IT Juan España*"/>
    <s v="Practicantes"/>
    <s v="Marco Pacheco"/>
    <s v="Nancy González"/>
    <s v="Gerardo Moya"/>
    <s v="José Ramón Rodríguez"/>
    <s v="PGP NAL."/>
    <s v="Sí"/>
    <x v="0"/>
    <s v="Marketing/Ventas Cilindros"/>
    <n v="3"/>
    <n v="5"/>
    <n v="2"/>
    <n v="5"/>
    <n v="5"/>
    <n v="3"/>
    <n v="5"/>
    <n v="420"/>
    <n v="5"/>
    <n v="5"/>
    <n v="4"/>
    <n v="5"/>
    <n v="5"/>
    <n v="5"/>
    <n v="5"/>
    <n v="510"/>
    <n v="930"/>
    <s v="S: Terminado el tablero_x000a_N: Hay una columna que aunque está definida la información tiene inconsistencia pero se requiere que Juan España proporcione la información correcta. Se está dando seguimiento."/>
    <s v="Terminado el visor."/>
    <n v="100000"/>
    <m/>
    <s v="Control de Inventarios_x000a_Objetivo reducir en el 1er año 30% el inventario añejo a mas de 1 año. Actualmente + de 7 Millones de MXP"/>
    <m/>
    <m/>
    <m/>
    <m/>
    <m/>
    <m/>
    <m/>
    <n v="0"/>
    <d v="2025-08-01T00:00:00"/>
    <d v="2026-07-01T00:00:00"/>
    <x v="0"/>
  </r>
  <r>
    <m/>
    <n v="3"/>
    <s v="NO"/>
    <m/>
    <s v="Sistema de administración de permisos y requerimientos de autoridades en PLANTAS Linde: BD, APP  para alimentación  y visor de estatus de los anteriores. Tiendas"/>
    <s v="Desarrollo de 6 Aplicaciones para alimentación de estatus de permisos y requerimientos de autoridades para Tiends, Plantas ( PGP y GI), Nitropet, Onsite, Oficinas, Inmuebles y unidades de distribuión (PGP, Bulk, Nitropet). Así mismo un visor que muestra el estatus de permisos y requiermientos en las localidades. Se complementó el proyecto con guías y videos de cómo hacer la evaluación en las APPs._x000a_"/>
    <m/>
    <d v="2019-06-01T00:00:00"/>
    <x v="2"/>
    <x v="2"/>
    <n v="41"/>
    <s v="On time"/>
    <x v="0"/>
    <s v="No"/>
    <s v="Digital Nlatam - Practicantes"/>
    <x v="0"/>
    <s v="Digital"/>
    <s v="Santiago Juárez"/>
    <s v="Juan José Ochoa"/>
    <s v="Eduardo Galván"/>
    <s v="NA"/>
    <s v="Miguel Delgado"/>
    <s v="Operaciones"/>
    <s v="Si"/>
    <x v="0"/>
    <s v="Marketing/Ventas Cilindros"/>
    <n v="5"/>
    <n v="5"/>
    <n v="4"/>
    <n v="5"/>
    <n v="5"/>
    <n v="3"/>
    <n v="5"/>
    <n v="480"/>
    <n v="5"/>
    <n v="5"/>
    <n v="4"/>
    <n v="3"/>
    <n v="3"/>
    <n v="5"/>
    <n v="5"/>
    <n v="450"/>
    <n v="930"/>
    <s v="S: Requerimiento por parte del Ing. Eduardo Galván que fue evolucionando de ser para efectuar un due diligence de permisos y requerimientos de autoridades en tiendas, a evaluación también de Plantas (PGP y Bulk), Nitropet, Onsite, Oficinas, Inmuebles y unidades de distribución (Bulk, Nitropet, PGP) a nivel México. Se desarrollaron las bases de datos, 6 APPs, un visor en powerbi y guías (PDF) con su respectivo video de cómo llevar a cabo la evaluación para cada APP (segmento)."/>
    <m/>
    <s v="Compliance"/>
    <m/>
    <s v="Control / Compliance"/>
    <m/>
    <m/>
    <m/>
    <m/>
    <m/>
    <m/>
    <m/>
    <m/>
    <m/>
    <m/>
    <x v="0"/>
  </r>
  <r>
    <m/>
    <n v="4"/>
    <m/>
    <m/>
    <s v="Sistema de administración de permisos y requerimientos de autoridades localidades LInde: BD , APP  para alimentación  y visor de estatus"/>
    <s v="Aplicación para alimentación de estatus de permisos y requerimientos de autoridades para localidades Linde complementada por un visor que muestra el estatus de permisos y requiermientos en las localidades._x000a_"/>
    <m/>
    <d v="2025-05-05T00:00:00"/>
    <x v="3"/>
    <x v="3"/>
    <n v="47"/>
    <s v="On time"/>
    <x v="0"/>
    <s v="No"/>
    <s v="Digital Nlatam - Practicantes"/>
    <x v="0"/>
    <s v="Digital"/>
    <s v="Santiago Juárez"/>
    <s v="Juan José Ochoa"/>
    <s v="Eduardo Galván"/>
    <s v="NA"/>
    <s v="Miguel Delgado"/>
    <s v="Operaciones"/>
    <s v="Si"/>
    <x v="0"/>
    <s v="Marketing/Ventas Cilindros"/>
    <n v="5"/>
    <n v="5"/>
    <n v="4"/>
    <n v="5"/>
    <n v="5"/>
    <n v="3"/>
    <n v="5"/>
    <n v="480"/>
    <n v="5"/>
    <n v="5"/>
    <n v="4"/>
    <n v="3"/>
    <n v="3"/>
    <n v="5"/>
    <n v="5"/>
    <n v="450"/>
    <n v="930"/>
    <s v="S: Se desarrollaron BD, APPs y visor referentes a permisos y otros requerimientos (RH, COFEPRIS, Otros) para Tiendas."/>
    <s v="APPS listas desarrolladas por Santiago Juárez y el reporte de bi en ajustes por Braulio Martínez"/>
    <s v="Compliance"/>
    <m/>
    <s v="Control / Compliance"/>
    <m/>
    <m/>
    <m/>
    <m/>
    <m/>
    <m/>
    <m/>
    <m/>
    <m/>
    <m/>
    <x v="0"/>
  </r>
  <r>
    <m/>
    <n v="7"/>
    <s v="Proceso Jul-25"/>
    <m/>
    <s v="Asistente Virtual Inteligente para asistencia en Tiendas con NITRO AI"/>
    <s v="Alimentar Nitro con información de consulta para vendedores en tiendas que pueda ayudar a los Vendedores a obtener información inmediata de diversos temas, Adminitrativos, Comerciales y Técnicos, con un alto nivel de confiabilidad. "/>
    <m/>
    <d v="2025-02-01T00:00:00"/>
    <x v="4"/>
    <x v="4"/>
    <n v="88"/>
    <s v="On time"/>
    <x v="1"/>
    <s v="Si"/>
    <s v="Digital Nlatam - Citizen Developers"/>
    <x v="0"/>
    <s v="Global AI"/>
    <s v="Manuel Lozoya"/>
    <s v="Marco Pacheco"/>
    <s v="Deyanira Blanco"/>
    <s v="Gerardo Moya"/>
    <s v="José Ramón Rodríguez"/>
    <s v="PGP Centro/Sur"/>
    <s v="Sí"/>
    <x v="1"/>
    <s v="Marketing/Ventas Cilindros"/>
    <n v="3"/>
    <n v="5"/>
    <n v="2"/>
    <n v="5"/>
    <n v="3"/>
    <n v="3"/>
    <n v="5"/>
    <n v="390"/>
    <n v="5"/>
    <n v="5"/>
    <n v="3"/>
    <n v="5"/>
    <n v="5"/>
    <n v="5"/>
    <n v="5"/>
    <n v="495"/>
    <n v="885"/>
    <s v="S: Implementó en 3 tiendas de Mty. Info ABC de tiendas, Catálogo de productos e información técnicas (Procesos de soldar) _x000a__x000a_N: Habilitar al resto de los usuarios a nivel nacional en el resto de las tiendas. Semana del 7 Abril._x000a_Integrar otros grupós como los Vtas comerciales y express"/>
    <s v="Invitacion a sesión con tiendas. Deyanira Blanco_x000a_Seguimiento a uso de la herramienta en tiendas piloto y resto de las localidades_x000a_Continuar con la carga de documentos adicionales para enriquecer BD´s"/>
    <s v="Reduccion de Tiempo / Vtas adicionales"/>
    <m/>
    <s v="Estimar Tiempo que se ahorran Vendedores en Consultas"/>
    <m/>
    <m/>
    <m/>
    <m/>
    <m/>
    <m/>
    <m/>
    <s v="Reduccion Hrs Hombre _x000a_Capitalización de Vtas_x000a_Control Administrativo"/>
    <m/>
    <m/>
    <x v="0"/>
  </r>
  <r>
    <m/>
    <n v="5"/>
    <s v="Alimentado  en esta matriz por Clau el 25 junio 2025."/>
    <n v="34795"/>
    <s v="Réplica del visor 360 (Contratos)"/>
    <s v="Réplica del visor 360 líquidos sección de Contratos para medir el nivel de contratación y blindaje de los clientes de PGP Cilindros. Da visibilidad de los clientes que se tienen con contrato y cuáles no, de manera que la fuerza de ventas gestione los contratos faltantes. El dashboard muestra a nivel cliente si tiene o no contrato y si cumple con lo parámetros de blindaje._x000a_"/>
    <m/>
    <d v="2025-06-25T00:00:00"/>
    <x v="5"/>
    <x v="5"/>
    <n v="93"/>
    <s v="On time"/>
    <x v="0"/>
    <s v="No"/>
    <s v="Digital Nlatam"/>
    <x v="1"/>
    <s v="T. Digital"/>
    <s v="NA"/>
    <s v="Cristina López"/>
    <s v="Ninfaedith Fernández"/>
    <s v="Nancy Arellano"/>
    <s v="Tania Mercado"/>
    <s v="Finanzas /Compras / IT"/>
    <s v="Sí"/>
    <x v="0"/>
    <s v="Finanzas/RH/Compras/Nitropet"/>
    <n v="5"/>
    <n v="5"/>
    <n v="5"/>
    <n v="5"/>
    <n v="5"/>
    <n v="3"/>
    <n v="5"/>
    <n v="495"/>
    <n v="5"/>
    <n v="5"/>
    <n v="2"/>
    <n v="5"/>
    <n v="5"/>
    <n v="1"/>
    <n v="5"/>
    <n v="420"/>
    <n v="915"/>
    <s v="S: Ya se tuvieron las primeras juntas con el equipo CRM y Digitalización Nlatam para todos los requerimientos._x000a_N: Se requiere armar una tabla con el histórico de contratación y blindaje y actualizar las fórmulas de cálculo de blindaje."/>
    <s v="Falta calcular beneficios duros, falta dar de alta con Tania Mercado para validar cómo hacer el cálculo de beneficios."/>
    <s v="Compliance"/>
    <m/>
    <m/>
    <m/>
    <m/>
    <m/>
    <m/>
    <m/>
    <m/>
    <m/>
    <m/>
    <m/>
    <m/>
    <x v="1"/>
  </r>
  <r>
    <m/>
    <n v="6"/>
    <m/>
    <m/>
    <s v="Automatización de búsqueda de multas de Distribución RPA"/>
    <s v="Desarrollo de un BOT que realice la búsqueda en diferentes páginas federales y estatales, para detectar multas en vehículos de PGP"/>
    <m/>
    <d v="2025-02-19T00:00:00"/>
    <x v="6"/>
    <x v="6"/>
    <n v="195"/>
    <s v="On time"/>
    <x v="2"/>
    <s v="No"/>
    <s v="IT"/>
    <x v="1"/>
    <s v="Digitalización"/>
    <s v="TBD"/>
    <s v="Arturo Lozano"/>
    <s v="Salvador García"/>
    <s v="David Silva"/>
    <s v="Aldo Maldonado"/>
    <s v="VP Gases Envasados"/>
    <s v="Si"/>
    <x v="1"/>
    <s v="Producción/Distribución Envasados"/>
    <n v="5"/>
    <n v="5"/>
    <n v="3"/>
    <n v="5"/>
    <n v="3"/>
    <n v="3"/>
    <n v="3"/>
    <n v="405"/>
    <n v="5"/>
    <n v="5"/>
    <n v="4"/>
    <n v="5"/>
    <n v="5"/>
    <n v="5"/>
    <n v="5"/>
    <n v="510"/>
    <n v="915"/>
    <s v="S: Se solicita apertura de proyecto. Se contruyó el RPA para consulta del portan de NL dado que los portales de otros estados no despliegan la información correcta. En espera de las autoridades para que nos den acceso a Linde a un portal de alcance nacional gestionado por Alonso Teutle._x000a_N: En espera de la respuesta de las autoridades y seguir con pruebas con IT en los portales de Jalisco y Edo de Mexico"/>
    <s v="Junta con Salvador González y David Silva semana del 24 de Feb"/>
    <m/>
    <m/>
    <s v="Compliance"/>
    <m/>
    <m/>
    <m/>
    <m/>
    <m/>
    <m/>
    <m/>
    <m/>
    <m/>
    <m/>
    <x v="2"/>
  </r>
  <r>
    <s v="G9"/>
    <n v="8"/>
    <s v="AM03224"/>
    <m/>
    <s v="Facturación Dia paciente instituciones públicas RPA"/>
    <s v="Automatizar el proceso de facturación de Día Paciente del negocio de Homecare."/>
    <m/>
    <s v="PROYECTO ANTERIOR"/>
    <x v="7"/>
    <x v="7"/>
    <n v="357"/>
    <s v="On time"/>
    <x v="0"/>
    <s v="No"/>
    <s v="IT Group"/>
    <x v="0"/>
    <s v="IT Local"/>
    <s v="NA"/>
    <s v="Alan Mendoza"/>
    <s v="Nohemí Perez / _x000a_Alan Mendoza"/>
    <s v="Ruben Monterrubio"/>
    <s v="Armando Guerrero"/>
    <s v="PGP Nte./ Occidente / Noroeste"/>
    <s v="Sí"/>
    <x v="0"/>
    <s v="Marketing/Ventas Cilindros"/>
    <n v="3"/>
    <n v="5"/>
    <n v="1"/>
    <n v="5"/>
    <n v="5"/>
    <n v="3"/>
    <n v="3"/>
    <n v="375"/>
    <n v="5"/>
    <n v="5"/>
    <n v="3"/>
    <n v="5"/>
    <n v="5"/>
    <n v="5"/>
    <n v="5"/>
    <n v="495"/>
    <n v="870"/>
    <s v="S: Ya liberado y funcionando._x000a_N: Seguimiento por parte del negocio. Calcular beneficio y reportar $"/>
    <s v="Terminado"/>
    <s v="Reducción de Tiempo"/>
    <m/>
    <s v="Reducción de 1 FTE en el proceso de facturación"/>
    <m/>
    <m/>
    <m/>
    <m/>
    <m/>
    <m/>
    <m/>
    <n v="0"/>
    <m/>
    <m/>
    <x v="0"/>
  </r>
  <r>
    <m/>
    <n v="9"/>
    <s v="AM02959"/>
    <n v="30572"/>
    <s v="Herramienta Digital, Visor Pricing Precision - Mexico"/>
    <s v="El visor dará la info de la situación actual de precios a nivel cliente - producto, así como recomendaciones/oportunidades de precios siguiendo el modelo de Pricing Precision (IA). Muesta historico de precios, comparativa vs. el promedio, etc."/>
    <m/>
    <d v="2025-06-25T00:00:00"/>
    <x v="8"/>
    <x v="8"/>
    <n v="132"/>
    <s v="On time"/>
    <x v="0"/>
    <s v="No"/>
    <s v="Digital Nlatam"/>
    <x v="0"/>
    <s v="Global AI"/>
    <s v="NA"/>
    <s v="Ninfaedith Fernández"/>
    <s v="Pablo Vela"/>
    <s v="Iván Arredondo"/>
    <s v="Tania Mercado"/>
    <s v="Finanzas /Compras / IT"/>
    <s v="Sí"/>
    <x v="0"/>
    <s v="Finanzas/RH/Compras/Nitropet"/>
    <n v="4"/>
    <n v="5"/>
    <n v="3"/>
    <n v="5"/>
    <n v="5"/>
    <n v="3"/>
    <n v="5"/>
    <n v="450"/>
    <n v="5"/>
    <n v="5"/>
    <n v="2"/>
    <n v="5"/>
    <n v="5"/>
    <n v="1"/>
    <n v="5"/>
    <n v="420"/>
    <n v="870"/>
    <s v="Proyecto terminado, solo falta presentación con Pablo Vela"/>
    <m/>
    <n v="1512000"/>
    <m/>
    <s v="Venta adicional"/>
    <m/>
    <m/>
    <m/>
    <m/>
    <m/>
    <m/>
    <m/>
    <n v="0"/>
    <m/>
    <m/>
    <x v="0"/>
  </r>
  <r>
    <m/>
    <n v="11"/>
    <s v="NO"/>
    <m/>
    <s v="Visor para registro de auditorías y cumplimiento de normatividad CALIDAD en plantas._x000a_"/>
    <s v="Generación de un visor de resultados de auditorías realizadas por el área de Calidad y externos en plantas Linde México, así como validación de requerimientos normativos. El visor tiene como objetivo dar seguimiento a resultados y planes de acción ante no conformidades resultantes en las auditorías._x000a_"/>
    <m/>
    <d v="2025-05-23T00:00:00"/>
    <x v="9"/>
    <x v="9"/>
    <n v="52"/>
    <s v="On time"/>
    <x v="3"/>
    <s v="No"/>
    <s v="Digital Nlatam - Practicantes"/>
    <x v="0"/>
    <s v="Digital"/>
    <s v="Practicantes - Santiago Juárez Roaro"/>
    <s v="Brenda Apreza"/>
    <s v="Alejandra Medrano"/>
    <s v="NA"/>
    <s v="Miguel Delgado"/>
    <s v="Operaciones"/>
    <s v="Sí"/>
    <x v="0"/>
    <s v="Calidad"/>
    <n v="5"/>
    <n v="5"/>
    <n v="1"/>
    <n v="5"/>
    <n v="1"/>
    <n v="3"/>
    <n v="5"/>
    <n v="375"/>
    <n v="5"/>
    <n v="5"/>
    <n v="5"/>
    <n v="3"/>
    <n v="5"/>
    <n v="5"/>
    <n v="5"/>
    <n v="495"/>
    <n v="870"/>
    <s v="S: Se tiene la estructura del visor, solo se espera que IT libere la extracción de datos del Sistema de Calidad para enlazarlo al tablero y tener completa la información a mostrar en el tablero."/>
    <m/>
    <s v="Compliance"/>
    <s v="Control / Compliance"/>
    <m/>
    <m/>
    <m/>
    <m/>
    <m/>
    <m/>
    <m/>
    <m/>
    <m/>
    <m/>
    <m/>
    <x v="0"/>
  </r>
  <r>
    <m/>
    <n v="10"/>
    <m/>
    <m/>
    <s v="BOT para actualización de datos de empleados en la BD de Licencias y Constancia Psicofísica de Conductores PGP._x000a_"/>
    <s v="Desarrollo de un BOT que llene en automático la información de Licencias y Constancias Psicofísicas en la BD ya creada (proyecto previo)._x000a_"/>
    <m/>
    <d v="2025-05-23T00:00:00"/>
    <x v="10"/>
    <x v="10"/>
    <n v="98"/>
    <s v="On time"/>
    <x v="4"/>
    <s v="No"/>
    <s v="IT"/>
    <x v="1"/>
    <s v="IT Local"/>
    <s v="NA"/>
    <s v="Diego Carpio"/>
    <s v="Eduardo Galván"/>
    <s v="David Silva"/>
    <s v="Miguel Delgado"/>
    <s v="Operaciones"/>
    <s v="Si"/>
    <x v="0"/>
    <s v="Producción/Distribución Envasados"/>
    <n v="5"/>
    <n v="5"/>
    <n v="5"/>
    <n v="5"/>
    <n v="3"/>
    <n v="3"/>
    <n v="5"/>
    <n v="465"/>
    <n v="5"/>
    <n v="5"/>
    <n v="3"/>
    <n v="3"/>
    <n v="5"/>
    <n v="3"/>
    <n v="3"/>
    <n v="405"/>
    <n v="870"/>
    <s v="S: Se identifica la necesidad de automatizar llenado de datos con un BOT, revisado con Eduardo Galvan_x000a_N: Se programó para el 27 de mayo la junta inicial con David Silva. Se definirán requerimientos. Posterior a eso, se realizó una junta con Adrián Espinoza y Gerardo Moya en donde se validó el proceso y se quedó Gerardo Moya con la tarea de investigar cómo se puede hacer este requerimiento. Mientras tanto la APP se puede alimentar de manera manual."/>
    <s v="Proyecto que queda como segunda parte después del llenado por parte del personal de PGP de licencias y constancias psicofísicas."/>
    <s v="Reducción de Tiempos"/>
    <s v="Control / Compliance"/>
    <m/>
    <m/>
    <m/>
    <m/>
    <m/>
    <m/>
    <m/>
    <m/>
    <m/>
    <m/>
    <m/>
    <x v="1"/>
  </r>
  <r>
    <m/>
    <n v="12"/>
    <s v="Proceso Jul-25"/>
    <m/>
    <s v="App para la Digitalización del proceso de registro de Mtto de Cilindros"/>
    <s v="Se sustituyen formatos de Excel por una APP que permite registrar la información de los Mttos de Cil. y PGS relacionado hasta 17 servicios distintos con su respectivo costo y tiempo para medir eficiencias del proceso por operador y planta"/>
    <m/>
    <d v="2025-03-07T00:00:00"/>
    <x v="11"/>
    <x v="1"/>
    <n v="41"/>
    <s v="On time"/>
    <x v="4"/>
    <s v="No"/>
    <s v="Digital Nlatam - Practicantes"/>
    <x v="0"/>
    <s v="Digital"/>
    <s v="Santiago Juárez"/>
    <s v="Diego Carpio"/>
    <s v="Heberto Marin"/>
    <s v="NA"/>
    <s v="Miguel Delgado"/>
    <s v="Operaciones"/>
    <s v="Si"/>
    <x v="0"/>
    <s v="Producción/Distribución Envasados"/>
    <n v="3"/>
    <n v="5"/>
    <n v="1"/>
    <n v="5"/>
    <n v="3"/>
    <n v="3"/>
    <n v="5"/>
    <n v="375"/>
    <n v="5"/>
    <n v="5"/>
    <n v="5"/>
    <n v="3"/>
    <n v="5"/>
    <n v="5"/>
    <n v="5"/>
    <n v="495"/>
    <n v="870"/>
    <s v="S: App terminada y presentada en el comité digitalización"/>
    <s v="Terminado"/>
    <n v="75000"/>
    <m/>
    <s v="Reducción Hrs Hombre_x000a_Control Administrativo"/>
    <m/>
    <m/>
    <m/>
    <m/>
    <m/>
    <m/>
    <m/>
    <m/>
    <m/>
    <m/>
    <x v="0"/>
  </r>
  <r>
    <m/>
    <n v="13"/>
    <m/>
    <m/>
    <s v="Herramienta Digital (visor) de KPI´s  básicos del proceso de Mtto de Cilindros. _x000a_"/>
    <s v="Dashboard que permite la generación automática delos KPIs básicos del proceso e Mtto de Cilindros  que actualmente se generan de manera manual en plantas PGP._x000a_"/>
    <m/>
    <d v="2025-04-15T00:00:00"/>
    <x v="12"/>
    <x v="0"/>
    <n v="125"/>
    <s v="On time"/>
    <x v="4"/>
    <s v="No"/>
    <s v="Digital Nlatam - Practicantes"/>
    <x v="0"/>
    <s v="Digital"/>
    <s v="Santiago Juárez"/>
    <s v="Diego Carpio"/>
    <s v="Heberto Marin"/>
    <s v="NA"/>
    <s v="Miguel Delgado"/>
    <s v="Operaciones"/>
    <s v="Si"/>
    <x v="0"/>
    <s v="Producción/Distribución Envasados"/>
    <n v="3"/>
    <n v="5"/>
    <n v="1"/>
    <n v="5"/>
    <n v="3"/>
    <n v="3"/>
    <n v="5"/>
    <n v="375"/>
    <n v="5"/>
    <n v="5"/>
    <n v="5"/>
    <n v="3"/>
    <n v="5"/>
    <n v="5"/>
    <n v="5"/>
    <n v="495"/>
    <n v="870"/>
    <s v="S: Se finalizó el visor con los KPIS básicos de productividad en mantenimiento de cilindros._x000a_N: Como siguiente proyecto se incluirán los costos de los insumos para los mantenimientos al tablero para validación de costos del proceso por planta."/>
    <s v="Terminado. La siguiente etapa del visor será realizado por Miguel González (donde se incluyen costos de insumos de mantenimientos)."/>
    <s v="Eficiencia Operativa"/>
    <m/>
    <s v="Reducción Hrs Hombre_x000a_Control Administrativo"/>
    <m/>
    <m/>
    <m/>
    <m/>
    <m/>
    <m/>
    <m/>
    <m/>
    <m/>
    <m/>
    <x v="0"/>
  </r>
  <r>
    <m/>
    <n v="14"/>
    <s v="Proceso Jul-25"/>
    <m/>
    <s v="Dashboard del Cost to Serve. "/>
    <s v="Herramienta que permite calcular la rentabilidad por cliente / producto para basados en el cost to serve a nivel detalle que permitirá ajustar precios y tomar decisiones que incfrementen la retabilidad el negocio PGP"/>
    <m/>
    <d v="2024-09-01T00:00:00"/>
    <x v="13"/>
    <x v="11"/>
    <n v="212"/>
    <s v="On time"/>
    <x v="0"/>
    <m/>
    <s v="Digital Nlatam - Practicantes"/>
    <x v="0"/>
    <s v="Digital "/>
    <s v="Practicantes"/>
    <s v="Oscar Flores"/>
    <s v="Oscar Flores"/>
    <s v="Gerardo Moya"/>
    <s v="José Ramón Rodríguez"/>
    <s v="PGP NAL."/>
    <s v="Sí"/>
    <x v="2"/>
    <s v="Marketing/Ventas Cilindros"/>
    <n v="5"/>
    <n v="5"/>
    <n v="2"/>
    <n v="5"/>
    <n v="3"/>
    <n v="3"/>
    <n v="3"/>
    <n v="390"/>
    <n v="5"/>
    <n v="5"/>
    <n v="3"/>
    <n v="5"/>
    <n v="5"/>
    <n v="3"/>
    <n v="5"/>
    <n v="465"/>
    <n v="855"/>
    <s v="S: Ya se hizo el desarrollo, se encuentra en validación y pruebas_x000a_N: Terminar las pruebas y liberarlo est.. Mar25. Calcular Beneficios"/>
    <s v="1. Se programan sesiones de seguimiento de avances 1 vez a la semana, Sem 24 al 28 de feb_x000a_2. Al terminar la primer corrida de información y ver el potencial de clientes, se hará un plan de acción para modificar precios a manera de piloto._x000a_3. Definir plan de despliegue con Gtes. comerciales - Mar 30"/>
    <n v="15000"/>
    <m/>
    <s v="Reducción de tiempos"/>
    <m/>
    <m/>
    <m/>
    <m/>
    <m/>
    <m/>
    <m/>
    <s v="Incremento de precio extraordinario a cliente con bajo margen (revisar resultados en primer corrida)"/>
    <m/>
    <m/>
    <x v="0"/>
  </r>
  <r>
    <m/>
    <n v="15"/>
    <s v="AM03222"/>
    <m/>
    <s v="APP y BD para alimentación de licencias de conductores PGP ."/>
    <s v="Aplicación para la alimentación de las licencias de conductores PGP a nivel nacional, que permite el tracking de la vigencia."/>
    <m/>
    <d v="2025-04-11T00:00:00"/>
    <x v="14"/>
    <x v="1"/>
    <n v="16"/>
    <s v="On time"/>
    <x v="2"/>
    <s v="No"/>
    <s v="Digital Nlatam - Practicantes"/>
    <x v="0"/>
    <s v="Digital"/>
    <s v="Practicantes"/>
    <s v="Diego Carpio"/>
    <s v="Manuel Lozoya"/>
    <s v="NA"/>
    <s v="Miguel Delgado"/>
    <s v="Operaciones"/>
    <s v="Si"/>
    <x v="0"/>
    <s v="Producción/Distribución Envasados"/>
    <n v="3"/>
    <n v="5"/>
    <n v="3"/>
    <n v="5"/>
    <n v="3"/>
    <n v="3"/>
    <n v="5"/>
    <n v="405"/>
    <n v="5"/>
    <n v="5"/>
    <n v="4"/>
    <n v="3"/>
    <n v="3"/>
    <n v="5"/>
    <n v="5"/>
    <n v="450"/>
    <n v="855"/>
    <s v="S: BD terminada y APP_x000a_N: Publicación y Capacitación de personal de Operaciones para alimentar información"/>
    <s v="Terminado el desarrollo, solo falta validar acceso con ID y alimentar BD con datos de RH proporcionados por Laura Ocampo."/>
    <n v="10000"/>
    <m/>
    <s v="Control / Compliance"/>
    <m/>
    <m/>
    <m/>
    <m/>
    <m/>
    <m/>
    <m/>
    <n v="0"/>
    <d v="2025-08-01T00:00:00"/>
    <d v="2026-07-01T00:00:00"/>
    <x v="0"/>
  </r>
  <r>
    <m/>
    <n v="16"/>
    <s v="Proceso Jul-25"/>
    <m/>
    <s v="APP y BD para alimentación de Constancia de Aptitud Psicofísica de conductores PGP"/>
    <s v="Aplicación para la alimentación de las Constancias de Aptitud Psicofísica de conductores PGP a nivel nacional. Requerimiento de Compliance para SCT"/>
    <m/>
    <d v="2025-04-29T00:00:00"/>
    <x v="14"/>
    <x v="1"/>
    <n v="16"/>
    <s v="On time"/>
    <x v="2"/>
    <s v="No"/>
    <s v="Digital Nlatam - Practicantes"/>
    <x v="0"/>
    <s v="Digital"/>
    <s v="Practicantes"/>
    <s v="Jesús Guzmán"/>
    <s v="Diego Carpio"/>
    <s v="NA"/>
    <s v="Miguel Delgado"/>
    <s v="Operaciones"/>
    <s v="Si"/>
    <x v="0"/>
    <s v="Producción/Distribución Envasados"/>
    <n v="3"/>
    <n v="5"/>
    <n v="3"/>
    <n v="5"/>
    <n v="3"/>
    <n v="3"/>
    <n v="5"/>
    <n v="405"/>
    <n v="5"/>
    <n v="5"/>
    <n v="4"/>
    <n v="3"/>
    <n v="3"/>
    <n v="5"/>
    <n v="5"/>
    <n v="450"/>
    <n v="855"/>
    <s v="S: BD terminada y APP_x000a_N: Publicación y Capacitación de personal de Operaciones para alimentar información"/>
    <s v="Obtener la información del personal por parte de RH."/>
    <n v="10000"/>
    <m/>
    <s v="Control / Compliance"/>
    <m/>
    <m/>
    <m/>
    <m/>
    <m/>
    <m/>
    <m/>
    <m/>
    <d v="2025-08-01T00:00:00"/>
    <d v="2026-07-01T00:00:00"/>
    <x v="0"/>
  </r>
  <r>
    <m/>
    <n v="17"/>
    <s v="Proceso Jul-25"/>
    <m/>
    <s v="Herramienta Digital del análisis de inventario de cilindros basado en el modelo de CIM"/>
    <s v="Herramienta gráfica que permite desplegar los resultados del modelo del Cilinder Inventory Management para identificar las oportunidades de balance y tranferencia de inventarios en las localidades de PGP"/>
    <m/>
    <d v="2024-10-01T00:00:00"/>
    <x v="15"/>
    <x v="1"/>
    <n v="117"/>
    <s v="On time"/>
    <x v="0"/>
    <m/>
    <s v="Digital Nlatam - Practicantes"/>
    <x v="0"/>
    <s v="Digital"/>
    <s v="Practicantes"/>
    <s v="Diego Carpio"/>
    <s v="Francisco Mata"/>
    <s v="Gerardo Moya"/>
    <s v="José Ramón Rodríguez"/>
    <s v="PGP Nte./ Occidente / Noroeste"/>
    <s v="Sí"/>
    <x v="1"/>
    <s v="Producción/Distribución Envasados"/>
    <n v="5"/>
    <n v="5"/>
    <n v="1"/>
    <n v="5"/>
    <n v="5"/>
    <n v="1"/>
    <n v="5"/>
    <n v="405"/>
    <n v="4"/>
    <n v="5"/>
    <n v="3"/>
    <n v="5"/>
    <n v="3"/>
    <n v="5"/>
    <n v="5"/>
    <n v="450"/>
    <n v="855"/>
    <s v="S: Terminada validada por Operaciones_x000a_N: En seguimiento para su difusión y uso "/>
    <s v="Se realizan sesiones con Jose Lainez de Corporación para el entendimiento del modelo del CIM y poder aprovechar el modelo en el desarrollo del tablero"/>
    <s v="Control de Activos"/>
    <m/>
    <s v="Control de Inventarios"/>
    <m/>
    <m/>
    <m/>
    <m/>
    <m/>
    <m/>
    <m/>
    <m/>
    <m/>
    <m/>
    <x v="0"/>
  </r>
  <r>
    <m/>
    <n v="18"/>
    <m/>
    <m/>
    <s v="Herramienta Digital para el análisis y seguimiento de licencias y Constancias Psicofísicas de conductores linde."/>
    <s v="Visor que reportará estatus de licencias y Constancias Psicofísicas de conductores PGP a nivel nacional así como de las alertas emitidas previas a los vencimientos de documentos"/>
    <m/>
    <d v="2025-04-23T00:00:00"/>
    <x v="16"/>
    <x v="3"/>
    <n v="35"/>
    <s v="On time"/>
    <x v="2"/>
    <s v="No"/>
    <s v="Digital Nlatam - Practicantes"/>
    <x v="0"/>
    <s v="Digital"/>
    <s v="Practicantes"/>
    <s v="Diego Carpio"/>
    <s v="Manuel Lozoya"/>
    <s v="NA"/>
    <s v="Miguel Delgado"/>
    <s v="Operaciones"/>
    <s v="Si"/>
    <x v="0"/>
    <s v="Producción/Distribución Envasados"/>
    <n v="3"/>
    <n v="5"/>
    <n v="3"/>
    <n v="5"/>
    <n v="3"/>
    <n v="3"/>
    <n v="5"/>
    <n v="405"/>
    <n v="5"/>
    <n v="5"/>
    <n v="4"/>
    <n v="3"/>
    <n v="3"/>
    <n v="5"/>
    <n v="5"/>
    <n v="450"/>
    <n v="855"/>
    <s v="S: Ya se cuenta con el visor, solo se está ajustando un powerautomate para el envío de alertas."/>
    <m/>
    <s v="Compliance"/>
    <m/>
    <s v="Control / Compliance"/>
    <m/>
    <m/>
    <m/>
    <m/>
    <m/>
    <m/>
    <m/>
    <m/>
    <m/>
    <m/>
    <x v="0"/>
  </r>
  <r>
    <s v="A5"/>
    <n v="19"/>
    <s v="AM03223"/>
    <n v="27157"/>
    <s v="Rental &amp; Fees Tracking RPA/AI"/>
    <s v="Herramienta para automatizar el cobro de rentas a clientes y dar seguimiento. (Etapa 1 Dashboard de datos)"/>
    <m/>
    <s v="TBD"/>
    <x v="17"/>
    <x v="12"/>
    <n v="425"/>
    <s v="On time"/>
    <x v="1"/>
    <m/>
    <s v="Digital Nlatam"/>
    <x v="0"/>
    <s v="Digital EEUU"/>
    <m/>
    <s v="Oscar Flores"/>
    <s v="Oscar Flores / Alejandro Torres"/>
    <s v="Iván Arredondo/Lei Sun"/>
    <s v="José Ramón Rodríguez"/>
    <s v="PGP Norte"/>
    <s v="Sí"/>
    <x v="3"/>
    <s v="Marketing/Ventas Cilindros"/>
    <n v="5"/>
    <n v="5"/>
    <n v="5"/>
    <n v="5"/>
    <n v="3"/>
    <n v="3"/>
    <n v="5"/>
    <n v="465"/>
    <n v="5"/>
    <n v="5"/>
    <n v="2"/>
    <n v="3"/>
    <n v="3"/>
    <n v="5"/>
    <n v="3"/>
    <n v="390"/>
    <n v="855"/>
    <s v="S: Identificación de oportunidades de incremento del ingreso por cobro de rentas. Versión conectada a JDE México, con detalle de casos por vendedor. Liberado para identificar oportunidades de cobro_x000a__x000a_N: Se realiza presentación de la Htta y en proceso capacitaciones a personal"/>
    <s v="Armar plan de despliegue - Programar las sesiones de capacitación con Gtes _x000a_Actualizar valores de target para rentas, con la Corporación  - completo_x000a_Desarrollar tablero para el tracking de beneficios con apoyo de la Corporación_x000a_Sesión para validar cómo conectarlo con CRM y programar tareas para ventas_x000a_"/>
    <n v="300000"/>
    <m/>
    <m/>
    <m/>
    <m/>
    <m/>
    <m/>
    <m/>
    <m/>
    <m/>
    <n v="0"/>
    <d v="2025-05-01T00:00:00"/>
    <d v="2026-04-01T00:00:00"/>
    <x v="0"/>
  </r>
  <r>
    <m/>
    <n v="20"/>
    <m/>
    <n v="30619"/>
    <s v="Reporte de Dotaciones Negativas"/>
    <s v="Enviar un reporte o alerta a vendedores y facturistas cuando se encuentre un caso de dotación negativa reciente de cualquier producto, basado en la última actualización de dotaciones de clientes y localidades (Alertar si el cliente presenta una dotación negativa y además en el periodo de actualización anterior tuvo una dotación mayor)"/>
    <m/>
    <d v="2025-03-24T00:00:00"/>
    <x v="18"/>
    <x v="13"/>
    <n v="139"/>
    <s v="On time"/>
    <x v="4"/>
    <m/>
    <s v="Digital Nlatam"/>
    <x v="0"/>
    <s v="Digital "/>
    <m/>
    <s v="Erika Acosta"/>
    <s v="Erika Acosta"/>
    <s v="Gustavo Primo"/>
    <s v="Aldo Maldonado"/>
    <s v="Operaciones"/>
    <s v="Sí"/>
    <x v="3"/>
    <s v="Producción/Distribución Envasados"/>
    <n v="5"/>
    <n v="5"/>
    <n v="3"/>
    <n v="5"/>
    <n v="1"/>
    <n v="3"/>
    <n v="3"/>
    <n v="375"/>
    <n v="5"/>
    <n v="5"/>
    <n v="4"/>
    <n v="5"/>
    <n v="5"/>
    <n v="5"/>
    <n v="3"/>
    <n v="480"/>
    <n v="855"/>
    <s v="S:Se terminaron los desarrollos según los requerimientos y se realizaron pruebas. La herramienta fue liberada en producción dentro del dashboard GAP-Inventario Añejamiento_x000a_N: Despliegue por parte del negocio con usuarios"/>
    <m/>
    <s v="Control de Activos"/>
    <n v="0"/>
    <s v="Control"/>
    <m/>
    <m/>
    <m/>
    <m/>
    <m/>
    <m/>
    <m/>
    <m/>
    <m/>
    <m/>
    <x v="0"/>
  </r>
  <r>
    <m/>
    <n v="21"/>
    <s v="Proceso Jul-25"/>
    <m/>
    <s v="Página Sharepoint para Distribución "/>
    <s v="Site de SharePoint que contenga la información relativa al área de Distribución: procedimientos, materiales de capacitación PESD. Réplica sitio Retail"/>
    <m/>
    <d v="2024-12-06T00:00:00"/>
    <x v="19"/>
    <x v="14"/>
    <n v="33"/>
    <s v="On time"/>
    <x v="2"/>
    <s v="No"/>
    <s v="Digital Nlatam - Citizen Developers"/>
    <x v="0"/>
    <s v="NA"/>
    <s v="Claudia Oliden"/>
    <s v="Arturo Lozano"/>
    <s v="Arturo Lozano"/>
    <m/>
    <s v="Miguel Delgado"/>
    <s v="Operaciones"/>
    <s v="Sí"/>
    <x v="0"/>
    <s v="Producción/Distribución Envasados"/>
    <n v="3"/>
    <n v="5"/>
    <n v="4"/>
    <n v="5"/>
    <n v="0"/>
    <n v="3"/>
    <n v="5"/>
    <n v="375"/>
    <n v="5"/>
    <n v="5"/>
    <n v="3"/>
    <n v="5"/>
    <n v="3"/>
    <n v="5"/>
    <n v="5"/>
    <n v="465"/>
    <n v="840"/>
    <s v="S: Se diseñó y construyó el sitio. Actualmente dados de alta 24 documentos, 5 dashboards, 2 accesos a sitios, 34 videos._x000a__x000a_N: En proceso se sube información que comparta Arturo Lozano en la página."/>
    <s v="Continuar con alimentación que compartan Arturo Lozano y Salvador González."/>
    <s v="Reducción de Tiempo"/>
    <m/>
    <s v="Control  Interno_x000a_Estandarizacion"/>
    <m/>
    <m/>
    <m/>
    <m/>
    <m/>
    <m/>
    <m/>
    <m/>
    <m/>
    <m/>
    <x v="0"/>
  </r>
  <r>
    <m/>
    <n v="22"/>
    <s v="AM03136"/>
    <m/>
    <s v="Notificaciones automáticas a Clientes. RPA/AI"/>
    <s v="Automatización de proceso de notificación al cliente al momento de generar una transacción con Linde a su nombre."/>
    <m/>
    <d v="2024-01-01T00:00:00"/>
    <x v="20"/>
    <x v="12"/>
    <n v="780"/>
    <s v="On time"/>
    <x v="0"/>
    <s v="No"/>
    <s v="IT Group"/>
    <x v="0"/>
    <s v="IT Local"/>
    <s v="Marina Dávila"/>
    <s v="Oscar Flores"/>
    <s v="Marina Dávila"/>
    <s v="Carlos Arturo Rodríguez_x000a_/ Armando Ramos"/>
    <s v="José Ramón Rodríguez"/>
    <s v="PGP NAL."/>
    <s v="Sí"/>
    <x v="3"/>
    <s v="Marketing/Ventas Cilindros"/>
    <n v="4"/>
    <n v="5"/>
    <n v="5"/>
    <n v="5"/>
    <n v="1"/>
    <n v="5"/>
    <n v="5"/>
    <n v="450"/>
    <n v="5"/>
    <n v="5"/>
    <n v="2"/>
    <n v="5"/>
    <n v="3"/>
    <n v="3"/>
    <n v="3"/>
    <n v="390"/>
    <n v="840"/>
    <s v="S: RPA terminado, liberado para Cedis Saltillo y Cedis VH,_x000a_N: Continuación de despliegue resto de localidades"/>
    <s v="Marina convoca a Fuerza comercial y CSC para comunicación 26 de Feb, Ctes. 27 de Feb."/>
    <s v="Control de Activos"/>
    <n v="0"/>
    <s v="Soft Savings - Control_x000a_Satisfacción del cliente_x000a_Compliance_x000a_Servicio al Cliente"/>
    <m/>
    <m/>
    <m/>
    <m/>
    <m/>
    <m/>
    <m/>
    <n v="0"/>
    <m/>
    <m/>
    <x v="0"/>
  </r>
  <r>
    <m/>
    <n v="26"/>
    <m/>
    <m/>
    <s v="Actualización Automática de Tablero de Ventas Retail"/>
    <s v="Automatización de información en tablero existente. Actualmente IT y Retail gestionan parte de la información manual para actualizarlo. _x000a_"/>
    <m/>
    <d v="2024-11-06T00:00:00"/>
    <x v="4"/>
    <x v="15"/>
    <n v="180"/>
    <s v="On time"/>
    <x v="1"/>
    <s v="Si"/>
    <s v="IT Group"/>
    <x v="0"/>
    <s v="SSC"/>
    <s v="Marina Dávila"/>
    <s v="Marco Pacheco"/>
    <s v="Deyanira Blanco"/>
    <s v="Juan Romero "/>
    <s v="José Ramón Rodríguez"/>
    <s v="PGP Centro/Sur"/>
    <s v="Sí"/>
    <x v="3"/>
    <s v="Marketing/Ventas Cilindros"/>
    <n v="3"/>
    <n v="5"/>
    <n v="2"/>
    <n v="5"/>
    <n v="1"/>
    <n v="5"/>
    <n v="3"/>
    <n v="360"/>
    <n v="5"/>
    <n v="5"/>
    <n v="3"/>
    <n v="3"/>
    <n v="5"/>
    <n v="5"/>
    <n v="5"/>
    <n v="465"/>
    <n v="825"/>
    <s v="S: Se crearon las cards 32535 ( para cargar de forma automática los vendedores vigentes - Juan Romero) la cual ya esta cerrada y la card 32536 (Programa para cargar las excepciones), ambas cards cerradas._x000a_"/>
    <s v="Concluido"/>
    <s v="Optimizacion del Proceso y reducción de tiempo admvo"/>
    <n v="0"/>
    <s v="Tiempo y Control"/>
    <m/>
    <m/>
    <m/>
    <m/>
    <m/>
    <m/>
    <m/>
    <m/>
    <m/>
    <m/>
    <x v="0"/>
  </r>
  <r>
    <s v="G6"/>
    <n v="23"/>
    <m/>
    <n v="30571"/>
    <s v="Price Tag"/>
    <s v="Automatización de las campañas dinámicas de incremento de precios. Identifica rezagos en repaso de la inflación interna. Se alimenta del modelo del proyecto PRICING PRECISION."/>
    <m/>
    <s v="PROYECTO ANTERIOR"/>
    <x v="21"/>
    <x v="6"/>
    <n v="383"/>
    <s v="On time"/>
    <x v="0"/>
    <s v="No"/>
    <s v="Digital Nlatam"/>
    <x v="1"/>
    <s v="Digital EEUU"/>
    <s v="NA"/>
    <s v="Ninfaedith Fernández"/>
    <s v="Oscar Flores / Ninfaedith Fernández"/>
    <s v="Iván Arredondo/ Frank Mufalli"/>
    <s v="Tania Mercado"/>
    <s v="PGP Centro/Sur"/>
    <s v="Sí"/>
    <x v="0"/>
    <s v="Finanzas/RH/Compras/Nitropet"/>
    <n v="4"/>
    <n v="5"/>
    <n v="3"/>
    <n v="5"/>
    <n v="5"/>
    <n v="3"/>
    <n v="5"/>
    <n v="450"/>
    <n v="5"/>
    <n v="5"/>
    <n v="2"/>
    <n v="5"/>
    <n v="3"/>
    <n v="3"/>
    <n v="3"/>
    <n v="390"/>
    <n v="840"/>
    <s v="S:Se hizo la carga inicial de los catalogos y se esta configurando la jerarquia organizacional_x000a_N:Esperar la liberación de la primer versión para hacer la carga y probar"/>
    <m/>
    <n v="80000"/>
    <m/>
    <m/>
    <m/>
    <m/>
    <m/>
    <m/>
    <m/>
    <m/>
    <m/>
    <m/>
    <m/>
    <m/>
    <x v="2"/>
  </r>
  <r>
    <m/>
    <n v="24"/>
    <m/>
    <m/>
    <s v="Medición de las mermas de Gases en Plantas"/>
    <s v="Actualmente no se miden las mermas diarias. Aprox 8 millones de pesos se incrementaron las mermas Vs el año anterior. Se da seguimiento semanal o quincenal. La información es manual y no siempre se tiene disponible. Se esperaría tener un mapa para tomar decisiones. Actualmente se usa un Excel donde se captura manual Producción, con factores en una &quot;calculadora&quot; de acuerdo al vol de producción."/>
    <m/>
    <d v="2025-03-07T00:00:00"/>
    <x v="22"/>
    <x v="16"/>
    <n v="32"/>
    <s v="On time"/>
    <x v="4"/>
    <m/>
    <s v="Operaciones"/>
    <x v="2"/>
    <s v="Digital"/>
    <s v="Aldo Maldonado"/>
    <s v="Diego Carpio"/>
    <s v="Francisco Mata"/>
    <m/>
    <s v="Miguel Delgado"/>
    <s v="Operaciones"/>
    <s v="Si"/>
    <x v="3"/>
    <s v="Producción/Distribución Envasados"/>
    <n v="5"/>
    <n v="5"/>
    <n v="1"/>
    <n v="5"/>
    <n v="1"/>
    <n v="3"/>
    <n v="3"/>
    <n v="345"/>
    <n v="5"/>
    <n v="5"/>
    <n v="2"/>
    <n v="5"/>
    <n v="5"/>
    <n v="5"/>
    <n v="5"/>
    <n v="480"/>
    <n v="825"/>
    <s v="Revisar con el negocio"/>
    <m/>
    <m/>
    <m/>
    <m/>
    <m/>
    <m/>
    <m/>
    <m/>
    <m/>
    <m/>
    <m/>
    <m/>
    <m/>
    <m/>
    <x v="3"/>
  </r>
  <r>
    <m/>
    <n v="25"/>
    <m/>
    <m/>
    <s v="Capacitación para el programa del PESD"/>
    <s v="Desarrollo de materiales de capacitación digitales en Synthesia sobre el PESD para Conductores profesionales, que serán publicados en Elevate y tendrán exámenes para asegurar el aprendizaje."/>
    <m/>
    <d v="2024-12-06T00:00:00"/>
    <x v="23"/>
    <x v="17"/>
    <n v="78"/>
    <s v="On time"/>
    <x v="2"/>
    <s v="No"/>
    <s v="Digital Nlatam - Practicantes"/>
    <x v="2"/>
    <s v="Digital"/>
    <s v="Practicantes - Valenti Arriaga"/>
    <s v="Arturo Lozano"/>
    <s v="Arturo Lozano"/>
    <s v="ND"/>
    <s v="Tania Mercado"/>
    <s v="Operaciones"/>
    <s v="Sí"/>
    <x v="0"/>
    <s v="Distribución Bulk/Servicio a Clientes - Instalaciones"/>
    <n v="3"/>
    <n v="1"/>
    <n v="4"/>
    <n v="5"/>
    <n v="1"/>
    <n v="5"/>
    <n v="5"/>
    <n v="360"/>
    <n v="5"/>
    <n v="5"/>
    <n v="3"/>
    <n v="5"/>
    <n v="3"/>
    <n v="5"/>
    <n v="5"/>
    <n v="465"/>
    <n v="825"/>
    <s v="S: Se tiene ya asignado al nuevo practicante Valenti Arriaga, el cual ya está entrenado en Synthesia. El siguiente paso es la recolección de la información con Arturo Lozano y Salvador González para desarrollar los videos. Posteriormente se solicitará a César González que suba los videos a Elevate y se hará el kickoff para su uso junto con el team de distribución STAFF."/>
    <s v="Solicitar a Arturo Lozano los materiales de capacitación para generarvideo en Synthesia."/>
    <m/>
    <m/>
    <s v="Control, compliance"/>
    <m/>
    <m/>
    <m/>
    <m/>
    <m/>
    <m/>
    <m/>
    <m/>
    <m/>
    <m/>
    <x v="4"/>
  </r>
  <r>
    <s v="G7"/>
    <n v="27"/>
    <s v="GPG34734"/>
    <m/>
    <s v="Argus for Customer Contracts"/>
    <s v="El objetivo es alimentar la herramienta con contratos y esta genere tablas e info de manera organizada (predefinida). Con el objetivo de identificar oportunidades de cobros o ajustes a clientes."/>
    <m/>
    <s v="PROYECTO ANTERIOR"/>
    <x v="0"/>
    <x v="18"/>
    <n v="397"/>
    <s v="On time"/>
    <x v="0"/>
    <s v="No"/>
    <s v="Digital Nlatam - Citizen Developers"/>
    <x v="0"/>
    <s v="Global AI"/>
    <s v="NA"/>
    <s v="Ninfaedith Fernández"/>
    <s v="Ninfaedith Fernández"/>
    <s v="Iván Arredondo"/>
    <s v="Tania Mercado"/>
    <s v="Finanzas /Compras / IT"/>
    <s v="Sí"/>
    <x v="0"/>
    <s v="Finanzas/RH/Compras/Nitropet"/>
    <n v="4"/>
    <n v="5"/>
    <n v="1"/>
    <n v="5"/>
    <n v="3"/>
    <n v="3"/>
    <n v="5"/>
    <n v="390"/>
    <n v="4"/>
    <n v="4"/>
    <n v="3"/>
    <n v="5"/>
    <n v="5"/>
    <n v="3"/>
    <n v="5"/>
    <n v="435"/>
    <n v="825"/>
    <s v="S: Se finaliza y en un proyecto posterior se integrará al CRM._x000a_N: En un siguiente proyecto se desarrollará la integración con CRM e integrar al equipo de T. Digital, Edgar Madrigal, Ruben Gonzalez y Cindy Lozano"/>
    <s v="Falta la integración al CRM como una segunda etapa."/>
    <n v="64000"/>
    <m/>
    <m/>
    <m/>
    <m/>
    <m/>
    <m/>
    <m/>
    <m/>
    <m/>
    <n v="0"/>
    <d v="2025-06-01T00:00:00"/>
    <m/>
    <x v="0"/>
  </r>
  <r>
    <m/>
    <n v="28"/>
    <m/>
    <m/>
    <s v="Migración CIAC /Atento"/>
    <s v="Migración de actividades de asesores comerciales que actualmente desempeña personal interno a terciarizarlo con Atento en el CSC"/>
    <m/>
    <d v="2025-04-01T00:00:00"/>
    <x v="24"/>
    <x v="19"/>
    <n v="61"/>
    <s v="On time"/>
    <x v="1"/>
    <m/>
    <s v="Digital Nlatam - Citizen Developers"/>
    <x v="0"/>
    <m/>
    <s v="Pilar Arenas"/>
    <s v="Gonzalo Algarra"/>
    <s v="Gonzalo Algarra"/>
    <m/>
    <m/>
    <s v="PGP Nacional"/>
    <s v="Si"/>
    <x v="2"/>
    <m/>
    <n v="5"/>
    <n v="5"/>
    <n v="5"/>
    <n v="5"/>
    <n v="3"/>
    <n v="3"/>
    <n v="3"/>
    <n v="435"/>
    <n v="4"/>
    <n v="5"/>
    <n v="3"/>
    <n v="3"/>
    <n v="3"/>
    <n v="5"/>
    <n v="3"/>
    <n v="390"/>
    <n v="825"/>
    <s v="S: Se solicita a Pilar Arenas empezar a trabajar con Equipo de CSC para migrar actividades. Se sostienen reuniones en el mes de Abril_x000a_N: En proceso transición de actividades durante May y Jun."/>
    <m/>
    <s v="Optimizacion del Proceso"/>
    <m/>
    <m/>
    <m/>
    <m/>
    <m/>
    <m/>
    <m/>
    <m/>
    <m/>
    <m/>
    <m/>
    <m/>
    <x v="2"/>
  </r>
  <r>
    <s v="E8"/>
    <n v="29"/>
    <s v="Proceso Jul-25"/>
    <m/>
    <s v="Segmentación de clientes CIAC - Norte"/>
    <s v="Proceso automático para actualizar la segmentación de los clientes de PGP según sus criterios de comportamiento"/>
    <m/>
    <d v="2024-09-01T00:00:00"/>
    <x v="25"/>
    <x v="12"/>
    <n v="417"/>
    <s v="On time"/>
    <x v="5"/>
    <m/>
    <s v="Transformación Digital"/>
    <x v="0"/>
    <s v="SSC"/>
    <m/>
    <s v="Oscar Flores"/>
    <s v="Ana Treviño"/>
    <s v="César Paz"/>
    <s v="José Ramón Rodríguez"/>
    <s v="PGP Nte./ Occidente / Noroeste"/>
    <s v="Sí"/>
    <x v="2"/>
    <s v="Marketing/Ventas Cilindros"/>
    <n v="3"/>
    <n v="5"/>
    <n v="3"/>
    <n v="5"/>
    <n v="3"/>
    <n v="5"/>
    <n v="3"/>
    <n v="405"/>
    <n v="5"/>
    <n v="5"/>
    <n v="2"/>
    <n v="3"/>
    <n v="3"/>
    <n v="5"/>
    <n v="5"/>
    <n v="420"/>
    <n v="825"/>
    <s v="S:Se desarrolló en CRM tablas con los cuestionarios para capturar la información y mediante un reporte combinando calcular los valores de cada segmento al que corresponden los clientes. Actualmente se está utilizando en CIAC Norte_x000a__x000a_N: Replicar a Centro y otras divisiones"/>
    <s v="1. Sesión para revisar el alcance del avance en CRM y definir cómo se puede replicar para el Centro_x000a_2. Tocar base con Gonzalo y Paco porque hay cambio en el alcance de la implementación del CIAC_x000a_3. Incluir dentro del alcance de los practicantes el diseño del proceso automático de la segmentación"/>
    <s v="Reducción de Tiempo"/>
    <m/>
    <s v="Automatización_x000a_Reducción de Hrs Hombre"/>
    <m/>
    <m/>
    <m/>
    <m/>
    <m/>
    <m/>
    <m/>
    <m/>
    <m/>
    <m/>
    <x v="0"/>
  </r>
  <r>
    <m/>
    <n v="31"/>
    <m/>
    <n v="30498"/>
    <s v="Aplicación Qliq _x000a_Lento movimiento"/>
    <s v="Analizar la información generada por TA para identificar oportunidades de Lento movimiento, mejorar y monitorear el inventario por localidad "/>
    <m/>
    <d v="2025-01-01T00:00:00"/>
    <x v="26"/>
    <x v="13"/>
    <n v="136"/>
    <s v="On time"/>
    <x v="0"/>
    <m/>
    <s v="Digital Nlatam"/>
    <x v="0"/>
    <s v="Digital "/>
    <m/>
    <s v="Erika Acosta"/>
    <s v="Anabel Estrada / Brenda Ramírez"/>
    <s v="TBD"/>
    <s v="Aldo Maldonado"/>
    <s v="Operaciones"/>
    <s v="Sí"/>
    <x v="3"/>
    <s v="Producción/Distribución Envasados"/>
    <n v="5"/>
    <n v="5"/>
    <n v="2"/>
    <n v="5"/>
    <n v="3"/>
    <n v="3"/>
    <n v="3"/>
    <n v="390"/>
    <n v="5"/>
    <n v="5"/>
    <n v="3"/>
    <n v="5"/>
    <n v="3"/>
    <n v="5"/>
    <n v="3"/>
    <n v="435"/>
    <n v="825"/>
    <s v="S: Realización de cambios solicitados, no hay nada pendiente por desarrollar. Herramienta liberada._x000a_N: Revisar con usuarios el uso de la herramienta."/>
    <m/>
    <s v="Control de Activos"/>
    <m/>
    <s v="Control de activos_x000a_&lt; 10%"/>
    <m/>
    <m/>
    <m/>
    <m/>
    <m/>
    <m/>
    <m/>
    <m/>
    <m/>
    <m/>
    <x v="0"/>
  </r>
  <r>
    <m/>
    <n v="30"/>
    <m/>
    <n v="30498"/>
    <s v="Aplicación Celonis/Qliq _x000a_Flujo de un cilindro"/>
    <s v="Facilitar el proceso de monitoreo del flujo de un cilindro desde que es inicializado para detectar oportunidades._x000a_"/>
    <m/>
    <s v="TBD"/>
    <x v="27"/>
    <x v="16"/>
    <n v="244"/>
    <s v="Stand by"/>
    <x v="4"/>
    <m/>
    <s v="Digital Nlatam"/>
    <x v="1"/>
    <s v="Digital Business Solutions (Global)"/>
    <m/>
    <s v="Erika Acosta"/>
    <s v="Anabel Estrada / Brenda Ramírez"/>
    <s v="Uriel Torres / Pedro Ramírez"/>
    <s v="Aldo Maldonado"/>
    <m/>
    <s v="Sí"/>
    <x v="2"/>
    <s v="Producción/Distribución Envasados"/>
    <n v="5"/>
    <n v="5"/>
    <n v="2"/>
    <n v="5"/>
    <n v="3"/>
    <n v="3"/>
    <n v="3"/>
    <n v="390"/>
    <n v="5"/>
    <n v="5"/>
    <n v="3"/>
    <n v="5"/>
    <n v="3"/>
    <n v="5"/>
    <n v="3"/>
    <n v="435"/>
    <n v="825"/>
    <s v="S:  Se probo la solución en su versión original de Europa, identificando ajustes neCésarios para la región LATAM. _x000a_Se levantaron definiciones de negocio y de proceso para cobros potenciales. Aunque la versión de Europa usaba SAP y se adaptó la nueva versión a JDE._x000a_Actualmente ya se tienen 6 países incluyendo México con esta funcionalidad_x000a_Gerardo solicitó cambios a unos requerimientos - semana del 17 de Feb._x000a_N: Realizar los cambios identificados - 24 al 28 de feb"/>
    <s v="1. Seguimiento con Pedro Ramírez sobre los cambios solicitados - 3 de Mar_x000a_2. Una vez liberados los cambios, se requiere probar y validar._x000a_"/>
    <m/>
    <m/>
    <s v="Control de activos"/>
    <m/>
    <m/>
    <m/>
    <m/>
    <m/>
    <m/>
    <m/>
    <m/>
    <m/>
    <m/>
    <x v="0"/>
  </r>
  <r>
    <m/>
    <n v="32"/>
    <m/>
    <m/>
    <s v="Herramienta Digital para el análisis y seguimiento del uso de Hand Held en Distrubución"/>
    <s v="Herramienta de uso diario con visibilidad de uso de las HH, responsables administrativos, zonas, detalle de clientes y vendedores_x000a_"/>
    <m/>
    <d v="2025-06-01T00:00:00"/>
    <x v="28"/>
    <x v="3"/>
    <n v="93"/>
    <s v="On time"/>
    <x v="0"/>
    <m/>
    <s v="Digital Nlatam - Citizen Developers"/>
    <x v="0"/>
    <s v="Digital"/>
    <s v="Aldo Maldonado"/>
    <s v="Oscar Flores"/>
    <s v="Oscar Flores"/>
    <s v="N/A"/>
    <s v="José Ramón Rodríguez"/>
    <m/>
    <s v="Si"/>
    <x v="2"/>
    <s v="Finanzas/RH/Compras/Nitropet"/>
    <n v="3"/>
    <n v="5"/>
    <n v="4"/>
    <n v="5"/>
    <n v="0"/>
    <n v="1"/>
    <n v="3"/>
    <n v="315"/>
    <n v="5"/>
    <n v="5"/>
    <n v="3"/>
    <n v="5"/>
    <n v="5"/>
    <n v="5"/>
    <n v="5"/>
    <n v="495"/>
    <n v="810"/>
    <s v="Se mejoró el reporte original de uso de HH, asignando responsables administrativos, detalle de lo que debe trabajar, por Región y localidad "/>
    <s v="Concluido "/>
    <s v="Control "/>
    <m/>
    <s v="Control / Compliance"/>
    <m/>
    <m/>
    <m/>
    <m/>
    <m/>
    <m/>
    <m/>
    <m/>
    <m/>
    <m/>
    <x v="1"/>
  </r>
  <r>
    <m/>
    <n v="33"/>
    <m/>
    <m/>
    <s v="Heramienta Digital para el análisis y seguimiento diario reclamaciones"/>
    <s v="Seguimiento diario al cierre de reclamaciones con visibilidad de responsables administrativos, zonas, detalle de clientes y vendedores. Estatus, vencimiento, recurrencia etc._x000a_"/>
    <m/>
    <d v="2025-06-01T00:00:00"/>
    <x v="28"/>
    <x v="3"/>
    <n v="93"/>
    <s v="On time"/>
    <x v="0"/>
    <m/>
    <s v="Digital Nlatam - Citizen Developers"/>
    <x v="0"/>
    <s v="Digital"/>
    <s v="Aldo Maldonado"/>
    <s v="Oscar Flores"/>
    <s v="Oscar Flores"/>
    <s v="N/A"/>
    <s v="José Ramón Rodríguez"/>
    <m/>
    <s v="Si"/>
    <x v="2"/>
    <s v="Finanzas/RH/Compras/Nitropet"/>
    <n v="3"/>
    <n v="5"/>
    <n v="4"/>
    <n v="5"/>
    <n v="0"/>
    <n v="1"/>
    <n v="3"/>
    <n v="315"/>
    <n v="5"/>
    <n v="5"/>
    <n v="3"/>
    <n v="5"/>
    <n v="5"/>
    <n v="5"/>
    <n v="5"/>
    <n v="495"/>
    <n v="810"/>
    <s v="Se desarrolló un nuevo reporte para visualizar el estatus de las reclamaciones, este reporte se actualiza a diario.  Se puede visualizar por responsable administrativo, Región, localida. Estatus, reclamaciones por vencer y el deatlle de la información de la reclamación y todo lo documentado en el SMC"/>
    <s v="Concluido "/>
    <s v="Control "/>
    <m/>
    <s v="Control / Compliance"/>
    <m/>
    <m/>
    <m/>
    <m/>
    <m/>
    <m/>
    <m/>
    <m/>
    <m/>
    <m/>
    <x v="1"/>
  </r>
  <r>
    <m/>
    <n v="34"/>
    <m/>
    <m/>
    <s v="Actualización a la herramienta digital de seguimiento a Permisos en tiendas"/>
    <s v="Mejoras al reporte. incluye al responsable administrativo y una visión de corto plazo de lo que está en riesgo de vencimiento."/>
    <m/>
    <d v="2025-06-01T00:00:00"/>
    <x v="28"/>
    <x v="3"/>
    <n v="93"/>
    <s v="On time"/>
    <x v="0"/>
    <m/>
    <s v="Digital Nlatam - Citizen Developers"/>
    <x v="0"/>
    <s v="Digital"/>
    <s v="Aldo Maldonado"/>
    <s v="Oscar Flores"/>
    <s v="Oscar Flores"/>
    <s v="N/A"/>
    <s v="José Ramón Rodríguez"/>
    <m/>
    <s v="Si"/>
    <x v="2"/>
    <s v="Finanzas/RH/Compras/Nitropet"/>
    <n v="3"/>
    <n v="5"/>
    <n v="4"/>
    <n v="5"/>
    <n v="0"/>
    <n v="1"/>
    <n v="3"/>
    <n v="315"/>
    <n v="5"/>
    <n v="5"/>
    <n v="3"/>
    <n v="5"/>
    <n v="5"/>
    <n v="5"/>
    <n v="5"/>
    <n v="495"/>
    <n v="810"/>
    <s v="Se desarrolló un nuevo reporte sobre la base del anterior, que no solo muestra el estatus de los permisos si no que también permite dar un seguimiento diario del los permisos en riesgo de vencimiento en el corto plazo."/>
    <s v="Concluido "/>
    <s v="Control "/>
    <m/>
    <s v="Control / Compliance"/>
    <m/>
    <m/>
    <m/>
    <m/>
    <m/>
    <m/>
    <m/>
    <m/>
    <m/>
    <m/>
    <x v="1"/>
  </r>
  <r>
    <m/>
    <n v="37"/>
    <s v="Proceso Jul-25"/>
    <m/>
    <s v="Asistente virtual con AI para consulta de información confiable y aseguramiento de requisitos en el proceso de Exportación de Gases"/>
    <s v="Asistente de AI mediante el uso de NITRO y Copilot que permite consultar información actualizada de normativas y procedimientos que permitan llevar a cabo un proceso de exportación de Gases basado en información actualizada y en Compliance"/>
    <m/>
    <d v="2025-01-01T00:00:00"/>
    <x v="29"/>
    <x v="1"/>
    <n v="48"/>
    <s v="On time"/>
    <x v="0"/>
    <m/>
    <s v="Digital Nlatam - Citizen Developers"/>
    <x v="0"/>
    <s v="Global AI"/>
    <m/>
    <s v="Raúl Gallegos "/>
    <s v="Karla Beatriz García"/>
    <s v="Gerardo Moya"/>
    <s v="José Ramón Rodríguez"/>
    <s v="Nacional"/>
    <s v="Sí"/>
    <x v="1"/>
    <s v="Marketing/Ventas Cilindros"/>
    <n v="3"/>
    <n v="5"/>
    <n v="1"/>
    <n v="5"/>
    <n v="1"/>
    <n v="1"/>
    <n v="3"/>
    <n v="285"/>
    <n v="5"/>
    <n v="5"/>
    <n v="5"/>
    <n v="5"/>
    <n v="5"/>
    <n v="5"/>
    <n v="5"/>
    <n v="525"/>
    <n v="810"/>
    <s v="S: Sesión con Negocio Karla García. Se determinó arrancar con  Ley Aduanera / IATA / IMO se utilizará NITRO en combinación con Copilot para consultas. Se realizaron manuales de negocio OTC para Vta de Exportaciones, Vta de HG´s CIls y Equipos para exportaciones, Procedimiento de Importación para Vta Internacional y las Hojas de Seguras de los principales Productos, se cotizaron las guías de la IATA e IMO en versión PDF 2025, aprox 600 USD c/u, Se acuerda arrancar con Exportaciones (3 personas). Se suben Documentos semana del 7 de Abr. _x000a_N: Hacer la compra de las Guías, Karla García. Subir los documentos pendientes por subir. Para la parte de importaciones se enlazará con el proyecto de aplicación Juan Daniel Gonzalez."/>
    <s v="1. Se requiere conseguir los documentos Digitales para darlos de alta junto con los Fotamos Básicos DGD Packing list y documentos comerciales_x000a__x000a_2. Se agenda sesión de seguimiento con Karla García para semana 22 de Abril y par revisar con Miguel Mtz sesión 7 de Mayo."/>
    <n v="20000"/>
    <m/>
    <s v="Optimización del proceso_x000a_Reducción de carga administrativa"/>
    <m/>
    <m/>
    <m/>
    <m/>
    <m/>
    <m/>
    <m/>
    <m/>
    <m/>
    <m/>
    <x v="0"/>
  </r>
  <r>
    <s v="E2"/>
    <n v="35"/>
    <m/>
    <m/>
    <s v="App Medigas, Rediseño"/>
    <s v="Re diseño de App Medigas para permitir que los pacientes soliciten accesorios, cilindros chicos, o la recolección de activos._x000a_"/>
    <m/>
    <m/>
    <x v="0"/>
    <x v="19"/>
    <n v="304"/>
    <s v="Cancelado"/>
    <x v="5"/>
    <s v="No"/>
    <s v="Transformación Digital"/>
    <x v="3"/>
    <s v="SSC"/>
    <s v="NA"/>
    <s v="Alan Mendoza"/>
    <s v="Cindy Lozano"/>
    <s v="Christian Carrillo"/>
    <s v="José Ramón Rodríguez"/>
    <s v="Desarrollo de Negocios"/>
    <s v="Sí"/>
    <x v="0"/>
    <s v="Distribución Bulk/Servicio a Clientes - Instalaciones"/>
    <n v="4"/>
    <n v="5"/>
    <n v="5"/>
    <n v="5"/>
    <n v="1"/>
    <n v="3"/>
    <n v="5"/>
    <n v="420"/>
    <n v="5"/>
    <n v="5"/>
    <n v="2"/>
    <n v="5"/>
    <n v="3"/>
    <n v="1"/>
    <n v="5"/>
    <n v="390"/>
    <n v="810"/>
    <s v="S: Estaba en la etapa de análisis de los requerimientos extra (por pacientes). Originalmente esto surgió por el equipo de T. Digital para generar la adopción por parte de pacientes que siguen marcando al CSC Medigas para solicitudes EXTRA a recargas (otro tipo de accesorio o cilindro y eso no se puede hacer en la APP y es el ajuste que proponía T. Digital). Se quedó en backlog por parte de T. Digital dado que les asignaron otras responsabilidades._x000a_N: En Validación con Edgar Madrigal y Cindy Lozano si se llevará a cabo este año o no."/>
    <s v="Proyecto colocado en backlog por el área de transformación digital dado que es un nice to have y actualmente el equipo se está enfocando en otras necesidades, además que esto nunca fue solicitado por el negocio."/>
    <n v="60000"/>
    <s v="Tiempo - Hard Savings $ 60 K USD (disminución de 4 agentes $25k MXN/mes en CSC por conversión digital)_x000a_"/>
    <s v="Mejora de Servicio a pacientes"/>
    <m/>
    <m/>
    <m/>
    <m/>
    <m/>
    <m/>
    <m/>
    <m/>
    <m/>
    <m/>
    <x v="1"/>
  </r>
  <r>
    <m/>
    <n v="36"/>
    <m/>
    <m/>
    <s v="Uso de Inteligencia Artificial para consulta de información confiable y aseguramiento de requisitos en el proceso de importacion de Gases"/>
    <s v="Facilitar y agilizar el proceso de búsqueda de información relevante de Exportaciones  a través de NITRO"/>
    <m/>
    <d v="2025-03-01T00:00:00"/>
    <x v="29"/>
    <x v="20"/>
    <n v="202"/>
    <s v="On time"/>
    <x v="0"/>
    <m/>
    <s v="Digital Nlatam - Citizen Developers"/>
    <x v="1"/>
    <s v="Global AI"/>
    <m/>
    <s v="Raúl Gallegos "/>
    <s v="Karla Beatriz García"/>
    <s v="Gerardo Moya"/>
    <s v="Tania Mercado"/>
    <m/>
    <s v="Sí"/>
    <x v="1"/>
    <s v="Finanzas/RH/Compras/Nitropet"/>
    <n v="3"/>
    <n v="5"/>
    <n v="1"/>
    <n v="5"/>
    <n v="1"/>
    <n v="1"/>
    <n v="3"/>
    <n v="285"/>
    <n v="5"/>
    <n v="5"/>
    <n v="5"/>
    <n v="5"/>
    <n v="5"/>
    <n v="5"/>
    <n v="5"/>
    <n v="525"/>
    <n v="810"/>
    <s v="S: En análisis requirimientos de info para importaciones y se correrá en paralelo con Proyecto de Exportaciones"/>
    <s v="1. Se requiere conseguir los documentos Digitales para darlos de alta junto con los Fotamos Básicos DGD Packing list y documentos comerciales_x000a_2. Se agenda sesión de seguimiento con Karla García para semana 20 de Marzo_x000a_3. Agosto 2025 / El proyecto se divide en dos partes : 1. Desarrollo de aplicactivo para la administración de los productos (IT), 2. Desarrollo de un visor para visibilidad de la información para el área comercial. "/>
    <m/>
    <m/>
    <s v="Optimización del proceso_x000a_Reducción de carga administrativa"/>
    <m/>
    <m/>
    <m/>
    <m/>
    <m/>
    <m/>
    <m/>
    <m/>
    <m/>
    <m/>
    <x v="1"/>
  </r>
  <r>
    <s v="A1"/>
    <n v="39"/>
    <m/>
    <m/>
    <s v="Nitro for CSC"/>
    <s v="Asistente virtual de consulta de agentes del CSC para brindar respuestas e información a pacientes de Medigas. Haciendo mas confiable y rápida la respuesta"/>
    <m/>
    <d v="2024-08-01T00:00:00"/>
    <x v="26"/>
    <x v="0"/>
    <n v="143"/>
    <s v="On time"/>
    <x v="5"/>
    <m/>
    <s v="Digital Nlatam - Citizen Developers"/>
    <x v="0"/>
    <s v="Global AI"/>
    <m/>
    <s v="Marcela Hernández"/>
    <s v="Marcela Hernández"/>
    <s v="Iván Arredondo"/>
    <s v="Tania Mercado"/>
    <s v="Finanzas /Compras / IT"/>
    <s v="Sí"/>
    <x v="3"/>
    <s v="Finanzas/RH/Compras/Nitropet"/>
    <n v="3"/>
    <n v="5"/>
    <n v="5"/>
    <n v="5"/>
    <n v="0"/>
    <n v="3"/>
    <n v="5"/>
    <n v="390"/>
    <n v="5"/>
    <n v="5"/>
    <n v="2"/>
    <n v="3"/>
    <n v="3"/>
    <n v="5"/>
    <n v="5"/>
    <n v="420"/>
    <n v="810"/>
    <s v="S: Información cargada en Nitro lista para su uso y liberación_x000a_N: CSC tiene nueva opción de usar herramienta De Atento con mayor funcionalidad."/>
    <m/>
    <s v="Mejora en Servicio"/>
    <n v="0"/>
    <s v="Mejora en servicio a clientes"/>
    <m/>
    <m/>
    <m/>
    <m/>
    <m/>
    <m/>
    <m/>
    <m/>
    <m/>
    <m/>
    <x v="0"/>
  </r>
  <r>
    <m/>
    <n v="38"/>
    <m/>
    <m/>
    <s v="Modificación de las reglas de corte y prioridades en JDE para Medigas en JDE"/>
    <s v="Modificación de las reglas de decision digitales en JDE para los cortes de pedidos y convenios de Medigas para planta Nogalar en función de los acuerdos comerciales y la Operación de planta. Es necesario modificar la lógica actual del módulo de órdenes en JDE con una serie de reglas de corte predefinidas que se traslapan con reglas de convenios negocioados con instituciones Privadas."/>
    <m/>
    <d v="2025-05-14T00:00:00"/>
    <x v="3"/>
    <x v="6"/>
    <n v="111"/>
    <s v="On time"/>
    <x v="4"/>
    <s v="No"/>
    <s v="IT"/>
    <x v="1"/>
    <s v="IT Local"/>
    <m/>
    <s v="Karla Rodriguez"/>
    <s v="Luis Banda"/>
    <s v="Sergio Israel Rdgz"/>
    <s v="Miguel Delgado"/>
    <s v="Desarrollo de Negocios"/>
    <s v="Si"/>
    <x v="3"/>
    <s v="Marketing/Ventas Cilindros"/>
    <n v="3"/>
    <n v="5"/>
    <n v="1"/>
    <n v="5"/>
    <n v="5"/>
    <n v="3"/>
    <n v="3"/>
    <n v="375"/>
    <n v="5"/>
    <n v="5"/>
    <n v="3"/>
    <n v="5"/>
    <n v="5"/>
    <n v="3"/>
    <n v="3"/>
    <n v="435"/>
    <n v="810"/>
    <s v="S: Se da de alta card 34872, actualmente se estan realizando pruebas para validar información._x000a_N: Fecha de liberación se recorre a sept"/>
    <m/>
    <s v="Servicio / Compliance"/>
    <m/>
    <m/>
    <m/>
    <m/>
    <m/>
    <m/>
    <m/>
    <m/>
    <m/>
    <m/>
    <m/>
    <m/>
    <x v="1"/>
  </r>
  <r>
    <m/>
    <n v="40"/>
    <m/>
    <m/>
    <s v="APP/ BD de documentos para cumplimiento del REPSE en proyectos con clientes para servicios especializados Microbulk."/>
    <s v="APP / BD para solicitud y disponibilidad de documentos requeridos (pagos de nómina /IMSS / INFONAVIT) del REPSE en proyectos de Microbulk con el cliente."/>
    <m/>
    <d v="2025-05-06T00:00:00"/>
    <x v="30"/>
    <x v="3"/>
    <n v="55"/>
    <s v="On time"/>
    <x v="1"/>
    <s v="No"/>
    <s v="Digital Nlatam - Citizen Developers"/>
    <x v="0"/>
    <s v="Digital"/>
    <s v="Adán Alarcón"/>
    <s v="Jessica Zanella"/>
    <s v="Adán Alarcón"/>
    <s v="NA"/>
    <m/>
    <s v="PGP Nacional"/>
    <s v="Si"/>
    <x v="0"/>
    <s v="Marketing/Ventas Cilindros"/>
    <n v="3"/>
    <n v="5"/>
    <n v="2"/>
    <n v="5"/>
    <n v="0"/>
    <n v="3"/>
    <n v="3"/>
    <n v="315"/>
    <n v="5"/>
    <n v="5"/>
    <n v="4"/>
    <n v="5"/>
    <n v="3"/>
    <n v="5"/>
    <n v="5"/>
    <n v="480"/>
    <n v="795"/>
    <s v="S: En etapa de implementación, por pasar la info a comunicación."/>
    <s v="Proyecto desarrollado por CITIZEN DEVELOPER: Adán Alarcón"/>
    <s v="Tiempo / Compliance"/>
    <m/>
    <s v="Compliance"/>
    <m/>
    <m/>
    <m/>
    <m/>
    <m/>
    <m/>
    <m/>
    <m/>
    <m/>
    <m/>
    <x v="0"/>
  </r>
  <r>
    <s v="E1"/>
    <n v="41"/>
    <s v="Proceso Jul-25"/>
    <m/>
    <s v="Datawarehouse de logística para KPIS logística"/>
    <s v="Creación de un Dataware house para KPIS logística."/>
    <m/>
    <s v="PROYECTO ANTERIOR"/>
    <x v="7"/>
    <x v="12"/>
    <n v="416"/>
    <s v="On time"/>
    <x v="2"/>
    <s v="No"/>
    <s v="IT Group"/>
    <x v="0"/>
    <s v="Externo"/>
    <s v="NA"/>
    <s v="Mayela Ramírez"/>
    <s v="Mayela Ramírez"/>
    <s v="Juan España y  proveedor externo"/>
    <s v="Miguel Delgado"/>
    <s v="Operaciones"/>
    <s v="Sí"/>
    <x v="0"/>
    <s v="Producción/Distribución Envasados"/>
    <n v="5"/>
    <n v="5"/>
    <n v="5"/>
    <n v="5"/>
    <n v="0"/>
    <n v="5"/>
    <n v="5"/>
    <n v="450"/>
    <n v="4"/>
    <n v="4"/>
    <n v="1"/>
    <n v="5"/>
    <n v="3"/>
    <n v="1"/>
    <n v="5"/>
    <n v="345"/>
    <n v="795"/>
    <s v="S: Modelo de datos liberado con el que se han podido construir 3 tableros de indicadores para Distribución._x000a_N: Mantener el modelo y seguir construyendo herramientas basadas en el modelo construido"/>
    <s v="Mayela Ramírez confirma que el proyecto ya está terminado, inlusive los tableros que requiere. Lo que actualmente hace es tener un seguimiento con IT en caso de que algún tablero presente alguna falla."/>
    <s v="Reducción de Tiempo"/>
    <m/>
    <s v="Estandarización_x000a_Reducción de Hrs Hombre_x000a_Integración de Datos"/>
    <m/>
    <m/>
    <m/>
    <m/>
    <m/>
    <m/>
    <m/>
    <m/>
    <m/>
    <m/>
    <x v="0"/>
  </r>
  <r>
    <m/>
    <n v="44"/>
    <m/>
    <m/>
    <s v="Página de Sharepoint de Precios y Contratos."/>
    <s v="Actualización de la página de PYC con información relevante para el área comercial."/>
    <m/>
    <d v="2025-04-23T00:00:00"/>
    <x v="31"/>
    <x v="8"/>
    <n v="34"/>
    <s v="On time"/>
    <x v="0"/>
    <s v="No"/>
    <s v="Digital Nlatam - Citizen Developers"/>
    <x v="0"/>
    <s v="Digital"/>
    <s v="Claudia Oliden"/>
    <s v="Ninfaedith Fernández"/>
    <s v="Ninfaedith Fernández"/>
    <s v="NA"/>
    <s v="Tania Mercado"/>
    <s v="Finanzas /Compras / IT"/>
    <s v="Si"/>
    <x v="0"/>
    <s v="Finanzas/RH/Compras/Nitropet"/>
    <n v="3"/>
    <n v="5"/>
    <n v="4"/>
    <n v="5"/>
    <n v="0"/>
    <n v="3"/>
    <n v="0"/>
    <n v="300"/>
    <n v="5"/>
    <n v="5"/>
    <n v="4"/>
    <n v="5"/>
    <n v="3"/>
    <n v="5"/>
    <n v="5"/>
    <n v="480"/>
    <n v="780"/>
    <s v="S: Sitio terminado y validado por Ninfaedith Fernández."/>
    <m/>
    <s v="Reducción de Tiempos de consulta"/>
    <m/>
    <s v="Información para área comercial sobre PYC."/>
    <m/>
    <m/>
    <m/>
    <m/>
    <m/>
    <m/>
    <m/>
    <m/>
    <m/>
    <m/>
    <x v="0"/>
  </r>
  <r>
    <m/>
    <n v="42"/>
    <m/>
    <m/>
    <s v="Eliminación de manejo de efectivo en tiendas."/>
    <s v="Implementación Mercado Pago para ventas de contado, adecuación al Sistema de Bitácoras y Tesorería para el cierre de bitácoras."/>
    <m/>
    <s v="TBD"/>
    <x v="28"/>
    <x v="20"/>
    <n v="93"/>
    <s v="On time"/>
    <x v="0"/>
    <m/>
    <s v="IT Group"/>
    <x v="1"/>
    <s v="Externo /IT"/>
    <m/>
    <s v="Oscar Flores/Marco Pacheco"/>
    <s v="Deyanira Blanco"/>
    <s v="Velia Niño, Marina Dávila"/>
    <s v="Tania Mercado"/>
    <s v="PGP NAL."/>
    <s v="Sí"/>
    <x v="3"/>
    <s v="Finanzas/RH/Compras/Nitropet"/>
    <n v="5"/>
    <n v="5"/>
    <n v="3"/>
    <n v="5"/>
    <n v="5"/>
    <n v="1"/>
    <n v="3"/>
    <n v="405"/>
    <n v="5"/>
    <n v="5"/>
    <n v="2"/>
    <n v="5"/>
    <n v="3"/>
    <n v="3"/>
    <n v="3"/>
    <n v="390"/>
    <n v="795"/>
    <s v="S: Se firma NDA  y contato. Se implementa nuevo desarrollo en sistema Bitácoras y Tesorería. Se inicia en Agosto piloto con 6 sucursales._x000a_N: En mes septiembre se avanza con implementación en 30 localidades y en octubre con las 46 localidades restantes, a partir de noviembre se inicia cancelación servicio panamericano. Evaluación proceso conductores para eliminación del manejo de efectivo en rutas para implementar en octubre"/>
    <m/>
    <n v="150000"/>
    <m/>
    <s v="Control de transacciones y cumplimiento"/>
    <m/>
    <m/>
    <m/>
    <m/>
    <m/>
    <m/>
    <m/>
    <m/>
    <d v="2025-10-01T00:00:00"/>
    <m/>
    <x v="2"/>
  </r>
  <r>
    <m/>
    <n v="43"/>
    <m/>
    <n v="27154"/>
    <s v="Sales Forecast Tool"/>
    <s v="Herramienta para automatizar el proceso de creación de forecast mensual para PGP basado en modelo de la Región Noroeste._x000a_"/>
    <m/>
    <s v="TBD"/>
    <x v="32"/>
    <x v="20"/>
    <n v="596"/>
    <s v="On time"/>
    <x v="1"/>
    <m/>
    <s v="Digital Nlatam"/>
    <x v="1"/>
    <s v="Digital EEUU"/>
    <m/>
    <s v="Oscar Flores"/>
    <s v="Oscar Flores"/>
    <s v="José Lainez"/>
    <s v="José Ramón Rodríguez"/>
    <s v="PGP Norte"/>
    <s v="Sí"/>
    <x v="3"/>
    <s v="Marketing/Ventas Cilindros"/>
    <n v="3"/>
    <n v="5"/>
    <n v="3"/>
    <n v="5"/>
    <n v="0"/>
    <n v="3"/>
    <n v="5"/>
    <n v="360"/>
    <n v="5"/>
    <n v="5"/>
    <n v="3"/>
    <n v="5"/>
    <n v="3"/>
    <n v="5"/>
    <n v="3"/>
    <n v="435"/>
    <n v="795"/>
    <s v="S: Se realiza el desarrollo y se encuentra en pruebas para validar información._x000a_N: Se realizan juntas semanales de seguimiento"/>
    <m/>
    <s v="Reducción de Tiempos en Gtes"/>
    <n v="0"/>
    <s v="Soft_x000a_Precision de Fcst_x000a_Reducción de Tiempo"/>
    <m/>
    <m/>
    <m/>
    <m/>
    <m/>
    <m/>
    <m/>
    <m/>
    <m/>
    <m/>
    <x v="2"/>
  </r>
  <r>
    <m/>
    <n v="45"/>
    <s v="NO"/>
    <m/>
    <s v="Visor de CO2 Bebidas"/>
    <s v="Visor del negocio de CO2 enfocado en indicadores de venta para el segmento de Bebidas para los más importante grupos a nivel México."/>
    <m/>
    <d v="2025-05-06T00:00:00"/>
    <x v="33"/>
    <x v="9"/>
    <n v="74"/>
    <s v="On time"/>
    <x v="1"/>
    <s v="No"/>
    <s v="Digital Nlatam - Practicantes"/>
    <x v="0"/>
    <s v="Digital"/>
    <s v="Valenti Arriaga / Grisel Martínez"/>
    <s v="Jessica Zanella"/>
    <s v="Grisel Martínez"/>
    <s v="NA"/>
    <s v="NA"/>
    <s v="PGP Nacional"/>
    <s v="Si"/>
    <x v="0"/>
    <s v="Marketing/Ventas Cilindros"/>
    <n v="3"/>
    <n v="5"/>
    <n v="1"/>
    <n v="5"/>
    <n v="0"/>
    <n v="3"/>
    <n v="3"/>
    <n v="300"/>
    <n v="5"/>
    <n v="5"/>
    <n v="4"/>
    <n v="5"/>
    <n v="3"/>
    <n v="5"/>
    <n v="5"/>
    <n v="480"/>
    <n v="780"/>
    <s v="Se tiene listo el visor, solo se requiere validar que estén todos los CST por grupo definido por Grisel."/>
    <m/>
    <s v="Ahorro horas hombre preparación reporte"/>
    <m/>
    <m/>
    <m/>
    <m/>
    <m/>
    <m/>
    <m/>
    <m/>
    <m/>
    <m/>
    <m/>
    <m/>
    <x v="0"/>
  </r>
  <r>
    <m/>
    <n v="46"/>
    <m/>
    <n v="35589"/>
    <s v="Update y revisión de Tablero &quot;Homecare Delieveries&quot;"/>
    <s v="Actualización del tablero de Producto entregado a pacientes Homecare (delieveries) que permanecerá en Tableau. El tablero presenta todos las entregas (recargas etc.) a pacientes Homecare."/>
    <m/>
    <s v="PROYECTO ANTERIOR"/>
    <x v="34"/>
    <x v="21"/>
    <n v="336"/>
    <s v="On time"/>
    <x v="2"/>
    <s v="No"/>
    <s v="Digital Nlatam"/>
    <x v="0"/>
    <s v="Digital"/>
    <s v="NA"/>
    <s v="Alan Mendoza"/>
    <s v="Alan Mendoza"/>
    <s v="Gustavo Primo"/>
    <s v="Armando Guerrero"/>
    <s v="PGP Nte./ Occidente / Noroeste"/>
    <s v="Sí"/>
    <x v="0"/>
    <s v="Producción/Distribución Envasados"/>
    <n v="3"/>
    <n v="5"/>
    <n v="3"/>
    <n v="5"/>
    <n v="1"/>
    <n v="3"/>
    <n v="3"/>
    <n v="345"/>
    <n v="5"/>
    <n v="5"/>
    <n v="3"/>
    <n v="3"/>
    <n v="5"/>
    <n v="3"/>
    <n v="5"/>
    <n v="435"/>
    <n v="780"/>
    <s v="S:Este tablero se queda en Tableau dado que la corporación definió que sí se mantendran las licencias del mismo. Se realizaron ajustes y quedó terminado._x000a_"/>
    <s v="Terminado."/>
    <s v="Control"/>
    <m/>
    <m/>
    <m/>
    <m/>
    <m/>
    <m/>
    <m/>
    <m/>
    <m/>
    <m/>
    <m/>
    <m/>
    <x v="0"/>
  </r>
  <r>
    <m/>
    <n v="47"/>
    <m/>
    <n v="30618"/>
    <s v="Reporte (visor) de Cumplimiento Homecare"/>
    <s v="Tablero que estaba en Tableau que se migra a Powerbi y hacer ajustes necesarios por fallas del mismo al integrarse Track About. El visor muestra estatus de entregas de Servicios iniciales, finales y muestra servicios pendientes de entrega."/>
    <m/>
    <s v="PROYECTO ANTERIOR"/>
    <x v="35"/>
    <x v="21"/>
    <n v="95"/>
    <s v="On time"/>
    <x v="2"/>
    <s v="No"/>
    <s v="Digital Nlatam"/>
    <x v="0"/>
    <s v="Digital"/>
    <s v="NA"/>
    <s v="Alan Mendoza"/>
    <s v="Alan Mendoza"/>
    <s v="Gustavo Primo"/>
    <s v="Armando Guerrero"/>
    <s v="PGP Nacional"/>
    <s v="Sí"/>
    <x v="0"/>
    <s v="Producción/Distribución Envasados"/>
    <n v="3"/>
    <n v="5"/>
    <n v="3"/>
    <n v="5"/>
    <n v="1"/>
    <n v="3"/>
    <n v="3"/>
    <n v="345"/>
    <n v="5"/>
    <n v="5"/>
    <n v="3"/>
    <n v="3"/>
    <n v="5"/>
    <n v="3"/>
    <n v="5"/>
    <n v="435"/>
    <n v="780"/>
    <s v="S :Este tablero quedó finalizado._x000a_N: Uso por parte del negocio_x000a_"/>
    <s v="Terminado."/>
    <s v="Mejora en Servicio"/>
    <m/>
    <m/>
    <m/>
    <m/>
    <m/>
    <m/>
    <m/>
    <m/>
    <m/>
    <m/>
    <m/>
    <m/>
    <x v="0"/>
  </r>
  <r>
    <m/>
    <n v="51"/>
    <m/>
    <m/>
    <s v="BD digital para administración de proyectos de construcción, remodelación o reubicaciones"/>
    <s v="BD que facilita el control y seguimiento de las actividades a ejecutar durante una construcción, remodelación, etc. "/>
    <m/>
    <d v="2025-01-01T00:00:00"/>
    <x v="28"/>
    <x v="3"/>
    <n v="29"/>
    <s v="On time"/>
    <x v="0"/>
    <s v="No"/>
    <s v="Digital Nlatam - Citizen Developers"/>
    <x v="0"/>
    <s v="Digital"/>
    <s v="Practicantes"/>
    <s v="Oscar Flores"/>
    <s v="Octavio Rendón"/>
    <s v="TBD"/>
    <s v="José Ramón Rodríguez"/>
    <s v="PGP Nacional"/>
    <s v="Sí"/>
    <x v="0"/>
    <s v="Marketing/Ventas Cilindros"/>
    <n v="3"/>
    <n v="5"/>
    <n v="1"/>
    <n v="3"/>
    <n v="0"/>
    <n v="1"/>
    <n v="3"/>
    <n v="240"/>
    <n v="5"/>
    <n v="5"/>
    <n v="5"/>
    <n v="5"/>
    <n v="5"/>
    <n v="5"/>
    <n v="5"/>
    <n v="525"/>
    <n v="765"/>
    <s v="Terminado"/>
    <s v="Se desarrolló un template de seguimiento  en office 365 lists, con la base de datos de proyectos de construcción y remodelación. Con los status de avance y pendientes"/>
    <s v="Control"/>
    <m/>
    <s v="Simplificación administrativa de los proyectos, mejorar el seguimiento y control de proyectos de Construcción y remodelación. Visibilidad a las Vicepresidencias "/>
    <m/>
    <m/>
    <m/>
    <m/>
    <m/>
    <m/>
    <m/>
    <m/>
    <m/>
    <m/>
    <x v="5"/>
  </r>
  <r>
    <m/>
    <n v="53"/>
    <s v="Proceso Jul-25"/>
    <m/>
    <s v="Herramienta Digital para el análisis y seguimiento de facturas no timbradas con el error relacionado"/>
    <s v="Algoritmo inteligente que identifica los casos de facturas no timbradas para detonar acciones correctiva, mejorar el control de las transacciones y evitar sanciones"/>
    <m/>
    <d v="2025-01-01T00:00:00"/>
    <x v="4"/>
    <x v="19"/>
    <n v="150"/>
    <s v="On time"/>
    <x v="0"/>
    <m/>
    <s v="Digital Nlatam - Citizen Developers"/>
    <x v="0"/>
    <s v="Digital"/>
    <s v="Aldo Maldonado"/>
    <s v="Oscar Flores"/>
    <s v="Oscar Flores"/>
    <s v="Marina Dávila"/>
    <s v="José Ramón Rodríguez"/>
    <s v="Finanzas /Compras / IT"/>
    <s v="Sí"/>
    <x v="3"/>
    <s v="Finanzas/RH/Compras/Nitropet"/>
    <n v="3"/>
    <n v="5"/>
    <n v="4"/>
    <n v="5"/>
    <n v="1"/>
    <n v="3"/>
    <n v="3"/>
    <n v="360"/>
    <n v="5"/>
    <n v="5"/>
    <n v="2"/>
    <n v="3"/>
    <n v="5"/>
    <n v="3"/>
    <n v="3"/>
    <n v="390"/>
    <n v="750"/>
    <s v="S: Mensualmente en GE existe un promedio de 120 facturas (1.4mmps) que no se timbran por error en datos fiscales, actualmente se obtiene reporte y se trabaja manualmente para identificarlas y tomar acciones._x000a_Posibles Consecuencias para el negocio:_x000a_Denuncia ante SAT, multas, cierre de establecimiento, revocación de certificado. _x000a_Se libera dentro del Scorecard daily visor de ordenes retenidas."/>
    <s v="Se agenda sesión con IT_x000a_30 /Junio : Concluido"/>
    <s v="Control"/>
    <m/>
    <s v="Control administrativo._x000a_Evitar denuncia ante SAT, multas, cierre de establecimiento, revocación de certificado"/>
    <m/>
    <m/>
    <m/>
    <m/>
    <m/>
    <m/>
    <m/>
    <m/>
    <m/>
    <m/>
    <x v="5"/>
  </r>
  <r>
    <m/>
    <n v="48"/>
    <m/>
    <n v="30600"/>
    <s v="Reporte (visor) de Facturación Día Paciente."/>
    <s v="Tablero que presenta datos de facturación de día paciente - Homecare."/>
    <m/>
    <s v="PROYECTO ANTERIOR"/>
    <x v="36"/>
    <x v="6"/>
    <n v="155"/>
    <s v="On time"/>
    <x v="1"/>
    <s v="No"/>
    <s v="Digital Nlatam"/>
    <x v="1"/>
    <s v="Digital"/>
    <s v="NA"/>
    <s v="Alan Mendoza"/>
    <s v="Israel López (antes Noemí Pérez)"/>
    <s v="Gustavo Primo"/>
    <s v="Armando Guerrero"/>
    <s v="PGP Nacional"/>
    <s v="Sí"/>
    <x v="0"/>
    <s v="Producción/Distribución Envasados"/>
    <n v="3"/>
    <n v="5"/>
    <n v="3"/>
    <n v="5"/>
    <n v="1"/>
    <n v="3"/>
    <n v="3"/>
    <n v="345"/>
    <n v="5"/>
    <n v="5"/>
    <n v="3"/>
    <n v="3"/>
    <n v="5"/>
    <n v="3"/>
    <n v="5"/>
    <n v="435"/>
    <n v="780"/>
    <s v="S :Ya está el visor en Powerbi. Existió retraso de este proyecto dado que fue originalmente solicitud de Noemí Pérez, quien ya no está en Linde._x000a_N: Falta la validación de formulas que generan la información del visor con Israel López, Leslie Miranda y Lupita Robles._x000a_"/>
    <s v="Asegurar que se generen las juntas con Israel López, Leslie Miranda y Guadalupe Robles."/>
    <m/>
    <m/>
    <m/>
    <m/>
    <m/>
    <m/>
    <m/>
    <m/>
    <m/>
    <m/>
    <m/>
    <m/>
    <m/>
    <x v="2"/>
  </r>
  <r>
    <m/>
    <n v="49"/>
    <m/>
    <m/>
    <s v="Modulo de Rentabilidad de Cte./ Producto de HG´s"/>
    <s v="Proyecto Réplica de Digital Américas."/>
    <m/>
    <s v="PROYECTO ANTERIOR"/>
    <x v="27"/>
    <x v="20"/>
    <n v="244"/>
    <s v="No iniciado"/>
    <x v="1"/>
    <s v="No"/>
    <s v="Digital Nlatam"/>
    <x v="2"/>
    <s v="Digital"/>
    <s v="Aldo Maldonado"/>
    <s v="Oscar Flores"/>
    <s v="Oscar Flores"/>
    <s v="Gerardo Moya"/>
    <s v="José Ramón Rodríguez"/>
    <s v="PGP Nacional"/>
    <s v="Sí"/>
    <x v="0"/>
    <s v="Marketing/Ventas Cilindros"/>
    <n v="3"/>
    <n v="5"/>
    <n v="3"/>
    <n v="5"/>
    <n v="3"/>
    <n v="1"/>
    <n v="3"/>
    <n v="345"/>
    <n v="5"/>
    <n v="5"/>
    <n v="2"/>
    <n v="5"/>
    <n v="3"/>
    <n v="3"/>
    <n v="5"/>
    <n v="420"/>
    <n v="765"/>
    <s v="S: Gerardo revisará información con el equipo de José Pinto para probar los datos._x000a_N: En función de las pruebas se definirán los sig. Pasos"/>
    <s v="Generar sesión con Oscar Flores para validar alcance de este proyecto."/>
    <m/>
    <m/>
    <m/>
    <m/>
    <m/>
    <m/>
    <m/>
    <m/>
    <m/>
    <m/>
    <m/>
    <m/>
    <m/>
    <x v="3"/>
  </r>
  <r>
    <m/>
    <n v="50"/>
    <m/>
    <m/>
    <s v="Actualizar el reporte de clientes perdidos o en riesgo, para clientes de Especiales (Win / Lost) "/>
    <s v="Actualizar el reporte de clientes perdidos o en riesgo, para clientes de Especiales (Win / Lost) - _x000a_Para que se acomode a los criterios del SIP"/>
    <m/>
    <d v="2025-07-01T00:00:00"/>
    <x v="22"/>
    <x v="20"/>
    <n v="61"/>
    <s v="On time"/>
    <x v="1"/>
    <m/>
    <s v="Digital Nlatam"/>
    <x v="2"/>
    <s v="Digital"/>
    <s v="Aldo Maldonado"/>
    <s v="Raúl Gallegos "/>
    <s v="Raúl Gallegos "/>
    <s v="N/A"/>
    <s v="José Ramón Rodríguez"/>
    <m/>
    <s v="Sí"/>
    <x v="2"/>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s v="Control "/>
    <m/>
    <s v="Control / Compliance"/>
    <m/>
    <m/>
    <m/>
    <m/>
    <m/>
    <m/>
    <m/>
    <m/>
    <m/>
    <m/>
    <x v="4"/>
  </r>
  <r>
    <s v="E6"/>
    <n v="55"/>
    <s v="Proceso Jul-25"/>
    <m/>
    <s v="Modulo Bulk &amp; Microbulk eChannel"/>
    <s v="Acceso a facturación, estados de cuenta, históricos de consumo, niveles de tanques y sobre pedidos de clientes de bulk, microbulk y mixtos._x000a_"/>
    <m/>
    <s v="PROYECTO ANTERIOR"/>
    <x v="37"/>
    <x v="22"/>
    <n v="276"/>
    <s v="On time"/>
    <x v="1"/>
    <s v="No"/>
    <s v="Transformación Digital"/>
    <x v="0"/>
    <s v="IT Corporativo"/>
    <s v="NA"/>
    <s v="Adriana Loredo / Jessica Zanella"/>
    <s v="Tania Castorena"/>
    <s v="Adolfo Olmedo"/>
    <s v="José Ramón Rodríguez"/>
    <s v="Desarrollo de Negocios"/>
    <s v="Sí"/>
    <x v="0"/>
    <s v="Marketing/Ventas Cilindros"/>
    <n v="3"/>
    <n v="5"/>
    <n v="5"/>
    <n v="5"/>
    <n v="1"/>
    <n v="3"/>
    <n v="5"/>
    <n v="405"/>
    <n v="3"/>
    <n v="4"/>
    <n v="2"/>
    <n v="5"/>
    <n v="3"/>
    <n v="1"/>
    <n v="5"/>
    <n v="345"/>
    <n v="750"/>
    <s v="S: Terminado_x000a_N: En proceso despliegue interno y externo."/>
    <s v="Productividad - Soft Savings $106.5 K USD,  Hard Savings $15 K USD (conversión digital de pedidos cliente sobre pedido)"/>
    <n v="15000"/>
    <m/>
    <n v="115"/>
    <m/>
    <m/>
    <m/>
    <m/>
    <m/>
    <m/>
    <m/>
    <m/>
    <d v="2025-07-01T00:00:00"/>
    <d v="2026-06-01T00:00:00"/>
    <x v="0"/>
  </r>
  <r>
    <m/>
    <n v="52"/>
    <m/>
    <m/>
    <s v="Actualizar el reporte de clientes perdidos o en riesgo, para clientes de Especiales (Win / Lost) "/>
    <s v="Actualizar el reporte de clientes perdidos o en riesgo, para clientes de Especiales (Win / Lost) - Carolina Varela"/>
    <m/>
    <s v="TBD"/>
    <x v="27"/>
    <x v="10"/>
    <n v="244"/>
    <s v="Cancelado"/>
    <x v="1"/>
    <m/>
    <s v="Digital Nlatam - Citizen Developers"/>
    <x v="3"/>
    <s v="Digital"/>
    <m/>
    <s v="Raúl Gallegos "/>
    <s v="Raúl Gallegos "/>
    <m/>
    <s v="José Ramón Rodríguez"/>
    <m/>
    <s v="Sí"/>
    <x v="2"/>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m/>
    <m/>
    <m/>
    <m/>
    <m/>
    <m/>
    <m/>
    <m/>
    <m/>
    <m/>
    <m/>
    <m/>
    <m/>
    <x v="3"/>
  </r>
  <r>
    <m/>
    <n v="59"/>
    <m/>
    <m/>
    <s v="Herramienta / Visor de costos y gastos Gases Envasados"/>
    <s v="Herramienta que permita visualizar la información actualizada de costos y gastos al detalle, que facilite el análisis y envíe alertas de gastos fuera de promedio."/>
    <m/>
    <d v="2025-05-14T00:00:00"/>
    <x v="3"/>
    <x v="23"/>
    <n v="79"/>
    <s v="On time"/>
    <x v="1"/>
    <s v="No"/>
    <s v="Transformación Digital"/>
    <x v="0"/>
    <s v="SSC"/>
    <m/>
    <s v="Marco Pacheco"/>
    <s v="Marco Pacheco"/>
    <s v="Aldo Maldonado"/>
    <s v="José Ramón Rodríguez"/>
    <s v="PGP Nacional"/>
    <s v="Si"/>
    <x v="3"/>
    <s v="Marketing/Ventas Cilindros"/>
    <n v="3"/>
    <n v="5"/>
    <n v="1"/>
    <n v="5"/>
    <n v="1"/>
    <n v="3"/>
    <n v="3"/>
    <n v="315"/>
    <n v="5"/>
    <n v="5"/>
    <n v="3"/>
    <n v="3"/>
    <n v="5"/>
    <n v="3"/>
    <n v="5"/>
    <n v="435"/>
    <n v="750"/>
    <s v="S: Card 34390. Se termina y libera desarrollo de dashboard._x000a_N:Se programa capacitación a usuarios."/>
    <m/>
    <s v="Reducción de Tiempos"/>
    <m/>
    <m/>
    <m/>
    <m/>
    <m/>
    <m/>
    <m/>
    <m/>
    <m/>
    <m/>
    <m/>
    <m/>
    <x v="6"/>
  </r>
  <r>
    <s v="A6"/>
    <n v="54"/>
    <m/>
    <m/>
    <s v="Roadnet Cloud"/>
    <s v="Migración de RoadNet Entreprise a RoadNet Cloud."/>
    <m/>
    <s v="PROYECTO ANTERIOR"/>
    <x v="38"/>
    <x v="17"/>
    <n v="490"/>
    <s v="On time"/>
    <x v="2"/>
    <s v="No"/>
    <s v="IT Group"/>
    <x v="1"/>
    <s v="IT Local"/>
    <s v="NA"/>
    <s v="Mayela Ramírez"/>
    <s v="Mayela Ramírez"/>
    <s v="Leonel Lopez"/>
    <s v="Miguel Delgado"/>
    <s v="Operaciones"/>
    <s v="Sí"/>
    <x v="0"/>
    <s v="Producción/Distribución Envasados"/>
    <n v="5"/>
    <n v="5"/>
    <n v="5"/>
    <n v="5"/>
    <n v="5"/>
    <n v="3"/>
    <n v="5"/>
    <n v="495"/>
    <n v="3"/>
    <n v="1"/>
    <n v="1"/>
    <n v="5"/>
    <n v="3"/>
    <n v="1"/>
    <n v="3"/>
    <n v="255"/>
    <n v="750"/>
    <s v="S: Cierre del diseño de la solución _x000a_N: In progress, cotización de la solución "/>
    <s v="Validar con Mayela Ramírez tiempos de requerimiento de este proyecto, en función de la inversión requerida."/>
    <m/>
    <m/>
    <s v="Optimización de tiempos"/>
    <m/>
    <m/>
    <m/>
    <m/>
    <m/>
    <m/>
    <m/>
    <m/>
    <m/>
    <m/>
    <x v="1"/>
  </r>
  <r>
    <m/>
    <n v="60"/>
    <m/>
    <m/>
    <s v="Herramienta Digital para el analisis y seguimiento del proceso de conciliación de rutas"/>
    <s v="Htta que facilita el seguimiento al cumplimiento dirario de conciliación administrativa de rutas en plantas y sucursales. _x000a_"/>
    <m/>
    <d v="2025-01-01T00:00:00"/>
    <x v="36"/>
    <x v="19"/>
    <n v="156"/>
    <s v="On time"/>
    <x v="2"/>
    <m/>
    <s v="IT Group"/>
    <x v="0"/>
    <s v="Digital "/>
    <s v="Aldo Maldonado"/>
    <s v="Oscar Flores"/>
    <s v="Aldo Maldonado"/>
    <s v="Velia Niño, Marina Dávila"/>
    <s v="José Ramón Rodríguez"/>
    <s v="Operaciones"/>
    <s v="Sí"/>
    <x v="3"/>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Proyecto Concluido_x000a_"/>
    <s v="Compliance"/>
    <m/>
    <s v="Control de transacciones y cumplimiento"/>
    <m/>
    <m/>
    <m/>
    <m/>
    <m/>
    <m/>
    <m/>
    <m/>
    <m/>
    <m/>
    <x v="5"/>
  </r>
  <r>
    <s v="G2"/>
    <n v="56"/>
    <m/>
    <n v="27155"/>
    <s v="Auto - Geoposición pacientes iniciales"/>
    <s v="Desarrollo para que los pacientes de Homecare puedan  poner su ubicación real (domicilio). Con miras a resolver el problema de geoposición de los clientes. (HOLD)"/>
    <m/>
    <s v="PROYECTO ANTERIOR"/>
    <x v="39"/>
    <x v="19"/>
    <n v="365"/>
    <s v="Cancelado"/>
    <x v="2"/>
    <s v="No"/>
    <s v="Digital Nlatam"/>
    <x v="3"/>
    <s v="Digital"/>
    <s v="NA"/>
    <s v="Mayela Ramírez"/>
    <s v="Mayela Ramírez"/>
    <s v="Gerardo Moya"/>
    <s v="Miguel Delgado"/>
    <s v="Excelencia operacional "/>
    <s v="Sí"/>
    <x v="0"/>
    <s v="Producción/Distribución Envasados"/>
    <n v="4"/>
    <n v="5"/>
    <n v="5"/>
    <n v="5"/>
    <n v="1"/>
    <n v="5"/>
    <n v="5"/>
    <n v="450"/>
    <n v="5"/>
    <n v="3"/>
    <n v="2"/>
    <n v="1"/>
    <n v="3"/>
    <n v="3"/>
    <n v="3"/>
    <n v="300"/>
    <n v="750"/>
    <s v="S: Se identificó la necesidad. Se realizaron algunas pruebas del modelo de estandarización de direcciones (ML) con largos tiempos de procesamiento. Se solicitó un servidor con mayor capacidad_x000a_N: Resolver si se requiere inversión de un servidor adicional en cuanto confirme IT disponibilidad de recursos"/>
    <s v="Validar con Mayela Ramírez tiempos de requerimiento de este proyecto, en función de la inversión requerida."/>
    <m/>
    <m/>
    <m/>
    <m/>
    <m/>
    <m/>
    <m/>
    <m/>
    <m/>
    <m/>
    <m/>
    <m/>
    <m/>
    <x v="7"/>
  </r>
  <r>
    <m/>
    <n v="57"/>
    <m/>
    <m/>
    <s v="Integración Argus con CRM "/>
    <s v="Integración información organizada de contratos con Argus a CRM"/>
    <m/>
    <d v="2025-05-23T00:00:00"/>
    <x v="40"/>
    <x v="16"/>
    <n v="0"/>
    <s v="No iniciado"/>
    <x v="5"/>
    <s v="No"/>
    <s v="Transformación Digital"/>
    <x v="2"/>
    <s v="TBD"/>
    <s v="NA"/>
    <s v="Edgar Madrigal"/>
    <s v="NinfaEdith Fernández"/>
    <m/>
    <s v="Tania Mercado"/>
    <s v="Finanzas /Compras / IT"/>
    <s v="Sí"/>
    <x v="0"/>
    <s v="Finanzas/RH/Compras/Nitropet"/>
    <n v="3"/>
    <n v="5"/>
    <n v="3"/>
    <n v="5"/>
    <n v="1"/>
    <n v="3"/>
    <n v="5"/>
    <n v="375"/>
    <n v="3"/>
    <n v="5"/>
    <n v="3"/>
    <n v="5"/>
    <n v="3"/>
    <n v="3"/>
    <n v="3"/>
    <n v="375"/>
    <n v="750"/>
    <s v="S: Por iniciar._x000a_N: Se programará sesión con NinfaEdith Fdz, Edgar Madrigal y Gerardo Moya."/>
    <s v="En siguiente sesión de validación con PYC se definirá alcance de este proyecto para tocar luego base con Edgar Madrigal_x000a_"/>
    <m/>
    <m/>
    <m/>
    <m/>
    <m/>
    <m/>
    <m/>
    <m/>
    <m/>
    <m/>
    <m/>
    <m/>
    <m/>
    <x v="3"/>
  </r>
  <r>
    <m/>
    <n v="58"/>
    <m/>
    <m/>
    <s v="Reporte para visualizar el Margen por línea de Flash gases especiales "/>
    <s v="Automatizar un reporte para monitorear el margen por línea de Flash, costos y su desempeño, precios.  "/>
    <m/>
    <s v="TBD"/>
    <x v="27"/>
    <x v="10"/>
    <n v="244"/>
    <s v="No iniciado"/>
    <x v="1"/>
    <m/>
    <s v="Digital Nlatam - Citizen Developers"/>
    <x v="2"/>
    <s v="Digital"/>
    <m/>
    <s v="Raúl Gallegos "/>
    <s v="Raúl Gallegos "/>
    <m/>
    <s v="José Ramón Rodríguez"/>
    <m/>
    <s v="Sí"/>
    <x v="2"/>
    <m/>
    <n v="3"/>
    <n v="5"/>
    <n v="1"/>
    <n v="5"/>
    <n v="0"/>
    <n v="1"/>
    <n v="5"/>
    <n v="300"/>
    <n v="4"/>
    <n v="5"/>
    <n v="3"/>
    <n v="5"/>
    <n v="3"/>
    <n v="5"/>
    <n v="5"/>
    <n v="450"/>
    <n v="750"/>
    <s v="S: Se identificó oportunidad con usuario y se requiere definiciones de alcances y líderes para el proyecto._x000a_N: Sesión con Process Owner para tomar definiciones de negocio"/>
    <s v="1. Se revisará el reporte del Cost to serve con Raúl Gallegos para ver si la información es lo que busca para el análisis de rentabilidad de los clientes de especiales / Semana 20 al 28 de feb_x000a_2. Levantar requerimientos de negocio para diseñar la solución tecnológica neCésaria_x000a_"/>
    <m/>
    <m/>
    <m/>
    <m/>
    <m/>
    <m/>
    <m/>
    <m/>
    <m/>
    <m/>
    <m/>
    <m/>
    <m/>
    <x v="3"/>
  </r>
  <r>
    <m/>
    <n v="61"/>
    <m/>
    <m/>
    <s v="Herramienta Digital para el análisis y seguimiento de transacciones pendientes por cerrar (A8, O2, TT, TY)"/>
    <s v="Htta que facilita la detección y seguimiento en plantas y sucursales ordenes de JDE retenidas y que tienen que cerrarse._x000a_"/>
    <m/>
    <d v="2025-01-01T00:00:00"/>
    <x v="36"/>
    <x v="19"/>
    <n v="156"/>
    <s v="On time"/>
    <x v="2"/>
    <m/>
    <s v="IT Group"/>
    <x v="0"/>
    <s v="Digital "/>
    <s v="Aldo Maldonado"/>
    <s v="Oscar Flores"/>
    <s v="Aldo Maldonado"/>
    <s v="Velia Niño, Marina Dávila"/>
    <s v="José Ramón Rodríguez"/>
    <s v="Operaciones"/>
    <s v="Sí"/>
    <x v="3"/>
    <s v="Producción/Distribución Envasados"/>
    <n v="5"/>
    <n v="5"/>
    <n v="3"/>
    <n v="5"/>
    <n v="3"/>
    <n v="1"/>
    <n v="3"/>
    <n v="375"/>
    <n v="5"/>
    <n v="5"/>
    <n v="2"/>
    <n v="3"/>
    <n v="3"/>
    <n v="3"/>
    <n v="3"/>
    <n v="360"/>
    <n v="735"/>
    <s v="S: Se desarrolla dashboard con el resumen y detalle de todas las ordenes pendientes de cerrar (O2, TY, A8 y ordenes pendientes de verificar en TA). Se libera con supervisores adiministrativos_x000a_"/>
    <s v="Proyecto Concluido_x000a_"/>
    <s v="Compliance"/>
    <m/>
    <s v="Control de transacciones y cumplimiento"/>
    <m/>
    <m/>
    <m/>
    <m/>
    <m/>
    <m/>
    <m/>
    <m/>
    <m/>
    <m/>
    <x v="5"/>
  </r>
  <r>
    <m/>
    <n v="67"/>
    <s v="Proceso Jul-25"/>
    <m/>
    <s v="Facturas retenidas sin contabilizar"/>
    <s v="Herramienta que Identifique ventas retenidas en estatus 580 - 620 o estaus anteriores con el fin de identificar el error con un algoritmo inteligente y liberarlas lo antes posible."/>
    <m/>
    <d v="2025-01-01T00:00:00"/>
    <x v="41"/>
    <x v="24"/>
    <n v="30"/>
    <s v="On time"/>
    <x v="0"/>
    <m/>
    <s v="Digital Nlatam - Citizen Developers"/>
    <x v="0"/>
    <s v="Digital"/>
    <s v="Aldo Maldonado"/>
    <s v="Oscar Flores"/>
    <s v="Oscar Flores"/>
    <s v="Marina Dávila"/>
    <s v="José Ramón Rodríguez"/>
    <s v="Finanzas /Compras / IT"/>
    <s v="Sí"/>
    <x v="3"/>
    <s v="Finanzas/RH/Compras/Nitropet"/>
    <n v="3"/>
    <n v="5"/>
    <n v="1"/>
    <n v="5"/>
    <n v="3"/>
    <n v="5"/>
    <n v="3"/>
    <n v="375"/>
    <n v="5"/>
    <n v="5"/>
    <n v="2"/>
    <n v="3"/>
    <n v="3"/>
    <n v="3"/>
    <n v="3"/>
    <n v="360"/>
    <n v="735"/>
    <s v="S: Se libera información en dashboard de scorecard daily._x000a_N: Crear roles específicos para acceso a la información a usuarios de las areas: Soporte Integra, Operaciones, Facturación, Crédito y Cobranza."/>
    <s v="Concluido"/>
    <n v="50000"/>
    <m/>
    <s v="Control administrativo"/>
    <m/>
    <m/>
    <m/>
    <m/>
    <m/>
    <m/>
    <m/>
    <m/>
    <d v="2025-08-01T00:00:00"/>
    <m/>
    <x v="4"/>
  </r>
  <r>
    <m/>
    <n v="68"/>
    <m/>
    <m/>
    <s v="Herramienta Digital para el analisis y seguimiento de Bitácoras de ingresos pendientes de cerrar"/>
    <s v="Visor en Power BI para visualizar bitácoras pendiente de cerrar, el importe pendiente de cerrar, medición del tiempo de ciclo, la tendencia a través del tiempo, la vista calendario de lo pendiente y el tipo de recolección de efectivo"/>
    <m/>
    <d v="2025-02-01T00:00:00"/>
    <x v="4"/>
    <x v="19"/>
    <n v="243"/>
    <s v="On time"/>
    <x v="6"/>
    <m/>
    <s v="Digital Nlatam - Citizen Developers"/>
    <x v="0"/>
    <m/>
    <s v="Aldo Maldonado"/>
    <s v="Oscar Flores"/>
    <s v="Oscar Flores"/>
    <m/>
    <s v="José Ramón Rodríguez"/>
    <s v="PGP Nacional"/>
    <s v="Si"/>
    <x v="3"/>
    <s v="Marketing/Ventas Cilindros"/>
    <n v="3"/>
    <n v="5"/>
    <n v="1"/>
    <n v="5"/>
    <n v="0"/>
    <n v="1"/>
    <n v="5"/>
    <n v="300"/>
    <n v="5"/>
    <n v="5"/>
    <n v="2"/>
    <n v="3"/>
    <n v="5"/>
    <n v="3"/>
    <n v="5"/>
    <n v="420"/>
    <n v="720"/>
    <s v="S: Se termina desarrollo por parte del equipo de Pedro Ramírez, se realizam sesiones de revisión y se solicitan algunos ajustes. Aldo continua con desarrollo e implementa dashboard en scorecard diario para seguimiento a bitácoras pendientes de cerrar. Se libera a supervisores administrativos._x000a_N: Se genera vista para liberar a todos los ventas mostrador_x000a_"/>
    <s v="Concluido"/>
    <s v="Compliance"/>
    <m/>
    <s v="Control, Compliance, Reducción de tiempo admin"/>
    <m/>
    <m/>
    <m/>
    <m/>
    <m/>
    <m/>
    <m/>
    <m/>
    <m/>
    <m/>
    <x v="5"/>
  </r>
  <r>
    <m/>
    <n v="62"/>
    <m/>
    <m/>
    <s v="Herramienta Digital para el análisis y seguimiento de Facturas retenidas sin contabilizar (duplicado)"/>
    <s v="Herramienta que Identifique ventas retenidas en estatus 580 - 620 con el fin de identificar el error con un algoritmo inteligente y liberarlas lo antes posible."/>
    <m/>
    <d v="2025-01-01T00:00:00"/>
    <x v="4"/>
    <x v="19"/>
    <m/>
    <s v="Cancelado"/>
    <x v="0"/>
    <m/>
    <s v="Digital Nlatam - Citizen Developers"/>
    <x v="3"/>
    <s v="Digital"/>
    <s v="Aldo Maldonado"/>
    <s v="Oscar Flores"/>
    <s v="Oscar Flores"/>
    <s v="Marina Dávila"/>
    <s v="José Ramón Rodríguez"/>
    <s v="Finanzas /Compras / IT"/>
    <s v="Sí"/>
    <x v="3"/>
    <s v="Finanzas/RH/Compras/Nitropet"/>
    <n v="3"/>
    <n v="5"/>
    <n v="1"/>
    <n v="5"/>
    <n v="3"/>
    <n v="5"/>
    <n v="3"/>
    <n v="375"/>
    <n v="5"/>
    <n v="5"/>
    <n v="2"/>
    <n v="3"/>
    <n v="3"/>
    <n v="3"/>
    <n v="3"/>
    <n v="360"/>
    <n v="735"/>
    <s v="S: En nov-24 se tenían 163 documentos a crédito de enero a octubre en 580-620 por un importe de $1.8 mmps.  Se definen reglas para identificar ordenes/facturas de producto ya entregado y que aún no esta contabilizado en JDE (estatus 580-620 y anteriores, ordenes con código de retención o pedientes por TA) así como sus motivos y responsable de avanzar dichas ordenes. Se libera información en dashboard de scorecard daily._x000a_N: Crear roles específicos para acceso a la información a usuarios de las areas: Soporte Integra, Operaciones, Facturación, Crédito y Cobranza."/>
    <s v="Se agenda sesión 29 abril con Cobranza y Facturación"/>
    <n v="50000"/>
    <m/>
    <s v="Control administrativo"/>
    <m/>
    <m/>
    <m/>
    <m/>
    <m/>
    <m/>
    <m/>
    <m/>
    <d v="2025-08-01T00:00:00"/>
    <m/>
    <x v="7"/>
  </r>
  <r>
    <m/>
    <n v="63"/>
    <m/>
    <m/>
    <s v="Rediseño de modelo de compensación Variable de Distribución para PGP"/>
    <s v="Revision de modelo de compensación Variable de PGP, para automatizar y reducir oportunidades de GAPS en el proceso"/>
    <m/>
    <d v="2025-04-01T00:00:00"/>
    <x v="24"/>
    <x v="20"/>
    <m/>
    <s v="Cancelado"/>
    <x v="2"/>
    <m/>
    <s v="Digital Nlatam - Citizen Developers"/>
    <x v="3"/>
    <m/>
    <s v="Marina Davila"/>
    <s v="Hector Cuellar"/>
    <s v="Hector Cuellar"/>
    <m/>
    <m/>
    <s v="PGP Nacional"/>
    <s v="Si"/>
    <x v="3"/>
    <m/>
    <n v="5"/>
    <n v="5"/>
    <n v="5"/>
    <n v="5"/>
    <n v="3"/>
    <n v="5"/>
    <n v="5"/>
    <n v="495"/>
    <n v="3"/>
    <n v="3"/>
    <n v="2"/>
    <n v="5"/>
    <n v="1"/>
    <n v="1"/>
    <n v="1"/>
    <n v="240"/>
    <n v="735"/>
    <s v="S: Se realiza sesión con equipo Staff para entender los GAPS identificados y se elabora un plan a seguir involucrando otras áreas_x000a_N: Sesión con líderes de Distribción para revisar el mapeo del proceso y las oportunidades identificadas. Definir oportunidades de Tecnología y/o definiciones de negocio (Procedimiento)"/>
    <m/>
    <s v="Compliance"/>
    <m/>
    <m/>
    <m/>
    <m/>
    <m/>
    <m/>
    <m/>
    <m/>
    <m/>
    <m/>
    <m/>
    <m/>
    <x v="1"/>
  </r>
  <r>
    <s v="E4"/>
    <n v="64"/>
    <m/>
    <m/>
    <s v="Migración Tienda Linde y Tienda Medigas"/>
    <s v="Migración de plataformas de e-Commerce para reducción de oportunidades en ciberseguridad._x000a_"/>
    <m/>
    <s v="PROYECTO ANTERIOR"/>
    <x v="42"/>
    <x v="25"/>
    <n v="603"/>
    <s v="On time"/>
    <x v="1"/>
    <s v="No"/>
    <s v="Transformación Digital"/>
    <x v="1"/>
    <s v="IT Corporativo"/>
    <s v="NA"/>
    <s v="Edgar Madrigal"/>
    <s v="Cindy Lozano"/>
    <s v="TBD"/>
    <s v="José Ramón Rodríguez"/>
    <s v="Desarrollo de Negocios"/>
    <s v="Sí"/>
    <x v="0"/>
    <s v="Marketing/Ventas Cilindros"/>
    <n v="5"/>
    <n v="5"/>
    <n v="5"/>
    <n v="5"/>
    <n v="0"/>
    <n v="5"/>
    <n v="3"/>
    <n v="420"/>
    <n v="3"/>
    <n v="2"/>
    <n v="2"/>
    <n v="5"/>
    <n v="3"/>
    <n v="1"/>
    <n v="5"/>
    <n v="315"/>
    <n v="735"/>
    <s v="_x000a_S: Se está trabajando Virket/IT en actualización de Versiones para garantizar oportunidades de Ciberseguridad._x000a_Se está implementando una DMZ para proteger la red de Linde_x000a_Se esta analizando junto con Corporación los requerimientos para migrar ambas tiendas a plataforma de E-Channel. Se tienen requerimientos y cotizaciones. _x000a_N: Terminar pruebas de Ciberseguridad Feb25 _x000a_Evaluar desarrollos y cambios que se tienen que hacer y hacer plan de trabajo. Revisar propuestas del proyecto de canal minorista."/>
    <s v="Se validará con Cindy Lozano para validar estatus de las pruebas de Ciberseguridad y requerimientos con la Corporación."/>
    <m/>
    <m/>
    <s v="Cumplimiento_x000a_UX_x000a_Performance_x000a_Ventas Potenciales Adicionales"/>
    <m/>
    <m/>
    <m/>
    <m/>
    <m/>
    <m/>
    <m/>
    <m/>
    <m/>
    <m/>
    <x v="6"/>
  </r>
  <r>
    <m/>
    <n v="65"/>
    <m/>
    <m/>
    <s v="Automatizar o digitalizar el proceso de conciliación de rutas"/>
    <s v="Facilitar y agilizar el proceso de conciliación administrativa en plantas y sucursales, asegurar la conciliación de rutas_x000a_"/>
    <m/>
    <s v="TBD"/>
    <x v="40"/>
    <x v="16"/>
    <m/>
    <s v="Cancelado"/>
    <x v="2"/>
    <m/>
    <s v="IT Group"/>
    <x v="3"/>
    <s v="Digital "/>
    <m/>
    <s v="Oscar Flores"/>
    <s v="Aldo Maldonado"/>
    <s v="Velia Niño, Marina Dávila"/>
    <s v="José Ramón Rodríguez"/>
    <s v="Operaciones"/>
    <s v="Sí"/>
    <x v="3"/>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Sesión con el negocio para definir requerimientos 1era semana de marzo_x000a_"/>
    <n v="100000"/>
    <m/>
    <s v="Control de transacciones y cumplimiento"/>
    <m/>
    <m/>
    <m/>
    <m/>
    <m/>
    <m/>
    <m/>
    <m/>
    <m/>
    <m/>
    <x v="3"/>
  </r>
  <r>
    <s v="G8"/>
    <n v="66"/>
    <m/>
    <n v="30647"/>
    <s v="OrderGPT"/>
    <s v="BOT enfocado en CSC Envasados  que interpreta mails con pedidos, resumiendo solicitud y crea pedido (orden) en JDE."/>
    <m/>
    <s v="TBD"/>
    <x v="43"/>
    <x v="20"/>
    <n v="230"/>
    <s v="On time"/>
    <x v="5"/>
    <m/>
    <s v="Digital Nlatam"/>
    <x v="1"/>
    <s v="Digital EEUU"/>
    <m/>
    <s v="Marcela Hernández"/>
    <s v="Marcela Hernández"/>
    <s v="Adolfo Olmedo/Lei Sun"/>
    <s v="Tania Mercado"/>
    <s v="Finanzas /Compras / IT"/>
    <s v="Sí"/>
    <x v="3"/>
    <s v="Finanzas/RH/Compras/Nitropet"/>
    <n v="4"/>
    <n v="5"/>
    <n v="5"/>
    <n v="5"/>
    <n v="1"/>
    <n v="1"/>
    <n v="5"/>
    <n v="390"/>
    <n v="5"/>
    <n v="5"/>
    <n v="1"/>
    <n v="3"/>
    <n v="3"/>
    <n v="3"/>
    <n v="3"/>
    <n v="345"/>
    <n v="735"/>
    <s v="S:  Se presentó la iniciativa por el Grupo Digital Américas._x000a_N: Se realizan sesiones programadas, proxima para el 22 julio, en definición plan de trabajo y fecha estimada de cierre."/>
    <s v="Tania revisará con Marcela si hay impacto de beneficios con el CSC. 24feb25_x000a_Manuel Revisa con PO sesión para kickoff del proyecto y estatus 24 feb 25"/>
    <n v="36000"/>
    <m/>
    <m/>
    <m/>
    <m/>
    <m/>
    <m/>
    <m/>
    <m/>
    <m/>
    <m/>
    <m/>
    <m/>
    <x v="6"/>
  </r>
  <r>
    <m/>
    <n v="69"/>
    <m/>
    <m/>
    <s v="Identificación proactiva de créditos informales"/>
    <s v="Visor en Power BI para visualizar desviaciones de efectivo"/>
    <m/>
    <d v="2025-05-01T00:00:00"/>
    <x v="44"/>
    <x v="15"/>
    <n v="29"/>
    <s v="On time"/>
    <x v="6"/>
    <m/>
    <s v="Digital Nlatam - Citizen Developers"/>
    <x v="0"/>
    <m/>
    <s v="Aldo Maldonado"/>
    <s v="Oscar Flores"/>
    <s v="Oscar Flores"/>
    <m/>
    <s v="José Ramón Rodríguez"/>
    <s v="PGP Nacional"/>
    <s v="Si"/>
    <x v="3"/>
    <s v="Marketing/Ventas Cilindros"/>
    <n v="3"/>
    <n v="5"/>
    <n v="1"/>
    <n v="5"/>
    <n v="0"/>
    <n v="1"/>
    <n v="5"/>
    <n v="300"/>
    <n v="5"/>
    <n v="5"/>
    <n v="2"/>
    <n v="3"/>
    <n v="5"/>
    <n v="3"/>
    <n v="5"/>
    <n v="420"/>
    <n v="720"/>
    <s v="S: Sesión jueves 10 julio para validación de datos y liberación del visor"/>
    <s v="Concluido"/>
    <s v="Compliance"/>
    <m/>
    <s v="Control, Compliance, Reducción de tiempo admin"/>
    <m/>
    <m/>
    <m/>
    <m/>
    <m/>
    <m/>
    <m/>
    <m/>
    <m/>
    <m/>
    <x v="0"/>
  </r>
  <r>
    <m/>
    <m/>
    <m/>
    <m/>
    <s v="Visor EAM: Principales KPIS de mantenimientos PREVENTIVOS en unidades de distribución"/>
    <s v="Dashboard para seguimiento a KPI´s sobre los mantenimientos preventivos y correctivos que se registran en la app EAM"/>
    <m/>
    <m/>
    <x v="45"/>
    <x v="6"/>
    <n v="41"/>
    <s v="On time"/>
    <x v="2"/>
    <m/>
    <s v="Digital Nlatam - Practicantes"/>
    <x v="1"/>
    <s v="Digital"/>
    <m/>
    <s v="Oscar Caballero"/>
    <s v="Jesus Guzman"/>
    <m/>
    <s v="Miguel Delgado"/>
    <s v="Operaciones"/>
    <m/>
    <x v="3"/>
    <m/>
    <n v="3"/>
    <n v="5"/>
    <n v="1"/>
    <n v="5"/>
    <n v="0"/>
    <n v="1"/>
    <n v="3"/>
    <n v="270"/>
    <n v="5"/>
    <n v="5"/>
    <n v="3"/>
    <n v="3"/>
    <n v="5"/>
    <n v="5"/>
    <n v="5"/>
    <n v="465"/>
    <n v="735"/>
    <m/>
    <m/>
    <s v="Control y optimización"/>
    <m/>
    <m/>
    <m/>
    <m/>
    <m/>
    <m/>
    <m/>
    <m/>
    <m/>
    <m/>
    <m/>
    <m/>
    <x v="4"/>
  </r>
  <r>
    <m/>
    <n v="75"/>
    <m/>
    <n v="19155"/>
    <s v="MB Quoting Tool"/>
    <s v="Adecuar la herramienta en a la versión de EU para considerar cálculo de rentabilidad._x000a_Esta herramienta permite guardar las cotizaciones realizadas y enviarlas de manera automática a clientes"/>
    <m/>
    <s v="TBD"/>
    <x v="38"/>
    <x v="23"/>
    <n v="490"/>
    <s v="On time"/>
    <x v="1"/>
    <m/>
    <s v="Digital Nlatam"/>
    <x v="0"/>
    <s v="Digital EEUU "/>
    <m/>
    <s v="Jessica Zanella"/>
    <s v="Jessica Zanella"/>
    <s v="Uriel Torres/ Lei Sun"/>
    <s v="José Ramón Rodríguez"/>
    <s v="PGP Centro/Sur"/>
    <s v="Sí"/>
    <x v="2"/>
    <s v="Marketing/Ventas Cilindros"/>
    <n v="3"/>
    <n v="5"/>
    <n v="2"/>
    <n v="5"/>
    <n v="1"/>
    <n v="1"/>
    <n v="3"/>
    <n v="300"/>
    <n v="5"/>
    <n v="5"/>
    <n v="2"/>
    <n v="5"/>
    <n v="3"/>
    <n v="3"/>
    <n v="5"/>
    <n v="420"/>
    <n v="720"/>
    <s v="S:  Se hicieron los ultimos ajustes por parte de la corporación y Yarizma esta trabajando en el formato final que se genera para la cotizacion. Se estima tenerlo listo para 11 de Abril_x000a_N: Una vez que se entregue el formato, la corporación (Lei) revisará integrar un flujo de aprobación de acuerdo a lo que requiere el negocio (Jessica definirá el flujo)"/>
    <s v="1. Se realiza sesión con Jose Pinto y Lei en Mty 4 Abr25, se revisa con Yarizma y Jessica las acciones a tomar: Terminar de definir formato_x000a_2. Definir el flujo del proceso con la nueva herramienta y validar con Gtes.. Yarizma. 3Mar25 Pilar convoca sesión para revisar antes de la sesión con el resto del equipo_x000a_3. Gerardo proporciona guía básica de temas a definir por el negocio 26Feb25_x000a_4. Se requiere ratificar el proceso y definir el proceso por parte del negocio y logística, Luis Enrique Macario, Roxana Frutos. j. cotizaciones en zonas donde no hay cobertura._x000a_5.  Solo esta pendiente la realización de pruebas por parte de ventas para liberar la herramienta  30/07/2025_x000a_"/>
    <s v="Optimizacion del Proceso y reducción de tiempo admvo"/>
    <m/>
    <s v="Integración de Procesos_x000a_Simplificación de procesos_x000a_Reducción de tiempos_x000a_Generación de Data para Análisis "/>
    <m/>
    <m/>
    <m/>
    <m/>
    <m/>
    <m/>
    <m/>
    <m/>
    <m/>
    <m/>
    <x v="0"/>
  </r>
  <r>
    <s v="G3"/>
    <n v="79"/>
    <s v="NO"/>
    <n v="30503"/>
    <s v="Use of vehicle ramps at unauthorized stops"/>
    <s v="Reporte de Información de uso de rampas de Mix Telematics."/>
    <m/>
    <s v="PROYECTO ANTERIOR"/>
    <x v="46"/>
    <x v="26"/>
    <n v="352"/>
    <s v="On time"/>
    <x v="2"/>
    <s v="No"/>
    <s v="Digital Nlatam"/>
    <x v="0"/>
    <s v="Digital"/>
    <s v="NA"/>
    <s v="Mayela Ramírez"/>
    <s v="Uriel Torres"/>
    <s v="Uriel Torres"/>
    <s v="Miguel Delgado"/>
    <s v="PGP Nte./ Occidente / Noroeste"/>
    <s v="Sí"/>
    <x v="0"/>
    <s v="Producción/Distribución Envasados"/>
    <n v="5"/>
    <n v="5"/>
    <n v="1"/>
    <n v="5"/>
    <n v="1"/>
    <n v="3"/>
    <n v="3"/>
    <n v="345"/>
    <n v="5"/>
    <n v="3"/>
    <n v="2"/>
    <n v="3"/>
    <n v="3"/>
    <n v="3"/>
    <n v="5"/>
    <n v="360"/>
    <n v="705"/>
    <s v="Proyecto terminado por Uriel Torres. Este proyecto en realidad fueron dos etapas, la primera parte fue  uso de rampas con trackabout y  seguirá la segunda parte que tiene que ver con  paradas no planeadas. Se está trabajando en la segunda etapa con Mayela Ramírez, Gerardo Moya, Uriel Torres y esta segunda etapa está en la fase de defición de lineamientos por parte del negocio (Héctor Cuéllar)."/>
    <m/>
    <s v="Control"/>
    <s v="Soft"/>
    <s v="Control"/>
    <m/>
    <m/>
    <m/>
    <m/>
    <m/>
    <m/>
    <m/>
    <m/>
    <m/>
    <m/>
    <x v="0"/>
  </r>
  <r>
    <m/>
    <n v="70"/>
    <m/>
    <m/>
    <s v="App para administración de vigilancia, intendencia y servicios TI latina "/>
    <s v="Digitalizar y simplificar el proceso de inasistencias de vigilancia y seguridad para llevar un control Digital."/>
    <m/>
    <d v="2025-02-01T00:00:00"/>
    <x v="28"/>
    <x v="6"/>
    <n v="92"/>
    <s v="On time"/>
    <x v="0"/>
    <s v="No"/>
    <s v="Digital Nlatam - Citizen Developers"/>
    <x v="1"/>
    <s v="Digital"/>
    <s v="Aldo Maldonado"/>
    <s v="Oscar Flores"/>
    <s v="Oscar Flores"/>
    <m/>
    <s v="José Ramón Rodríguez"/>
    <s v="PGP Nacional"/>
    <s v="Sí"/>
    <x v="0"/>
    <s v="Marketing/Ventas Cilindros"/>
    <n v="3"/>
    <n v="5"/>
    <n v="1"/>
    <n v="5"/>
    <n v="0"/>
    <n v="5"/>
    <n v="3"/>
    <n v="330"/>
    <n v="5"/>
    <n v="5"/>
    <n v="4"/>
    <n v="3"/>
    <n v="3"/>
    <n v="3"/>
    <n v="3"/>
    <n v="390"/>
    <n v="720"/>
    <s v="S: Se identificó la oportunidad_x000a_N: Sesión con el negocio para definir requerimientos"/>
    <s v="Generar sesión con Oscar Flores, Fernando Madrigal, Mario Carranza y Víctor Mata para definir el alcance del proyecto y evaluar la herramienta a desarrollar."/>
    <n v="20000"/>
    <m/>
    <s v="Mejorar el control del costo por inasistencias de los servicios de vigilancia"/>
    <m/>
    <m/>
    <m/>
    <m/>
    <m/>
    <m/>
    <m/>
    <m/>
    <m/>
    <m/>
    <x v="1"/>
  </r>
  <r>
    <m/>
    <n v="71"/>
    <m/>
    <m/>
    <s v="ECOA etapa II Mezclas especiales"/>
    <s v="Replicar la funcionalidad de ECOA para gases puros para las Mezclas especiales. Consiste en el desarrollo de reportes y certificados de calidad para las mezclas especiales. (etapa 1 réplica de código QR)"/>
    <m/>
    <s v="TBD"/>
    <x v="4"/>
    <x v="10"/>
    <n v="243"/>
    <s v="Stand by"/>
    <x v="5"/>
    <m/>
    <s v="IT Group"/>
    <x v="1"/>
    <s v="IT Local "/>
    <s v="N/A"/>
    <s v="Raúl Gallegos "/>
    <s v="Arael Mejía"/>
    <s v="Ismael Hernández"/>
    <s v="Aldo Maldonado"/>
    <m/>
    <s v="Sí"/>
    <x v="2"/>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19 Feb con Raul Gallegos, su equipo, Rodolfo Gomez, Ismael Hernández."/>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
    <m/>
    <s v="$TBD"/>
    <s v="Servicio y control de certificados"/>
    <m/>
    <m/>
    <m/>
    <m/>
    <m/>
    <m/>
    <m/>
    <m/>
    <m/>
    <m/>
    <x v="2"/>
  </r>
  <r>
    <m/>
    <n v="72"/>
    <m/>
    <m/>
    <s v="QR para descarga de certificados de calidad Gases puros"/>
    <s v="Replicar la funcionalidad de Ecuador para descarga de certificados de calidad para gases puros"/>
    <m/>
    <d v="2025-02-01T00:00:00"/>
    <x v="47"/>
    <x v="10"/>
    <n v="215"/>
    <s v="Stand by"/>
    <x v="5"/>
    <m/>
    <s v="IT Group"/>
    <x v="1"/>
    <s v="IT Local "/>
    <s v="N/A"/>
    <s v="Raúl Gallegos "/>
    <s v="Arael Mejía"/>
    <s v="Ismael Hernández"/>
    <s v="Aldo Maldonado"/>
    <s v="Gases Especiales"/>
    <s v="Sí"/>
    <x v="2"/>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con Raul Gallegos, su equipo, Rodolfo Gomez, Ismael Hernández._x000a_30 / 06 / 2025 Está lista de espera de IT"/>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4. Esta en lista de espera por IT _x000a_"/>
    <m/>
    <m/>
    <s v="Servicio y control de certificados"/>
    <m/>
    <m/>
    <m/>
    <m/>
    <m/>
    <m/>
    <m/>
    <m/>
    <m/>
    <m/>
    <x v="2"/>
  </r>
  <r>
    <s v="A3"/>
    <n v="73"/>
    <m/>
    <m/>
    <s v="Implementación Azure B2C"/>
    <s v="Implementación de Azure B2C para unificar cuentas de usuarios en canales digitales: Portales, Recarga Linde web, Apps móviles._x000a_"/>
    <m/>
    <s v="PROYECTO ANTERIOR"/>
    <x v="34"/>
    <x v="6"/>
    <n v="335"/>
    <s v="On time"/>
    <x v="5"/>
    <s v="No"/>
    <s v="Transformación Digital"/>
    <x v="1"/>
    <s v="SSC"/>
    <s v="NA"/>
    <s v="Edgar Madrigal"/>
    <s v="Cindy Lozano"/>
    <s v="Christian Carrillo"/>
    <s v="José Ramón Rodríguez"/>
    <s v="Desarrollo de Negocios"/>
    <s v="Sí"/>
    <x v="0"/>
    <s v="Marketing/Ventas Cilindros"/>
    <n v="3"/>
    <n v="5"/>
    <n v="5"/>
    <n v="5"/>
    <n v="0"/>
    <n v="3"/>
    <n v="5"/>
    <n v="390"/>
    <n v="3"/>
    <n v="5"/>
    <n v="2"/>
    <n v="5"/>
    <n v="3"/>
    <n v="1"/>
    <n v="3"/>
    <n v="330"/>
    <n v="720"/>
    <s v="S: En desarrollo con SSC y Corporación_x000a_N: Terminar integraciones de diferentes canales, Pruebas finales, Campaña a clientes (usuarios activos)"/>
    <s v="Se solicitará sesión con Cindy Lozano para ver actualización del proyecto y si sigue en el scope de proyectos prioritarios para Transformación Digital."/>
    <m/>
    <m/>
    <s v="Cumplimiento, Satisfacción del Cliente"/>
    <m/>
    <m/>
    <m/>
    <m/>
    <m/>
    <m/>
    <m/>
    <m/>
    <m/>
    <m/>
    <x v="2"/>
  </r>
  <r>
    <m/>
    <n v="74"/>
    <m/>
    <m/>
    <s v="Actualización plan compensación a vendedores PGP &amp; Merchant"/>
    <s v="Update de la matriz digital para generar la compensación variable a vendedores de GE y Merchant."/>
    <m/>
    <s v="TBD"/>
    <x v="27"/>
    <x v="20"/>
    <n v="244"/>
    <s v="On time"/>
    <x v="0"/>
    <m/>
    <s v="IT Group"/>
    <x v="2"/>
    <s v="IT Local "/>
    <s v="No aplica"/>
    <s v="Pablo Vela"/>
    <s v="Ninfaedith Fernández"/>
    <s v="Velia Niño"/>
    <s v="Tania Mercado"/>
    <s v="Finanzas /Compras / IT"/>
    <s v="Sí"/>
    <x v="3"/>
    <s v="Finanzas/RH/Compras/Nitropet"/>
    <n v="4"/>
    <n v="5"/>
    <n v="4"/>
    <n v="5"/>
    <n v="3"/>
    <n v="5"/>
    <n v="5"/>
    <n v="465"/>
    <n v="3"/>
    <n v="2"/>
    <n v="2"/>
    <n v="3"/>
    <n v="3"/>
    <n v="1"/>
    <n v="3"/>
    <n v="255"/>
    <n v="720"/>
    <s v="S: Proveedor seleccionado, en proceso de alta y sesiones iniciales de analisis de alcance y plan de desarrollo_x000a_N: Concuir el proceso de arranque y hacer seguimiento de sprints "/>
    <m/>
    <m/>
    <m/>
    <m/>
    <m/>
    <m/>
    <m/>
    <m/>
    <m/>
    <m/>
    <m/>
    <m/>
    <m/>
    <m/>
    <x v="3"/>
  </r>
  <r>
    <m/>
    <n v="82"/>
    <s v="AM03192"/>
    <n v="30489"/>
    <s v="Trackabout Value Streams. Tablero Lento Movimiento"/>
    <s v="Tablero que permite identificar los cilindros que entregamos a los clientes y que no regresan a nuestras plantas en periodos de 30, 45, 60 días (Contador, identifica a clientes con lento movimiento para detonar acciones de recuperación o cobro automático. "/>
    <m/>
    <d v="2024-09-01T00:00:00"/>
    <x v="25"/>
    <x v="12"/>
    <n v="417"/>
    <s v="On time"/>
    <x v="0"/>
    <m/>
    <s v="Digital Nlatam"/>
    <x v="0"/>
    <s v="Digital "/>
    <m/>
    <s v="Oscar Flores"/>
    <s v="Oscar Flores"/>
    <s v="Uriel Torres"/>
    <s v="Armando Guerrero"/>
    <s v="PGP Norte"/>
    <s v="Sí"/>
    <x v="2"/>
    <s v="Producción/Distribución Envasados"/>
    <n v="5"/>
    <n v="5"/>
    <n v="5"/>
    <n v="5"/>
    <n v="3"/>
    <n v="3"/>
    <n v="3"/>
    <n v="435"/>
    <n v="5"/>
    <n v="4"/>
    <n v="1"/>
    <n v="3"/>
    <n v="1"/>
    <n v="1"/>
    <n v="3"/>
    <n v="270"/>
    <n v="705"/>
    <s v="S:  Tablero terminado_x000a_N: Corrección de duplicidad de cilindros en TA. Pendiente Integración a CRM para que se generen tareas para una segunda etapa"/>
    <s v="1. Sesión para validar siguientes pasos con el proceso, después de elaborado el reporte - Semana del 3 al 7 de marzo"/>
    <n v="55000"/>
    <m/>
    <s v="Mejora la Rotación de cilindros_x000a_Mejora en el control de activos"/>
    <m/>
    <m/>
    <m/>
    <m/>
    <m/>
    <m/>
    <m/>
    <n v="0"/>
    <d v="2025-07-01T00:00:00"/>
    <d v="2026-06-01T00:00:00"/>
    <x v="0"/>
  </r>
  <r>
    <m/>
    <n v="76"/>
    <m/>
    <m/>
    <s v="Modulo para Análisis de patrones de consumo de Ctes.."/>
    <s v="Proyecto Réplica de Digital Américas"/>
    <m/>
    <m/>
    <x v="27"/>
    <x v="20"/>
    <n v="244"/>
    <m/>
    <x v="1"/>
    <m/>
    <s v="Digital Nlatam"/>
    <x v="2"/>
    <m/>
    <m/>
    <s v="Oscar Flores"/>
    <s v="Oscar Flores"/>
    <s v="Gerardo Moya"/>
    <s v="José Ramón Rodríguez"/>
    <m/>
    <m/>
    <x v="3"/>
    <s v="Marketing/Ventas Cilindros"/>
    <n v="3"/>
    <n v="5"/>
    <n v="3"/>
    <n v="5"/>
    <m/>
    <n v="1"/>
    <n v="3"/>
    <n v="300"/>
    <n v="5"/>
    <n v="5"/>
    <n v="2"/>
    <n v="5"/>
    <n v="3"/>
    <n v="3"/>
    <n v="5"/>
    <n v="420"/>
    <n v="720"/>
    <s v="S: Gerardo revisará información con el equipo de José Pinto para probar los datos._x000a_N: En función de las pruebas se definirán los sig. Pasos"/>
    <m/>
    <m/>
    <m/>
    <m/>
    <m/>
    <m/>
    <m/>
    <m/>
    <m/>
    <m/>
    <m/>
    <m/>
    <m/>
    <m/>
    <x v="3"/>
  </r>
  <r>
    <m/>
    <n v="77"/>
    <m/>
    <m/>
    <s v="Cobro automático de rentas y mtto. a clientes de contado"/>
    <s v="Automatizar el cobro de rentas y mantenimientos a clientes de contado."/>
    <m/>
    <s v="TBD"/>
    <x v="27"/>
    <x v="10"/>
    <n v="244"/>
    <s v="No iniciado"/>
    <x v="1"/>
    <m/>
    <s v="IT Group"/>
    <x v="2"/>
    <s v="IT Local"/>
    <m/>
    <s v="Marco Pacheco"/>
    <s v="Deyanira Blanco "/>
    <m/>
    <s v="José Ramón Rodríguez"/>
    <m/>
    <s v="Sí"/>
    <x v="3"/>
    <s v="Marketing/Ventas Cilindros"/>
    <n v="3"/>
    <n v="1"/>
    <n v="3"/>
    <n v="5"/>
    <n v="5"/>
    <n v="5"/>
    <n v="5"/>
    <n v="405"/>
    <n v="4"/>
    <n v="3"/>
    <n v="2"/>
    <n v="3"/>
    <n v="3"/>
    <n v="3"/>
    <n v="3"/>
    <n v="315"/>
    <n v="720"/>
    <s v="S: Automatizar el cobro de rentas y Mattos a clientes de Contado / Crédito_x000a_N: Realizar Junta para entender requerimientos del negocio. Sesión con Alejandro Torres / Deyanira Blanco / Rubén / Oscar Flores  Monterrubio. Evaluar uso de un Orquestador"/>
    <s v="Agendar sesión para definir requerimientos de Negocio 3Mar25"/>
    <m/>
    <m/>
    <m/>
    <m/>
    <m/>
    <m/>
    <m/>
    <m/>
    <m/>
    <m/>
    <m/>
    <m/>
    <m/>
    <x v="3"/>
  </r>
  <r>
    <m/>
    <m/>
    <m/>
    <m/>
    <s v="APP y visor de Mantenimiento para PGS"/>
    <s v="Aplicación para la captura de actividades realizadas en cada PGS que se le da mantenimiento, de manera que arroje las horas y costos incurridos así como un % de productividad por cada operador y que permita conocer el estatus de los PGS que se encuentran en el talller de mantenimiento."/>
    <m/>
    <m/>
    <x v="41"/>
    <x v="6"/>
    <n v="62"/>
    <s v="On time"/>
    <x v="4"/>
    <m/>
    <s v="Digital Nlatam - Practicantes"/>
    <x v="1"/>
    <m/>
    <m/>
    <s v="Diego Carpio"/>
    <s v="Heberto Marín"/>
    <m/>
    <s v="Miguel Delgado"/>
    <s v="Operaciones"/>
    <m/>
    <x v="3"/>
    <m/>
    <n v="3"/>
    <n v="5"/>
    <n v="1"/>
    <n v="5"/>
    <n v="0"/>
    <n v="3"/>
    <n v="3"/>
    <n v="300"/>
    <n v="5"/>
    <n v="5"/>
    <n v="2"/>
    <n v="3"/>
    <n v="5"/>
    <n v="3"/>
    <n v="5"/>
    <n v="420"/>
    <n v="720"/>
    <m/>
    <m/>
    <s v="Control"/>
    <m/>
    <m/>
    <m/>
    <m/>
    <m/>
    <m/>
    <m/>
    <m/>
    <m/>
    <m/>
    <m/>
    <m/>
    <x v="4"/>
  </r>
  <r>
    <s v="E7"/>
    <n v="78"/>
    <m/>
    <m/>
    <s v="Reporte One Page de ventas"/>
    <s v="Reporte integral del área de ventas, que incluye los compromisos de diversos indicadores_x000a_"/>
    <m/>
    <s v="TBD"/>
    <x v="48"/>
    <x v="10"/>
    <n v="606"/>
    <s v="Stand by"/>
    <x v="0"/>
    <m/>
    <s v="Transformación Digital"/>
    <x v="2"/>
    <s v="SSC"/>
    <s v="Desarrollo de Negocios"/>
    <s v="Oscar Flores"/>
    <s v="Ruben González"/>
    <s v="César Paz"/>
    <s v="Tania Mercado"/>
    <s v="Desarrollo de Negocios"/>
    <s v="Sí"/>
    <x v="3"/>
    <s v="Finanzas/RH/Compras/Nitropet"/>
    <n v="3"/>
    <n v="5"/>
    <n v="3"/>
    <n v="5"/>
    <n v="0"/>
    <n v="1"/>
    <n v="5"/>
    <n v="330"/>
    <n v="4"/>
    <n v="5"/>
    <n v="2"/>
    <n v="3"/>
    <n v="3"/>
    <n v="3"/>
    <n v="5"/>
    <n v="375"/>
    <n v="705"/>
    <s v="S: Se definieron requerimientos y se habilitaron en CRM. Tareas para vendedores para registrar compromisos de recolección de cilindros, cobros de rentas. _x000a_N: Retomar proyecto con Negocio, Diseñar reporte. Hacer plan de trabajo. Junta con Negocio para definir requerimientos"/>
    <m/>
    <m/>
    <m/>
    <s v="Tiempo - Disminución de horas en elaboración de reportes área de Ventas"/>
    <m/>
    <m/>
    <m/>
    <m/>
    <m/>
    <m/>
    <m/>
    <m/>
    <m/>
    <m/>
    <x v="3"/>
  </r>
  <r>
    <m/>
    <n v="83"/>
    <s v="AM03412"/>
    <n v="30490"/>
    <s v="Trackabout Value Streams. Tablero Desviaciones comerciales"/>
    <s v="Identificar todos los cilindros que nos regresan los clientes a los cuales no les entregué originalmente"/>
    <m/>
    <d v="2024-10-01T00:00:00"/>
    <x v="25"/>
    <x v="27"/>
    <n v="420"/>
    <s v="On time"/>
    <x v="0"/>
    <m/>
    <s v="Digital Nlatam"/>
    <x v="0"/>
    <s v="Digital "/>
    <m/>
    <s v="Edgar Borquez"/>
    <s v="Oscar Flores"/>
    <s v="Uriel Torres"/>
    <s v="José Ramón Rodríguez"/>
    <s v="PGP Norte"/>
    <s v="Sí"/>
    <x v="2"/>
    <s v="Marketing/Ventas Cilindros"/>
    <n v="5"/>
    <n v="5"/>
    <n v="5"/>
    <n v="5"/>
    <n v="3"/>
    <n v="3"/>
    <n v="3"/>
    <n v="435"/>
    <n v="5"/>
    <n v="4"/>
    <n v="1"/>
    <n v="3"/>
    <n v="1"/>
    <n v="1"/>
    <n v="3"/>
    <n v="270"/>
    <n v="705"/>
    <s v="S:  Tablero terminado _x000a_N: En proceso de identificar casos de desviaciones para tomar acción. En evaluación etapa de integración con CRM"/>
    <s v="1. Dar seguimiento en la semana del 24 al 28 de Feb, para validar la funcionalidad del ultimo requerimiento del filtro._x000a_2. Junta en la semana del 20 al 28 de feb para aterrizar beneficios potenciales en conjunto con el BB (Edgar junto con José Ramon)_x000a_3. Confirmar que la herramienta está terminada y ahora hay que aprovecharla para detectar oportunidades. Sesión 4Mar25"/>
    <n v="41293"/>
    <m/>
    <s v="Mejor control de activos"/>
    <m/>
    <n v="12388"/>
    <m/>
    <m/>
    <m/>
    <m/>
    <m/>
    <n v="12388"/>
    <d v="2025-10-01T00:00:00"/>
    <d v="2026-09-01T00:00:00"/>
    <x v="0"/>
  </r>
  <r>
    <m/>
    <n v="80"/>
    <m/>
    <n v="27154"/>
    <s v="Reporte de ventas y forecast para mezclas especiales."/>
    <s v="Automatizar el reporte de ventas de gases especiales a un nivel de detalle granular y que sirva como base para el cálculo del forecast (Se necesitan varios cortes al mes)"/>
    <m/>
    <s v="TBD"/>
    <x v="27"/>
    <x v="20"/>
    <n v="273"/>
    <s v="On time"/>
    <x v="1"/>
    <m/>
    <s v="Digital Nlatam"/>
    <x v="1"/>
    <s v="Digital"/>
    <s v="TBD"/>
    <s v="Raúl Gallegos "/>
    <s v="Raúl Gallegos "/>
    <m/>
    <s v="José Ramón Rodríguez"/>
    <m/>
    <s v="Sí"/>
    <x v="2"/>
    <m/>
    <n v="3"/>
    <n v="5"/>
    <n v="1"/>
    <n v="5"/>
    <n v="0"/>
    <n v="1"/>
    <n v="5"/>
    <n v="300"/>
    <n v="4"/>
    <n v="4"/>
    <n v="3"/>
    <n v="5"/>
    <n v="3"/>
    <n v="5"/>
    <n v="3"/>
    <n v="405"/>
    <n v="705"/>
    <s v="S: Se identificó oportunidad con usuario y se requiere definiciones de alcances y líderes para el proyecto._x000a_Se revisa el alcance del reporte de ventas que está en proceso y hay posibilidad de integrar ambos requerimientos y desarrollar un solo reporte_x000a_N: Sesión con Process Owner para tomar definiciones de negocio_x000a_30/06/2025 : Se toma un nuevo modelo de datos para hacer el cálculo del forecast"/>
    <s v="Se sugiere dividir el proyecto en dos etapas para acelerar el resultado:_x000a_Etapa 1: Ampliar el alcance del proyecto de forecast automático de Oscar Flores para que incluya Especiales, ese proyecto tiene 70% de avance y tiene juntas de seguimiento quincenales, la siguiente junta es el 28 de feb._x000a_30/06/2025 : Pendiente la validación de datos resultado de correr el nuevo modelo _x000a_Etapa 2: Levantar requerimientos para diseñar el reporte de ventas, se propone revisar el proceso As Is con César Moreno y Pablo Núñez / semana del 20 al 28 de feb._x000a_"/>
    <m/>
    <m/>
    <s v="Optimización de procesos_x000a_Reducción de tiempos"/>
    <m/>
    <m/>
    <m/>
    <m/>
    <m/>
    <m/>
    <m/>
    <m/>
    <m/>
    <m/>
    <x v="3"/>
  </r>
  <r>
    <m/>
    <n v="81"/>
    <m/>
    <m/>
    <s v="Sistema de resurtimiento en JDE de HG (RPS - POP)"/>
    <s v="Desarrollo de un sistema que identifique producto en lento movimiento para transferencia a otras localidades e incrementar ventas."/>
    <m/>
    <d v="2023-01-01T00:00:00"/>
    <x v="49"/>
    <x v="20"/>
    <n v="521"/>
    <s v="En riesgo ente &gt;1&lt;2 meses"/>
    <x v="0"/>
    <m/>
    <s v="IT Group"/>
    <x v="1"/>
    <s v="IT Local"/>
    <m/>
    <s v="Marco Pacheco"/>
    <s v="Nancy González"/>
    <s v="Jaime Hernández"/>
    <s v="José Ramón Rodríguez"/>
    <s v="Nacional"/>
    <s v="Sí"/>
    <x v="1"/>
    <s v="Marketing/Ventas Cilindros"/>
    <n v="5"/>
    <n v="5"/>
    <n v="2"/>
    <n v="5"/>
    <n v="5"/>
    <n v="3"/>
    <n v="5"/>
    <n v="450"/>
    <n v="4"/>
    <n v="2"/>
    <n v="1"/>
    <n v="5"/>
    <n v="3"/>
    <n v="1"/>
    <n v="1"/>
    <n v="255"/>
    <n v="705"/>
    <s v="S: Se encuentra en Análisis por IT incorporando nuevas variables/ requerimientos del negocio. Se identifica la necesidad de desarrollador externo. Salvador cotizó 7.2KUSD mensual por 7 meses de desarrollo con Proveedor TCIS._x000a_N: En espera de aprobación por parte del Negocio para iniciar desarrollo por IT. Cotizar de acuerdo a los requerimientos de Nancy del 13deFeb.  Salvador pedirá una segunda cotización con otro proveedor TGUV 20Feb. Revisar con Marco Pacheco Beneficios estimados del proyecto 20 de Feb25"/>
    <s v="Dar seguimiento a la estimación de la inversión por IT y cantidad de recursos para desarrollos funcionales que cumplan con requerimientos de México._x000a_Manuel da seguimiento con Salvador Reyes y solicita Cotización para evaluar con el negocio los recursos. 14Feb25_x000a_Sesión con Salvador Reyes y Nancy González 19Feb para entender el estatus de la cotización de los cambios."/>
    <n v="150000"/>
    <m/>
    <s v="SI se considera una reducción del 0.5% de la reserva de obsoletos"/>
    <m/>
    <m/>
    <m/>
    <m/>
    <m/>
    <m/>
    <m/>
    <m/>
    <m/>
    <m/>
    <x v="1"/>
  </r>
  <r>
    <m/>
    <n v="90"/>
    <m/>
    <n v="30619"/>
    <s v="Cambio de reporte GAP / inventario de tableau a Power BI"/>
    <s v="Migración de reportes de Tableau a power BI."/>
    <m/>
    <s v="TBD"/>
    <x v="50"/>
    <x v="15"/>
    <n v="552"/>
    <s v="On time"/>
    <x v="4"/>
    <m/>
    <s v="Digital Nlatam"/>
    <x v="0"/>
    <s v="IT"/>
    <m/>
    <s v="Erika Acosta"/>
    <s v="Erika Acosta"/>
    <s v="Gustavo Primo / Juan Romero "/>
    <s v="Aldo Maldonado"/>
    <m/>
    <s v="Sí"/>
    <x v="2"/>
    <s v="Producción/Distribución Envasados"/>
    <n v="3"/>
    <n v="5"/>
    <n v="2"/>
    <n v="5"/>
    <n v="0"/>
    <n v="3"/>
    <n v="3"/>
    <n v="315"/>
    <n v="5"/>
    <n v="5"/>
    <n v="2"/>
    <n v="5"/>
    <n v="3"/>
    <n v="3"/>
    <n v="3"/>
    <n v="390"/>
    <n v="705"/>
    <s v="S: Ya se tiene una versión actual, los cambios están en desarrollo, se ha dado prioridad a Homecare_x000a_N: Terminar desarrollos, validar información y desplegar. Revision final ultima semana de Mayo"/>
    <s v="1. Sesión de seguimiento con Gerardo y Erika para armar plan de trabajo y prioridad para la migración de los reportes semana 24 al 28 de feb"/>
    <s v="Control de Activos"/>
    <m/>
    <m/>
    <m/>
    <m/>
    <m/>
    <m/>
    <m/>
    <m/>
    <m/>
    <m/>
    <m/>
    <m/>
    <x v="0"/>
  </r>
  <r>
    <m/>
    <n v="91"/>
    <s v="Proceso Jul-25"/>
    <n v="30491"/>
    <s v="Trackabout Value Streams Dashboard. &quot;Black Hole&quot; "/>
    <s v="Herramienta de análisis de datos digital para identificar aquellos cilindros que NO estaban registrados en inventario de activos y gracias a Trackabout se recuperan."/>
    <m/>
    <d v="2024-09-01T00:00:00"/>
    <x v="25"/>
    <x v="11"/>
    <n v="602"/>
    <s v="En riesgo o vencido &gt; 2 meses"/>
    <x v="0"/>
    <m/>
    <s v="Digital Nlatam"/>
    <x v="0"/>
    <s v="Digital "/>
    <s v="Aldo Maldonado"/>
    <s v="Erika Acosta"/>
    <s v="Erika Acosta"/>
    <s v="Uriel Torres"/>
    <s v="Civoney Alvarez"/>
    <s v="PGP Norte"/>
    <s v="Sí"/>
    <x v="2"/>
    <s v="Producción/Distribución Envasados"/>
    <n v="3"/>
    <n v="5"/>
    <n v="1"/>
    <n v="5"/>
    <n v="1"/>
    <n v="3"/>
    <n v="5"/>
    <n v="345"/>
    <n v="5"/>
    <n v="5"/>
    <n v="3"/>
    <n v="3"/>
    <n v="1"/>
    <n v="3"/>
    <n v="3"/>
    <n v="345"/>
    <n v="690"/>
    <s v="S:  Tablero elaborado en validación (elaborado por Aldo Maldonado). Se está realizando limpieza de datos en TA._x000a_N: Definir si el tablero actual cumple el objetivo, sino hacer los ajustes pertinentes. Validar la calidad de los datos en TA."/>
    <s v="1. Sesión para revisar alcance del reporte existente y levantar requerimientos - Semana del 3 al 7 de marzo"/>
    <s v="Control de Activos"/>
    <m/>
    <s v="Control de activos"/>
    <m/>
    <m/>
    <m/>
    <m/>
    <m/>
    <m/>
    <m/>
    <m/>
    <m/>
    <m/>
    <x v="0"/>
  </r>
  <r>
    <m/>
    <n v="84"/>
    <m/>
    <m/>
    <s v="Tablero One Page de indicadores para control de cilindros en Power BI"/>
    <s v="Aprovechar la migración de tablea a power BI de reportes clave de Control del cilindros para armar un reporte One Page"/>
    <m/>
    <s v="TBD"/>
    <x v="51"/>
    <x v="6"/>
    <n v="539"/>
    <s v="On time"/>
    <x v="4"/>
    <m/>
    <s v="Digital Nlatam - Citizen Developers"/>
    <x v="1"/>
    <s v="Digital "/>
    <m/>
    <s v="Erika Acosta"/>
    <s v="Erika Acosta"/>
    <s v="TBD"/>
    <s v="Aldo Maldonado"/>
    <m/>
    <s v="Sí"/>
    <x v="2"/>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
    <m/>
    <m/>
    <s v="Simplicidad administrativa y mejora en el análisis de información"/>
    <m/>
    <m/>
    <m/>
    <m/>
    <m/>
    <m/>
    <m/>
    <m/>
    <m/>
    <m/>
    <x v="2"/>
  </r>
  <r>
    <m/>
    <n v="85"/>
    <m/>
    <m/>
    <s v="Reporte automático de recuperación y aumentos de dotación en power BI"/>
    <s v="Migración de reportes de Tableau a power BI._x000a_"/>
    <m/>
    <s v="TBD"/>
    <x v="37"/>
    <x v="17"/>
    <n v="489"/>
    <s v="On time"/>
    <x v="4"/>
    <m/>
    <s v="Digital Nlatam - Citizen Developers"/>
    <x v="1"/>
    <s v="Digital"/>
    <m/>
    <s v="Erika Acosta"/>
    <s v="Erika Acosta "/>
    <s v="Gustavo Primo "/>
    <s v="Aldo Maldonado"/>
    <m/>
    <s v="Sí"/>
    <x v="2"/>
    <s v="Producción/Distribución Envasados"/>
    <n v="3"/>
    <n v="5"/>
    <n v="2"/>
    <n v="5"/>
    <n v="0"/>
    <n v="3"/>
    <n v="3"/>
    <n v="315"/>
    <n v="5"/>
    <n v="5"/>
    <n v="2"/>
    <n v="5"/>
    <n v="3"/>
    <n v="3"/>
    <n v="3"/>
    <n v="390"/>
    <n v="705"/>
    <s v="S: Ya se tiene una versión actual, los cambios están en están en desarrollo, se ha dado prioridad a Homecare, después se dará prioridad al reporte GAP._x000a_N: Terminar desarrollos, validar información y desplegar."/>
    <s v="1. Sesión de seguimiento con Gerardo y Erika para armar plan de trabajo y prioridad para la migración de los reportes semana 24 al 28 de feb"/>
    <m/>
    <m/>
    <m/>
    <m/>
    <m/>
    <m/>
    <m/>
    <m/>
    <m/>
    <m/>
    <m/>
    <m/>
    <m/>
    <x v="2"/>
  </r>
  <r>
    <m/>
    <n v="86"/>
    <m/>
    <m/>
    <s v="Cambio de reporte rotación de tableau a Power BI"/>
    <s v="Migración de reportes de Tableau a power BI por Directriz._x000a_"/>
    <m/>
    <s v="TBD"/>
    <x v="52"/>
    <x v="10"/>
    <n v="261"/>
    <s v="Stand by"/>
    <x v="4"/>
    <m/>
    <s v="Digital Nlatam - Citizen Developers"/>
    <x v="4"/>
    <s v="Digital "/>
    <m/>
    <s v="Erika Acosta"/>
    <s v="Erika Acosta"/>
    <s v="TBD"/>
    <s v="Aldo Maldonado"/>
    <m/>
    <s v="Sí"/>
    <x v="2"/>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_x000a_2. Agosto 2025 : Se hará una sesión de alineación para validar requerimientos sobre una nueva aplicación y necesidad.  Dependiendo de esta sesión se decidí si iniciar con la migración de tableau a power BI, se coloca en HOLD hasta nuevo aviso."/>
    <m/>
    <m/>
    <m/>
    <m/>
    <m/>
    <m/>
    <m/>
    <m/>
    <m/>
    <m/>
    <m/>
    <m/>
    <m/>
    <x v="1"/>
  </r>
  <r>
    <m/>
    <n v="87"/>
    <m/>
    <m/>
    <s v="Reporte de crecimiento de PSO´s ´para gases especiales. "/>
    <s v="Convertir el  Reporte de crecimiento de PSO´s que es manual y se hace con base al conocimiento de los vendedores a un reporte automatizado. Revisar con Edgar, la iniciativa de registrar PSO en CRM"/>
    <m/>
    <s v="TBD"/>
    <x v="53"/>
    <x v="20"/>
    <n v="5"/>
    <s v="On time"/>
    <x v="1"/>
    <m/>
    <s v="Digital Nlatam"/>
    <x v="2"/>
    <s v="Trans Digital"/>
    <m/>
    <s v="Raúl Gallegos "/>
    <s v="Raúl Gallegos "/>
    <m/>
    <s v="José Ramón Rodríguez"/>
    <m/>
    <s v="Sí"/>
    <x v="2"/>
    <m/>
    <n v="3"/>
    <n v="5"/>
    <n v="1"/>
    <n v="5"/>
    <n v="0"/>
    <n v="1"/>
    <n v="5"/>
    <n v="300"/>
    <n v="5"/>
    <n v="5"/>
    <n v="3"/>
    <n v="3"/>
    <n v="3"/>
    <n v="3"/>
    <n v="5"/>
    <n v="405"/>
    <n v="705"/>
    <s v="S: Se identificó oportunidad con usuario y se requiere definiciones de alcances y líderes para el proyecto._x000a_N: Sesión con Process Owner para tomar definiciones de negocio"/>
    <s v="1. Programar sesión para definir el proyecto, alcance y equipo 24 - 28 Feb"/>
    <m/>
    <m/>
    <s v="Optimización del proceso"/>
    <m/>
    <m/>
    <m/>
    <m/>
    <m/>
    <m/>
    <m/>
    <m/>
    <m/>
    <m/>
    <x v="4"/>
  </r>
  <r>
    <m/>
    <n v="88"/>
    <m/>
    <m/>
    <s v="BD y APP para el control de Horas de Servicio de Conductores profesionales PGP, Bulk y Nitropet"/>
    <s v="Desarrollo de una Herramienta Digital para llevar el seguimiento y control de las Hrs de servicio de Conductores Profesionales"/>
    <m/>
    <d v="2025-04-30T00:00:00"/>
    <x v="12"/>
    <x v="10"/>
    <n v="125"/>
    <s v="On time"/>
    <x v="2"/>
    <s v="No"/>
    <s v="IT Group"/>
    <x v="1"/>
    <s v="Digital"/>
    <m/>
    <s v="Jesús Guzmán"/>
    <s v="Diego Carpio"/>
    <s v="NA"/>
    <s v="Miguel Delgado"/>
    <s v="Operaciones"/>
    <s v="Si"/>
    <x v="1"/>
    <s v="Producción/Distribución Envasados"/>
    <n v="5"/>
    <n v="5"/>
    <n v="4"/>
    <n v="5"/>
    <n v="0"/>
    <n v="3"/>
    <n v="5"/>
    <n v="405"/>
    <n v="5"/>
    <n v="5"/>
    <n v="4"/>
    <n v="1"/>
    <n v="1"/>
    <n v="3"/>
    <n v="1"/>
    <n v="300"/>
    <n v="705"/>
    <s v="S: Se identifica la necesidad y se tienen sesiones con distintas areas del negocio para conocer la tecnología actual disponible. Marina Dávila solicita a Roberto Mtz acceso a las BD de datos donde se tiene reconocimiento facial para primeras pruebas._x000a_N: Sesión con seguridad, IT, Distribución y RH, Semana 12 May para definir alcance de un primer piloto basado en los identificadores de reconocimiento facial instalados en disntintas plantas. Definir con Seguridad e IT cuál será la tecnología estándar a instalar en el resto de las localidades"/>
    <s v="Definición rápida de alcance del proyecto con Manuel Lozoya. Validar lo del login facial con RH dado que las BD y dispositivo son de proveedores externos."/>
    <s v="Compliance"/>
    <m/>
    <m/>
    <m/>
    <m/>
    <m/>
    <m/>
    <m/>
    <m/>
    <m/>
    <m/>
    <m/>
    <m/>
    <x v="2"/>
  </r>
  <r>
    <s v="G5"/>
    <n v="89"/>
    <m/>
    <m/>
    <s v="Cierre automático de bitácoras para Ventas de contado"/>
    <s v="Conciliación automática de depósitos/transferencias del banco y pagos con tarjeta con las ventas de contado en el sistema de bitácoras_x000a_"/>
    <m/>
    <s v="TBD"/>
    <x v="40"/>
    <x v="10"/>
    <m/>
    <s v="No iniciado"/>
    <x v="1"/>
    <m/>
    <s v="IT Group"/>
    <x v="2"/>
    <s v="IT Local"/>
    <m/>
    <s v="Marco Pacheco"/>
    <s v="Deyanira Blanco"/>
    <s v="Carlos Arturo Rodríguez_x000a_/ Armando Ramos"/>
    <s v="José Ramón Rodríguez"/>
    <s v="Nacional"/>
    <s v="Sí"/>
    <x v="3"/>
    <s v="Marketing/Ventas Cilindros"/>
    <n v="5"/>
    <n v="5"/>
    <n v="2"/>
    <n v="5"/>
    <n v="0"/>
    <n v="5"/>
    <n v="5"/>
    <n v="405"/>
    <n v="3"/>
    <n v="3"/>
    <n v="2"/>
    <n v="5"/>
    <n v="1"/>
    <n v="3"/>
    <n v="3"/>
    <n v="300"/>
    <n v="705"/>
    <s v="S: Actualmente se realiza proceso manual para identificar los pagos de los clientes en sistema de Tesorería y posteriormente se relaciona ese pago en el sistema de bitácoras para la conciliación de la venta de contado._x000a_N: Detallar requerimiento con negocio"/>
    <s v="Este proyecto tiene dependencia del proyecto 23, donde se integra cierre de bitácora de ventas contado de Mercado Pago. Se podrían ir describiendo requerimientos de negocios con supuestos de funcionalidad con Mercado Pago"/>
    <m/>
    <m/>
    <s v="Control "/>
    <m/>
    <m/>
    <m/>
    <m/>
    <m/>
    <m/>
    <m/>
    <m/>
    <m/>
    <m/>
    <x v="3"/>
  </r>
  <r>
    <m/>
    <n v="92"/>
    <m/>
    <m/>
    <s v="Dashboard Digital de KPI´s  Administrativos para Sucursales"/>
    <s v="Herramienta donde se integran los KPIs de forma diaria para seguimiento y toma de acciones de forma oportuna en temas adminisrativos: reclamaciones, bitácoras, uso HH, Conciliación rutas, transitos, permisos, gastos que actualmente se integran manualmente."/>
    <m/>
    <d v="2025-04-01T00:00:00"/>
    <x v="24"/>
    <x v="13"/>
    <n v="52"/>
    <s v="On time"/>
    <x v="6"/>
    <m/>
    <s v="Digital Nlatam - Citizen Developers"/>
    <x v="0"/>
    <m/>
    <s v="Aldo Maldonado"/>
    <s v="Oscar Flores"/>
    <s v="Oscar Flores"/>
    <m/>
    <s v="José Ramón Rodríguez"/>
    <s v="PGP Nacional"/>
    <s v="Si"/>
    <x v="3"/>
    <s v="Marketing/Ventas Cilindros"/>
    <n v="3"/>
    <n v="5"/>
    <n v="1"/>
    <n v="5"/>
    <n v="0"/>
    <n v="1"/>
    <n v="3"/>
    <n v="270"/>
    <n v="5"/>
    <n v="5"/>
    <n v="2"/>
    <n v="3"/>
    <n v="5"/>
    <n v="3"/>
    <n v="5"/>
    <n v="420"/>
    <n v="690"/>
    <s v="S: Se libera la herramienta, se da capacitación a usuarios._x000a_N: Se dará acceso a gerentes comerciales."/>
    <m/>
    <s v="Compliance"/>
    <m/>
    <m/>
    <m/>
    <m/>
    <m/>
    <m/>
    <m/>
    <m/>
    <m/>
    <m/>
    <m/>
    <m/>
    <x v="0"/>
  </r>
  <r>
    <m/>
    <n v="94"/>
    <m/>
    <m/>
    <s v="Herramienta Digital para el Análisis, Monitoreo e identificación de riesgos de manera remota de variables administrativas en Sucursales"/>
    <s v="Herramienta de diagnostico/medición de riesgos en sucursales en los siguientes temas: microcréditos, tiempo de cierre de bitácoras, TDI vs lista de empleados, productos a demostración, añejamiento en productos a demostración entre otras."/>
    <m/>
    <d v="2025-04-01T00:00:00"/>
    <x v="24"/>
    <x v="15"/>
    <n v="91"/>
    <s v="On time"/>
    <x v="6"/>
    <m/>
    <s v="Digital Nlatam - Citizen Developers"/>
    <x v="0"/>
    <m/>
    <s v="Aldo Maldonado"/>
    <s v="Oscar Flores"/>
    <s v="Oscar Flores"/>
    <m/>
    <s v="José Ramón Rodríguez"/>
    <s v="PGP Nacional"/>
    <s v="Si"/>
    <x v="3"/>
    <s v="Marketing/Ventas Cilindros"/>
    <n v="3"/>
    <n v="5"/>
    <n v="1"/>
    <n v="5"/>
    <n v="0"/>
    <n v="1"/>
    <n v="3"/>
    <n v="270"/>
    <n v="5"/>
    <n v="5"/>
    <n v="2"/>
    <n v="3"/>
    <n v="5"/>
    <n v="3"/>
    <n v="5"/>
    <n v="420"/>
    <n v="690"/>
    <s v="S: Se libera herramienta que integra información para monitoreo de indicadores críticos en sucursales._x000a_N: La información de producto a demostración se libera en una herramienta por separardo."/>
    <s v="Concluido"/>
    <s v="Compliance"/>
    <m/>
    <s v="Control/Compliance"/>
    <m/>
    <m/>
    <m/>
    <m/>
    <m/>
    <m/>
    <m/>
    <m/>
    <m/>
    <m/>
    <x v="0"/>
  </r>
  <r>
    <s v="E3"/>
    <n v="96"/>
    <s v="?"/>
    <m/>
    <s v="Automatización servicios  iniciales SAOS"/>
    <s v="Proceso de automatización de los servicios iniciales para pacientes de SAOS, pasando por los procesos de  servicio inicial, entrega de consumibles, entrega de equipo y servicio final."/>
    <m/>
    <s v="PROYECTO ANTERIOR"/>
    <x v="43"/>
    <x v="28"/>
    <n v="178"/>
    <s v="On time"/>
    <x v="2"/>
    <s v="No"/>
    <s v="Transformación Digital"/>
    <x v="0"/>
    <s v="SSC"/>
    <s v="NA"/>
    <s v="Alan Mendoza"/>
    <s v="Omar Acosta"/>
    <s v="César Paz"/>
    <s v="José Ramón Rodríguez"/>
    <s v="Desarrollo de Negocios"/>
    <s v="Sí"/>
    <x v="0"/>
    <s v="Producción/Distribución Envasados"/>
    <n v="3"/>
    <n v="5"/>
    <n v="5"/>
    <n v="5"/>
    <n v="3"/>
    <n v="3"/>
    <n v="3"/>
    <n v="405"/>
    <n v="3"/>
    <n v="4"/>
    <n v="2"/>
    <n v="5"/>
    <n v="3"/>
    <n v="1"/>
    <n v="1"/>
    <n v="285"/>
    <n v="690"/>
    <s v="S: Se llevó a cabo la orquestación con JDE el dia 12 de julio. Proyecto terminado por Omar Acosta."/>
    <m/>
    <n v="144000"/>
    <m/>
    <s v="Productividad - Hard Savings $ 144 K USD (incremento de días paciente por entrega oportuna de equipos SAOS)"/>
    <m/>
    <m/>
    <m/>
    <m/>
    <m/>
    <m/>
    <m/>
    <m/>
    <m/>
    <m/>
    <x v="0"/>
  </r>
  <r>
    <m/>
    <n v="93"/>
    <m/>
    <m/>
    <s v="Visor Seguimiento de cilindros vacios pendientes de enviar a planta"/>
    <m/>
    <m/>
    <d v="2025-04-01T00:00:00"/>
    <x v="40"/>
    <x v="16"/>
    <m/>
    <s v="No iniciado"/>
    <x v="6"/>
    <m/>
    <s v="Digital Nlatam - Citizen Developers"/>
    <x v="2"/>
    <m/>
    <s v="Aldo Maldonado"/>
    <s v="Oscar Flores"/>
    <s v="Oscar Flores"/>
    <m/>
    <s v="José Ramón Rodríguez"/>
    <s v="PGP Nacional"/>
    <s v="Si"/>
    <x v="3"/>
    <s v="Producción/Distribución Envasados"/>
    <n v="3"/>
    <n v="5"/>
    <n v="1"/>
    <n v="5"/>
    <n v="0"/>
    <n v="1"/>
    <n v="3"/>
    <n v="270"/>
    <n v="5"/>
    <n v="5"/>
    <n v="2"/>
    <n v="3"/>
    <n v="5"/>
    <n v="3"/>
    <n v="5"/>
    <n v="420"/>
    <n v="690"/>
    <s v="S: Definición de requerimientos"/>
    <m/>
    <m/>
    <m/>
    <m/>
    <m/>
    <m/>
    <m/>
    <m/>
    <m/>
    <m/>
    <m/>
    <m/>
    <m/>
    <m/>
    <x v="3"/>
  </r>
  <r>
    <m/>
    <n v="98"/>
    <s v="NO"/>
    <m/>
    <s v="Desarrollo de APP para alta de prospectos de PSOs MAPAX de  Atmósfera controlada para alimentos."/>
    <s v="Desarrollo de una BD y APP que pueda alimentar la fuerza de ventas con proyectos prospecto para las PSOs MAPAX de atmósfera controlada para Alimentos. La APP servirá para asesorar a los vendedores de acuerdo a sus prospectos por parte de Nineth Gallegos y además llevar una administración de captura de leads para el negocio de Alimentos y Bebidas (desarrollo de mercado). La APP quedó instertada en el sitio de Sharepoint de Alimentos y Bebidas, también desarrollado por el área de Digitalización y Procesos."/>
    <m/>
    <d v="2025-06-25T00:00:00"/>
    <x v="54"/>
    <x v="29"/>
    <n v="19"/>
    <s v="On time"/>
    <x v="1"/>
    <s v="No"/>
    <s v="Digital Nlatam - Practicantes"/>
    <x v="0"/>
    <s v="Digital"/>
    <s v="Santiago Juárez"/>
    <s v="Nineth Gallegos"/>
    <s v="Nineth Gallegos"/>
    <s v="NA"/>
    <s v="José Ramón Rodríguez"/>
    <s v="Desarrollo de Negocios"/>
    <s v="Si"/>
    <x v="0"/>
    <s v="Marketing/Ventas Cilindros"/>
    <n v="3"/>
    <n v="1"/>
    <n v="2"/>
    <n v="5"/>
    <n v="0"/>
    <n v="3"/>
    <n v="0"/>
    <n v="210"/>
    <n v="5"/>
    <n v="5"/>
    <n v="4"/>
    <n v="5"/>
    <n v="3"/>
    <n v="5"/>
    <n v="5"/>
    <n v="480"/>
    <n v="690"/>
    <s v="S: Se tienes ya  la APP de maduración, pero se que requiere ser agregadas el resto de PSOs. Como una siguiente etapa, se verá con Edgar Madrigal y Cindy Lozano si en CRM se puede poner la información para evitar tener una herramienta que pueda estar en CRM integrada."/>
    <m/>
    <s v="Ventas"/>
    <m/>
    <s v="Información para área comercial  del área de alimentos que apoyará generación de ventas."/>
    <m/>
    <m/>
    <m/>
    <m/>
    <m/>
    <m/>
    <m/>
    <m/>
    <m/>
    <m/>
    <x v="0"/>
  </r>
  <r>
    <m/>
    <n v="95"/>
    <m/>
    <m/>
    <s v="Modelo de compensación Variable Distribución PGP"/>
    <s v="Revisión del Modelo actual de compensación Variable de PGP que permita mejorar el proceso, identificando oportunidades de control y automatización_x000a_"/>
    <m/>
    <d v="2025-04-15T00:00:00"/>
    <x v="55"/>
    <x v="20"/>
    <n v="140"/>
    <s v="On time"/>
    <x v="2"/>
    <s v="No"/>
    <s v="IT Group"/>
    <x v="1"/>
    <s v="Digital"/>
    <s v="Marina Davila"/>
    <s v="Hector Cuellar"/>
    <s v="Hector Cuellar"/>
    <s v="NA"/>
    <s v="Miguel Delgado"/>
    <s v="Operaciones"/>
    <s v="Si"/>
    <x v="2"/>
    <s v="Producción/Distribución Envasados"/>
    <n v="5"/>
    <n v="5"/>
    <n v="4"/>
    <n v="5"/>
    <n v="1"/>
    <n v="3"/>
    <n v="5"/>
    <n v="420"/>
    <n v="3"/>
    <n v="3"/>
    <n v="2"/>
    <n v="3"/>
    <n v="1"/>
    <n v="3"/>
    <n v="3"/>
    <n v="270"/>
    <n v="690"/>
    <s v="S: Se identifican oportunidades en el proceso actual de compensación de Dist. de PGP en el registro de información. Se requiere reducir la interaccion manual de datos en el proceso_x000a_N: Revisión del proceso con líderes de Distribución, staff Distribución y business Analyst, semana 5 de May. para identificar oportunidades de sistema o proceso"/>
    <s v="Agendar sesión de revisión inicial con Líderes y ejecutores, 7 de Mayo 25"/>
    <s v="Compliance"/>
    <m/>
    <s v="Control / Compliance"/>
    <m/>
    <m/>
    <m/>
    <m/>
    <m/>
    <m/>
    <m/>
    <m/>
    <m/>
    <m/>
    <x v="2"/>
  </r>
  <r>
    <m/>
    <n v="99"/>
    <m/>
    <m/>
    <s v="Página de Sharepoint de Alimentos (desarrollo de Negocios)"/>
    <s v="Desarrollo de la página de desarrollo de Mercado para alimentos con información útil para el personal de ventas. "/>
    <m/>
    <d v="2025-05-01T00:00:00"/>
    <x v="16"/>
    <x v="8"/>
    <n v="30"/>
    <s v="On time"/>
    <x v="1"/>
    <s v="No"/>
    <s v="Digital Nlatam - Citizen Developers"/>
    <x v="0"/>
    <s v="Digital"/>
    <s v="Nineth Gallegos / Claudia Oliden"/>
    <s v="Nineth Gallegos"/>
    <s v="Nineth Gallegos"/>
    <s v="NA"/>
    <s v="José Ramón Rodríguez"/>
    <s v="Desarrollo de Negocios"/>
    <s v="Si"/>
    <x v="0"/>
    <s v="Marketing/Ventas Cilindros"/>
    <n v="3"/>
    <n v="1"/>
    <n v="2"/>
    <n v="5"/>
    <n v="0"/>
    <n v="3"/>
    <n v="0"/>
    <n v="210"/>
    <n v="5"/>
    <n v="5"/>
    <n v="4"/>
    <n v="5"/>
    <n v="3"/>
    <n v="5"/>
    <n v="5"/>
    <n v="480"/>
    <n v="690"/>
    <s v="S: Sitio terminado y validado por Nineth Gallegos"/>
    <m/>
    <s v="Reducción de Tiempos de consulta"/>
    <m/>
    <s v="Información para área comercial  del área de alimentos que apoyará generación de ventas."/>
    <m/>
    <m/>
    <m/>
    <m/>
    <m/>
    <m/>
    <m/>
    <m/>
    <m/>
    <m/>
    <x v="0"/>
  </r>
  <r>
    <m/>
    <n v="97"/>
    <m/>
    <m/>
    <s v="Automatización para la Gestión de Altas de Pacientes ISSSTE"/>
    <s v="El proyecto consiste en desarrollar un proceso automatizado para la alta de pacientes y la generación del servicio inicial a partir de solicitudes enviadas vía correo electrónico. Las solicitudes, que incluyen documentos PDF con la información, serán procesadas mediante la herramienta Argus, basada en inteligencia artificial, para descifrar y convertir el contenido en datos estructurados. Posteriormente, estos datos se integrarán en el CRM y en JDE para crear el registro del paciente y la orden, completando el ciclo con la confirmación automática enviada a la institución._x000a_El objetivo principal es optimizar el tiempo de respuesta, asegurando que cada solicitud sea atendida en menos de 30 minutos, cumpliendo con los estándares establecidos por contrato. Esto permitirá sustituir el flujo manual actual, que ha generado incumplimientos en dicha métrica, con un proceso eficiente y completamente automatizado."/>
    <m/>
    <d v="2025-05-03T00:00:00"/>
    <x v="56"/>
    <x v="20"/>
    <n v="90"/>
    <s v="On time"/>
    <x v="5"/>
    <s v="No"/>
    <s v="Transformación Digital"/>
    <x v="1"/>
    <s v="T. Digital, Digitalización"/>
    <s v="NA"/>
    <s v="Alan Mendoza"/>
    <s v="Luis Banda"/>
    <s v="Adolfo Bulnes"/>
    <s v="José Ramón Rodríguez"/>
    <s v="Desarrollo de Negocios"/>
    <s v="Sí"/>
    <x v="0"/>
    <s v="Marketing/Ventas Cilindros"/>
    <n v="5"/>
    <n v="5"/>
    <n v="5"/>
    <n v="5"/>
    <m/>
    <n v="3"/>
    <n v="3"/>
    <n v="390"/>
    <n v="4"/>
    <n v="4"/>
    <n v="2"/>
    <n v="3"/>
    <n v="5"/>
    <n v="1"/>
    <n v="1"/>
    <n v="300"/>
    <n v="690"/>
    <s v="S: En definición de requerimientos por parte del negocio._x000a_N: Ante nuevos requerimientos se solicitará una nueva cotización de proveedor externo."/>
    <m/>
    <s v="Tiempo / Compliance"/>
    <m/>
    <s v="Mejora de Servicio a pacientes"/>
    <m/>
    <m/>
    <m/>
    <m/>
    <m/>
    <m/>
    <m/>
    <m/>
    <m/>
    <m/>
    <x v="1"/>
  </r>
  <r>
    <m/>
    <n v="103"/>
    <m/>
    <m/>
    <s v="Visor para medir el desempeño de la fuerza de ventas"/>
    <s v="Herramienta para medir el desempeño en crecimiento de clientes por vendedor, Región y División. "/>
    <m/>
    <d v="2024-10-01T00:00:00"/>
    <x v="43"/>
    <x v="23"/>
    <n v="230"/>
    <s v="On time"/>
    <x v="1"/>
    <m/>
    <s v="Digital Nlatam - Citizen Developers"/>
    <x v="0"/>
    <s v="N/A"/>
    <s v="Aldo Maldonado"/>
    <s v="Oscar Flores"/>
    <s v="Oscar Flores"/>
    <s v="Aldo Maldonado"/>
    <s v="José Ramón Rodríguez"/>
    <s v="PGP NAL."/>
    <s v="Sí"/>
    <x v="3"/>
    <s v="Marketing/Ventas Cilindros"/>
    <n v="3"/>
    <n v="5"/>
    <n v="1"/>
    <n v="5"/>
    <n v="0"/>
    <n v="5"/>
    <n v="3"/>
    <n v="330"/>
    <n v="5"/>
    <n v="5"/>
    <n v="2"/>
    <n v="3"/>
    <n v="3"/>
    <n v="3"/>
    <n v="3"/>
    <n v="360"/>
    <n v="690"/>
    <s v="S: Se revisa con usuario requerimiento y diselo del dashboard. Se obtiene en julio acceso a BD para los practicantes que van a realizar el desarrollo._x000a_N: Desarrollo en Power BI."/>
    <s v="Se programa sesión con Oscar Flores el 5 de mayo para validar requerimientos"/>
    <s v="Reducción de tiempo"/>
    <m/>
    <s v="Tiempo"/>
    <m/>
    <m/>
    <m/>
    <m/>
    <m/>
    <m/>
    <m/>
    <m/>
    <m/>
    <m/>
    <x v="0"/>
  </r>
  <r>
    <s v="E5"/>
    <n v="104"/>
    <s v="GPG33156"/>
    <m/>
    <s v="Email automation Customer Insight / AI"/>
    <s v="Envío de correos automáticos a grupos de clientes en función del cumplimiento de criterios predefinidos, para generar clientes potenciales de Ventas Nuevas._x000a_"/>
    <m/>
    <s v="TBD"/>
    <x v="48"/>
    <x v="7"/>
    <n v="362"/>
    <s v="On time"/>
    <x v="1"/>
    <m/>
    <s v="Transformación Digital"/>
    <x v="0"/>
    <s v="Externo"/>
    <s v="Desarrollo de Negocios"/>
    <s v="Tania Castorena"/>
    <s v="Jorge Villarreal"/>
    <s v="Externo"/>
    <s v="José Ramón Rodríguez"/>
    <s v="Desarrollo de Negocios"/>
    <s v="Sí"/>
    <x v="3"/>
    <m/>
    <n v="3"/>
    <n v="5"/>
    <n v="5"/>
    <n v="5"/>
    <n v="3"/>
    <n v="3"/>
    <n v="3"/>
    <n v="405"/>
    <n v="3"/>
    <n v="3"/>
    <n v="2"/>
    <n v="3"/>
    <n v="3"/>
    <n v="1"/>
    <n v="3"/>
    <n v="270"/>
    <n v="675"/>
    <s v="S: Liberada y funcionando con campaña actual. Promoción del COBOT. 27Ene25. 2600 correos que generaron 30 leads interesados en una prueba._x000a_N: Seguimiento a la campaña actual y diseño de nuevas campañas"/>
    <s v="Se revisó con Adalberto Mejía estatus y se identifica la necesidad de depurar datos de contacto (e-mails) con perfil de dueños de empresa y tomadores de decisiones. Sesión De Adalberto con Tania Castorena semana del 2 de Mayo para revisar estatus"/>
    <n v="500000"/>
    <m/>
    <s v="Crecimiento - Hard Savings  $510.4 K USD (nuevos leads derivados de envío de campañas de marketing dirigidas)"/>
    <m/>
    <m/>
    <m/>
    <m/>
    <m/>
    <m/>
    <m/>
    <n v="0"/>
    <m/>
    <m/>
    <x v="0"/>
  </r>
  <r>
    <m/>
    <n v="100"/>
    <m/>
    <m/>
    <s v="App para seguimiento de buenas prácticas de producto medicinal en sucursales."/>
    <s v="Llevar el seguimiento de visitas y hallazgos de los responsables sanitarios a las sucursales."/>
    <m/>
    <d v="2025-02-01T00:00:00"/>
    <x v="40"/>
    <x v="16"/>
    <m/>
    <s v="No iniciado"/>
    <x v="0"/>
    <s v="No"/>
    <s v="Digital Nlatam - Citizen Developers"/>
    <x v="2"/>
    <s v="Digital"/>
    <s v="TBD"/>
    <s v="Oscar Flores"/>
    <s v="Aldo Maldonado"/>
    <s v="N/A"/>
    <s v="José Ramón Rodríguez"/>
    <s v="PGP Nacional"/>
    <s v="Sí"/>
    <x v="0"/>
    <s v="Marketing/Ventas Cilindros"/>
    <n v="3"/>
    <n v="5"/>
    <n v="1"/>
    <n v="3"/>
    <n v="0"/>
    <n v="5"/>
    <n v="3"/>
    <n v="300"/>
    <n v="5"/>
    <n v="5"/>
    <n v="4"/>
    <n v="3"/>
    <n v="3"/>
    <n v="3"/>
    <n v="3"/>
    <n v="390"/>
    <n v="690"/>
    <s v="S: Se identificó la oportunidad_x000a_N: Sesión con el negocio para definir requerimientos"/>
    <s v="Este proyecto es posible se cancele dado que quedó incluido en el proyecto solciitado por el Ing. Galván."/>
    <m/>
    <m/>
    <s v="Control y cumplimiento para la continuidad del negocio"/>
    <m/>
    <m/>
    <m/>
    <m/>
    <m/>
    <m/>
    <m/>
    <m/>
    <m/>
    <m/>
    <x v="3"/>
  </r>
  <r>
    <s v="G1"/>
    <n v="101"/>
    <m/>
    <m/>
    <s v="Trackabout Value Streams. Tablero. Cobro de cilindros dañados por los clientes SIGA. Que se genere la orden automática para facturarle al cliente"/>
    <s v="_x000a_Identificar los activos dañados por clientes, que deben ser dados de baja por ya no ser aptos para servicio, o bien que requieren un mantenimiento para continuar en operación y automatizar el cobro al cliente"/>
    <m/>
    <s v="TBD"/>
    <x v="57"/>
    <x v="10"/>
    <n v="609"/>
    <m/>
    <x v="1"/>
    <m/>
    <s v="Digital Nlatam"/>
    <x v="2"/>
    <s v="Digital"/>
    <m/>
    <s v="Jessica Zanella"/>
    <s v="Jessica Zanella"/>
    <s v="Uriel Torres"/>
    <s v="Aldo Maldonado"/>
    <s v="Nacional "/>
    <s v="Sí"/>
    <x v="2"/>
    <s v="Marketing/Ventas Cilindros"/>
    <n v="5"/>
    <n v="5"/>
    <n v="4"/>
    <n v="5"/>
    <n v="3"/>
    <n v="3"/>
    <n v="3"/>
    <n v="420"/>
    <n v="5"/>
    <n v="4"/>
    <n v="1"/>
    <n v="3"/>
    <n v="1"/>
    <n v="1"/>
    <n v="3"/>
    <n v="270"/>
    <n v="690"/>
    <s v="S: Se desarrollo reporte de cilindros potenciales de cobro de Mtto._x000a_N: Revisar / confirmar causas que se alimentan desde Trackabout. Limpieza de datos de Cilindros/activos en TA Vs JDE. Falta definición de negocio (proceso) para identificar automatización de cargos y/o excepciones. No está estandarizado el monto para cobro"/>
    <s v="1. Pendiente concluir con la validación de la calidad de la información - 30 de marzo_x000a_2. Sesión con Jessica Zanella para mapear empezar con la definición de requerimientos de negocio - 10 al 14 de marzo"/>
    <n v="117000"/>
    <m/>
    <s v="Control de activos"/>
    <m/>
    <m/>
    <m/>
    <m/>
    <m/>
    <m/>
    <m/>
    <m/>
    <m/>
    <m/>
    <x v="1"/>
  </r>
  <r>
    <m/>
    <n v="102"/>
    <m/>
    <m/>
    <s v="Firma Electrónica de documentos legales (Dotaciones, crédito, homecare)"/>
    <s v="Proceso digital para la firma de documentos legales que soportan activos de Linde._x000a_"/>
    <m/>
    <s v="TBD"/>
    <x v="58"/>
    <x v="20"/>
    <n v="591"/>
    <s v="On time"/>
    <x v="0"/>
    <m/>
    <s v="IT Group"/>
    <x v="1"/>
    <s v="IT Local"/>
    <m/>
    <s v="Manuel Lozoya"/>
    <s v="Pilar Arenas"/>
    <s v="Yasmin Barragan "/>
    <s v="Tania Mercado"/>
    <s v="PGP Nte./ Occidente / Noroeste"/>
    <s v="Sí"/>
    <x v="2"/>
    <s v="Finanzas/RH/Compras/Nitropet"/>
    <n v="5"/>
    <n v="5"/>
    <n v="5"/>
    <n v="5"/>
    <n v="3"/>
    <n v="5"/>
    <n v="3"/>
    <n v="465"/>
    <n v="3"/>
    <n v="2"/>
    <n v="2"/>
    <n v="5"/>
    <n v="1"/>
    <n v="1"/>
    <n v="1"/>
    <n v="225"/>
    <n v="690"/>
    <s v="S: En proceso el Risk Assesment con Corporación por IT, se está re-evaluando la cantidad de plantillas y formatos del negocio de Medicinales neCésarios en la operación para ajustar cotización de OPEX. Inician pruebas y configuraciones en HH, 30 Ene._x000a_N: Revisar resultados de las pruebas finales en HH de la aplicación. Ajustar Business Case con la información obtenida y validar el GO/No Go del proyecto"/>
    <s v="1. Concluir pruebas de campo con HH, está detenido hasta que la Corporación libere el uso de la HH y los permisos _x000a_2. Se concluyo con la actualización de los números de Homecare_x000a_3. Se enviará la información a (No hay sugerencias) para la actualización de la propuesta económica /28 de feb _x000a_4. Revisar plan de implementación con base en los números de transacciones actualizados_x000a_5. Se revisó con Alan la tabla de beneficios y se va actualizar, revisar números 26 de Feb_x000a__x000a_"/>
    <m/>
    <s v="USD $501 K_x000a_"/>
    <s v="Mejora en el control administrativo de activos _x000a_Reducción de carga administrativa de fuerza de ventas y personal administrativo"/>
    <m/>
    <m/>
    <m/>
    <m/>
    <m/>
    <m/>
    <m/>
    <m/>
    <m/>
    <m/>
    <x v="1"/>
  </r>
  <r>
    <m/>
    <n v="128"/>
    <s v="Proceso Jul-25"/>
    <n v="31222"/>
    <s v="Trackabout Value Streams Dashboard - Mejora en la calidad de la información. Detección de duplicados de Num de Serie de cilindros"/>
    <s v="Herramienta que permite identificar desviaciones y asegurar la calidad de los datos dentro de la aplicación de TA, identificando errores y/o inconsistencias de información como Num de Serie."/>
    <m/>
    <d v="2025-01-01T00:00:00"/>
    <x v="27"/>
    <x v="11"/>
    <n v="90"/>
    <s v="On time"/>
    <x v="4"/>
    <m/>
    <s v="Digital Nlatam"/>
    <x v="0"/>
    <s v="Digital"/>
    <m/>
    <s v="Anabel Estrada"/>
    <s v="Héctor Cuéllar"/>
    <s v="Uriel Torres"/>
    <s v="Miguel Delgado"/>
    <s v="Nacional"/>
    <s v="Si"/>
    <x v="2"/>
    <s v="Producción/Distribución Envasados"/>
    <n v="3"/>
    <n v="5"/>
    <n v="4"/>
    <n v="5"/>
    <n v="0"/>
    <n v="3"/>
    <n v="3"/>
    <n v="345"/>
    <n v="5"/>
    <n v="5"/>
    <s v="Validar con Gera y Uriel"/>
    <n v="3"/>
    <n v="1"/>
    <n v="1"/>
    <n v="3"/>
    <e v="#VALUE!"/>
    <m/>
    <s v="S:  Tablero de alta de activos elaborado y liberado en validación. Muestra activos que ingresan por registros de activos (la que debe ser) y los que ingresan por otros medio (recolecta, etc.) esto es FASE 1._x000a_N: AMEF_x000a__x000a_N: Realizar un AMEF y validar nuevos requerimientos para el tablero."/>
    <s v="Sesión de seguimiento con Anabel 3 al 7 de Marzo"/>
    <s v="Compliance"/>
    <m/>
    <s v="Control"/>
    <m/>
    <m/>
    <m/>
    <m/>
    <m/>
    <m/>
    <m/>
    <m/>
    <m/>
    <m/>
    <x v="0"/>
  </r>
  <r>
    <m/>
    <m/>
    <s v="Proceso Jul-25"/>
    <m/>
    <s v="Gestión de clientes nuevos "/>
    <s v="Dashboard de power BI para Medición de venta nueva en #Cantidad, $Valor y Volumen"/>
    <m/>
    <m/>
    <x v="41"/>
    <x v="30"/>
    <n v="28"/>
    <s v="On time"/>
    <x v="1"/>
    <m/>
    <s v="Citizaen developers"/>
    <x v="0"/>
    <s v="N/A"/>
    <s v="Aldo Maldonado"/>
    <s v="Oscar Flores"/>
    <s v="Oscar Flores"/>
    <m/>
    <s v="José Ramón Rodríguez"/>
    <s v="VP Gases Envasados"/>
    <m/>
    <x v="2"/>
    <m/>
    <n v="3"/>
    <n v="5"/>
    <n v="3"/>
    <n v="5"/>
    <n v="5"/>
    <n v="3"/>
    <n v="5"/>
    <n v="435"/>
    <n v="5"/>
    <n v="5"/>
    <n v="4"/>
    <n v="5"/>
    <n v="5"/>
    <n v="5"/>
    <n v="5"/>
    <n v="510"/>
    <n v="945"/>
    <s v="Se inició y concluyó el mismo mes de Junio.  Esta pendiente el seguimiento para alcanzar los beneficos"/>
    <s v="Terminado"/>
    <n v="150000"/>
    <m/>
    <m/>
    <m/>
    <m/>
    <m/>
    <m/>
    <m/>
    <m/>
    <m/>
    <m/>
    <s v="Agostos 20215"/>
    <d v="2026-08-01T00:00:00"/>
    <x v="4"/>
  </r>
  <r>
    <m/>
    <n v="105"/>
    <m/>
    <m/>
    <s v="Perfil de capacitación por empleado ligado a un Código QR"/>
    <s v="Automatizar el proceso de capacitación (cursos clave o básicos) para personal de operaciones."/>
    <m/>
    <d v="2024-11-11T00:00:00"/>
    <x v="43"/>
    <x v="16"/>
    <m/>
    <s v="Stand by"/>
    <x v="0"/>
    <s v="Si"/>
    <s v="Digital Nlatam - Citizen Developers"/>
    <x v="1"/>
    <s v="IT Corporativo / RH"/>
    <s v="Johnny Hernández"/>
    <s v="Diego Carpio"/>
    <s v="Manuel Lozoya"/>
    <s v="TBD"/>
    <s v="José Ramón Rodríguez"/>
    <s v="PGP NAL."/>
    <s v="Sí"/>
    <x v="1"/>
    <s v="Capacitacion  técnica/Procesos PGP"/>
    <n v="2"/>
    <n v="1"/>
    <n v="5"/>
    <n v="5"/>
    <n v="1"/>
    <n v="3"/>
    <n v="5"/>
    <n v="330"/>
    <n v="4"/>
    <n v="4"/>
    <n v="3"/>
    <n v="3"/>
    <n v="3"/>
    <n v="3"/>
    <n v="3"/>
    <n v="345"/>
    <n v="675"/>
    <s v="S: Se revisó con RH la necesidad y se identificó que hay varios departamentos con necesidades similares. RH quedó de integrar en un solo esfuerzo una herramienta que sirva para todos. Se consolidará en un proyecto mayor de otros negocios con la misma necesidad de acuerdo a IT_x000a_N: Revisar con RH estatus y asignación de recursos para el desarrollo, integrarlos a las sesiones de seguimiento de proyectos."/>
    <s v="Se llevo a cabo una sesión con Raul Gallegos y su equipo,"/>
    <m/>
    <m/>
    <s v="Control del proceso"/>
    <m/>
    <m/>
    <m/>
    <m/>
    <m/>
    <m/>
    <m/>
    <m/>
    <m/>
    <m/>
    <x v="1"/>
  </r>
  <r>
    <m/>
    <n v="106"/>
    <m/>
    <m/>
    <s v="Proceso de toma de inventario físico en TA "/>
    <s v="Aprovechar el TA para facilitar el proceso de inventarios físicos en localidades."/>
    <m/>
    <d v="2024-09-01T00:00:00"/>
    <x v="25"/>
    <x v="10"/>
    <n v="602"/>
    <m/>
    <x v="4"/>
    <m/>
    <s v="IT Group"/>
    <x v="2"/>
    <s v="Digital "/>
    <m/>
    <s v="Erika Acosta"/>
    <s v="Erika Acosta"/>
    <s v="Uriel Torres"/>
    <s v="Aldo Maldonado"/>
    <s v="Operaciones"/>
    <s v="Sí"/>
    <x v="2"/>
    <s v="Finanzas/RH/Compras/Nitropet"/>
    <n v="4"/>
    <n v="5"/>
    <n v="2"/>
    <n v="5"/>
    <n v="1"/>
    <n v="5"/>
    <n v="3"/>
    <n v="375"/>
    <n v="3"/>
    <n v="3"/>
    <n v="2"/>
    <n v="3"/>
    <n v="3"/>
    <n v="3"/>
    <n v="3"/>
    <n v="300"/>
    <n v="675"/>
    <s v="S: Se identificó la necesidad con grupo de implementación de TA. Se realizaron unas pruebas en la versión de TA en Puebla. Se identificaron requerimientos del negocio que no cubre la funcionalidad actual y es neCésario para el negocio. Se tiene que realizar una conciliación. Ej. No funcionaba botón de cilindro perdido. Temas con los estatus. Proveedor de TA está realizando los cambios._x000a_N: En espera de modificaciones solicitadas en modulo de TA, probar, validar y liberar"/>
    <m/>
    <m/>
    <m/>
    <s v="Tiempo y Control"/>
    <m/>
    <m/>
    <m/>
    <m/>
    <m/>
    <m/>
    <m/>
    <m/>
    <m/>
    <m/>
    <x v="2"/>
  </r>
  <r>
    <s v="A10"/>
    <n v="107"/>
    <m/>
    <m/>
    <s v="Automatización toma de pedidos y solicitud de productos especiales a Pta. Sto. Domingo."/>
    <s v="BOT que pueda leer mails y que detecte información sobre pedidos especiales de RTVs o VM para clientes de productos específicos (especiales) que solo se produzcan y tienen que pedir a Pta. Sto. Domingo. "/>
    <m/>
    <d v="2025-01-01T00:00:00"/>
    <x v="40"/>
    <x v="16"/>
    <m/>
    <s v="No iniciado"/>
    <x v="4"/>
    <s v="No"/>
    <s v="Digital Nlatam - Practicantes"/>
    <x v="2"/>
    <s v="IT Local"/>
    <s v="Practicantes"/>
    <s v="Alejandro Torres"/>
    <s v="Abraham Ramos "/>
    <s v="Yasmin Barragan "/>
    <s v="Miguel Delgado"/>
    <s v="PGP Centro/Sur"/>
    <s v="Sí"/>
    <x v="0"/>
    <s v="Producción/Distribución Envasados"/>
    <n v="2"/>
    <n v="1"/>
    <n v="1"/>
    <n v="5"/>
    <n v="1"/>
    <n v="5"/>
    <n v="3"/>
    <n v="270"/>
    <n v="5"/>
    <n v="5"/>
    <n v="4"/>
    <n v="1"/>
    <n v="3"/>
    <n v="5"/>
    <n v="3"/>
    <n v="390"/>
    <n v="660"/>
    <s v="S: Análisis del Requerimientos. Actualmente se tiene una solución que pudiera usarse a partir de información de correos_x000a_N: Concluir el RFP con Requester y revisar solución actual. Algo adicional pudiera ser con AI. Invitar a Adolfo Olmedo"/>
    <m/>
    <m/>
    <m/>
    <s v="Tiempo_x000a_Servicio"/>
    <m/>
    <m/>
    <m/>
    <m/>
    <m/>
    <m/>
    <m/>
    <m/>
    <m/>
    <m/>
    <x v="3"/>
  </r>
  <r>
    <s v="G4"/>
    <n v="108"/>
    <m/>
    <n v="30648"/>
    <s v="Speach Analytics para CSC"/>
    <s v="Herramienta en el CSC Medigas que detecte palabras  de situaciones críticas que alarme la situación. Generar una herramienta alterna a Berint (detección) y que escale automáticamente casos críticos en Medigas._x000a_"/>
    <m/>
    <d v="2024-07-01T00:00:00"/>
    <x v="59"/>
    <x v="10"/>
    <n v="414"/>
    <s v="Stand by"/>
    <x v="5"/>
    <m/>
    <s v="Digital Nlatam"/>
    <x v="1"/>
    <s v="Digital "/>
    <m/>
    <s v="Marcela Hernández"/>
    <s v="Marcela Hernández"/>
    <s v="Iván Arredondo"/>
    <s v="Tania Mercado"/>
    <s v="Finanzas /Compras / IT"/>
    <s v="Sí"/>
    <x v="3"/>
    <s v="Finanzas/RH/Compras/Nitropet"/>
    <n v="4"/>
    <n v="5"/>
    <n v="1"/>
    <n v="5"/>
    <n v="1"/>
    <n v="1"/>
    <n v="5"/>
    <n v="330"/>
    <n v="3"/>
    <n v="2"/>
    <n v="1"/>
    <n v="5"/>
    <n v="3"/>
    <n v="1"/>
    <n v="5"/>
    <n v="300"/>
    <n v="630"/>
    <s v="S: Se identificó la necesidad en CSC. Analizado posibles soluciones_x000a_Actualmente no se tiene acceso a las BD de Atento, esto limita explotar la informacion_x000a__x000a_N: Definir soluciones potenciales y evaluarlas"/>
    <s v="Revisar si es otro alcance, se reporta que está funcionando desde Ago. 24"/>
    <m/>
    <s v="Soft"/>
    <s v="Control de incidencias y optimización del proceso"/>
    <m/>
    <m/>
    <m/>
    <m/>
    <m/>
    <m/>
    <m/>
    <m/>
    <m/>
    <m/>
    <x v="1"/>
  </r>
  <r>
    <m/>
    <n v="109"/>
    <m/>
    <m/>
    <s v="Trackabout Value Streams. Tablero Desviaciones Operativas"/>
    <s v="Se enfoca en el desarrollo de una serie de tableros de las 5 desviaciones operativas principales con la información generada por TA"/>
    <m/>
    <d v="2024-10-01T00:00:00"/>
    <x v="60"/>
    <x v="10"/>
    <n v="322"/>
    <m/>
    <x v="0"/>
    <m/>
    <s v="Digital Nlatam - Citizen Developers"/>
    <x v="1"/>
    <s v="Digital "/>
    <m/>
    <s v="Diego Carpio"/>
    <s v="Diego Carpio"/>
    <s v="Aldo Maldonado"/>
    <s v="Aldo Maldonado"/>
    <s v="Nacional"/>
    <s v="Sí"/>
    <x v="2"/>
    <s v="Producción/Distribución Envasados"/>
    <n v="5"/>
    <n v="5"/>
    <n v="3"/>
    <n v="5"/>
    <n v="0"/>
    <n v="3"/>
    <n v="3"/>
    <n v="360"/>
    <n v="5"/>
    <n v="4"/>
    <n v="1"/>
    <n v="3"/>
    <n v="1"/>
    <n v="1"/>
    <n v="3"/>
    <n v="270"/>
    <n v="630"/>
    <s v="S: Se liberó el primer tablero y se identificó la necesidad de mejorar la calidad de datos. Para tener efectividad en el resto de los tableros dependemos del % de escaneo_x000a_N: Es neCésario mejorar la calidad de datos para que la información sea confiable."/>
    <m/>
    <m/>
    <m/>
    <s v="Control de la operación "/>
    <m/>
    <m/>
    <m/>
    <m/>
    <m/>
    <m/>
    <m/>
    <m/>
    <m/>
    <m/>
    <x v="6"/>
  </r>
  <r>
    <m/>
    <n v="110"/>
    <m/>
    <m/>
    <s v="Tablero KPIS mensuales Operaciones.(Producción y Distribución)"/>
    <s v="Tablero en PowerBi donde se muestren los principales KPIs de Operaciones."/>
    <m/>
    <d v="2025-08-01T00:00:00"/>
    <x v="61"/>
    <x v="16"/>
    <m/>
    <s v="No iniciado"/>
    <x v="2"/>
    <m/>
    <s v="Digital Nlatam"/>
    <x v="2"/>
    <s v="Digital "/>
    <s v="Aldo Maldonado"/>
    <s v="Diego Carpio"/>
    <s v="Diego Carpio"/>
    <s v="Aldo Maldonado"/>
    <s v="Aldo Maldonado"/>
    <s v="Operaciones"/>
    <s v="Sí"/>
    <x v="3"/>
    <m/>
    <n v="3"/>
    <n v="5"/>
    <n v="1"/>
    <n v="5"/>
    <n v="1"/>
    <n v="5"/>
    <n v="5"/>
    <n v="375"/>
    <n v="1"/>
    <n v="5"/>
    <n v="2"/>
    <n v="3"/>
    <n v="3"/>
    <n v="1"/>
    <n v="1"/>
    <n v="240"/>
    <n v="615"/>
    <s v="S: Actualmente Aldo desarrolló parte del tablero. Faltan datos que requieren de un desarrollo para completar el tablero. Se requiere un desarrollo para el registro de las horas hombre (no existe actualmente)_x000a_N. Reunión con líder de operaciones / negocio para definir requerimientos y alcances"/>
    <s v="1. Sesión para revisar alcance del reporte de Aldo y levantar requerimientos de negocio - 3 al 7 de Mar"/>
    <m/>
    <m/>
    <s v="Eficiencia operativa"/>
    <m/>
    <m/>
    <m/>
    <m/>
    <m/>
    <m/>
    <m/>
    <m/>
    <m/>
    <m/>
    <x v="3"/>
  </r>
  <r>
    <m/>
    <n v="111"/>
    <m/>
    <m/>
    <s v="Tablero KPIS de Distribución PGP"/>
    <s v="Tablero en PowerBi donde se muestren los principales KPIs de Distribución."/>
    <m/>
    <d v="2024-12-06T00:00:00"/>
    <x v="40"/>
    <x v="16"/>
    <m/>
    <s v="Cancelado"/>
    <x v="2"/>
    <s v="No"/>
    <s v="Digital Nlatam"/>
    <x v="3"/>
    <s v="Digital"/>
    <s v="NA"/>
    <s v="Arturo Lozano"/>
    <s v="Arturo Lozano"/>
    <s v="ND"/>
    <s v="Miguel Delgado"/>
    <s v="Operaciones"/>
    <s v="Sí"/>
    <x v="0"/>
    <s v="Producción/Distribución Envasados"/>
    <n v="3"/>
    <n v="5"/>
    <n v="1"/>
    <n v="5"/>
    <n v="1"/>
    <n v="5"/>
    <n v="5"/>
    <n v="375"/>
    <n v="1"/>
    <n v="5"/>
    <n v="2"/>
    <n v="3"/>
    <n v="3"/>
    <n v="1"/>
    <n v="1"/>
    <n v="240"/>
    <n v="615"/>
    <s v="S: Se tienen actualmente KPIs de distribución._x000a_N: se requiere junta con el negocio para definir requerimientos y alcances de la oportunidad"/>
    <s v="Este tablero fue un requerimiento de Arturo Lozano, sin embargo se está planeando otro proyecto con KPIS de OPERACIONES, lo cual puede absover este requerimiento. Se considera cancelar este proyecto para ingresarlo en el otro de tablero KPIS OPERACIONES."/>
    <m/>
    <m/>
    <m/>
    <m/>
    <m/>
    <m/>
    <m/>
    <m/>
    <m/>
    <m/>
    <m/>
    <m/>
    <m/>
    <x v="7"/>
  </r>
  <r>
    <m/>
    <n v="112"/>
    <m/>
    <m/>
    <s v="Tablero TA en pantallas en plantas y CEDIS*"/>
    <s v="Desarrollar tableros a partir de la información de TA para monitorear la operación en plantas y CEDIS_x000a_"/>
    <m/>
    <s v="TBD"/>
    <x v="27"/>
    <x v="10"/>
    <n v="244"/>
    <m/>
    <x v="2"/>
    <m/>
    <s v="Digital Nlatam"/>
    <x v="2"/>
    <s v="Digital / IT "/>
    <m/>
    <s v="Erika Acosta"/>
    <s v="Erika Acosta"/>
    <s v="Uriel Torres"/>
    <s v="Aldo Maldonado"/>
    <m/>
    <s v="Sí"/>
    <x v="2"/>
    <m/>
    <n v="3"/>
    <n v="5"/>
    <n v="3"/>
    <n v="5"/>
    <n v="0"/>
    <n v="1"/>
    <n v="3"/>
    <n v="300"/>
    <n v="1"/>
    <n v="3"/>
    <n v="2"/>
    <n v="3"/>
    <n v="3"/>
    <n v="5"/>
    <n v="3"/>
    <n v="300"/>
    <n v="600"/>
    <s v="S: Se enlista necesidad general_x000a_N: Se requiere reunión con Negocio para detallar alcances y detalle de requerimientos"/>
    <s v="1. Sesión para hacer la definición del proyecto y levantar requerimientos."/>
    <m/>
    <m/>
    <s v="Control de la operación "/>
    <m/>
    <m/>
    <m/>
    <m/>
    <m/>
    <m/>
    <m/>
    <m/>
    <m/>
    <m/>
    <x v="3"/>
  </r>
  <r>
    <m/>
    <n v="113"/>
    <m/>
    <m/>
    <s v="Mejorar el sistema de facturación en punto de venta"/>
    <s v="Mejoras en el sistema de facturación en punto de venta y control de inventarios (Códigos de barras, aplicación de cupones, pago de servicios etc.) _x000a_"/>
    <m/>
    <s v="TBD"/>
    <x v="27"/>
    <x v="10"/>
    <n v="244"/>
    <s v="No iniciado"/>
    <x v="1"/>
    <m/>
    <s v="IT Group"/>
    <x v="2"/>
    <s v="IT Local "/>
    <m/>
    <s v="Marco Pacheco"/>
    <s v="Deyanira Blanco "/>
    <m/>
    <s v="José Ramón Rodríguez"/>
    <m/>
    <s v="Sí"/>
    <x v="3"/>
    <m/>
    <n v="3"/>
    <n v="1"/>
    <n v="5"/>
    <n v="5"/>
    <n v="3"/>
    <n v="5"/>
    <n v="5"/>
    <n v="405"/>
    <n v="3"/>
    <n v="2"/>
    <n v="1"/>
    <n v="3"/>
    <n v="1"/>
    <n v="1"/>
    <n v="1"/>
    <n v="180"/>
    <n v="585"/>
    <s v="S: Mejorara el proceso de facturación en punto de venta, actualmente se usa JDE como POS_x000a_N: Junta con Negocio para definir requerimientos de negocio y evaluar"/>
    <m/>
    <m/>
    <m/>
    <m/>
    <m/>
    <m/>
    <m/>
    <m/>
    <m/>
    <m/>
    <m/>
    <m/>
    <m/>
    <m/>
    <x v="3"/>
  </r>
  <r>
    <m/>
    <n v="114"/>
    <m/>
    <m/>
    <s v="Cámaras en áreas designadas para recuperación de cilindros "/>
    <s v="Instalación de cámaras que con IA detecten en las localidades faltas de compliance."/>
    <m/>
    <d v="2025-01-01T00:00:00"/>
    <x v="62"/>
    <x v="31"/>
    <n v="358"/>
    <s v="No iniciado"/>
    <x v="0"/>
    <s v="No"/>
    <s v="Digital Nlatam"/>
    <x v="2"/>
    <s v="Digital / IT"/>
    <s v="NA"/>
    <s v="Erika Acosta"/>
    <s v="Erika Acosta"/>
    <s v="TBD"/>
    <s v="Tania Mercado"/>
    <s v="Operaciones"/>
    <s v="Sí"/>
    <x v="2"/>
    <s v="Finanzas/RH/Compras/Nitropet"/>
    <n v="3"/>
    <n v="1"/>
    <n v="4"/>
    <n v="5"/>
    <n v="5"/>
    <n v="3"/>
    <n v="3"/>
    <n v="360"/>
    <n v="3"/>
    <n v="2"/>
    <n v="5"/>
    <n v="1"/>
    <n v="1"/>
    <n v="1"/>
    <n v="1"/>
    <n v="210"/>
    <n v="570"/>
    <s v="S: Se enlista necesidad general_x000a_N: Se requiere reunión con Negocio para detallar alcances y detalle de requerimientos"/>
    <s v="Validar alcance de este proyecto."/>
    <m/>
    <m/>
    <s v="Control"/>
    <m/>
    <m/>
    <m/>
    <m/>
    <m/>
    <m/>
    <m/>
    <m/>
    <m/>
    <m/>
    <x v="3"/>
  </r>
  <r>
    <m/>
    <n v="115"/>
    <m/>
    <m/>
    <s v="Desarrollo para sustituir avión de entrada y salida de unidades *"/>
    <s v="Formato digital para sustituir el avión de entrada y salida de unidades para mejorar el control y aprovechar el uso de información digital _x000a_"/>
    <m/>
    <d v="2025-01-01T00:00:00"/>
    <x v="61"/>
    <x v="17"/>
    <n v="61"/>
    <s v="No iniciado"/>
    <x v="2"/>
    <s v="No"/>
    <s v="IT Group"/>
    <x v="2"/>
    <s v="IT local/digital"/>
    <s v="Practicantes"/>
    <s v="Erika Acosta"/>
    <s v="Erika Acosta"/>
    <s v="TBD"/>
    <s v="Miguel Delgado"/>
    <s v="Operaciones"/>
    <s v="Sí"/>
    <x v="0"/>
    <s v="Producción/Distribución Envasados"/>
    <n v="3"/>
    <n v="1"/>
    <n v="3"/>
    <n v="5"/>
    <n v="1"/>
    <n v="3"/>
    <n v="3"/>
    <n v="285"/>
    <n v="5"/>
    <n v="5"/>
    <n v="3"/>
    <n v="1"/>
    <n v="1"/>
    <n v="3"/>
    <n v="1"/>
    <n v="285"/>
    <n v="570"/>
    <s v="S: El Avión es un formato que actualmente se utiliza para contabilizar cilindros que sale a la ruta. Es en papel._x000a_N: Revisar con el negocio los requerimientos para evaluar"/>
    <s v="Validar alcance de este proyecto."/>
    <m/>
    <m/>
    <s v="Control"/>
    <m/>
    <m/>
    <m/>
    <m/>
    <m/>
    <m/>
    <m/>
    <m/>
    <m/>
    <m/>
    <x v="3"/>
  </r>
  <r>
    <m/>
    <n v="116"/>
    <m/>
    <m/>
    <s v="Automatización de proceso de validación de conductores en tecnología a bordo de unidades."/>
    <s v="Reconocimiento facial a conductores profesionales para contar sus horas de servicio y tener disponible en un tablero:_x000a_i._x0009_En el acceso a la localidad para el check in e inician las horas de servicio._x000a_ii._x0009_En la unidad check in para iniciar la ruta e inician horas de conducción._x000a_iii._x0009_Check out al terminar la ruta._x000a_iv._x0009_Check out al salir de la localidad y cerrar las Horas de servicio del conductor."/>
    <m/>
    <d v="2024-12-06T00:00:00"/>
    <x v="40"/>
    <x v="16"/>
    <m/>
    <s v="No iniciado"/>
    <x v="2"/>
    <s v="No"/>
    <s v="Digital Nlatam"/>
    <x v="3"/>
    <s v="IT Group"/>
    <s v="NA"/>
    <s v="Arturo Lozano"/>
    <s v="Arturo Lozano"/>
    <s v="ND"/>
    <s v="Miguel Delgado"/>
    <s v="Operaciones"/>
    <s v="Sí"/>
    <x v="0"/>
    <s v="Producción/Distribución Envasados"/>
    <n v="3"/>
    <n v="1"/>
    <n v="4"/>
    <n v="3"/>
    <n v="1"/>
    <n v="3"/>
    <n v="3"/>
    <n v="270"/>
    <n v="3"/>
    <n v="3"/>
    <n v="2"/>
    <n v="3"/>
    <n v="1"/>
    <n v="3"/>
    <n v="1"/>
    <n v="240"/>
    <n v="510"/>
    <s v="S: Se enlista necesidad general_x000a_N: Se requiere reunión con Negocio para detallar alcances y detalle de requerimientos"/>
    <s v="Se evaluará este proyecto con Arturo Lozano para validar con él si es prioritario o no."/>
    <m/>
    <m/>
    <m/>
    <m/>
    <m/>
    <m/>
    <m/>
    <m/>
    <m/>
    <m/>
    <m/>
    <m/>
    <m/>
    <x v="7"/>
  </r>
  <r>
    <m/>
    <n v="117"/>
    <m/>
    <m/>
    <s v="Seguimiento a tareas de Seguridad SOS a través de Teams."/>
    <s v="Generación de grupos de TEAMS donde personal de Linde pueda documentar y dar seguimientos a hallazgos de seguridad y limpieza en localidades."/>
    <m/>
    <s v="TBD"/>
    <x v="27"/>
    <x v="10"/>
    <n v="244"/>
    <s v="Cancelado"/>
    <x v="7"/>
    <m/>
    <s v="Digital Nlatam - Citizen Developers"/>
    <x v="3"/>
    <s v="Digital "/>
    <s v="Claudia Oliden"/>
    <s v="Obed Vázquez"/>
    <s v="Obed Vázquez"/>
    <s v="no asignado"/>
    <s v="Armando Guerrero"/>
    <m/>
    <s v="Sí"/>
    <x v="3"/>
    <m/>
    <n v="3"/>
    <n v="5"/>
    <n v="5"/>
    <n v="5"/>
    <n v="1"/>
    <n v="3"/>
    <n v="5"/>
    <n v="405"/>
    <m/>
    <m/>
    <m/>
    <m/>
    <m/>
    <m/>
    <m/>
    <n v="0"/>
    <n v="405"/>
    <s v="S: Se enlista necesidad general_x000a_N: Se requiere reunión con Negocio para detallar alcances y detalle de requerimientos"/>
    <m/>
    <m/>
    <m/>
    <m/>
    <m/>
    <m/>
    <m/>
    <m/>
    <m/>
    <m/>
    <m/>
    <m/>
    <m/>
    <m/>
    <x v="3"/>
  </r>
  <r>
    <s v="A8"/>
    <n v="118"/>
    <m/>
    <m/>
    <s v="Planeación centralizada de rutas para conductores Retail"/>
    <m/>
    <m/>
    <d v="2024-02-01T00:00:00"/>
    <x v="57"/>
    <x v="10"/>
    <n v="609"/>
    <m/>
    <x v="0"/>
    <m/>
    <s v="IT Group"/>
    <x v="2"/>
    <s v="IT Local "/>
    <m/>
    <s v="Marco Pacheco"/>
    <s v="Deyanira Blanco "/>
    <s v="Juan Romero "/>
    <s v="José Ramón Rodríguez"/>
    <s v="PGP Nte./ Occidente / Noroeste"/>
    <s v="Sí"/>
    <x v="3"/>
    <s v="Marketing/Ventas Cilindros"/>
    <n v="5"/>
    <n v="5"/>
    <n v="3"/>
    <n v="5"/>
    <n v="3"/>
    <n v="3"/>
    <n v="3"/>
    <n v="405"/>
    <m/>
    <m/>
    <m/>
    <m/>
    <m/>
    <m/>
    <m/>
    <n v="0"/>
    <n v="405"/>
    <s v="S: Se identifica la necesidad de mejorar el canal Express. Se busca planeación centralizada con Geoposiciones y todo lo que implica para aprovechar los reportes de desviaciones actuales que se monitorean en Distribución. Ya se está avanzando con el geoposicionamiento de clientes, Gdl., Valle de México, Mty.. Se tiene un piloto corriendo en Gdl.. Valle de México ya están Geoposicionados 100%, Mty. ya se tienen las geoposiciones y falta que carguen la info en Roadnet._x000a__x000a_N: Revisar del piloto de Gdl. los hallazgos encontrados._x000a_"/>
    <s v="Agendar sesión para definir requerimientos de Negocio 3Mar25_x000a__x000a_Seguimiento al los resultados. "/>
    <m/>
    <m/>
    <s v="Tiempo "/>
    <m/>
    <m/>
    <m/>
    <m/>
    <m/>
    <m/>
    <m/>
    <m/>
    <m/>
    <m/>
    <x v="3"/>
  </r>
  <r>
    <m/>
    <n v="119"/>
    <m/>
    <m/>
    <s v="Optimización de Cadena de suministro de Helio PGP."/>
    <s v="Herramienta digital que permita optimizar la cadena de suministro de Helio Líquido desde su fuente hasta las distintas plantas en tiempo y costo."/>
    <m/>
    <d v="2024-11-01T00:00:00"/>
    <x v="7"/>
    <x v="10"/>
    <n v="601"/>
    <m/>
    <x v="4"/>
    <m/>
    <s v="Digital Nlatam"/>
    <x v="2"/>
    <s v="Digital "/>
    <m/>
    <s v="Francisco Mata"/>
    <s v="Manuel Lozoya"/>
    <s v="TBD"/>
    <s v="José Ramón Rodríguez"/>
    <s v="PGP Nte./ Occidente / Noroeste"/>
    <s v="Sí"/>
    <x v="1"/>
    <s v="Producción/Distribución Envasados"/>
    <n v="5"/>
    <n v="5"/>
    <n v="1"/>
    <n v="5"/>
    <n v="3"/>
    <n v="3"/>
    <n v="5"/>
    <n v="405"/>
    <m/>
    <m/>
    <m/>
    <m/>
    <m/>
    <m/>
    <m/>
    <n v="0"/>
    <n v="405"/>
    <s v="S: Se identificó la necesidad general por el negocio. Se requiere asignar un recurso técnico y por el negocio definir los alcances y datos para construir el modelo. 13 Feb Nancy envía a Salvador los requerimientos neCésarios al sistema._x000a_N: Asignar desarrollo a recursos por ingresar (becarios) y tener las definiciones se negocio de los alcances del modelo y funcionalidad. Asignar líder de operaciones para este proyecto. "/>
    <s v="_x000a_"/>
    <m/>
    <m/>
    <m/>
    <m/>
    <m/>
    <m/>
    <m/>
    <m/>
    <m/>
    <m/>
    <m/>
    <m/>
    <m/>
    <x v="3"/>
  </r>
  <r>
    <m/>
    <n v="120"/>
    <m/>
    <m/>
    <s v="Conexión CONSOL con TA para el rastreo de cilindros de Gases Especiales"/>
    <s v="Fase 1. Rastrear con TA los cilindros pedidos a través de CONSOL desde su salida de planta Santo Domingo a localidades Linde y posteriormente al cliente._x000a_Fase 2. Programación automática en JDE_x000a_"/>
    <m/>
    <s v="TBD"/>
    <x v="27"/>
    <x v="10"/>
    <n v="244"/>
    <s v="No iniciado"/>
    <x v="5"/>
    <m/>
    <s v="IT Group"/>
    <x v="2"/>
    <s v="SSC"/>
    <m/>
    <s v="Raúl Gallegos "/>
    <s v="Arael Mejía"/>
    <s v="TBD"/>
    <s v="Aldo Maldonado"/>
    <m/>
    <s v="Sí"/>
    <x v="2"/>
    <m/>
    <n v="5"/>
    <n v="5"/>
    <n v="3"/>
    <n v="5"/>
    <n v="1"/>
    <n v="3"/>
    <n v="3"/>
    <n v="375"/>
    <m/>
    <m/>
    <m/>
    <m/>
    <m/>
    <m/>
    <m/>
    <n v="0"/>
    <n v="375"/>
    <s v="S: Actualmente se tienen herramientas como Green Mile que permite rastrear un pedido._x000a_N: Revisar con el negocio los requerimientos para definir alcance"/>
    <m/>
    <m/>
    <m/>
    <s v="Control de activos"/>
    <m/>
    <m/>
    <m/>
    <m/>
    <m/>
    <m/>
    <m/>
    <m/>
    <m/>
    <m/>
    <x v="3"/>
  </r>
  <r>
    <s v="A2"/>
    <n v="121"/>
    <m/>
    <m/>
    <s v="COMPENSA Sistema de compensación variable para Retail  (Ventas)  "/>
    <s v="Sistema para calcular la compensación variable de personal comercial de Retail._x000a_"/>
    <m/>
    <s v="TBD"/>
    <x v="42"/>
    <x v="10"/>
    <n v="603"/>
    <m/>
    <x v="1"/>
    <m/>
    <s v="IT Group"/>
    <x v="2"/>
    <s v="IT Local"/>
    <m/>
    <s v="Marco Pacheco"/>
    <s v="NinfaEdith Fernández / Deyanira Blanco (negocio)"/>
    <s v="Juan Lopez_x000a_ Julio Olvera"/>
    <s v="José Ramón Rodríguez"/>
    <s v="PGP Nte./ Occidente / Noroeste"/>
    <s v="Sí"/>
    <x v="3"/>
    <s v="Marketing/Ventas Cilindros"/>
    <n v="4"/>
    <n v="5"/>
    <n v="2"/>
    <n v="5"/>
    <n v="1"/>
    <n v="1"/>
    <n v="3"/>
    <n v="315"/>
    <m/>
    <m/>
    <m/>
    <m/>
    <m/>
    <m/>
    <m/>
    <n v="0"/>
    <n v="315"/>
    <s v="S: Se desarrollo una primer etapa para Bulk que termina en Mar25, se decisión poner on Hold el alcance para PGP_x000a_N: Retomar proyecto para PGP. Primero Definir reglas de negocio"/>
    <m/>
    <m/>
    <m/>
    <s v="Tiempo_x000a_Costo"/>
    <m/>
    <m/>
    <m/>
    <m/>
    <m/>
    <m/>
    <m/>
    <m/>
    <m/>
    <m/>
    <x v="3"/>
  </r>
  <r>
    <m/>
    <n v="122"/>
    <m/>
    <m/>
    <s v="Proceso de cambio de precios especiales HG"/>
    <s v="Automatizar el proceso de autorización y actualización de precios en JDE"/>
    <m/>
    <d v="2025-01-01T00:00:00"/>
    <x v="27"/>
    <x v="10"/>
    <n v="244"/>
    <m/>
    <x v="1"/>
    <m/>
    <s v="IT Group"/>
    <x v="2"/>
    <s v="IT Local"/>
    <m/>
    <s v="Marco Pacheco"/>
    <s v="Elena Morales"/>
    <m/>
    <s v="José Ramón Rodríguez"/>
    <m/>
    <s v="Sí"/>
    <x v="3"/>
    <m/>
    <n v="3"/>
    <n v="1"/>
    <n v="3"/>
    <n v="5"/>
    <n v="1"/>
    <n v="5"/>
    <n v="3"/>
    <n v="315"/>
    <m/>
    <m/>
    <m/>
    <m/>
    <m/>
    <m/>
    <m/>
    <n v="0"/>
    <n v="315"/>
    <s v="S: Automatizar el proceso de autorización y actualización de precios en JDE cuando es SPOT_x000a_N: Revisar con Negocio y IT requerimientos para evaluar opciones de desarrollo. Revisar con negocio si la iniciativa que ya se tiene con IT puede ayudar a este requerimiento. Silverio Hernández"/>
    <m/>
    <m/>
    <m/>
    <m/>
    <m/>
    <m/>
    <m/>
    <m/>
    <m/>
    <m/>
    <m/>
    <m/>
    <m/>
    <m/>
    <x v="3"/>
  </r>
  <r>
    <m/>
    <n v="123"/>
    <m/>
    <m/>
    <s v="Tablero para identificar a diario las entregas que no se hicieron a clientes de gases especiales"/>
    <s v="Asegurar la comunicación y gestión comercial oportuna con los clientes cuando entregamos de forma parcial o no entregamos"/>
    <m/>
    <s v="TBD"/>
    <x v="27"/>
    <x v="10"/>
    <n v="244"/>
    <m/>
    <x v="0"/>
    <m/>
    <s v="Transformación Digital"/>
    <x v="2"/>
    <s v="Trans Digital / Digital"/>
    <s v="Definir"/>
    <s v="Raúl Gallegos "/>
    <s v="César Moreno"/>
    <s v="TBD"/>
    <s v="Tania Mercado"/>
    <m/>
    <s v="Sí"/>
    <x v="2"/>
    <s v="Finanzas/RH/Compras/Nitropet"/>
    <m/>
    <m/>
    <m/>
    <m/>
    <m/>
    <m/>
    <m/>
    <n v="0"/>
    <m/>
    <m/>
    <m/>
    <m/>
    <m/>
    <m/>
    <m/>
    <n v="0"/>
    <n v="0"/>
    <s v="S: Se identificó oportunidad con usuario y se requiere definiciones de alcances y líderes para el proyecto._x000a_N: Sesión con Process Owner para tomar definiciones de negocio"/>
    <s v="1. Sesión con Raúl Gallegos para Definir el alcance del proyecto y enlistar requerimientos - 24 al 28 de Mar"/>
    <m/>
    <m/>
    <s v="Recuperación de costos por viajes en falso "/>
    <m/>
    <m/>
    <m/>
    <m/>
    <m/>
    <m/>
    <m/>
    <m/>
    <m/>
    <m/>
    <x v="3"/>
  </r>
  <r>
    <m/>
    <n v="124"/>
    <m/>
    <m/>
    <s v="RPA para creación automática de solicitudes de precios contratos nacionales con gobierno."/>
    <s v="RPA  para automatizar la solicitud en la base de datos de precios especiales en la APP Precios Especiales."/>
    <m/>
    <d v="2025-05-01T00:00:00"/>
    <x v="40"/>
    <x v="16"/>
    <m/>
    <s v="No iniciado"/>
    <x v="1"/>
    <s v="No"/>
    <s v="IT"/>
    <x v="2"/>
    <s v="SSC"/>
    <s v="Gabriela Barriga"/>
    <s v="Alan Mendoza"/>
    <s v="Gabriela Barriga"/>
    <s v="Miguel González Moreno"/>
    <m/>
    <s v="PGP Nacional"/>
    <s v="Si"/>
    <x v="0"/>
    <s v="Marketing/Ventas Cilindros"/>
    <m/>
    <m/>
    <m/>
    <m/>
    <m/>
    <m/>
    <m/>
    <n v="0"/>
    <m/>
    <m/>
    <m/>
    <m/>
    <m/>
    <m/>
    <m/>
    <n v="0"/>
    <n v="0"/>
    <m/>
    <m/>
    <m/>
    <m/>
    <m/>
    <m/>
    <m/>
    <m/>
    <m/>
    <m/>
    <m/>
    <m/>
    <m/>
    <m/>
    <m/>
    <x v="3"/>
  </r>
  <r>
    <m/>
    <n v="125"/>
    <m/>
    <m/>
    <s v="Reporte para visualizar cilindros asignados a clientes Vs cobro de renta"/>
    <s v="Visualizar los cilindros y /o activos asignados a clientes vs a los que les cobramos renta con el objetivo de identificar oportunidades de manera sencilla y ágil (Cilindros y tanques / inventario de activos por cliente)."/>
    <m/>
    <s v="TBD"/>
    <x v="27"/>
    <x v="10"/>
    <n v="244"/>
    <m/>
    <x v="1"/>
    <m/>
    <s v="Digital Nlatam"/>
    <x v="2"/>
    <s v="Digital "/>
    <m/>
    <s v="Jorge Ruíz"/>
    <s v="Jorge Ruíz"/>
    <m/>
    <s v="José Ramón Rodríguez"/>
    <m/>
    <s v="Sí"/>
    <x v="2"/>
    <m/>
    <m/>
    <m/>
    <m/>
    <m/>
    <m/>
    <m/>
    <m/>
    <n v="0"/>
    <m/>
    <m/>
    <m/>
    <m/>
    <m/>
    <m/>
    <m/>
    <n v="0"/>
    <n v="0"/>
    <s v="Esta necesidad se cubre con el Proyecto &quot;Rental &amp; Fees Tracking&quot;"/>
    <s v="1. Sesión con Oscar Flores para alinear la necesidad con un solo proyecto - 3 al 7 de Marzo"/>
    <m/>
    <m/>
    <m/>
    <m/>
    <m/>
    <m/>
    <m/>
    <m/>
    <m/>
    <m/>
    <m/>
    <m/>
    <m/>
    <x v="3"/>
  </r>
  <r>
    <m/>
    <n v="126"/>
    <m/>
    <m/>
    <s v="Facturación automática de cilindros en lento movimiento."/>
    <s v="Facturación automática de cilindros en lento movimiento, incluye un proceso simple de autorización.  Evitar la generación manual del proceso de facturación."/>
    <m/>
    <s v="TBD"/>
    <x v="27"/>
    <x v="10"/>
    <n v="244"/>
    <m/>
    <x v="1"/>
    <m/>
    <s v="IT Group"/>
    <x v="2"/>
    <s v="IT Local "/>
    <m/>
    <s v="Jorge Ruíz"/>
    <s v="TBD"/>
    <m/>
    <s v="Aldo Maldonado"/>
    <m/>
    <s v="Sí"/>
    <x v="2"/>
    <m/>
    <m/>
    <m/>
    <m/>
    <m/>
    <m/>
    <m/>
    <m/>
    <n v="0"/>
    <m/>
    <m/>
    <m/>
    <m/>
    <m/>
    <m/>
    <m/>
    <n v="0"/>
    <n v="0"/>
    <s v="S: Definir requerimientos para la solución"/>
    <s v="1. Revisar alcance con reporte de lento movimiento de TA - 3 al 7 de Marzo"/>
    <m/>
    <m/>
    <m/>
    <m/>
    <m/>
    <m/>
    <m/>
    <m/>
    <m/>
    <m/>
    <m/>
    <m/>
    <m/>
    <x v="3"/>
  </r>
  <r>
    <m/>
    <n v="127"/>
    <m/>
    <m/>
    <s v="Centralización digitalización de expedientes"/>
    <s v="Digitalización y resguardo centralizado de expedientes de clientes de GE."/>
    <m/>
    <d v="2025-01-01T00:00:00"/>
    <x v="22"/>
    <x v="16"/>
    <m/>
    <m/>
    <x v="0"/>
    <m/>
    <s v="IT Group"/>
    <x v="2"/>
    <s v="Externo /IT"/>
    <m/>
    <s v="Erika Acosta"/>
    <s v="Erika Acosta"/>
    <s v="TBD"/>
    <s v="Tania Mercado"/>
    <m/>
    <s v="Sí"/>
    <x v="3"/>
    <s v="Finanzas/RH/Compras/Nitropet"/>
    <m/>
    <m/>
    <m/>
    <m/>
    <m/>
    <m/>
    <m/>
    <n v="0"/>
    <m/>
    <m/>
    <m/>
    <m/>
    <m/>
    <m/>
    <m/>
    <n v="0"/>
    <n v="0"/>
    <s v="S: Se justificó centralizar físicamente los expedientes y Digitalizarlos con un Proveedor Externo_x000a_N: En proceso la contratación del proveedor_x000a_"/>
    <m/>
    <m/>
    <m/>
    <m/>
    <m/>
    <m/>
    <m/>
    <m/>
    <m/>
    <m/>
    <m/>
    <m/>
    <m/>
    <m/>
    <x v="4"/>
  </r>
  <r>
    <m/>
    <m/>
    <m/>
    <n v="34796"/>
    <s v="Desempeño Clientes nuevos/perdidos"/>
    <s v="Herramienta que muestre y calcule el desempeño de la fuerza comercial en base a los clientes nuevos, prospectos, clientes perdidos así como se asigne una calificación a cada vendedor/región que permita colocarlo en un ranking."/>
    <m/>
    <m/>
    <x v="9"/>
    <x v="6"/>
    <n v="56"/>
    <s v="On time"/>
    <x v="1"/>
    <m/>
    <s v="Transformación Digital"/>
    <x v="1"/>
    <s v="Trans Digital / Digital"/>
    <m/>
    <s v="Francisco Mata"/>
    <s v="Eber Montoya"/>
    <s v="Ivan Arredondo"/>
    <s v="José Ramón Rodríguez"/>
    <s v="VP Gases Envasados"/>
    <m/>
    <x v="3"/>
    <m/>
    <m/>
    <m/>
    <m/>
    <m/>
    <m/>
    <m/>
    <m/>
    <n v="0"/>
    <m/>
    <m/>
    <m/>
    <m/>
    <m/>
    <m/>
    <m/>
    <n v="0"/>
    <n v="0"/>
    <s v="S: La herramienta se encuentra en desarrollo"/>
    <m/>
    <s v="Ventas"/>
    <m/>
    <m/>
    <m/>
    <m/>
    <m/>
    <m/>
    <m/>
    <m/>
    <m/>
    <m/>
    <m/>
    <m/>
    <x v="4"/>
  </r>
  <r>
    <m/>
    <m/>
    <m/>
    <m/>
    <s v="Ordenes Medigas Canceladas"/>
    <s v="Dashboard que muestre las ordenes del negocio de Medigas que han sido canceladas por el operador con sus motivos para su análisis._x000a_Actualización de dashboard estatus de pedidos Medigas_x000a_"/>
    <m/>
    <m/>
    <x v="63"/>
    <x v="32"/>
    <n v="24"/>
    <s v="On time"/>
    <x v="5"/>
    <m/>
    <s v="Digital Nlatam - Citizen Developers"/>
    <x v="0"/>
    <s v="Trans Digital"/>
    <s v="Marina Dávila"/>
    <s v="Alan Mendoza"/>
    <s v="Alan Mendoza"/>
    <m/>
    <m/>
    <s v="PGP Nacional"/>
    <s v="Si"/>
    <x v="3"/>
    <s v="Marketing/Ventas Cilindros"/>
    <n v="3"/>
    <n v="5"/>
    <n v="1"/>
    <n v="5"/>
    <n v="0"/>
    <n v="3"/>
    <n v="3"/>
    <n v="300"/>
    <n v="5"/>
    <n v="5"/>
    <n v="3"/>
    <n v="5"/>
    <n v="5"/>
    <n v="5"/>
    <n v="5"/>
    <n v="495"/>
    <n v="795"/>
    <s v="S: Se desarrolla y se libera dashboard de Ordenes Canceladas Medigas así como la actualización del dashboard Estatus Pedidos Medigas dentro del Panel de rutas_x000a_"/>
    <m/>
    <s v="Control"/>
    <m/>
    <m/>
    <m/>
    <m/>
    <m/>
    <m/>
    <m/>
    <m/>
    <m/>
    <m/>
    <m/>
    <m/>
    <x v="0"/>
  </r>
  <r>
    <m/>
    <n v="129"/>
    <m/>
    <m/>
    <s v="Fase 2 de sistema de dotaciones"/>
    <s v="Terminar integraciones con JDE y CRM como etapa 2 del proyecto._x000a_"/>
    <m/>
    <m/>
    <x v="25"/>
    <x v="25"/>
    <n v="692"/>
    <s v="On time"/>
    <x v="0"/>
    <m/>
    <s v="IT Group"/>
    <x v="2"/>
    <s v="SSC"/>
    <m/>
    <s v="Erika Acosta"/>
    <s v="Erika Acosta"/>
    <s v="Sergio Villalobos"/>
    <s v="Tania Mercado"/>
    <s v="Excelencia operacional "/>
    <s v="Sí"/>
    <x v="2"/>
    <s v="Finanzas/RH/Compras/Nitropet"/>
    <m/>
    <m/>
    <m/>
    <m/>
    <m/>
    <m/>
    <m/>
    <n v="0"/>
    <m/>
    <m/>
    <m/>
    <m/>
    <m/>
    <m/>
    <m/>
    <n v="0"/>
    <m/>
    <s v="S: Revisar con Montserrat Mejía"/>
    <s v="1. Sesión con Erika Acosta para validar el alcance de requerimientos y como acelerar el proyecto - 3 al 7 de marzo"/>
    <m/>
    <m/>
    <s v="Control de activos"/>
    <m/>
    <m/>
    <m/>
    <m/>
    <m/>
    <m/>
    <m/>
    <m/>
    <m/>
    <m/>
    <x v="3"/>
  </r>
  <r>
    <m/>
    <n v="130"/>
    <m/>
    <m/>
    <s v="Cargo automático de cilindros paseados desde la entrega el conductor detone el proceso de facturación. Los cargos hoy son manuales incluir estadías."/>
    <s v="Cargo automático de cilindros paseados desde la entrega el conductor detone el proceso de facturación. Los cargos hoy son manuales incluir estadías."/>
    <m/>
    <m/>
    <x v="27"/>
    <x v="10"/>
    <n v="244"/>
    <m/>
    <x v="1"/>
    <m/>
    <s v="IT Group"/>
    <x v="2"/>
    <s v="IT Local "/>
    <m/>
    <s v="Jorge Ruíz"/>
    <s v="Jorge Ruíz"/>
    <m/>
    <s v="Aldo Maldonado"/>
    <m/>
    <s v="Sí"/>
    <x v="3"/>
    <m/>
    <m/>
    <m/>
    <m/>
    <m/>
    <m/>
    <m/>
    <m/>
    <n v="0"/>
    <m/>
    <m/>
    <m/>
    <m/>
    <m/>
    <m/>
    <m/>
    <n v="0"/>
    <m/>
    <s v="Revisar con el negocio"/>
    <m/>
    <m/>
    <m/>
    <s v="Recuperación de costos de operación por viajes en falso"/>
    <m/>
    <m/>
    <m/>
    <m/>
    <m/>
    <m/>
    <m/>
    <m/>
    <m/>
    <m/>
    <x v="3"/>
  </r>
  <r>
    <m/>
    <n v="131"/>
    <m/>
    <m/>
    <s v="Control de la merma y residuales de Helio en Pipas de Helio"/>
    <m/>
    <m/>
    <d v="2025-03-07T00:00:00"/>
    <x v="40"/>
    <x v="16"/>
    <n v="0"/>
    <m/>
    <x v="4"/>
    <m/>
    <m/>
    <x v="2"/>
    <m/>
    <m/>
    <m/>
    <s v="Heberto Marin"/>
    <m/>
    <m/>
    <m/>
    <s v="Si"/>
    <x v="4"/>
    <s v="Producción/Distribución Envasados"/>
    <m/>
    <m/>
    <m/>
    <m/>
    <m/>
    <m/>
    <m/>
    <m/>
    <m/>
    <m/>
    <m/>
    <m/>
    <m/>
    <m/>
    <m/>
    <n v="0"/>
    <m/>
    <s v="Revisar con el negocio"/>
    <m/>
    <m/>
    <m/>
    <m/>
    <m/>
    <m/>
    <m/>
    <m/>
    <m/>
    <m/>
    <m/>
    <m/>
    <m/>
    <m/>
    <x v="3"/>
  </r>
  <r>
    <m/>
    <n v="132"/>
    <m/>
    <m/>
    <s v="Automatización de Sistema de Llenado de Postmix"/>
    <m/>
    <m/>
    <d v="2025-03-07T00:00:00"/>
    <x v="40"/>
    <x v="10"/>
    <m/>
    <m/>
    <x v="4"/>
    <m/>
    <s v="Operaciones"/>
    <x v="2"/>
    <m/>
    <m/>
    <s v="Diego Carpio"/>
    <m/>
    <m/>
    <s v="Aldo Maldonado"/>
    <m/>
    <s v="Si"/>
    <x v="4"/>
    <s v="Producción/Distribución Envasados"/>
    <m/>
    <m/>
    <m/>
    <m/>
    <m/>
    <m/>
    <m/>
    <m/>
    <m/>
    <m/>
    <m/>
    <m/>
    <m/>
    <m/>
    <m/>
    <n v="0"/>
    <m/>
    <s v="Revisar con el negocio"/>
    <m/>
    <m/>
    <m/>
    <m/>
    <m/>
    <m/>
    <m/>
    <m/>
    <m/>
    <m/>
    <m/>
    <m/>
    <m/>
    <m/>
    <x v="3"/>
  </r>
  <r>
    <m/>
    <n v="133"/>
    <m/>
    <m/>
    <s v="Sitio de Sharepoint PGP"/>
    <m/>
    <m/>
    <d v="2025-03-07T00:00:00"/>
    <x v="40"/>
    <x v="10"/>
    <m/>
    <m/>
    <x v="4"/>
    <m/>
    <s v="Operaciones"/>
    <x v="2"/>
    <m/>
    <m/>
    <s v="Diego Carpio"/>
    <m/>
    <m/>
    <s v="Aldo Maldonado"/>
    <m/>
    <s v="Si"/>
    <x v="0"/>
    <s v="Producción/Distribución Envasados"/>
    <m/>
    <m/>
    <m/>
    <m/>
    <m/>
    <m/>
    <m/>
    <m/>
    <m/>
    <m/>
    <m/>
    <m/>
    <m/>
    <m/>
    <m/>
    <n v="0"/>
    <m/>
    <s v="Revisar con el negocio"/>
    <m/>
    <m/>
    <m/>
    <m/>
    <m/>
    <m/>
    <m/>
    <m/>
    <m/>
    <m/>
    <m/>
    <m/>
    <m/>
    <m/>
    <x v="3"/>
  </r>
  <r>
    <m/>
    <n v="134"/>
    <m/>
    <m/>
    <s v="Dashboard Ejecutivo PGP de Indicadores por Area. Producción / Distribución / Comercial / Administracion"/>
    <s v="Dashboard Ejecutivo PGP de Indicadores por Area. Producción / Distribución / Comercial / Administracion"/>
    <m/>
    <d v="2025-08-01T00:00:00"/>
    <x v="40"/>
    <x v="16"/>
    <n v="0"/>
    <s v="No iniciado"/>
    <x v="4"/>
    <m/>
    <m/>
    <x v="2"/>
    <m/>
    <m/>
    <m/>
    <m/>
    <m/>
    <m/>
    <m/>
    <m/>
    <x v="2"/>
    <m/>
    <m/>
    <m/>
    <m/>
    <m/>
    <m/>
    <m/>
    <m/>
    <m/>
    <m/>
    <m/>
    <m/>
    <m/>
    <m/>
    <m/>
    <m/>
    <n v="0"/>
    <m/>
    <m/>
    <m/>
    <m/>
    <m/>
    <m/>
    <m/>
    <m/>
    <m/>
    <m/>
    <m/>
    <m/>
    <m/>
    <m/>
    <m/>
    <m/>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
  <r>
    <s v="G10"/>
    <n v="1"/>
    <s v="AM02959"/>
    <n v="30572"/>
    <s v="Pricing Precision con AI (Pricing Precision - Mexico)"/>
    <s v="Modelo IA que analiza precios de clientes por variables: producto, región, volumen, tipo de cliente. Para detectar oportunidades de incrementos con la herramienta. PRICE TAG de manera automática."/>
    <m/>
    <s v="TBD"/>
    <x v="0"/>
    <x v="0"/>
    <n v="397"/>
    <s v="On time"/>
    <x v="0"/>
    <s v="No"/>
    <s v="Digital Nlatam"/>
    <x v="0"/>
    <s v="Global AI"/>
    <s v="NA"/>
    <s v="Ninfaedith Fernández"/>
    <s v="Ninfaedith Fernández"/>
    <s v="Iván Arredondo"/>
    <s v="Tania Mercado"/>
    <s v="Finanzas /Compras / IT"/>
    <s v="Sí"/>
    <x v="0"/>
    <s v="Finanzas/RH/Compras/Nitropet"/>
    <n v="4"/>
    <n v="5"/>
    <n v="5"/>
    <n v="5"/>
    <n v="5"/>
    <n v="3"/>
    <n v="5"/>
    <n v="480"/>
    <n v="5"/>
    <n v="5"/>
    <n v="2"/>
    <n v="5"/>
    <n v="3"/>
    <n v="5"/>
    <n v="5"/>
    <n v="450"/>
    <n v="930"/>
    <s v="S: terminada primera etapa del modelo. Se planea utilizarlo en la campaña de precios de junio/julio 2025."/>
    <s v=" El plan es usar el pricing precisión en la sig campaña (junio-julio 25)"/>
    <n v="1512000"/>
    <m/>
    <s v="Venta adicional"/>
    <m/>
    <m/>
    <m/>
    <m/>
    <m/>
    <m/>
    <m/>
    <n v="0"/>
    <d v="2025-08-01T00:00:00"/>
    <d v="2026-07-01T00:00:00"/>
    <x v="0"/>
  </r>
  <r>
    <m/>
    <n v="2"/>
    <s v="AM03225"/>
    <m/>
    <s v="Dashboard Digital de Inventarios Hardgoods."/>
    <s v="Herramienta de análisis de inventarios de Hardgoods, rotación, venta, recepciones, precios, que permite tomar decisiones expeditas para reducir los inventarios en lento movimiento y añejamiento."/>
    <m/>
    <d v="2025-03-10T00:00:00"/>
    <x v="1"/>
    <x v="1"/>
    <n v="51"/>
    <s v="On time"/>
    <x v="1"/>
    <s v="No"/>
    <s v="Digital Nlatam - Practicantes"/>
    <x v="0"/>
    <s v="IT Juan España*"/>
    <s v="Practicantes"/>
    <s v="Marco Pacheco"/>
    <s v="Nancy González"/>
    <s v="Gerardo Moya"/>
    <s v="José Ramón Rodríguez"/>
    <s v="PGP NAL."/>
    <s v="Sí"/>
    <x v="0"/>
    <s v="Marketing/Ventas Cilindros"/>
    <n v="3"/>
    <n v="5"/>
    <n v="2"/>
    <n v="5"/>
    <n v="5"/>
    <n v="3"/>
    <n v="5"/>
    <n v="420"/>
    <n v="5"/>
    <n v="5"/>
    <n v="4"/>
    <n v="5"/>
    <n v="5"/>
    <n v="5"/>
    <n v="5"/>
    <n v="510"/>
    <n v="930"/>
    <s v="S: Terminado el tablero_x000a_N: Hay una columna que aunque está definida la información tiene inconsistencia pero se requiere que Juan España proporcione la información correcta. Se está dando seguimiento."/>
    <s v="Terminado el visor."/>
    <n v="100000"/>
    <m/>
    <s v="Control de Inventarios_x000a_Objetivo reducir en el 1er año 30% el inventario añejo a mas de 1 año. Actualmente + de 7 Millones de MXP"/>
    <m/>
    <m/>
    <m/>
    <m/>
    <m/>
    <m/>
    <m/>
    <n v="0"/>
    <d v="2025-08-01T00:00:00"/>
    <d v="2026-07-01T00:00:00"/>
    <x v="0"/>
  </r>
  <r>
    <m/>
    <n v="3"/>
    <s v="NO"/>
    <m/>
    <s v="Sistema de administración de permisos y requerimientos de autoridades en PLANTAS Linde: BD, APP  para alimentación  y visor de estatus de los anteriores. Tiendas"/>
    <s v="Desarrollo de 6 Aplicaciones para alimentación de estatus de permisos y requerimientos de autoridades para Tiends, Plantas ( PGP y GI), Nitropet, Onsite, Oficinas, Inmuebles y unidades de distribuión (PGP, Bulk, Nitropet). Así mismo un visor que muestra el estatus de permisos y requiermientos en las localidades. Se complementó el proyecto con guías y videos de cómo hacer la evaluación en las APPs._x000a_"/>
    <m/>
    <d v="2019-06-01T00:00:00"/>
    <x v="2"/>
    <x v="2"/>
    <n v="41"/>
    <s v="On time"/>
    <x v="0"/>
    <s v="No"/>
    <s v="Digital Nlatam - Practicantes"/>
    <x v="0"/>
    <s v="Digital"/>
    <s v="Santiago Juárez"/>
    <s v="Juan José Ochoa"/>
    <s v="Eduardo Galván"/>
    <s v="NA"/>
    <s v="Miguel Delgado"/>
    <s v="Operaciones"/>
    <s v="Si"/>
    <x v="0"/>
    <s v="Marketing/Ventas Cilindros"/>
    <n v="5"/>
    <n v="5"/>
    <n v="4"/>
    <n v="5"/>
    <n v="5"/>
    <n v="3"/>
    <n v="5"/>
    <n v="480"/>
    <n v="5"/>
    <n v="5"/>
    <n v="4"/>
    <n v="3"/>
    <n v="3"/>
    <n v="5"/>
    <n v="5"/>
    <n v="450"/>
    <n v="930"/>
    <s v="S: Requerimiento por parte del Ing. Eduardo Galván que fue evolucionando de ser para efectuar un due diligence de permisos y requerimientos de autoridades en tiendas, a evaluación también de Plantas (PGP y Bulk), Nitropet, Onsite, Oficinas, Inmuebles y unidades de distribución (Bulk, Nitropet, PGP) a nivel México. Se desarrollaron las bases de datos, 6 APPs, un visor en powerbi y guías (PDF) con su respectivo video de cómo llevar a cabo la evaluación para cada APP (segmento)."/>
    <m/>
    <s v="Compliance"/>
    <m/>
    <s v="Control / Compliance"/>
    <m/>
    <m/>
    <m/>
    <m/>
    <m/>
    <m/>
    <m/>
    <m/>
    <m/>
    <m/>
    <x v="0"/>
  </r>
  <r>
    <m/>
    <n v="4"/>
    <m/>
    <m/>
    <s v="Sistema de administración de permisos y requerimientos de autoridades localidades LInde: BD , APP  para alimentación  y visor de estatus"/>
    <s v="Aplicación para alimentación de estatus de permisos y requerimientos de autoridades para localidades Linde complementada por un visor que muestra el estatus de permisos y requiermientos en las localidades._x000a_"/>
    <m/>
    <d v="2025-05-05T00:00:00"/>
    <x v="3"/>
    <x v="3"/>
    <n v="47"/>
    <s v="On time"/>
    <x v="0"/>
    <s v="No"/>
    <s v="Digital Nlatam - Practicantes"/>
    <x v="0"/>
    <s v="Digital"/>
    <s v="Santiago Juárez"/>
    <s v="Juan José Ochoa"/>
    <s v="Eduardo Galván"/>
    <s v="NA"/>
    <s v="Miguel Delgado"/>
    <s v="Operaciones"/>
    <s v="Si"/>
    <x v="0"/>
    <s v="Marketing/Ventas Cilindros"/>
    <n v="5"/>
    <n v="5"/>
    <n v="4"/>
    <n v="5"/>
    <n v="5"/>
    <n v="3"/>
    <n v="5"/>
    <n v="480"/>
    <n v="5"/>
    <n v="5"/>
    <n v="4"/>
    <n v="3"/>
    <n v="3"/>
    <n v="5"/>
    <n v="5"/>
    <n v="450"/>
    <n v="930"/>
    <s v="S: Se desarrollaron BD, APPs y visor referentes a permisos y otros requerimientos (RH, COFEPRIS, Otros) para Tiendas."/>
    <s v="APPS listas desarrolladas por Santiago Juárez y el reporte de bi en ajustes por Braulio Martínez"/>
    <s v="Compliance"/>
    <m/>
    <s v="Control / Compliance"/>
    <m/>
    <m/>
    <m/>
    <m/>
    <m/>
    <m/>
    <m/>
    <m/>
    <m/>
    <m/>
    <x v="0"/>
  </r>
  <r>
    <m/>
    <n v="7"/>
    <s v="Proceso Jul-25"/>
    <m/>
    <s v="Asistente Virtual Inteligente para asistencia en Tiendas con NITRO AI"/>
    <s v="Alimentar Nitro con información de consulta para vendedores en tiendas que pueda ayudar a los Vendedores a obtener información inmediata de diversos temas, Adminitrativos, Comerciales y Técnicos, con un alto nivel de confiabilidad. "/>
    <m/>
    <d v="2025-02-01T00:00:00"/>
    <x v="4"/>
    <x v="4"/>
    <n v="88"/>
    <s v="On time"/>
    <x v="1"/>
    <s v="Si"/>
    <s v="Digital Nlatam - Citizen Developers"/>
    <x v="0"/>
    <s v="Global AI"/>
    <s v="Manuel Lozoya"/>
    <s v="Marco Pacheco"/>
    <s v="Deyanira Blanco"/>
    <s v="Gerardo Moya"/>
    <s v="José Ramón Rodríguez"/>
    <s v="PGP Centro/Sur"/>
    <s v="Sí"/>
    <x v="1"/>
    <s v="Marketing/Ventas Cilindros"/>
    <n v="3"/>
    <n v="5"/>
    <n v="2"/>
    <n v="5"/>
    <n v="3"/>
    <n v="3"/>
    <n v="5"/>
    <n v="390"/>
    <n v="5"/>
    <n v="5"/>
    <n v="3"/>
    <n v="5"/>
    <n v="5"/>
    <n v="5"/>
    <n v="5"/>
    <n v="495"/>
    <n v="885"/>
    <s v="S: Implementó en 3 tiendas de Mty. Info ABC de tiendas, Catálogo de productos e información técnicas (Procesos de soldar) _x000a__x000a_N: Habilitar al resto de los usuarios a nivel nacional en el resto de las tiendas. Semana del 7 Abril._x000a_Integrar otros grupós como los Vtas comerciales y express"/>
    <s v="Invitacion a sesión con tiendas. Deyanira Blanco_x000a_Seguimiento a uso de la herramienta en tiendas piloto y resto de las localidades_x000a_Continuar con la carga de documentos adicionales para enriquecer BD´s"/>
    <s v="Reduccion de Tiempo / Vtas adicionales"/>
    <m/>
    <s v="Estimar Tiempo que se ahorran Vendedores en Consultas"/>
    <m/>
    <m/>
    <m/>
    <m/>
    <m/>
    <m/>
    <m/>
    <s v="Reduccion Hrs Hombre _x000a_Capitalización de Vtas_x000a_Control Administrativo"/>
    <m/>
    <m/>
    <x v="0"/>
  </r>
  <r>
    <m/>
    <n v="5"/>
    <s v="Alimentado  en esta matriz por Clau el 25 junio 2025."/>
    <n v="34795"/>
    <s v="Réplica del visor 360 (Contratos)"/>
    <s v="Réplica del visor 360 líquidos sección de Contratos para medir el nivel de contratación y blindaje de los clientes de PGP Cilindros. Da visibilidad de los clientes que se tienen con contrato y cuáles no, de manera que la fuerza de ventas gestione los contratos faltantes. El dashboard muestra a nivel cliente si tiene o no contrato y si cumple con lo parámetros de blindaje._x000a_"/>
    <m/>
    <d v="2025-06-25T00:00:00"/>
    <x v="5"/>
    <x v="5"/>
    <n v="93"/>
    <s v="On time"/>
    <x v="0"/>
    <s v="No"/>
    <s v="Digital Nlatam"/>
    <x v="1"/>
    <s v="T. Digital"/>
    <s v="NA"/>
    <s v="Cristina López"/>
    <s v="Ninfaedith Fernández"/>
    <s v="Nancy Arellano"/>
    <s v="Tania Mercado"/>
    <s v="Finanzas /Compras / IT"/>
    <s v="Sí"/>
    <x v="0"/>
    <s v="Finanzas/RH/Compras/Nitropet"/>
    <n v="5"/>
    <n v="5"/>
    <n v="5"/>
    <n v="5"/>
    <n v="5"/>
    <n v="3"/>
    <n v="5"/>
    <n v="495"/>
    <n v="5"/>
    <n v="5"/>
    <n v="2"/>
    <n v="5"/>
    <n v="5"/>
    <n v="1"/>
    <n v="5"/>
    <n v="420"/>
    <n v="915"/>
    <s v="S: Ya se tuvieron las primeras juntas con el equipo CRM y Digitalización Nlatam para todos los requerimientos._x000a_N: Se requiere armar una tabla con el histórico de contratación y blindaje y actualizar las fórmulas de cálculo de blindaje."/>
    <s v="Falta calcular beneficios duros, falta dar de alta con Tania Mercado para validar cómo hacer el cálculo de beneficios."/>
    <s v="Compliance"/>
    <m/>
    <m/>
    <m/>
    <m/>
    <m/>
    <m/>
    <m/>
    <m/>
    <m/>
    <m/>
    <m/>
    <m/>
    <x v="1"/>
  </r>
  <r>
    <m/>
    <n v="6"/>
    <m/>
    <m/>
    <s v="Automatización de búsqueda de multas de Distribución RPA"/>
    <s v="Desarrollo de un BOT que realice la búsqueda en diferentes páginas federales y estatales, para detectar multas en vehículos de PGP"/>
    <m/>
    <d v="2025-02-19T00:00:00"/>
    <x v="6"/>
    <x v="6"/>
    <n v="195"/>
    <s v="On time"/>
    <x v="2"/>
    <s v="No"/>
    <s v="IT"/>
    <x v="1"/>
    <s v="Digitalización"/>
    <s v="TBD"/>
    <s v="Arturo Lozano"/>
    <s v="Salvador García"/>
    <s v="David Silva"/>
    <s v="Aldo Maldonado"/>
    <s v="VP Gases Envasados"/>
    <s v="Si"/>
    <x v="1"/>
    <s v="Producción/Distribución Envasados"/>
    <n v="5"/>
    <n v="5"/>
    <n v="3"/>
    <n v="5"/>
    <n v="3"/>
    <n v="3"/>
    <n v="3"/>
    <n v="405"/>
    <n v="5"/>
    <n v="5"/>
    <n v="4"/>
    <n v="5"/>
    <n v="5"/>
    <n v="5"/>
    <n v="5"/>
    <n v="510"/>
    <n v="915"/>
    <s v="S: Se solicita apertura de proyecto. Se contruyó el RPA para consulta del portan de NL dado que los portales de otros estados no despliegan la información correcta. En espera de las autoridades para que nos den acceso a Linde a un portal de alcance nacional gestionado por Alonso Teutle._x000a_N: En espera de la respuesta de las autoridades y seguir con pruebas con IT en los portales de Jalisco y Edo de Mexico"/>
    <s v="Junta con Salvador González y David Silva semana del 24 de Feb"/>
    <m/>
    <m/>
    <s v="Compliance"/>
    <m/>
    <m/>
    <m/>
    <m/>
    <m/>
    <m/>
    <m/>
    <m/>
    <m/>
    <m/>
    <x v="2"/>
  </r>
  <r>
    <s v="G9"/>
    <n v="8"/>
    <s v="AM03224"/>
    <m/>
    <s v="Facturación Dia paciente instituciones públicas RPA"/>
    <s v="Automatizar el proceso de facturación de Día Paciente del negocio de Homecare."/>
    <m/>
    <s v="PROYECTO ANTERIOR"/>
    <x v="7"/>
    <x v="7"/>
    <n v="357"/>
    <s v="On time"/>
    <x v="0"/>
    <s v="No"/>
    <s v="IT Group"/>
    <x v="0"/>
    <s v="IT Local"/>
    <s v="NA"/>
    <s v="Alan Mendoza"/>
    <s v="Nohemí Perez / _x000a_Alan Mendoza"/>
    <s v="Ruben Monterrubio"/>
    <s v="Armando Guerrero"/>
    <s v="PGP Nte./ Occidente / Noroeste"/>
    <s v="Sí"/>
    <x v="0"/>
    <s v="Marketing/Ventas Cilindros"/>
    <n v="3"/>
    <n v="5"/>
    <n v="1"/>
    <n v="5"/>
    <n v="5"/>
    <n v="3"/>
    <n v="3"/>
    <n v="375"/>
    <n v="5"/>
    <n v="5"/>
    <n v="3"/>
    <n v="5"/>
    <n v="5"/>
    <n v="5"/>
    <n v="5"/>
    <n v="495"/>
    <n v="870"/>
    <s v="S: Ya liberado y funcionando._x000a_N: Seguimiento por parte del negocio. Calcular beneficio y reportar $"/>
    <s v="Terminado"/>
    <s v="Reducción de Tiempo"/>
    <m/>
    <s v="Reducción de 1 FTE en el proceso de facturación"/>
    <m/>
    <m/>
    <m/>
    <m/>
    <m/>
    <m/>
    <m/>
    <n v="0"/>
    <m/>
    <m/>
    <x v="0"/>
  </r>
  <r>
    <m/>
    <n v="9"/>
    <s v="AM02959"/>
    <n v="30572"/>
    <s v="Herramienta Digital, Visor Pricing Precision - Mexico"/>
    <s v="El visor dará la info de la situación actual de precios a nivel cliente - producto, así como recomendaciones/oportunidades de precios siguiendo el modelo de Pricing Precision (IA). Muesta historico de precios, comparativa vs. el promedio, etc."/>
    <m/>
    <d v="2025-06-25T00:00:00"/>
    <x v="8"/>
    <x v="8"/>
    <n v="132"/>
    <s v="On time"/>
    <x v="0"/>
    <s v="No"/>
    <s v="Digital Nlatam"/>
    <x v="0"/>
    <s v="Global AI"/>
    <s v="NA"/>
    <s v="Ninfaedith Fernández"/>
    <s v="Pablo Vela"/>
    <s v="Iván Arredondo"/>
    <s v="Tania Mercado"/>
    <s v="Finanzas /Compras / IT"/>
    <s v="Sí"/>
    <x v="0"/>
    <s v="Finanzas/RH/Compras/Nitropet"/>
    <n v="4"/>
    <n v="5"/>
    <n v="3"/>
    <n v="5"/>
    <n v="5"/>
    <n v="3"/>
    <n v="5"/>
    <n v="450"/>
    <n v="5"/>
    <n v="5"/>
    <n v="2"/>
    <n v="5"/>
    <n v="5"/>
    <n v="1"/>
    <n v="5"/>
    <n v="420"/>
    <n v="870"/>
    <s v="Proyecto terminado, solo falta presentación con Pablo Vela"/>
    <m/>
    <n v="1512000"/>
    <m/>
    <s v="Venta adicional"/>
    <m/>
    <m/>
    <m/>
    <m/>
    <m/>
    <m/>
    <m/>
    <n v="0"/>
    <m/>
    <m/>
    <x v="0"/>
  </r>
  <r>
    <m/>
    <n v="11"/>
    <s v="NO"/>
    <m/>
    <s v="Visor para registro de auditorías y cumplimiento de normatividad CALIDAD en plantas._x000a_"/>
    <s v="Generación de un visor de resultados de auditorías realizadas por el área de Calidad y externos en plantas Linde México, así como validación de requerimientos normativos. El visor tiene como objetivo dar seguimiento a resultados y planes de acción ante no conformidades resultantes en las auditorías._x000a_"/>
    <m/>
    <d v="2025-05-23T00:00:00"/>
    <x v="9"/>
    <x v="9"/>
    <n v="52"/>
    <s v="On time"/>
    <x v="3"/>
    <s v="No"/>
    <s v="Digital Nlatam - Practicantes"/>
    <x v="0"/>
    <s v="Digital"/>
    <s v="Practicantes - Santiago Juárez Roaro"/>
    <s v="Brenda Apreza"/>
    <s v="Alejandra Medrano"/>
    <s v="NA"/>
    <s v="Miguel Delgado"/>
    <s v="Operaciones"/>
    <s v="Sí"/>
    <x v="0"/>
    <s v="Calidad"/>
    <n v="5"/>
    <n v="5"/>
    <n v="1"/>
    <n v="5"/>
    <n v="1"/>
    <n v="3"/>
    <n v="5"/>
    <n v="375"/>
    <n v="5"/>
    <n v="5"/>
    <n v="5"/>
    <n v="3"/>
    <n v="5"/>
    <n v="5"/>
    <n v="5"/>
    <n v="495"/>
    <n v="870"/>
    <s v="S: Se tiene la estructura del visor, solo se espera que IT libere la extracción de datos del Sistema de Calidad para enlazarlo al tablero y tener completa la información a mostrar en el tablero."/>
    <m/>
    <s v="Compliance"/>
    <s v="Control / Compliance"/>
    <m/>
    <m/>
    <m/>
    <m/>
    <m/>
    <m/>
    <m/>
    <m/>
    <m/>
    <m/>
    <m/>
    <x v="0"/>
  </r>
  <r>
    <m/>
    <n v="10"/>
    <m/>
    <m/>
    <s v="BOT para actualización de datos de empleados en la BD de Licencias y Constancia Psicofísica de Conductores PGP._x000a_"/>
    <s v="Desarrollo de un BOT que llene en automático la información de Licencias y Constancias Psicofísicas en la BD ya creada (proyecto previo)._x000a_"/>
    <m/>
    <d v="2025-05-23T00:00:00"/>
    <x v="10"/>
    <x v="10"/>
    <n v="98"/>
    <s v="On time"/>
    <x v="4"/>
    <s v="No"/>
    <s v="IT"/>
    <x v="1"/>
    <s v="IT Local"/>
    <s v="NA"/>
    <s v="Diego Carpio"/>
    <s v="Eduardo Galván"/>
    <s v="David Silva"/>
    <s v="Miguel Delgado"/>
    <s v="Operaciones"/>
    <s v="Si"/>
    <x v="0"/>
    <s v="Producción/Distribución Envasados"/>
    <n v="5"/>
    <n v="5"/>
    <n v="5"/>
    <n v="5"/>
    <n v="3"/>
    <n v="3"/>
    <n v="5"/>
    <n v="465"/>
    <n v="5"/>
    <n v="5"/>
    <n v="3"/>
    <n v="3"/>
    <n v="5"/>
    <n v="3"/>
    <n v="3"/>
    <n v="405"/>
    <n v="870"/>
    <s v="S: Se identifica la necesidad de automatizar llenado de datos con un BOT, revisado con Eduardo Galvan_x000a_N: Se programó para el 27 de mayo la junta inicial con David Silva. Se definirán requerimientos. Posterior a eso, se realizó una junta con Adrián Espinoza y Gerardo Moya en donde se validó el proceso y se quedó Gerardo Moya con la tarea de investigar cómo se puede hacer este requerimiento. Mientras tanto la APP se puede alimentar de manera manual."/>
    <s v="Proyecto que queda como segunda parte después del llenado por parte del personal de PGP de licencias y constancias psicofísicas."/>
    <s v="Reducción de Tiempos"/>
    <s v="Control / Compliance"/>
    <m/>
    <m/>
    <m/>
    <m/>
    <m/>
    <m/>
    <m/>
    <m/>
    <m/>
    <m/>
    <m/>
    <x v="1"/>
  </r>
  <r>
    <m/>
    <n v="12"/>
    <s v="Proceso Jul-25"/>
    <m/>
    <s v="App para la Digitalización del proceso de registro de Mtto de Cilindros"/>
    <s v="Se sustituyen formatos de Excel por una APP que permite registrar la información de los Mttos de Cil. y PGS relacionado hasta 17 servicios distintos con su respectivo costo y tiempo para medir eficiencias del proceso por operador y planta"/>
    <m/>
    <d v="2025-03-07T00:00:00"/>
    <x v="11"/>
    <x v="1"/>
    <n v="41"/>
    <s v="On time"/>
    <x v="4"/>
    <s v="No"/>
    <s v="Digital Nlatam - Practicantes"/>
    <x v="0"/>
    <s v="Digital"/>
    <s v="Santiago Juárez"/>
    <s v="Diego Carpio"/>
    <s v="Heberto Marin"/>
    <s v="NA"/>
    <s v="Miguel Delgado"/>
    <s v="Operaciones"/>
    <s v="Si"/>
    <x v="0"/>
    <s v="Producción/Distribución Envasados"/>
    <n v="3"/>
    <n v="5"/>
    <n v="1"/>
    <n v="5"/>
    <n v="3"/>
    <n v="3"/>
    <n v="5"/>
    <n v="375"/>
    <n v="5"/>
    <n v="5"/>
    <n v="5"/>
    <n v="3"/>
    <n v="5"/>
    <n v="5"/>
    <n v="5"/>
    <n v="495"/>
    <n v="870"/>
    <s v="S: App terminada y presentada en el comité digitalización"/>
    <s v="Terminado"/>
    <n v="75000"/>
    <m/>
    <s v="Reducción Hrs Hombre_x000a_Control Administrativo"/>
    <m/>
    <m/>
    <m/>
    <m/>
    <m/>
    <m/>
    <m/>
    <m/>
    <m/>
    <m/>
    <x v="0"/>
  </r>
  <r>
    <m/>
    <n v="13"/>
    <m/>
    <m/>
    <s v="Herramienta Digital (visor) de KPI´s  básicos del proceso de Mtto de Cilindros. _x000a_"/>
    <s v="Dashboard que permite la generación automática delos KPIs básicos del proceso e Mtto de Cilindros  que actualmente se generan de manera manual en plantas PGP._x000a_"/>
    <m/>
    <d v="2025-04-15T00:00:00"/>
    <x v="12"/>
    <x v="0"/>
    <n v="125"/>
    <s v="On time"/>
    <x v="4"/>
    <s v="No"/>
    <s v="Digital Nlatam - Practicantes"/>
    <x v="0"/>
    <s v="Digital"/>
    <s v="Santiago Juárez"/>
    <s v="Diego Carpio"/>
    <s v="Heberto Marin"/>
    <s v="NA"/>
    <s v="Miguel Delgado"/>
    <s v="Operaciones"/>
    <s v="Si"/>
    <x v="0"/>
    <s v="Producción/Distribución Envasados"/>
    <n v="3"/>
    <n v="5"/>
    <n v="1"/>
    <n v="5"/>
    <n v="3"/>
    <n v="3"/>
    <n v="5"/>
    <n v="375"/>
    <n v="5"/>
    <n v="5"/>
    <n v="5"/>
    <n v="3"/>
    <n v="5"/>
    <n v="5"/>
    <n v="5"/>
    <n v="495"/>
    <n v="870"/>
    <s v="S: Se finalizó el visor con los KPIS básicos de productividad en mantenimiento de cilindros._x000a_N: Como siguiente proyecto se incluirán los costos de los insumos para los mantenimientos al tablero para validación de costos del proceso por planta."/>
    <s v="Terminado. La siguiente etapa del visor será realizado por Miguel González (donde se incluyen costos de insumos de mantenimientos)."/>
    <s v="Eficiencia Operativa"/>
    <m/>
    <s v="Reducción Hrs Hombre_x000a_Control Administrativo"/>
    <m/>
    <m/>
    <m/>
    <m/>
    <m/>
    <m/>
    <m/>
    <m/>
    <m/>
    <m/>
    <x v="0"/>
  </r>
  <r>
    <m/>
    <n v="14"/>
    <s v="Proceso Jul-25"/>
    <m/>
    <s v="Dashboard del Cost to Serve. "/>
    <s v="Herramienta que permite calcular la rentabilidad por cliente / producto para basados en el cost to serve a nivel detalle que permitirá ajustar precios y tomar decisiones que incfrementen la retabilidad el negocio PGP"/>
    <m/>
    <d v="2024-09-01T00:00:00"/>
    <x v="13"/>
    <x v="11"/>
    <n v="212"/>
    <s v="On time"/>
    <x v="0"/>
    <m/>
    <s v="Digital Nlatam - Practicantes"/>
    <x v="0"/>
    <s v="Digital "/>
    <s v="Practicantes"/>
    <s v="Oscar Flores"/>
    <s v="Oscar Flores"/>
    <s v="Gerardo Moya"/>
    <s v="José Ramón Rodríguez"/>
    <s v="PGP NAL."/>
    <s v="Sí"/>
    <x v="2"/>
    <s v="Marketing/Ventas Cilindros"/>
    <n v="5"/>
    <n v="5"/>
    <n v="2"/>
    <n v="5"/>
    <n v="3"/>
    <n v="3"/>
    <n v="3"/>
    <n v="390"/>
    <n v="5"/>
    <n v="5"/>
    <n v="3"/>
    <n v="5"/>
    <n v="5"/>
    <n v="3"/>
    <n v="5"/>
    <n v="465"/>
    <n v="855"/>
    <s v="S: Ya se hizo el desarrollo, se encuentra en validación y pruebas_x000a_N: Terminar las pruebas y liberarlo est.. Mar25. Calcular Beneficios"/>
    <s v="1. Se programan sesiones de seguimiento de avances 1 vez a la semana, Sem 24 al 28 de feb_x000a_2. Al terminar la primer corrida de información y ver el potencial de clientes, se hará un plan de acción para modificar precios a manera de piloto._x000a_3. Definir plan de despliegue con Gtes. comerciales - Mar 30"/>
    <n v="15000"/>
    <m/>
    <s v="Reducción de tiempos"/>
    <m/>
    <m/>
    <m/>
    <m/>
    <m/>
    <m/>
    <m/>
    <s v="Incremento de precio extraordinario a cliente con bajo margen (revisar resultados en primer corrida)"/>
    <m/>
    <m/>
    <x v="0"/>
  </r>
  <r>
    <m/>
    <n v="15"/>
    <s v="AM03222"/>
    <m/>
    <s v="APP y BD para alimentación de licencias de conductores PGP ."/>
    <s v="Aplicación para la alimentación de las licencias de conductores PGP a nivel nacional, que permite el tracking de la vigencia."/>
    <m/>
    <d v="2025-04-11T00:00:00"/>
    <x v="14"/>
    <x v="1"/>
    <n v="16"/>
    <s v="On time"/>
    <x v="2"/>
    <s v="No"/>
    <s v="Digital Nlatam - Practicantes"/>
    <x v="0"/>
    <s v="Digital"/>
    <s v="Practicantes"/>
    <s v="Diego Carpio"/>
    <s v="Manuel Lozoya"/>
    <s v="NA"/>
    <s v="Miguel Delgado"/>
    <s v="Operaciones"/>
    <s v="Si"/>
    <x v="0"/>
    <s v="Producción/Distribución Envasados"/>
    <n v="3"/>
    <n v="5"/>
    <n v="3"/>
    <n v="5"/>
    <n v="3"/>
    <n v="3"/>
    <n v="5"/>
    <n v="405"/>
    <n v="5"/>
    <n v="5"/>
    <n v="4"/>
    <n v="3"/>
    <n v="3"/>
    <n v="5"/>
    <n v="5"/>
    <n v="450"/>
    <n v="855"/>
    <s v="S: BD terminada y APP_x000a_N: Publicación y Capacitación de personal de Operaciones para alimentar información"/>
    <s v="Terminado el desarrollo, solo falta validar acceso con ID y alimentar BD con datos de RH proporcionados por Laura Ocampo."/>
    <n v="10000"/>
    <m/>
    <s v="Control / Compliance"/>
    <m/>
    <m/>
    <m/>
    <m/>
    <m/>
    <m/>
    <m/>
    <n v="0"/>
    <d v="2025-08-01T00:00:00"/>
    <d v="2026-07-01T00:00:00"/>
    <x v="0"/>
  </r>
  <r>
    <m/>
    <n v="16"/>
    <s v="Proceso Jul-25"/>
    <m/>
    <s v="APP y BD para alimentación de Constancia de Aptitud Psicofísica de conductores PGP"/>
    <s v="Aplicación para la alimentación de las Constancias de Aptitud Psicofísica de conductores PGP a nivel nacional. Requerimiento de Compliance para SCT"/>
    <m/>
    <d v="2025-04-29T00:00:00"/>
    <x v="14"/>
    <x v="1"/>
    <n v="16"/>
    <s v="On time"/>
    <x v="2"/>
    <s v="No"/>
    <s v="Digital Nlatam - Practicantes"/>
    <x v="0"/>
    <s v="Digital"/>
    <s v="Practicantes"/>
    <s v="Jesús Guzmán"/>
    <s v="Diego Carpio"/>
    <s v="NA"/>
    <s v="Miguel Delgado"/>
    <s v="Operaciones"/>
    <s v="Si"/>
    <x v="0"/>
    <s v="Producción/Distribución Envasados"/>
    <n v="3"/>
    <n v="5"/>
    <n v="3"/>
    <n v="5"/>
    <n v="3"/>
    <n v="3"/>
    <n v="5"/>
    <n v="405"/>
    <n v="5"/>
    <n v="5"/>
    <n v="4"/>
    <n v="3"/>
    <n v="3"/>
    <n v="5"/>
    <n v="5"/>
    <n v="450"/>
    <n v="855"/>
    <s v="S: BD terminada y APP_x000a_N: Publicación y Capacitación de personal de Operaciones para alimentar información"/>
    <s v="Obtener la información del personal por parte de RH."/>
    <n v="10000"/>
    <m/>
    <s v="Control / Compliance"/>
    <m/>
    <m/>
    <m/>
    <m/>
    <m/>
    <m/>
    <m/>
    <m/>
    <d v="2025-08-01T00:00:00"/>
    <d v="2026-07-01T00:00:00"/>
    <x v="0"/>
  </r>
  <r>
    <m/>
    <n v="17"/>
    <s v="Proceso Jul-25"/>
    <m/>
    <s v="Herramienta Digital del análisis de inventario de cilindros basado en el modelo de CIM"/>
    <s v="Herramienta gráfica que permite desplegar los resultados del modelo del Cilinder Inventory Management para identificar las oportunidades de balance y tranferencia de inventarios en las localidades de PGP"/>
    <m/>
    <d v="2024-10-01T00:00:00"/>
    <x v="15"/>
    <x v="1"/>
    <n v="117"/>
    <s v="On time"/>
    <x v="0"/>
    <m/>
    <s v="Digital Nlatam - Practicantes"/>
    <x v="0"/>
    <s v="Digital"/>
    <s v="Practicantes"/>
    <s v="Diego Carpio"/>
    <s v="Francisco Mata"/>
    <s v="Gerardo Moya"/>
    <s v="José Ramón Rodríguez"/>
    <s v="PGP Nte./ Occidente / Noroeste"/>
    <s v="Sí"/>
    <x v="1"/>
    <s v="Producción/Distribución Envasados"/>
    <n v="5"/>
    <n v="5"/>
    <n v="1"/>
    <n v="5"/>
    <n v="5"/>
    <n v="1"/>
    <n v="5"/>
    <n v="405"/>
    <n v="4"/>
    <n v="5"/>
    <n v="3"/>
    <n v="5"/>
    <n v="3"/>
    <n v="5"/>
    <n v="5"/>
    <n v="450"/>
    <n v="855"/>
    <s v="S: Terminada validada por Operaciones_x000a_N: En seguimiento para su difusión y uso "/>
    <s v="Se realizan sesiones con Jose Lainez de Corporación para el entendimiento del modelo del CIM y poder aprovechar el modelo en el desarrollo del tablero"/>
    <s v="Control de Activos"/>
    <m/>
    <s v="Control de Inventarios"/>
    <m/>
    <m/>
    <m/>
    <m/>
    <m/>
    <m/>
    <m/>
    <m/>
    <m/>
    <m/>
    <x v="0"/>
  </r>
  <r>
    <m/>
    <n v="18"/>
    <m/>
    <m/>
    <s v="Herramienta Digital para el análisis y seguimiento de licencias y Constancias Psicofísicas de conductores linde."/>
    <s v="Visor que reportará estatus de licencias y Constancias Psicofísicas de conductores PGP a nivel nacional así como de las alertas emitidas previas a los vencimientos de documentos"/>
    <m/>
    <d v="2025-04-23T00:00:00"/>
    <x v="16"/>
    <x v="3"/>
    <n v="35"/>
    <s v="On time"/>
    <x v="2"/>
    <s v="No"/>
    <s v="Digital Nlatam - Practicantes"/>
    <x v="0"/>
    <s v="Digital"/>
    <s v="Practicantes"/>
    <s v="Diego Carpio"/>
    <s v="Manuel Lozoya"/>
    <s v="NA"/>
    <s v="Miguel Delgado"/>
    <s v="Operaciones"/>
    <s v="Si"/>
    <x v="0"/>
    <s v="Producción/Distribución Envasados"/>
    <n v="3"/>
    <n v="5"/>
    <n v="3"/>
    <n v="5"/>
    <n v="3"/>
    <n v="3"/>
    <n v="5"/>
    <n v="405"/>
    <n v="5"/>
    <n v="5"/>
    <n v="4"/>
    <n v="3"/>
    <n v="3"/>
    <n v="5"/>
    <n v="5"/>
    <n v="450"/>
    <n v="855"/>
    <s v="S: Ya se cuenta con el visor, solo se está ajustando un powerautomate para el envío de alertas."/>
    <m/>
    <s v="Compliance"/>
    <m/>
    <s v="Control / Compliance"/>
    <m/>
    <m/>
    <m/>
    <m/>
    <m/>
    <m/>
    <m/>
    <m/>
    <m/>
    <m/>
    <x v="0"/>
  </r>
  <r>
    <s v="A5"/>
    <n v="19"/>
    <s v="AM03223"/>
    <n v="27157"/>
    <s v="Rental &amp; Fees Tracking RPA/AI"/>
    <s v="Herramienta para automatizar el cobro de rentas a clientes y dar seguimiento. (Etapa 1 Dashboard de datos)"/>
    <m/>
    <s v="TBD"/>
    <x v="17"/>
    <x v="12"/>
    <n v="425"/>
    <s v="On time"/>
    <x v="1"/>
    <m/>
    <s v="Digital Nlatam"/>
    <x v="0"/>
    <s v="Digital EEUU"/>
    <m/>
    <s v="Oscar Flores"/>
    <s v="Oscar Flores / Alejandro Torres"/>
    <s v="Iván Arredondo/Lei Sun"/>
    <s v="José Ramón Rodríguez"/>
    <s v="PGP Norte"/>
    <s v="Sí"/>
    <x v="3"/>
    <s v="Marketing/Ventas Cilindros"/>
    <n v="5"/>
    <n v="5"/>
    <n v="5"/>
    <n v="5"/>
    <n v="3"/>
    <n v="3"/>
    <n v="5"/>
    <n v="465"/>
    <n v="5"/>
    <n v="5"/>
    <n v="2"/>
    <n v="3"/>
    <n v="3"/>
    <n v="5"/>
    <n v="3"/>
    <n v="390"/>
    <n v="855"/>
    <s v="S: Identificación de oportunidades de incremento del ingreso por cobro de rentas. Versión conectada a JDE México, con detalle de casos por vendedor. Liberado para identificar oportunidades de cobro_x000a__x000a_N: Se realiza presentación de la Htta y en proceso capacitaciones a personal"/>
    <s v="Armar plan de despliegue - Programar las sesiones de capacitación con Gtes _x000a_Actualizar valores de target para rentas, con la Corporación  - completo_x000a_Desarrollar tablero para el tracking de beneficios con apoyo de la Corporación_x000a_Sesión para validar cómo conectarlo con CRM y programar tareas para ventas_x000a_"/>
    <n v="300000"/>
    <m/>
    <m/>
    <m/>
    <m/>
    <m/>
    <m/>
    <m/>
    <m/>
    <m/>
    <n v="0"/>
    <d v="2025-05-01T00:00:00"/>
    <d v="2026-04-01T00:00:00"/>
    <x v="0"/>
  </r>
  <r>
    <m/>
    <n v="20"/>
    <m/>
    <n v="30619"/>
    <s v="Reporte de Dotaciones Negativas"/>
    <s v="Enviar un reporte o alerta a vendedores y facturistas cuando se encuentre un caso de dotación negativa reciente de cualquier producto, basado en la última actualización de dotaciones de clientes y localidades (Alertar si el cliente presenta una dotación negativa y además en el periodo de actualización anterior tuvo una dotación mayor)"/>
    <m/>
    <d v="2025-03-24T00:00:00"/>
    <x v="18"/>
    <x v="13"/>
    <n v="139"/>
    <s v="On time"/>
    <x v="4"/>
    <m/>
    <s v="Digital Nlatam"/>
    <x v="0"/>
    <s v="Digital "/>
    <m/>
    <s v="Erika Acosta"/>
    <s v="Erika Acosta"/>
    <s v="Gustavo Primo"/>
    <s v="Aldo Maldonado"/>
    <s v="Operaciones"/>
    <s v="Sí"/>
    <x v="3"/>
    <s v="Producción/Distribución Envasados"/>
    <n v="5"/>
    <n v="5"/>
    <n v="3"/>
    <n v="5"/>
    <n v="1"/>
    <n v="3"/>
    <n v="3"/>
    <n v="375"/>
    <n v="5"/>
    <n v="5"/>
    <n v="4"/>
    <n v="5"/>
    <n v="5"/>
    <n v="5"/>
    <n v="3"/>
    <n v="480"/>
    <n v="855"/>
    <s v="S:Se terminaron los desarrollos según los requerimientos y se realizaron pruebas. La herramienta fue liberada en producción dentro del dashboard GAP-Inventario Añejamiento_x000a_N: Despliegue por parte del negocio con usuarios"/>
    <m/>
    <s v="Control de Activos"/>
    <n v="0"/>
    <s v="Control"/>
    <m/>
    <m/>
    <m/>
    <m/>
    <m/>
    <m/>
    <m/>
    <m/>
    <m/>
    <m/>
    <x v="0"/>
  </r>
  <r>
    <m/>
    <n v="21"/>
    <s v="Proceso Jul-25"/>
    <m/>
    <s v="Página Sharepoint para Distribución "/>
    <s v="Site de SharePoint que contenga la información relativa al área de Distribución: procedimientos, materiales de capacitación PESD. Réplica sitio Retail"/>
    <m/>
    <d v="2024-12-06T00:00:00"/>
    <x v="19"/>
    <x v="14"/>
    <n v="33"/>
    <s v="On time"/>
    <x v="2"/>
    <s v="No"/>
    <s v="Digital Nlatam - Citizen Developers"/>
    <x v="0"/>
    <s v="NA"/>
    <s v="Claudia Oliden"/>
    <s v="Arturo Lozano"/>
    <s v="Arturo Lozano"/>
    <m/>
    <s v="Miguel Delgado"/>
    <s v="Operaciones"/>
    <s v="Sí"/>
    <x v="0"/>
    <s v="Producción/Distribución Envasados"/>
    <n v="3"/>
    <n v="5"/>
    <n v="4"/>
    <n v="5"/>
    <n v="0"/>
    <n v="3"/>
    <n v="5"/>
    <n v="375"/>
    <n v="5"/>
    <n v="5"/>
    <n v="3"/>
    <n v="5"/>
    <n v="3"/>
    <n v="5"/>
    <n v="5"/>
    <n v="465"/>
    <n v="840"/>
    <s v="S: Se diseñó y construyó el sitio. Actualmente dados de alta 24 documentos, 5 dashboards, 2 accesos a sitios, 34 videos._x000a__x000a_N: En proceso se sube información que comparta Arturo Lozano en la página."/>
    <s v="Continuar con alimentación que compartan Arturo Lozano y Salvador González."/>
    <s v="Reducción de Tiempo"/>
    <m/>
    <s v="Control  Interno_x000a_Estandarizacion"/>
    <m/>
    <m/>
    <m/>
    <m/>
    <m/>
    <m/>
    <m/>
    <m/>
    <m/>
    <m/>
    <x v="0"/>
  </r>
  <r>
    <m/>
    <n v="22"/>
    <s v="AM03136"/>
    <m/>
    <s v="Notificaciones automáticas a Clientes. RPA/AI"/>
    <s v="Automatización de proceso de notificación al cliente al momento de generar una transacción con Linde a su nombre."/>
    <m/>
    <d v="2024-01-01T00:00:00"/>
    <x v="20"/>
    <x v="12"/>
    <n v="780"/>
    <s v="On time"/>
    <x v="0"/>
    <s v="No"/>
    <s v="IT Group"/>
    <x v="0"/>
    <s v="IT Local"/>
    <s v="Marina Dávila"/>
    <s v="Oscar Flores"/>
    <s v="Marina Dávila"/>
    <s v="Carlos Arturo Rodríguez_x000a_/ Armando Ramos"/>
    <s v="José Ramón Rodríguez"/>
    <s v="PGP NAL."/>
    <s v="Sí"/>
    <x v="3"/>
    <s v="Marketing/Ventas Cilindros"/>
    <n v="4"/>
    <n v="5"/>
    <n v="5"/>
    <n v="5"/>
    <n v="1"/>
    <n v="5"/>
    <n v="5"/>
    <n v="450"/>
    <n v="5"/>
    <n v="5"/>
    <n v="2"/>
    <n v="5"/>
    <n v="3"/>
    <n v="3"/>
    <n v="3"/>
    <n v="390"/>
    <n v="840"/>
    <s v="S: RPA terminado, liberado para Cedis Saltillo y Cedis VH,_x000a_N: Continuación de despliegue resto de localidades"/>
    <s v="Marina convoca a Fuerza comercial y CSC para comunicación 26 de Feb, Ctes. 27 de Feb."/>
    <s v="Control de Activos"/>
    <n v="0"/>
    <s v="Soft Savings - Control_x000a_Satisfacción del cliente_x000a_Compliance_x000a_Servicio al Cliente"/>
    <m/>
    <m/>
    <m/>
    <m/>
    <m/>
    <m/>
    <m/>
    <n v="0"/>
    <m/>
    <m/>
    <x v="0"/>
  </r>
  <r>
    <m/>
    <n v="26"/>
    <m/>
    <m/>
    <s v="Actualización Automática de Tablero de Ventas Retail"/>
    <s v="Automatización de información en tablero existente. Actualmente IT y Retail gestionan parte de la información manual para actualizarlo. _x000a_"/>
    <m/>
    <d v="2024-11-06T00:00:00"/>
    <x v="4"/>
    <x v="15"/>
    <n v="180"/>
    <s v="On time"/>
    <x v="1"/>
    <s v="Si"/>
    <s v="IT Group"/>
    <x v="0"/>
    <s v="SSC"/>
    <s v="Marina Dávila"/>
    <s v="Marco Pacheco"/>
    <s v="Deyanira Blanco"/>
    <s v="Juan Romero "/>
    <s v="José Ramón Rodríguez"/>
    <s v="PGP Centro/Sur"/>
    <s v="Sí"/>
    <x v="3"/>
    <s v="Marketing/Ventas Cilindros"/>
    <n v="3"/>
    <n v="5"/>
    <n v="2"/>
    <n v="5"/>
    <n v="1"/>
    <n v="5"/>
    <n v="3"/>
    <n v="360"/>
    <n v="5"/>
    <n v="5"/>
    <n v="3"/>
    <n v="3"/>
    <n v="5"/>
    <n v="5"/>
    <n v="5"/>
    <n v="465"/>
    <n v="825"/>
    <s v="S: Se crearon las cards 32535 ( para cargar de forma automática los vendedores vigentes - Juan Romero) la cual ya esta cerrada y la card 32536 (Programa para cargar las excepciones), ambas cards cerradas._x000a_"/>
    <s v="Concluido"/>
    <s v="Optimizacion del Proceso y reducción de tiempo admvo"/>
    <n v="0"/>
    <s v="Tiempo y Control"/>
    <m/>
    <m/>
    <m/>
    <m/>
    <m/>
    <m/>
    <m/>
    <m/>
    <m/>
    <m/>
    <x v="0"/>
  </r>
  <r>
    <s v="G6"/>
    <n v="23"/>
    <m/>
    <n v="30571"/>
    <s v="Price Tag"/>
    <s v="Automatización de las campañas dinámicas de incremento de precios. Identifica rezagos en repaso de la inflación interna. Se alimenta del modelo del proyecto PRICING PRECISION."/>
    <m/>
    <s v="PROYECTO ANTERIOR"/>
    <x v="21"/>
    <x v="6"/>
    <n v="383"/>
    <s v="On time"/>
    <x v="0"/>
    <s v="No"/>
    <s v="Digital Nlatam"/>
    <x v="1"/>
    <s v="Digital EEUU"/>
    <s v="NA"/>
    <s v="Ninfaedith Fernández"/>
    <s v="Oscar Flores / Ninfaedith Fernández"/>
    <s v="Iván Arredondo/ Frank Mufalli"/>
    <s v="Tania Mercado"/>
    <s v="PGP Centro/Sur"/>
    <s v="Sí"/>
    <x v="0"/>
    <s v="Finanzas/RH/Compras/Nitropet"/>
    <n v="4"/>
    <n v="5"/>
    <n v="3"/>
    <n v="5"/>
    <n v="5"/>
    <n v="3"/>
    <n v="5"/>
    <n v="450"/>
    <n v="5"/>
    <n v="5"/>
    <n v="2"/>
    <n v="5"/>
    <n v="3"/>
    <n v="3"/>
    <n v="3"/>
    <n v="390"/>
    <n v="840"/>
    <s v="S:Se hizo la carga inicial de los catalogos y se esta configurando la jerarquia organizacional_x000a_N:Esperar la liberación de la primer versión para hacer la carga y probar"/>
    <m/>
    <n v="80000"/>
    <m/>
    <m/>
    <m/>
    <m/>
    <m/>
    <m/>
    <m/>
    <m/>
    <m/>
    <m/>
    <m/>
    <m/>
    <x v="2"/>
  </r>
  <r>
    <m/>
    <n v="24"/>
    <m/>
    <m/>
    <s v="Medición de las mermas de Gases en Plantas"/>
    <s v="Actualmente no se miden las mermas diarias. Aprox 8 millones de pesos se incrementaron las mermas Vs el año anterior. Se da seguimiento semanal o quincenal. La información es manual y no siempre se tiene disponible. Se esperaría tener un mapa para tomar decisiones. Actualmente se usa un Excel donde se captura manual Producción, con factores en una &quot;calculadora&quot; de acuerdo al vol de producción."/>
    <m/>
    <d v="2025-03-07T00:00:00"/>
    <x v="22"/>
    <x v="16"/>
    <n v="32"/>
    <s v="On time"/>
    <x v="4"/>
    <m/>
    <s v="Operaciones"/>
    <x v="2"/>
    <s v="Digital"/>
    <s v="Aldo Maldonado"/>
    <s v="Diego Carpio"/>
    <s v="Francisco Mata"/>
    <m/>
    <s v="Miguel Delgado"/>
    <s v="Operaciones"/>
    <s v="Si"/>
    <x v="3"/>
    <s v="Producción/Distribución Envasados"/>
    <n v="5"/>
    <n v="5"/>
    <n v="1"/>
    <n v="5"/>
    <n v="1"/>
    <n v="3"/>
    <n v="3"/>
    <n v="345"/>
    <n v="5"/>
    <n v="5"/>
    <n v="2"/>
    <n v="5"/>
    <n v="5"/>
    <n v="5"/>
    <n v="5"/>
    <n v="480"/>
    <n v="825"/>
    <s v="Revisar con el negocio"/>
    <m/>
    <m/>
    <m/>
    <m/>
    <m/>
    <m/>
    <m/>
    <m/>
    <m/>
    <m/>
    <m/>
    <m/>
    <m/>
    <m/>
    <x v="3"/>
  </r>
  <r>
    <m/>
    <n v="25"/>
    <m/>
    <m/>
    <s v="Capacitación para el programa del PESD"/>
    <s v="Desarrollo de materiales de capacitación digitales en Synthesia sobre el PESD para Conductores profesionales, que serán publicados en Elevate y tendrán exámenes para asegurar el aprendizaje."/>
    <m/>
    <d v="2024-12-06T00:00:00"/>
    <x v="23"/>
    <x v="17"/>
    <n v="78"/>
    <s v="On time"/>
    <x v="2"/>
    <s v="No"/>
    <s v="Digital Nlatam - Practicantes"/>
    <x v="2"/>
    <s v="Digital"/>
    <s v="Practicantes - Valenti Arriaga"/>
    <s v="Arturo Lozano"/>
    <s v="Arturo Lozano"/>
    <s v="ND"/>
    <s v="Tania Mercado"/>
    <s v="Operaciones"/>
    <s v="Sí"/>
    <x v="0"/>
    <s v="Distribución Bulk/Servicio a Clientes - Instalaciones"/>
    <n v="3"/>
    <n v="1"/>
    <n v="4"/>
    <n v="5"/>
    <n v="1"/>
    <n v="5"/>
    <n v="5"/>
    <n v="360"/>
    <n v="5"/>
    <n v="5"/>
    <n v="3"/>
    <n v="5"/>
    <n v="3"/>
    <n v="5"/>
    <n v="5"/>
    <n v="465"/>
    <n v="825"/>
    <s v="S: Se tiene ya asignado al nuevo practicante Valenti Arriaga, el cual ya está entrenado en Synthesia. El siguiente paso es la recolección de la información con Arturo Lozano y Salvador González para desarrollar los videos. Posteriormente se solicitará a César González que suba los videos a Elevate y se hará el kickoff para su uso junto con el team de distribución STAFF."/>
    <s v="Solicitar a Arturo Lozano los materiales de capacitación para generarvideo en Synthesia."/>
    <m/>
    <m/>
    <s v="Control, compliance"/>
    <m/>
    <m/>
    <m/>
    <m/>
    <m/>
    <m/>
    <m/>
    <m/>
    <m/>
    <m/>
    <x v="4"/>
  </r>
  <r>
    <s v="G7"/>
    <n v="27"/>
    <s v="GPG34734"/>
    <m/>
    <s v="Argus for Customer Contracts"/>
    <s v="El objetivo es alimentar la herramienta con contratos y esta genere tablas e info de manera organizada (predefinida). Con el objetivo de identificar oportunidades de cobros o ajustes a clientes."/>
    <m/>
    <s v="PROYECTO ANTERIOR"/>
    <x v="0"/>
    <x v="18"/>
    <n v="397"/>
    <s v="On time"/>
    <x v="0"/>
    <s v="No"/>
    <s v="Digital Nlatam - Citizen Developers"/>
    <x v="0"/>
    <s v="Global AI"/>
    <s v="NA"/>
    <s v="Ninfaedith Fernández"/>
    <s v="Ninfaedith Fernández"/>
    <s v="Iván Arredondo"/>
    <s v="Tania Mercado"/>
    <s v="Finanzas /Compras / IT"/>
    <s v="Sí"/>
    <x v="0"/>
    <s v="Finanzas/RH/Compras/Nitropet"/>
    <n v="4"/>
    <n v="5"/>
    <n v="1"/>
    <n v="5"/>
    <n v="3"/>
    <n v="3"/>
    <n v="5"/>
    <n v="390"/>
    <n v="4"/>
    <n v="4"/>
    <n v="3"/>
    <n v="5"/>
    <n v="5"/>
    <n v="3"/>
    <n v="5"/>
    <n v="435"/>
    <n v="825"/>
    <s v="S: Se finaliza y en un proyecto posterior se integrará al CRM._x000a_N: En un siguiente proyecto se desarrollará la integración con CRM e integrar al equipo de T. Digital, Edgar Madrigal, Ruben Gonzalez y Cindy Lozano"/>
    <s v="Falta la integración al CRM como una segunda etapa."/>
    <n v="64000"/>
    <m/>
    <m/>
    <m/>
    <m/>
    <m/>
    <m/>
    <m/>
    <m/>
    <m/>
    <n v="0"/>
    <d v="2025-06-01T00:00:00"/>
    <m/>
    <x v="0"/>
  </r>
  <r>
    <m/>
    <n v="28"/>
    <m/>
    <m/>
    <s v="Migración CIAC /Atento"/>
    <s v="Migración de actividades de asesores comerciales que actualmente desempeña personal interno a terciarizarlo con Atento en el CSC"/>
    <m/>
    <d v="2025-04-01T00:00:00"/>
    <x v="24"/>
    <x v="19"/>
    <n v="61"/>
    <s v="On time"/>
    <x v="1"/>
    <m/>
    <s v="Digital Nlatam - Citizen Developers"/>
    <x v="0"/>
    <m/>
    <s v="Pilar Arenas"/>
    <s v="Gonzalo Algarra"/>
    <s v="Gonzalo Algarra"/>
    <m/>
    <m/>
    <s v="PGP Nacional"/>
    <s v="Si"/>
    <x v="2"/>
    <m/>
    <n v="5"/>
    <n v="5"/>
    <n v="5"/>
    <n v="5"/>
    <n v="3"/>
    <n v="3"/>
    <n v="3"/>
    <n v="435"/>
    <n v="4"/>
    <n v="5"/>
    <n v="3"/>
    <n v="3"/>
    <n v="3"/>
    <n v="5"/>
    <n v="3"/>
    <n v="390"/>
    <n v="825"/>
    <s v="S: Se solicita a Pilar Arenas empezar a trabajar con Equipo de CSC para migrar actividades. Se sostienen reuniones en el mes de Abril_x000a_N: En proceso transición de actividades durante May y Jun."/>
    <m/>
    <s v="Optimizacion del Proceso"/>
    <m/>
    <m/>
    <m/>
    <m/>
    <m/>
    <m/>
    <m/>
    <m/>
    <m/>
    <m/>
    <m/>
    <m/>
    <x v="2"/>
  </r>
  <r>
    <s v="E8"/>
    <n v="29"/>
    <s v="Proceso Jul-25"/>
    <m/>
    <s v="Segmentación de clientes CIAC - Norte"/>
    <s v="Proceso automático para actualizar la segmentación de los clientes de PGP según sus criterios de comportamiento"/>
    <m/>
    <d v="2024-09-01T00:00:00"/>
    <x v="25"/>
    <x v="12"/>
    <n v="417"/>
    <s v="On time"/>
    <x v="5"/>
    <m/>
    <s v="Transformación Digital"/>
    <x v="0"/>
    <s v="SSC"/>
    <m/>
    <s v="Oscar Flores"/>
    <s v="Ana Treviño"/>
    <s v="César Paz"/>
    <s v="José Ramón Rodríguez"/>
    <s v="PGP Nte./ Occidente / Noroeste"/>
    <s v="Sí"/>
    <x v="2"/>
    <s v="Marketing/Ventas Cilindros"/>
    <n v="3"/>
    <n v="5"/>
    <n v="3"/>
    <n v="5"/>
    <n v="3"/>
    <n v="5"/>
    <n v="3"/>
    <n v="405"/>
    <n v="5"/>
    <n v="5"/>
    <n v="2"/>
    <n v="3"/>
    <n v="3"/>
    <n v="5"/>
    <n v="5"/>
    <n v="420"/>
    <n v="825"/>
    <s v="S:Se desarrolló en CRM tablas con los cuestionarios para capturar la información y mediante un reporte combinando calcular los valores de cada segmento al que corresponden los clientes. Actualmente se está utilizando en CIAC Norte_x000a__x000a_N: Replicar a Centro y otras divisiones"/>
    <s v="1. Sesión para revisar el alcance del avance en CRM y definir cómo se puede replicar para el Centro_x000a_2. Tocar base con Gonzalo y Paco porque hay cambio en el alcance de la implementación del CIAC_x000a_3. Incluir dentro del alcance de los practicantes el diseño del proceso automático de la segmentación"/>
    <s v="Reducción de Tiempo"/>
    <m/>
    <s v="Automatización_x000a_Reducción de Hrs Hombre"/>
    <m/>
    <m/>
    <m/>
    <m/>
    <m/>
    <m/>
    <m/>
    <m/>
    <m/>
    <m/>
    <x v="0"/>
  </r>
  <r>
    <m/>
    <n v="31"/>
    <m/>
    <n v="30498"/>
    <s v="Aplicación Qliq _x000a_Lento movimiento"/>
    <s v="Analizar la información generada por TA para identificar oportunidades de Lento movimiento, mejorar y monitorear el inventario por localidad "/>
    <m/>
    <d v="2025-01-01T00:00:00"/>
    <x v="26"/>
    <x v="13"/>
    <n v="136"/>
    <s v="On time"/>
    <x v="0"/>
    <m/>
    <s v="Digital Nlatam"/>
    <x v="0"/>
    <s v="Digital "/>
    <m/>
    <s v="Erika Acosta"/>
    <s v="Anabel Estrada / Brenda Ramírez"/>
    <s v="TBD"/>
    <s v="Aldo Maldonado"/>
    <s v="Operaciones"/>
    <s v="Sí"/>
    <x v="3"/>
    <s v="Producción/Distribución Envasados"/>
    <n v="5"/>
    <n v="5"/>
    <n v="2"/>
    <n v="5"/>
    <n v="3"/>
    <n v="3"/>
    <n v="3"/>
    <n v="390"/>
    <n v="5"/>
    <n v="5"/>
    <n v="3"/>
    <n v="5"/>
    <n v="3"/>
    <n v="5"/>
    <n v="3"/>
    <n v="435"/>
    <n v="825"/>
    <s v="S: Realización de cambios solicitados, no hay nada pendiente por desarrollar. Herramienta liberada._x000a_N: Revisar con usuarios el uso de la herramienta."/>
    <m/>
    <s v="Control de Activos"/>
    <m/>
    <s v="Control de activos_x000a_&lt; 10%"/>
    <m/>
    <m/>
    <m/>
    <m/>
    <m/>
    <m/>
    <m/>
    <m/>
    <m/>
    <m/>
    <x v="0"/>
  </r>
  <r>
    <m/>
    <n v="30"/>
    <m/>
    <n v="30498"/>
    <s v="Aplicación Celonis/Qliq _x000a_Flujo de un cilindro"/>
    <s v="Facilitar el proceso de monitoreo del flujo de un cilindro desde que es inicializado para detectar oportunidades._x000a_"/>
    <m/>
    <s v="TBD"/>
    <x v="27"/>
    <x v="16"/>
    <n v="244"/>
    <s v="Stand by"/>
    <x v="4"/>
    <m/>
    <s v="Digital Nlatam"/>
    <x v="1"/>
    <s v="Digital Business Solutions (Global)"/>
    <m/>
    <s v="Erika Acosta"/>
    <s v="Anabel Estrada / Brenda Ramírez"/>
    <s v="Uriel Torres / Pedro Ramírez"/>
    <s v="Aldo Maldonado"/>
    <m/>
    <s v="Sí"/>
    <x v="2"/>
    <s v="Producción/Distribución Envasados"/>
    <n v="5"/>
    <n v="5"/>
    <n v="2"/>
    <n v="5"/>
    <n v="3"/>
    <n v="3"/>
    <n v="3"/>
    <n v="390"/>
    <n v="5"/>
    <n v="5"/>
    <n v="3"/>
    <n v="5"/>
    <n v="3"/>
    <n v="5"/>
    <n v="3"/>
    <n v="435"/>
    <n v="825"/>
    <s v="S:  Se probo la solución en su versión original de Europa, identificando ajustes neCésarios para la región LATAM. _x000a_Se levantaron definiciones de negocio y de proceso para cobros potenciales. Aunque la versión de Europa usaba SAP y se adaptó la nueva versión a JDE._x000a_Actualmente ya se tienen 6 países incluyendo México con esta funcionalidad_x000a_Gerardo solicitó cambios a unos requerimientos - semana del 17 de Feb._x000a_N: Realizar los cambios identificados - 24 al 28 de feb"/>
    <s v="1. Seguimiento con Pedro Ramírez sobre los cambios solicitados - 3 de Mar_x000a_2. Una vez liberados los cambios, se requiere probar y validar._x000a_"/>
    <m/>
    <m/>
    <s v="Control de activos"/>
    <m/>
    <m/>
    <m/>
    <m/>
    <m/>
    <m/>
    <m/>
    <m/>
    <m/>
    <m/>
    <x v="0"/>
  </r>
  <r>
    <m/>
    <n v="32"/>
    <m/>
    <m/>
    <s v="Herramienta Digital para el análisis y seguimiento del uso de Hand Held en Distrubución"/>
    <s v="Herramienta de uso diario con visibilidad de uso de las HH, responsables administrativos, zonas, detalle de clientes y vendedores_x000a_"/>
    <m/>
    <d v="2025-06-01T00:00:00"/>
    <x v="28"/>
    <x v="3"/>
    <n v="93"/>
    <s v="On time"/>
    <x v="0"/>
    <m/>
    <s v="Digital Nlatam - Citizen Developers"/>
    <x v="0"/>
    <s v="Digital"/>
    <s v="Aldo Maldonado"/>
    <s v="Oscar Flores"/>
    <s v="Oscar Flores"/>
    <s v="N/A"/>
    <s v="José Ramón Rodríguez"/>
    <m/>
    <s v="Si"/>
    <x v="2"/>
    <s v="Finanzas/RH/Compras/Nitropet"/>
    <n v="3"/>
    <n v="5"/>
    <n v="4"/>
    <n v="5"/>
    <n v="0"/>
    <n v="1"/>
    <n v="3"/>
    <n v="315"/>
    <n v="5"/>
    <n v="5"/>
    <n v="3"/>
    <n v="5"/>
    <n v="5"/>
    <n v="5"/>
    <n v="5"/>
    <n v="495"/>
    <n v="810"/>
    <s v="Se mejoró el reporte original de uso de HH, asignando responsables administrativos, detalle de lo que debe trabajar, por Región y localidad "/>
    <s v="Concluido "/>
    <s v="Control "/>
    <m/>
    <s v="Control / Compliance"/>
    <m/>
    <m/>
    <m/>
    <m/>
    <m/>
    <m/>
    <m/>
    <m/>
    <m/>
    <m/>
    <x v="1"/>
  </r>
  <r>
    <m/>
    <n v="33"/>
    <m/>
    <m/>
    <s v="Heramienta Digital para el análisis y seguimiento diario reclamaciones"/>
    <s v="Seguimiento diario al cierre de reclamaciones con visibilidad de responsables administrativos, zonas, detalle de clientes y vendedores. Estatus, vencimiento, recurrencia etc._x000a_"/>
    <m/>
    <d v="2025-06-01T00:00:00"/>
    <x v="28"/>
    <x v="3"/>
    <n v="93"/>
    <s v="On time"/>
    <x v="0"/>
    <m/>
    <s v="Digital Nlatam - Citizen Developers"/>
    <x v="0"/>
    <s v="Digital"/>
    <s v="Aldo Maldonado"/>
    <s v="Oscar Flores"/>
    <s v="Oscar Flores"/>
    <s v="N/A"/>
    <s v="José Ramón Rodríguez"/>
    <m/>
    <s v="Si"/>
    <x v="2"/>
    <s v="Finanzas/RH/Compras/Nitropet"/>
    <n v="3"/>
    <n v="5"/>
    <n v="4"/>
    <n v="5"/>
    <n v="0"/>
    <n v="1"/>
    <n v="3"/>
    <n v="315"/>
    <n v="5"/>
    <n v="5"/>
    <n v="3"/>
    <n v="5"/>
    <n v="5"/>
    <n v="5"/>
    <n v="5"/>
    <n v="495"/>
    <n v="810"/>
    <s v="Se desarrolló un nuevo reporte para visualizar el estatus de las reclamaciones, este reporte se actualiza a diario.  Se puede visualizar por responsable administrativo, Región, localida. Estatus, reclamaciones por vencer y el deatlle de la información de la reclamación y todo lo documentado en el SMC"/>
    <s v="Concluido "/>
    <s v="Control "/>
    <m/>
    <s v="Control / Compliance"/>
    <m/>
    <m/>
    <m/>
    <m/>
    <m/>
    <m/>
    <m/>
    <m/>
    <m/>
    <m/>
    <x v="1"/>
  </r>
  <r>
    <m/>
    <n v="34"/>
    <m/>
    <m/>
    <s v="Actualización a la herramienta digital de seguimiento a Permisos en tiendas"/>
    <s v="Mejoras al reporte. incluye al responsable administrativo y una visión de corto plazo de lo que está en riesgo de vencimiento."/>
    <m/>
    <d v="2025-06-01T00:00:00"/>
    <x v="28"/>
    <x v="3"/>
    <n v="93"/>
    <s v="On time"/>
    <x v="0"/>
    <m/>
    <s v="Digital Nlatam - Citizen Developers"/>
    <x v="0"/>
    <s v="Digital"/>
    <s v="Aldo Maldonado"/>
    <s v="Oscar Flores"/>
    <s v="Oscar Flores"/>
    <s v="N/A"/>
    <s v="José Ramón Rodríguez"/>
    <m/>
    <s v="Si"/>
    <x v="2"/>
    <s v="Finanzas/RH/Compras/Nitropet"/>
    <n v="3"/>
    <n v="5"/>
    <n v="4"/>
    <n v="5"/>
    <n v="0"/>
    <n v="1"/>
    <n v="3"/>
    <n v="315"/>
    <n v="5"/>
    <n v="5"/>
    <n v="3"/>
    <n v="5"/>
    <n v="5"/>
    <n v="5"/>
    <n v="5"/>
    <n v="495"/>
    <n v="810"/>
    <s v="Se desarrolló un nuevo reporte sobre la base del anterior, que no solo muestra el estatus de los permisos si no que también permite dar un seguimiento diario del los permisos en riesgo de vencimiento en el corto plazo."/>
    <s v="Concluido "/>
    <s v="Control "/>
    <m/>
    <s v="Control / Compliance"/>
    <m/>
    <m/>
    <m/>
    <m/>
    <m/>
    <m/>
    <m/>
    <m/>
    <m/>
    <m/>
    <x v="1"/>
  </r>
  <r>
    <m/>
    <n v="37"/>
    <s v="Proceso Jul-25"/>
    <m/>
    <s v="Asistente virtual con AI para consulta de información confiable y aseguramiento de requisitos en el proceso de Exportación de Gases"/>
    <s v="Asistente de AI mediante el uso de NITRO y Copilot que permite consultar información actualizada de normativas y procedimientos que permitan llevar a cabo un proceso de exportación de Gases basado en información actualizada y en Compliance"/>
    <m/>
    <d v="2025-01-01T00:00:00"/>
    <x v="29"/>
    <x v="1"/>
    <n v="48"/>
    <s v="On time"/>
    <x v="0"/>
    <m/>
    <s v="Digital Nlatam - Citizen Developers"/>
    <x v="0"/>
    <s v="Global AI"/>
    <m/>
    <s v="Raúl Gallegos "/>
    <s v="Karla Beatriz García"/>
    <s v="Gerardo Moya"/>
    <s v="José Ramón Rodríguez"/>
    <s v="Nacional"/>
    <s v="Sí"/>
    <x v="1"/>
    <s v="Marketing/Ventas Cilindros"/>
    <n v="3"/>
    <n v="5"/>
    <n v="1"/>
    <n v="5"/>
    <n v="1"/>
    <n v="1"/>
    <n v="3"/>
    <n v="285"/>
    <n v="5"/>
    <n v="5"/>
    <n v="5"/>
    <n v="5"/>
    <n v="5"/>
    <n v="5"/>
    <n v="5"/>
    <n v="525"/>
    <n v="810"/>
    <s v="S: Sesión con Negocio Karla García. Se determinó arrancar con  Ley Aduanera / IATA / IMO se utilizará NITRO en combinación con Copilot para consultas. Se realizaron manuales de negocio OTC para Vta de Exportaciones, Vta de HG´s CIls y Equipos para exportaciones, Procedimiento de Importación para Vta Internacional y las Hojas de Seguras de los principales Productos, se cotizaron las guías de la IATA e IMO en versión PDF 2025, aprox 600 USD c/u, Se acuerda arrancar con Exportaciones (3 personas). Se suben Documentos semana del 7 de Abr. _x000a_N: Hacer la compra de las Guías, Karla García. Subir los documentos pendientes por subir. Para la parte de importaciones se enlazará con el proyecto de aplicación Juan Daniel Gonzalez."/>
    <s v="1. Se requiere conseguir los documentos Digitales para darlos de alta junto con los Fotamos Básicos DGD Packing list y documentos comerciales_x000a__x000a_2. Se agenda sesión de seguimiento con Karla García para semana 22 de Abril y par revisar con Miguel Mtz sesión 7 de Mayo."/>
    <n v="20000"/>
    <m/>
    <s v="Optimización del proceso_x000a_Reducción de carga administrativa"/>
    <m/>
    <m/>
    <m/>
    <m/>
    <m/>
    <m/>
    <m/>
    <m/>
    <m/>
    <m/>
    <x v="0"/>
  </r>
  <r>
    <s v="E2"/>
    <n v="35"/>
    <m/>
    <m/>
    <s v="App Medigas, Rediseño"/>
    <s v="Re diseño de App Medigas para permitir que los pacientes soliciten accesorios, cilindros chicos, o la recolección de activos._x000a_"/>
    <m/>
    <m/>
    <x v="0"/>
    <x v="19"/>
    <n v="304"/>
    <s v="Cancelado"/>
    <x v="5"/>
    <s v="No"/>
    <s v="Transformación Digital"/>
    <x v="3"/>
    <s v="SSC"/>
    <s v="NA"/>
    <s v="Alan Mendoza"/>
    <s v="Cindy Lozano"/>
    <s v="Christian Carrillo"/>
    <s v="José Ramón Rodríguez"/>
    <s v="Desarrollo de Negocios"/>
    <s v="Sí"/>
    <x v="0"/>
    <s v="Distribución Bulk/Servicio a Clientes - Instalaciones"/>
    <n v="4"/>
    <n v="5"/>
    <n v="5"/>
    <n v="5"/>
    <n v="1"/>
    <n v="3"/>
    <n v="5"/>
    <n v="420"/>
    <n v="5"/>
    <n v="5"/>
    <n v="2"/>
    <n v="5"/>
    <n v="3"/>
    <n v="1"/>
    <n v="5"/>
    <n v="390"/>
    <n v="810"/>
    <s v="S: Estaba en la etapa de análisis de los requerimientos extra (por pacientes). Originalmente esto surgió por el equipo de T. Digital para generar la adopción por parte de pacientes que siguen marcando al CSC Medigas para solicitudes EXTRA a recargas (otro tipo de accesorio o cilindro y eso no se puede hacer en la APP y es el ajuste que proponía T. Digital). Se quedó en backlog por parte de T. Digital dado que les asignaron otras responsabilidades._x000a_N: En Validación con Edgar Madrigal y Cindy Lozano si se llevará a cabo este año o no."/>
    <s v="Proyecto colocado en backlog por el área de transformación digital dado que es un nice to have y actualmente el equipo se está enfocando en otras necesidades, además que esto nunca fue solicitado por el negocio."/>
    <n v="60000"/>
    <s v="Tiempo - Hard Savings $ 60 K USD (disminución de 4 agentes $25k MXN/mes en CSC por conversión digital)_x000a_"/>
    <s v="Mejora de Servicio a pacientes"/>
    <m/>
    <m/>
    <m/>
    <m/>
    <m/>
    <m/>
    <m/>
    <m/>
    <m/>
    <m/>
    <x v="1"/>
  </r>
  <r>
    <m/>
    <n v="36"/>
    <m/>
    <m/>
    <s v="Uso de Inteligencia Artificial para consulta de información confiable y aseguramiento de requisitos en el proceso de importacion de Gases"/>
    <s v="Facilitar y agilizar el proceso de búsqueda de información relevante de Exportaciones  a través de NITRO"/>
    <m/>
    <d v="2025-03-01T00:00:00"/>
    <x v="29"/>
    <x v="20"/>
    <n v="202"/>
    <s v="On time"/>
    <x v="0"/>
    <m/>
    <s v="Digital Nlatam - Citizen Developers"/>
    <x v="1"/>
    <s v="Global AI"/>
    <m/>
    <s v="Raúl Gallegos "/>
    <s v="Karla Beatriz García"/>
    <s v="Gerardo Moya"/>
    <s v="Tania Mercado"/>
    <m/>
    <s v="Sí"/>
    <x v="1"/>
    <s v="Finanzas/RH/Compras/Nitropet"/>
    <n v="3"/>
    <n v="5"/>
    <n v="1"/>
    <n v="5"/>
    <n v="1"/>
    <n v="1"/>
    <n v="3"/>
    <n v="285"/>
    <n v="5"/>
    <n v="5"/>
    <n v="5"/>
    <n v="5"/>
    <n v="5"/>
    <n v="5"/>
    <n v="5"/>
    <n v="525"/>
    <n v="810"/>
    <s v="S: En análisis requirimientos de info para importaciones y se correrá en paralelo con Proyecto de Exportaciones"/>
    <s v="1. Se requiere conseguir los documentos Digitales para darlos de alta junto con los Fotamos Básicos DGD Packing list y documentos comerciales_x000a_2. Se agenda sesión de seguimiento con Karla García para semana 20 de Marzo_x000a_3. Agosto 2025 / El proyecto se divide en dos partes : 1. Desarrollo de aplicactivo para la administración de los productos (IT), 2. Desarrollo de un visor para visibilidad de la información para el área comercial. "/>
    <m/>
    <m/>
    <s v="Optimización del proceso_x000a_Reducción de carga administrativa"/>
    <m/>
    <m/>
    <m/>
    <m/>
    <m/>
    <m/>
    <m/>
    <m/>
    <m/>
    <m/>
    <x v="1"/>
  </r>
  <r>
    <s v="A1"/>
    <n v="39"/>
    <m/>
    <m/>
    <s v="Nitro for CSC"/>
    <s v="Asistente virtual de consulta de agentes del CSC para brindar respuestas e información a pacientes de Medigas. Haciendo mas confiable y rápida la respuesta"/>
    <m/>
    <d v="2024-08-01T00:00:00"/>
    <x v="26"/>
    <x v="0"/>
    <n v="143"/>
    <s v="On time"/>
    <x v="5"/>
    <m/>
    <s v="Digital Nlatam - Citizen Developers"/>
    <x v="0"/>
    <s v="Global AI"/>
    <m/>
    <s v="Marcela Hernández"/>
    <s v="Marcela Hernández"/>
    <s v="Iván Arredondo"/>
    <s v="Tania Mercado"/>
    <s v="Finanzas /Compras / IT"/>
    <s v="Sí"/>
    <x v="3"/>
    <s v="Finanzas/RH/Compras/Nitropet"/>
    <n v="3"/>
    <n v="5"/>
    <n v="5"/>
    <n v="5"/>
    <n v="0"/>
    <n v="3"/>
    <n v="5"/>
    <n v="390"/>
    <n v="5"/>
    <n v="5"/>
    <n v="2"/>
    <n v="3"/>
    <n v="3"/>
    <n v="5"/>
    <n v="5"/>
    <n v="420"/>
    <n v="810"/>
    <s v="S: Información cargada en Nitro lista para su uso y liberación_x000a_N: CSC tiene nueva opción de usar herramienta De Atento con mayor funcionalidad."/>
    <m/>
    <s v="Mejora en Servicio"/>
    <n v="0"/>
    <s v="Mejora en servicio a clientes"/>
    <m/>
    <m/>
    <m/>
    <m/>
    <m/>
    <m/>
    <m/>
    <m/>
    <m/>
    <m/>
    <x v="0"/>
  </r>
  <r>
    <m/>
    <n v="38"/>
    <m/>
    <m/>
    <s v="Modificación de las reglas de corte y prioridades en JDE para Medigas en JDE"/>
    <s v="Modificación de las reglas de decision digitales en JDE para los cortes de pedidos y convenios de Medigas para planta Nogalar en función de los acuerdos comerciales y la Operación de planta. Es necesario modificar la lógica actual del módulo de órdenes en JDE con una serie de reglas de corte predefinidas que se traslapan con reglas de convenios negocioados con instituciones Privadas."/>
    <m/>
    <d v="2025-05-14T00:00:00"/>
    <x v="3"/>
    <x v="6"/>
    <n v="111"/>
    <s v="On time"/>
    <x v="4"/>
    <s v="No"/>
    <s v="IT"/>
    <x v="1"/>
    <s v="IT Local"/>
    <m/>
    <s v="Karla Rodriguez"/>
    <s v="Luis Banda"/>
    <s v="Sergio Israel Rdgz"/>
    <s v="Miguel Delgado"/>
    <s v="Desarrollo de Negocios"/>
    <s v="Si"/>
    <x v="3"/>
    <s v="Marketing/Ventas Cilindros"/>
    <n v="3"/>
    <n v="5"/>
    <n v="1"/>
    <n v="5"/>
    <n v="5"/>
    <n v="3"/>
    <n v="3"/>
    <n v="375"/>
    <n v="5"/>
    <n v="5"/>
    <n v="3"/>
    <n v="5"/>
    <n v="5"/>
    <n v="3"/>
    <n v="3"/>
    <n v="435"/>
    <n v="810"/>
    <s v="S: Se da de alta card 34872, actualmente se estan realizando pruebas para validar información._x000a_N: Fecha de liberación se recorre a sept"/>
    <m/>
    <s v="Servicio / Compliance"/>
    <m/>
    <m/>
    <m/>
    <m/>
    <m/>
    <m/>
    <m/>
    <m/>
    <m/>
    <m/>
    <m/>
    <m/>
    <x v="1"/>
  </r>
  <r>
    <m/>
    <n v="40"/>
    <m/>
    <m/>
    <s v="APP/ BD de documentos para cumplimiento del REPSE en proyectos con clientes para servicios especializados Microbulk."/>
    <s v="APP / BD para solicitud y disponibilidad de documentos requeridos (pagos de nómina /IMSS / INFONAVIT) del REPSE en proyectos de Microbulk con el cliente."/>
    <m/>
    <d v="2025-05-06T00:00:00"/>
    <x v="30"/>
    <x v="3"/>
    <n v="55"/>
    <s v="On time"/>
    <x v="1"/>
    <s v="No"/>
    <s v="Digital Nlatam - Citizen Developers"/>
    <x v="0"/>
    <s v="Digital"/>
    <s v="Adán Alarcón"/>
    <s v="Jessica Zanella"/>
    <s v="Adán Alarcón"/>
    <s v="NA"/>
    <m/>
    <s v="PGP Nacional"/>
    <s v="Si"/>
    <x v="0"/>
    <s v="Marketing/Ventas Cilindros"/>
    <n v="3"/>
    <n v="5"/>
    <n v="2"/>
    <n v="5"/>
    <n v="0"/>
    <n v="3"/>
    <n v="3"/>
    <n v="315"/>
    <n v="5"/>
    <n v="5"/>
    <n v="4"/>
    <n v="5"/>
    <n v="3"/>
    <n v="5"/>
    <n v="5"/>
    <n v="480"/>
    <n v="795"/>
    <s v="S: En etapa de implementación, por pasar la info a comunicación."/>
    <s v="Proyecto desarrollado por CITIZEN DEVELOPER: Adán Alarcón"/>
    <s v="Tiempo / Compliance"/>
    <m/>
    <s v="Compliance"/>
    <m/>
    <m/>
    <m/>
    <m/>
    <m/>
    <m/>
    <m/>
    <m/>
    <m/>
    <m/>
    <x v="0"/>
  </r>
  <r>
    <s v="E1"/>
    <n v="41"/>
    <s v="Proceso Jul-25"/>
    <m/>
    <s v="Datawarehouse de logística para KPIS logística"/>
    <s v="Creación de un Dataware house para KPIS logística."/>
    <m/>
    <s v="PROYECTO ANTERIOR"/>
    <x v="7"/>
    <x v="12"/>
    <n v="416"/>
    <s v="On time"/>
    <x v="2"/>
    <s v="No"/>
    <s v="IT Group"/>
    <x v="0"/>
    <s v="Externo"/>
    <s v="NA"/>
    <s v="Mayela Ramírez"/>
    <s v="Mayela Ramírez"/>
    <s v="Juan España y  proveedor externo"/>
    <s v="Miguel Delgado"/>
    <s v="Operaciones"/>
    <s v="Sí"/>
    <x v="0"/>
    <s v="Producción/Distribución Envasados"/>
    <n v="5"/>
    <n v="5"/>
    <n v="5"/>
    <n v="5"/>
    <n v="0"/>
    <n v="5"/>
    <n v="5"/>
    <n v="450"/>
    <n v="4"/>
    <n v="4"/>
    <n v="1"/>
    <n v="5"/>
    <n v="3"/>
    <n v="1"/>
    <n v="5"/>
    <n v="345"/>
    <n v="795"/>
    <s v="S: Modelo de datos liberado con el que se han podido construir 3 tableros de indicadores para Distribución._x000a_N: Mantener el modelo y seguir construyendo herramientas basadas en el modelo construido"/>
    <s v="Mayela Ramírez confirma que el proyecto ya está terminado, inlusive los tableros que requiere. Lo que actualmente hace es tener un seguimiento con IT en caso de que algún tablero presente alguna falla."/>
    <s v="Reducción de Tiempo"/>
    <m/>
    <s v="Estandarización_x000a_Reducción de Hrs Hombre_x000a_Integración de Datos"/>
    <m/>
    <m/>
    <m/>
    <m/>
    <m/>
    <m/>
    <m/>
    <m/>
    <m/>
    <m/>
    <x v="0"/>
  </r>
  <r>
    <m/>
    <n v="44"/>
    <m/>
    <m/>
    <s v="Página de Sharepoint de Precios y Contratos."/>
    <s v="Actualización de la página de PYC con información relevante para el área comercial."/>
    <m/>
    <d v="2025-04-23T00:00:00"/>
    <x v="31"/>
    <x v="8"/>
    <n v="34"/>
    <s v="On time"/>
    <x v="0"/>
    <s v="No"/>
    <s v="Digital Nlatam - Citizen Developers"/>
    <x v="0"/>
    <s v="Digital"/>
    <s v="Claudia Oliden"/>
    <s v="Ninfaedith Fernández"/>
    <s v="Ninfaedith Fernández"/>
    <s v="NA"/>
    <s v="Tania Mercado"/>
    <s v="Finanzas /Compras / IT"/>
    <s v="Si"/>
    <x v="0"/>
    <s v="Finanzas/RH/Compras/Nitropet"/>
    <n v="3"/>
    <n v="5"/>
    <n v="4"/>
    <n v="5"/>
    <n v="0"/>
    <n v="3"/>
    <n v="0"/>
    <n v="300"/>
    <n v="5"/>
    <n v="5"/>
    <n v="4"/>
    <n v="5"/>
    <n v="3"/>
    <n v="5"/>
    <n v="5"/>
    <n v="480"/>
    <n v="780"/>
    <s v="S: Sitio terminado y validado por Ninfaedith Fernández."/>
    <m/>
    <s v="Reducción de Tiempos de consulta"/>
    <m/>
    <s v="Información para área comercial sobre PYC."/>
    <m/>
    <m/>
    <m/>
    <m/>
    <m/>
    <m/>
    <m/>
    <m/>
    <m/>
    <m/>
    <x v="0"/>
  </r>
  <r>
    <m/>
    <n v="42"/>
    <m/>
    <m/>
    <s v="Eliminación de manejo de efectivo en tiendas."/>
    <s v="Implementación Mercado Pago para ventas de contado, adecuación al Sistema de Bitácoras y Tesorería para el cierre de bitácoras."/>
    <m/>
    <s v="TBD"/>
    <x v="28"/>
    <x v="20"/>
    <n v="93"/>
    <s v="On time"/>
    <x v="0"/>
    <m/>
    <s v="IT Group"/>
    <x v="1"/>
    <s v="Externo /IT"/>
    <m/>
    <s v="Oscar Flores/Marco Pacheco"/>
    <s v="Deyanira Blanco"/>
    <s v="Velia Niño, Marina Dávila"/>
    <s v="Tania Mercado"/>
    <s v="PGP NAL."/>
    <s v="Sí"/>
    <x v="3"/>
    <s v="Finanzas/RH/Compras/Nitropet"/>
    <n v="5"/>
    <n v="5"/>
    <n v="3"/>
    <n v="5"/>
    <n v="5"/>
    <n v="1"/>
    <n v="3"/>
    <n v="405"/>
    <n v="5"/>
    <n v="5"/>
    <n v="2"/>
    <n v="5"/>
    <n v="3"/>
    <n v="3"/>
    <n v="3"/>
    <n v="390"/>
    <n v="795"/>
    <s v="S: Se firma NDA  y contato. Se implementa nuevo desarrollo en sistema Bitácoras y Tesorería. Se inicia en Agosto piloto con 6 sucursales._x000a_N: En mes septiembre se avanza con implementación en 30 localidades y en octubre con las 46 localidades restantes, a partir de noviembre se inicia cancelación servicio panamericano. Evaluación proceso conductores para eliminación del manejo de efectivo en rutas para implementar en octubre"/>
    <m/>
    <n v="150000"/>
    <m/>
    <s v="Control de transacciones y cumplimiento"/>
    <m/>
    <m/>
    <m/>
    <m/>
    <m/>
    <m/>
    <m/>
    <m/>
    <d v="2025-10-01T00:00:00"/>
    <m/>
    <x v="2"/>
  </r>
  <r>
    <m/>
    <n v="43"/>
    <m/>
    <n v="27154"/>
    <s v="Sales Forecast Tool"/>
    <s v="Herramienta para automatizar el proceso de creación de forecast mensual para PGP basado en modelo de la Región Noroeste._x000a_"/>
    <m/>
    <s v="TBD"/>
    <x v="32"/>
    <x v="20"/>
    <n v="596"/>
    <s v="On time"/>
    <x v="1"/>
    <m/>
    <s v="Digital Nlatam"/>
    <x v="1"/>
    <s v="Digital EEUU"/>
    <m/>
    <s v="Oscar Flores"/>
    <s v="Oscar Flores"/>
    <s v="José Lainez"/>
    <s v="José Ramón Rodríguez"/>
    <s v="PGP Norte"/>
    <s v="Sí"/>
    <x v="3"/>
    <s v="Marketing/Ventas Cilindros"/>
    <n v="3"/>
    <n v="5"/>
    <n v="3"/>
    <n v="5"/>
    <n v="0"/>
    <n v="3"/>
    <n v="5"/>
    <n v="360"/>
    <n v="5"/>
    <n v="5"/>
    <n v="3"/>
    <n v="5"/>
    <n v="3"/>
    <n v="5"/>
    <n v="3"/>
    <n v="435"/>
    <n v="795"/>
    <s v="S: Se realiza el desarrollo y se encuentra en pruebas para validar información._x000a_N: Se realizan juntas semanales de seguimiento"/>
    <m/>
    <s v="Reducción de Tiempos en Gtes"/>
    <n v="0"/>
    <s v="Soft_x000a_Precision de Fcst_x000a_Reducción de Tiempo"/>
    <m/>
    <m/>
    <m/>
    <m/>
    <m/>
    <m/>
    <m/>
    <m/>
    <m/>
    <m/>
    <x v="2"/>
  </r>
  <r>
    <m/>
    <n v="45"/>
    <s v="NO"/>
    <m/>
    <s v="Visor de CO2 Bebidas"/>
    <s v="Visor del negocio de CO2 enfocado en indicadores de venta para el segmento de Bebidas para los más importante grupos a nivel México."/>
    <m/>
    <d v="2025-05-06T00:00:00"/>
    <x v="33"/>
    <x v="9"/>
    <n v="74"/>
    <s v="On time"/>
    <x v="1"/>
    <s v="No"/>
    <s v="Digital Nlatam - Practicantes"/>
    <x v="0"/>
    <s v="Digital"/>
    <s v="Valenti Arriaga / Grisel Martínez"/>
    <s v="Jessica Zanella"/>
    <s v="Grisel Martínez"/>
    <s v="NA"/>
    <s v="NA"/>
    <s v="PGP Nacional"/>
    <s v="Si"/>
    <x v="0"/>
    <s v="Marketing/Ventas Cilindros"/>
    <n v="3"/>
    <n v="5"/>
    <n v="1"/>
    <n v="5"/>
    <n v="0"/>
    <n v="3"/>
    <n v="3"/>
    <n v="300"/>
    <n v="5"/>
    <n v="5"/>
    <n v="4"/>
    <n v="5"/>
    <n v="3"/>
    <n v="5"/>
    <n v="5"/>
    <n v="480"/>
    <n v="780"/>
    <s v="Se tiene listo el visor, solo se requiere validar que estén todos los CST por grupo definido por Grisel."/>
    <m/>
    <s v="Ahorro horas hombre preparación reporte"/>
    <m/>
    <m/>
    <m/>
    <m/>
    <m/>
    <m/>
    <m/>
    <m/>
    <m/>
    <m/>
    <m/>
    <m/>
    <x v="0"/>
  </r>
  <r>
    <m/>
    <n v="46"/>
    <m/>
    <n v="35589"/>
    <s v="Update y revisión de Tablero &quot;Homecare Delieveries&quot;"/>
    <s v="Actualización del tablero de Producto entregado a pacientes Homecare (delieveries) que permanecerá en Tableau. El tablero presenta todos las entregas (recargas etc.) a pacientes Homecare."/>
    <m/>
    <s v="PROYECTO ANTERIOR"/>
    <x v="34"/>
    <x v="21"/>
    <n v="336"/>
    <s v="On time"/>
    <x v="2"/>
    <s v="No"/>
    <s v="Digital Nlatam"/>
    <x v="0"/>
    <s v="Digital"/>
    <s v="NA"/>
    <s v="Alan Mendoza"/>
    <s v="Alan Mendoza"/>
    <s v="Gustavo Primo"/>
    <s v="Armando Guerrero"/>
    <s v="PGP Nte./ Occidente / Noroeste"/>
    <s v="Sí"/>
    <x v="0"/>
    <s v="Producción/Distribución Envasados"/>
    <n v="3"/>
    <n v="5"/>
    <n v="3"/>
    <n v="5"/>
    <n v="1"/>
    <n v="3"/>
    <n v="3"/>
    <n v="345"/>
    <n v="5"/>
    <n v="5"/>
    <n v="3"/>
    <n v="3"/>
    <n v="5"/>
    <n v="3"/>
    <n v="5"/>
    <n v="435"/>
    <n v="780"/>
    <s v="S:Este tablero se queda en Tableau dado que la corporación definió que sí se mantendran las licencias del mismo. Se realizaron ajustes y quedó terminado._x000a_"/>
    <s v="Terminado."/>
    <s v="Control"/>
    <m/>
    <m/>
    <m/>
    <m/>
    <m/>
    <m/>
    <m/>
    <m/>
    <m/>
    <m/>
    <m/>
    <m/>
    <x v="0"/>
  </r>
  <r>
    <m/>
    <n v="47"/>
    <m/>
    <n v="30618"/>
    <s v="Reporte (visor) de Cumplimiento Homecare"/>
    <s v="Tablero que estaba en Tableau que se migra a Powerbi y hacer ajustes necesarios por fallas del mismo al integrarse Track About. El visor muestra estatus de entregas de Servicios iniciales, finales y muestra servicios pendientes de entrega."/>
    <m/>
    <s v="PROYECTO ANTERIOR"/>
    <x v="35"/>
    <x v="21"/>
    <n v="95"/>
    <s v="On time"/>
    <x v="2"/>
    <s v="No"/>
    <s v="Digital Nlatam"/>
    <x v="0"/>
    <s v="Digital"/>
    <s v="NA"/>
    <s v="Alan Mendoza"/>
    <s v="Alan Mendoza"/>
    <s v="Gustavo Primo"/>
    <s v="Armando Guerrero"/>
    <s v="PGP Nacional"/>
    <s v="Sí"/>
    <x v="0"/>
    <s v="Producción/Distribución Envasados"/>
    <n v="3"/>
    <n v="5"/>
    <n v="3"/>
    <n v="5"/>
    <n v="1"/>
    <n v="3"/>
    <n v="3"/>
    <n v="345"/>
    <n v="5"/>
    <n v="5"/>
    <n v="3"/>
    <n v="3"/>
    <n v="5"/>
    <n v="3"/>
    <n v="5"/>
    <n v="435"/>
    <n v="780"/>
    <s v="S :Este tablero quedó finalizado._x000a_N: Uso por parte del negocio_x000a_"/>
    <s v="Terminado."/>
    <s v="Mejora en Servicio"/>
    <m/>
    <m/>
    <m/>
    <m/>
    <m/>
    <m/>
    <m/>
    <m/>
    <m/>
    <m/>
    <m/>
    <m/>
    <x v="0"/>
  </r>
  <r>
    <m/>
    <n v="51"/>
    <m/>
    <m/>
    <s v="BD digital para administración de proyectos de construcción, remodelación o reubicaciones"/>
    <s v="BD que facilita el control y seguimiento de las actividades a ejecutar durante una construcción, remodelación, etc. "/>
    <m/>
    <d v="2025-01-01T00:00:00"/>
    <x v="28"/>
    <x v="3"/>
    <n v="29"/>
    <s v="On time"/>
    <x v="0"/>
    <s v="No"/>
    <s v="Digital Nlatam - Citizen Developers"/>
    <x v="0"/>
    <s v="Digital"/>
    <s v="Practicantes"/>
    <s v="Oscar Flores"/>
    <s v="Octavio Rendón"/>
    <s v="TBD"/>
    <s v="José Ramón Rodríguez"/>
    <s v="PGP Nacional"/>
    <s v="Sí"/>
    <x v="0"/>
    <s v="Marketing/Ventas Cilindros"/>
    <n v="3"/>
    <n v="5"/>
    <n v="1"/>
    <n v="3"/>
    <n v="0"/>
    <n v="1"/>
    <n v="3"/>
    <n v="240"/>
    <n v="5"/>
    <n v="5"/>
    <n v="5"/>
    <n v="5"/>
    <n v="5"/>
    <n v="5"/>
    <n v="5"/>
    <n v="525"/>
    <n v="765"/>
    <s v="Terminado"/>
    <s v="Se desarrolló un template de seguimiento  en office 365 lists, con la base de datos de proyectos de construcción y remodelación. Con los status de avance y pendientes"/>
    <s v="Control"/>
    <m/>
    <s v="Simplificación administrativa de los proyectos, mejorar el seguimiento y control de proyectos de Construcción y remodelación. Visibilidad a las Vicepresidencias "/>
    <m/>
    <m/>
    <m/>
    <m/>
    <m/>
    <m/>
    <m/>
    <m/>
    <m/>
    <m/>
    <x v="5"/>
  </r>
  <r>
    <m/>
    <n v="53"/>
    <s v="Proceso Jul-25"/>
    <m/>
    <s v="Herramienta Digital para el análisis y seguimiento de facturas no timbradas con el error relacionado"/>
    <s v="Algoritmo inteligente que identifica los casos de facturas no timbradas para detonar acciones correctiva, mejorar el control de las transacciones y evitar sanciones"/>
    <m/>
    <d v="2025-01-01T00:00:00"/>
    <x v="4"/>
    <x v="19"/>
    <n v="150"/>
    <s v="On time"/>
    <x v="0"/>
    <m/>
    <s v="Digital Nlatam - Citizen Developers"/>
    <x v="0"/>
    <s v="Digital"/>
    <s v="Aldo Maldonado"/>
    <s v="Oscar Flores"/>
    <s v="Oscar Flores"/>
    <s v="Marina Dávila"/>
    <s v="José Ramón Rodríguez"/>
    <s v="Finanzas /Compras / IT"/>
    <s v="Sí"/>
    <x v="3"/>
    <s v="Finanzas/RH/Compras/Nitropet"/>
    <n v="3"/>
    <n v="5"/>
    <n v="4"/>
    <n v="5"/>
    <n v="1"/>
    <n v="3"/>
    <n v="3"/>
    <n v="360"/>
    <n v="5"/>
    <n v="5"/>
    <n v="2"/>
    <n v="3"/>
    <n v="5"/>
    <n v="3"/>
    <n v="3"/>
    <n v="390"/>
    <n v="750"/>
    <s v="S: Mensualmente en GE existe un promedio de 120 facturas (1.4mmps) que no se timbran por error en datos fiscales, actualmente se obtiene reporte y se trabaja manualmente para identificarlas y tomar acciones._x000a_Posibles Consecuencias para el negocio:_x000a_Denuncia ante SAT, multas, cierre de establecimiento, revocación de certificado. _x000a_Se libera dentro del Scorecard daily visor de ordenes retenidas."/>
    <s v="Se agenda sesión con IT_x000a_30 /Junio : Concluido"/>
    <s v="Control"/>
    <m/>
    <s v="Control administrativo._x000a_Evitar denuncia ante SAT, multas, cierre de establecimiento, revocación de certificado"/>
    <m/>
    <m/>
    <m/>
    <m/>
    <m/>
    <m/>
    <m/>
    <m/>
    <m/>
    <m/>
    <x v="5"/>
  </r>
  <r>
    <m/>
    <n v="48"/>
    <m/>
    <n v="30600"/>
    <s v="Reporte (visor) de Facturación Día Paciente."/>
    <s v="Tablero que presenta datos de facturación de día paciente - Homecare."/>
    <m/>
    <s v="PROYECTO ANTERIOR"/>
    <x v="36"/>
    <x v="6"/>
    <n v="155"/>
    <s v="On time"/>
    <x v="1"/>
    <s v="No"/>
    <s v="Digital Nlatam"/>
    <x v="1"/>
    <s v="Digital"/>
    <s v="NA"/>
    <s v="Alan Mendoza"/>
    <s v="Israel López (antes Noemí Pérez)"/>
    <s v="Gustavo Primo"/>
    <s v="Armando Guerrero"/>
    <s v="PGP Nacional"/>
    <s v="Sí"/>
    <x v="0"/>
    <s v="Producción/Distribución Envasados"/>
    <n v="3"/>
    <n v="5"/>
    <n v="3"/>
    <n v="5"/>
    <n v="1"/>
    <n v="3"/>
    <n v="3"/>
    <n v="345"/>
    <n v="5"/>
    <n v="5"/>
    <n v="3"/>
    <n v="3"/>
    <n v="5"/>
    <n v="3"/>
    <n v="5"/>
    <n v="435"/>
    <n v="780"/>
    <s v="S :Ya está el visor en Powerbi. Existió retraso de este proyecto dado que fue originalmente solicitud de Noemí Pérez, quien ya no está en Linde._x000a_N: Falta la validación de formulas que generan la información del visor con Israel López, Leslie Miranda y Lupita Robles._x000a_"/>
    <s v="Asegurar que se generen las juntas con Israel López, Leslie Miranda y Guadalupe Robles."/>
    <m/>
    <m/>
    <m/>
    <m/>
    <m/>
    <m/>
    <m/>
    <m/>
    <m/>
    <m/>
    <m/>
    <m/>
    <m/>
    <x v="2"/>
  </r>
  <r>
    <m/>
    <n v="49"/>
    <m/>
    <m/>
    <s v="Modulo de Rentabilidad de Cte./ Producto de HG´s"/>
    <s v="Proyecto Réplica de Digital Américas."/>
    <m/>
    <s v="PROYECTO ANTERIOR"/>
    <x v="27"/>
    <x v="20"/>
    <n v="244"/>
    <s v="No iniciado"/>
    <x v="1"/>
    <s v="No"/>
    <s v="Digital Nlatam"/>
    <x v="2"/>
    <s v="Digital"/>
    <s v="Aldo Maldonado"/>
    <s v="Oscar Flores"/>
    <s v="Oscar Flores"/>
    <s v="Gerardo Moya"/>
    <s v="José Ramón Rodríguez"/>
    <s v="PGP Nacional"/>
    <s v="Sí"/>
    <x v="0"/>
    <s v="Marketing/Ventas Cilindros"/>
    <n v="3"/>
    <n v="5"/>
    <n v="3"/>
    <n v="5"/>
    <n v="3"/>
    <n v="1"/>
    <n v="3"/>
    <n v="345"/>
    <n v="5"/>
    <n v="5"/>
    <n v="2"/>
    <n v="5"/>
    <n v="3"/>
    <n v="3"/>
    <n v="5"/>
    <n v="420"/>
    <n v="765"/>
    <s v="S: Gerardo revisará información con el equipo de José Pinto para probar los datos._x000a_N: En función de las pruebas se definirán los sig. Pasos"/>
    <s v="Generar sesión con Oscar Flores para validar alcance de este proyecto."/>
    <m/>
    <m/>
    <m/>
    <m/>
    <m/>
    <m/>
    <m/>
    <m/>
    <m/>
    <m/>
    <m/>
    <m/>
    <m/>
    <x v="3"/>
  </r>
  <r>
    <m/>
    <n v="50"/>
    <m/>
    <m/>
    <s v="Actualizar el reporte de clientes perdidos o en riesgo, para clientes de Especiales (Win / Lost) "/>
    <s v="Actualizar el reporte de clientes perdidos o en riesgo, para clientes de Especiales (Win / Lost) - _x000a_Para que se acomode a los criterios del SIP"/>
    <m/>
    <d v="2025-07-01T00:00:00"/>
    <x v="22"/>
    <x v="20"/>
    <n v="61"/>
    <s v="On time"/>
    <x v="1"/>
    <m/>
    <s v="Digital Nlatam"/>
    <x v="2"/>
    <s v="Digital"/>
    <s v="Aldo Maldonado"/>
    <s v="Raúl Gallegos "/>
    <s v="Raúl Gallegos "/>
    <s v="N/A"/>
    <s v="José Ramón Rodríguez"/>
    <m/>
    <s v="Sí"/>
    <x v="2"/>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s v="Control "/>
    <m/>
    <s v="Control / Compliance"/>
    <m/>
    <m/>
    <m/>
    <m/>
    <m/>
    <m/>
    <m/>
    <m/>
    <m/>
    <m/>
    <x v="4"/>
  </r>
  <r>
    <s v="E6"/>
    <n v="55"/>
    <s v="Proceso Jul-25"/>
    <m/>
    <s v="Modulo Bulk &amp; Microbulk eChannel"/>
    <s v="Acceso a facturación, estados de cuenta, históricos de consumo, niveles de tanques y sobre pedidos de clientes de bulk, microbulk y mixtos._x000a_"/>
    <m/>
    <s v="PROYECTO ANTERIOR"/>
    <x v="37"/>
    <x v="22"/>
    <n v="276"/>
    <s v="On time"/>
    <x v="1"/>
    <s v="No"/>
    <s v="Transformación Digital"/>
    <x v="0"/>
    <s v="IT Corporativo"/>
    <s v="NA"/>
    <s v="Adriana Loredo / Jessica Zanella"/>
    <s v="Tania Castorena"/>
    <s v="Adolfo Olmedo"/>
    <s v="José Ramón Rodríguez"/>
    <s v="Desarrollo de Negocios"/>
    <s v="Sí"/>
    <x v="0"/>
    <s v="Marketing/Ventas Cilindros"/>
    <n v="3"/>
    <n v="5"/>
    <n v="5"/>
    <n v="5"/>
    <n v="1"/>
    <n v="3"/>
    <n v="5"/>
    <n v="405"/>
    <n v="3"/>
    <n v="4"/>
    <n v="2"/>
    <n v="5"/>
    <n v="3"/>
    <n v="1"/>
    <n v="5"/>
    <n v="345"/>
    <n v="750"/>
    <s v="S: Terminado_x000a_N: En proceso despliegue interno y externo."/>
    <s v="Productividad - Soft Savings $106.5 K USD,  Hard Savings $15 K USD (conversión digital de pedidos cliente sobre pedido)"/>
    <n v="15000"/>
    <m/>
    <n v="115"/>
    <m/>
    <m/>
    <m/>
    <m/>
    <m/>
    <m/>
    <m/>
    <m/>
    <d v="2025-07-01T00:00:00"/>
    <d v="2026-06-01T00:00:00"/>
    <x v="0"/>
  </r>
  <r>
    <m/>
    <n v="52"/>
    <m/>
    <m/>
    <s v="Actualizar el reporte de clientes perdidos o en riesgo, para clientes de Especiales (Win / Lost) "/>
    <s v="Actualizar el reporte de clientes perdidos o en riesgo, para clientes de Especiales (Win / Lost) - Carolina Varela"/>
    <m/>
    <s v="TBD"/>
    <x v="27"/>
    <x v="10"/>
    <n v="244"/>
    <s v="Cancelado"/>
    <x v="1"/>
    <m/>
    <s v="Digital Nlatam - Citizen Developers"/>
    <x v="3"/>
    <s v="Digital"/>
    <m/>
    <s v="Raúl Gallegos "/>
    <s v="Raúl Gallegos "/>
    <m/>
    <s v="José Ramón Rodríguez"/>
    <m/>
    <s v="Sí"/>
    <x v="2"/>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m/>
    <m/>
    <m/>
    <m/>
    <m/>
    <m/>
    <m/>
    <m/>
    <m/>
    <m/>
    <m/>
    <m/>
    <m/>
    <x v="3"/>
  </r>
  <r>
    <m/>
    <n v="59"/>
    <m/>
    <m/>
    <s v="Herramienta / Visor de costos y gastos Gases Envasados"/>
    <s v="Herramienta que permita visualizar la información actualizada de costos y gastos al detalle, que facilite el análisis y envíe alertas de gastos fuera de promedio."/>
    <m/>
    <d v="2025-05-14T00:00:00"/>
    <x v="3"/>
    <x v="23"/>
    <n v="79"/>
    <s v="On time"/>
    <x v="1"/>
    <s v="No"/>
    <s v="Transformación Digital"/>
    <x v="0"/>
    <s v="SSC"/>
    <m/>
    <s v="Marco Pacheco"/>
    <s v="Marco Pacheco"/>
    <s v="Aldo Maldonado"/>
    <s v="José Ramón Rodríguez"/>
    <s v="PGP Nacional"/>
    <s v="Si"/>
    <x v="3"/>
    <s v="Marketing/Ventas Cilindros"/>
    <n v="3"/>
    <n v="5"/>
    <n v="1"/>
    <n v="5"/>
    <n v="1"/>
    <n v="3"/>
    <n v="3"/>
    <n v="315"/>
    <n v="5"/>
    <n v="5"/>
    <n v="3"/>
    <n v="3"/>
    <n v="5"/>
    <n v="3"/>
    <n v="5"/>
    <n v="435"/>
    <n v="750"/>
    <s v="S: Card 34390. Se termina y libera desarrollo de dashboard._x000a_N:Se programa capacitación a usuarios."/>
    <m/>
    <s v="Reducción de Tiempos"/>
    <m/>
    <m/>
    <m/>
    <m/>
    <m/>
    <m/>
    <m/>
    <m/>
    <m/>
    <m/>
    <m/>
    <m/>
    <x v="6"/>
  </r>
  <r>
    <s v="A6"/>
    <n v="54"/>
    <m/>
    <m/>
    <s v="Roadnet Cloud"/>
    <s v="Migración de RoadNet Entreprise a RoadNet Cloud."/>
    <m/>
    <s v="PROYECTO ANTERIOR"/>
    <x v="38"/>
    <x v="17"/>
    <n v="490"/>
    <s v="On time"/>
    <x v="2"/>
    <s v="No"/>
    <s v="IT Group"/>
    <x v="1"/>
    <s v="IT Local"/>
    <s v="NA"/>
    <s v="Mayela Ramírez"/>
    <s v="Mayela Ramírez"/>
    <s v="Leonel Lopez"/>
    <s v="Miguel Delgado"/>
    <s v="Operaciones"/>
    <s v="Sí"/>
    <x v="0"/>
    <s v="Producción/Distribución Envasados"/>
    <n v="5"/>
    <n v="5"/>
    <n v="5"/>
    <n v="5"/>
    <n v="5"/>
    <n v="3"/>
    <n v="5"/>
    <n v="495"/>
    <n v="3"/>
    <n v="1"/>
    <n v="1"/>
    <n v="5"/>
    <n v="3"/>
    <n v="1"/>
    <n v="3"/>
    <n v="255"/>
    <n v="750"/>
    <s v="S: Cierre del diseño de la solución _x000a_N: In progress, cotización de la solución "/>
    <s v="Validar con Mayela Ramírez tiempos de requerimiento de este proyecto, en función de la inversión requerida."/>
    <m/>
    <m/>
    <s v="Optimización de tiempos"/>
    <m/>
    <m/>
    <m/>
    <m/>
    <m/>
    <m/>
    <m/>
    <m/>
    <m/>
    <m/>
    <x v="1"/>
  </r>
  <r>
    <m/>
    <n v="60"/>
    <m/>
    <m/>
    <s v="Herramienta Digital para el analisis y seguimiento del proceso de conciliación de rutas"/>
    <s v="Htta que facilita el seguimiento al cumplimiento dirario de conciliación administrativa de rutas en plantas y sucursales. _x000a_"/>
    <m/>
    <d v="2025-01-01T00:00:00"/>
    <x v="36"/>
    <x v="19"/>
    <n v="156"/>
    <s v="On time"/>
    <x v="2"/>
    <m/>
    <s v="IT Group"/>
    <x v="0"/>
    <s v="Digital "/>
    <s v="Aldo Maldonado"/>
    <s v="Oscar Flores"/>
    <s v="Aldo Maldonado"/>
    <s v="Velia Niño, Marina Dávila"/>
    <s v="José Ramón Rodríguez"/>
    <s v="Operaciones"/>
    <s v="Sí"/>
    <x v="3"/>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Proyecto Concluido_x000a_"/>
    <s v="Compliance"/>
    <m/>
    <s v="Control de transacciones y cumplimiento"/>
    <m/>
    <m/>
    <m/>
    <m/>
    <m/>
    <m/>
    <m/>
    <m/>
    <m/>
    <m/>
    <x v="5"/>
  </r>
  <r>
    <s v="G2"/>
    <n v="56"/>
    <m/>
    <n v="27155"/>
    <s v="Auto - Geoposición pacientes iniciales"/>
    <s v="Desarrollo para que los pacientes de Homecare puedan  poner su ubicación real (domicilio). Con miras a resolver el problema de geoposición de los clientes. (HOLD)"/>
    <m/>
    <s v="PROYECTO ANTERIOR"/>
    <x v="39"/>
    <x v="19"/>
    <n v="365"/>
    <s v="Cancelado"/>
    <x v="2"/>
    <s v="No"/>
    <s v="Digital Nlatam"/>
    <x v="3"/>
    <s v="Digital"/>
    <s v="NA"/>
    <s v="Mayela Ramírez"/>
    <s v="Mayela Ramírez"/>
    <s v="Gerardo Moya"/>
    <s v="Miguel Delgado"/>
    <s v="Excelencia operacional "/>
    <s v="Sí"/>
    <x v="0"/>
    <s v="Producción/Distribución Envasados"/>
    <n v="4"/>
    <n v="5"/>
    <n v="5"/>
    <n v="5"/>
    <n v="1"/>
    <n v="5"/>
    <n v="5"/>
    <n v="450"/>
    <n v="5"/>
    <n v="3"/>
    <n v="2"/>
    <n v="1"/>
    <n v="3"/>
    <n v="3"/>
    <n v="3"/>
    <n v="300"/>
    <n v="750"/>
    <s v="S: Se identificó la necesidad. Se realizaron algunas pruebas del modelo de estandarización de direcciones (ML) con largos tiempos de procesamiento. Se solicitó un servidor con mayor capacidad_x000a_N: Resolver si se requiere inversión de un servidor adicional en cuanto confirme IT disponibilidad de recursos"/>
    <s v="Validar con Mayela Ramírez tiempos de requerimiento de este proyecto, en función de la inversión requerida."/>
    <m/>
    <m/>
    <m/>
    <m/>
    <m/>
    <m/>
    <m/>
    <m/>
    <m/>
    <m/>
    <m/>
    <m/>
    <m/>
    <x v="7"/>
  </r>
  <r>
    <m/>
    <n v="57"/>
    <m/>
    <m/>
    <s v="Integración Argus con CRM "/>
    <s v="Integración información organizada de contratos con Argus a CRM"/>
    <m/>
    <d v="2025-05-23T00:00:00"/>
    <x v="40"/>
    <x v="16"/>
    <n v="0"/>
    <s v="No iniciado"/>
    <x v="5"/>
    <s v="No"/>
    <s v="Transformación Digital"/>
    <x v="2"/>
    <s v="TBD"/>
    <s v="NA"/>
    <s v="Edgar Madrigal"/>
    <s v="NinfaEdith Fernández"/>
    <m/>
    <s v="Tania Mercado"/>
    <s v="Finanzas /Compras / IT"/>
    <s v="Sí"/>
    <x v="0"/>
    <s v="Finanzas/RH/Compras/Nitropet"/>
    <n v="3"/>
    <n v="5"/>
    <n v="3"/>
    <n v="5"/>
    <n v="1"/>
    <n v="3"/>
    <n v="5"/>
    <n v="375"/>
    <n v="3"/>
    <n v="5"/>
    <n v="3"/>
    <n v="5"/>
    <n v="3"/>
    <n v="3"/>
    <n v="3"/>
    <n v="375"/>
    <n v="750"/>
    <s v="S: Por iniciar._x000a_N: Se programará sesión con NinfaEdith Fdz, Edgar Madrigal y Gerardo Moya."/>
    <s v="En siguiente sesión de validación con PYC se definirá alcance de este proyecto para tocar luego base con Edgar Madrigal_x000a_"/>
    <m/>
    <m/>
    <m/>
    <m/>
    <m/>
    <m/>
    <m/>
    <m/>
    <m/>
    <m/>
    <m/>
    <m/>
    <m/>
    <x v="3"/>
  </r>
  <r>
    <m/>
    <n v="58"/>
    <m/>
    <m/>
    <s v="Reporte para visualizar el Margen por línea de Flash gases especiales "/>
    <s v="Automatizar un reporte para monitorear el margen por línea de Flash, costos y su desempeño, precios.  "/>
    <m/>
    <s v="TBD"/>
    <x v="27"/>
    <x v="10"/>
    <n v="244"/>
    <s v="No iniciado"/>
    <x v="1"/>
    <m/>
    <s v="Digital Nlatam - Citizen Developers"/>
    <x v="2"/>
    <s v="Digital"/>
    <m/>
    <s v="Raúl Gallegos "/>
    <s v="Raúl Gallegos "/>
    <m/>
    <s v="José Ramón Rodríguez"/>
    <m/>
    <s v="Sí"/>
    <x v="2"/>
    <m/>
    <n v="3"/>
    <n v="5"/>
    <n v="1"/>
    <n v="5"/>
    <n v="0"/>
    <n v="1"/>
    <n v="5"/>
    <n v="300"/>
    <n v="4"/>
    <n v="5"/>
    <n v="3"/>
    <n v="5"/>
    <n v="3"/>
    <n v="5"/>
    <n v="5"/>
    <n v="450"/>
    <n v="750"/>
    <s v="S: Se identificó oportunidad con usuario y se requiere definiciones de alcances y líderes para el proyecto._x000a_N: Sesión con Process Owner para tomar definiciones de negocio"/>
    <s v="1. Se revisará el reporte del Cost to serve con Raúl Gallegos para ver si la información es lo que busca para el análisis de rentabilidad de los clientes de especiales / Semana 20 al 28 de feb_x000a_2. Levantar requerimientos de negocio para diseñar la solución tecnológica neCésaria_x000a_"/>
    <m/>
    <m/>
    <m/>
    <m/>
    <m/>
    <m/>
    <m/>
    <m/>
    <m/>
    <m/>
    <m/>
    <m/>
    <m/>
    <x v="3"/>
  </r>
  <r>
    <m/>
    <n v="61"/>
    <m/>
    <m/>
    <s v="Herramienta Digital para el análisis y seguimiento de transacciones pendientes por cerrar (A8, O2, TT, TY)"/>
    <s v="Htta que facilita la detección y seguimiento en plantas y sucursales ordenes de JDE retenidas y que tienen que cerrarse._x000a_"/>
    <m/>
    <d v="2025-01-01T00:00:00"/>
    <x v="36"/>
    <x v="19"/>
    <n v="156"/>
    <s v="On time"/>
    <x v="2"/>
    <m/>
    <s v="IT Group"/>
    <x v="0"/>
    <s v="Digital "/>
    <s v="Aldo Maldonado"/>
    <s v="Oscar Flores"/>
    <s v="Aldo Maldonado"/>
    <s v="Velia Niño, Marina Dávila"/>
    <s v="José Ramón Rodríguez"/>
    <s v="Operaciones"/>
    <s v="Sí"/>
    <x v="3"/>
    <s v="Producción/Distribución Envasados"/>
    <n v="5"/>
    <n v="5"/>
    <n v="3"/>
    <n v="5"/>
    <n v="3"/>
    <n v="1"/>
    <n v="3"/>
    <n v="375"/>
    <n v="5"/>
    <n v="5"/>
    <n v="2"/>
    <n v="3"/>
    <n v="3"/>
    <n v="3"/>
    <n v="3"/>
    <n v="360"/>
    <n v="735"/>
    <s v="S: Se desarrolla dashboard con el resumen y detalle de todas las ordenes pendientes de cerrar (O2, TY, A8 y ordenes pendientes de verificar en TA). Se libera con supervisores adiministrativos_x000a_"/>
    <s v="Proyecto Concluido_x000a_"/>
    <s v="Compliance"/>
    <m/>
    <s v="Control de transacciones y cumplimiento"/>
    <m/>
    <m/>
    <m/>
    <m/>
    <m/>
    <m/>
    <m/>
    <m/>
    <m/>
    <m/>
    <x v="5"/>
  </r>
  <r>
    <m/>
    <n v="67"/>
    <s v="Proceso Jul-25"/>
    <m/>
    <s v="Facturas retenidas sin contabilizar"/>
    <s v="Herramienta que Identifique ventas retenidas en estatus 580 - 620 o estaus anteriores con el fin de identificar el error con un algoritmo inteligente y liberarlas lo antes posible."/>
    <m/>
    <d v="2025-01-01T00:00:00"/>
    <x v="41"/>
    <x v="24"/>
    <n v="30"/>
    <s v="On time"/>
    <x v="0"/>
    <m/>
    <s v="Digital Nlatam - Citizen Developers"/>
    <x v="0"/>
    <s v="Digital"/>
    <s v="Aldo Maldonado"/>
    <s v="Oscar Flores"/>
    <s v="Oscar Flores"/>
    <s v="Marina Dávila"/>
    <s v="José Ramón Rodríguez"/>
    <s v="Finanzas /Compras / IT"/>
    <s v="Sí"/>
    <x v="3"/>
    <s v="Finanzas/RH/Compras/Nitropet"/>
    <n v="3"/>
    <n v="5"/>
    <n v="1"/>
    <n v="5"/>
    <n v="3"/>
    <n v="5"/>
    <n v="3"/>
    <n v="375"/>
    <n v="5"/>
    <n v="5"/>
    <n v="2"/>
    <n v="3"/>
    <n v="3"/>
    <n v="3"/>
    <n v="3"/>
    <n v="360"/>
    <n v="735"/>
    <s v="S: Se libera información en dashboard de scorecard daily._x000a_N: Crear roles específicos para acceso a la información a usuarios de las areas: Soporte Integra, Operaciones, Facturación, Crédito y Cobranza."/>
    <s v="Concluido"/>
    <n v="50000"/>
    <m/>
    <s v="Control administrativo"/>
    <m/>
    <m/>
    <m/>
    <m/>
    <m/>
    <m/>
    <m/>
    <m/>
    <d v="2025-08-01T00:00:00"/>
    <m/>
    <x v="4"/>
  </r>
  <r>
    <m/>
    <n v="68"/>
    <m/>
    <m/>
    <s v="Herramienta Digital para el analisis y seguimiento de Bitácoras de ingresos pendientes de cerrar"/>
    <s v="Visor en Power BI para visualizar bitácoras pendiente de cerrar, el importe pendiente de cerrar, medición del tiempo de ciclo, la tendencia a través del tiempo, la vista calendario de lo pendiente y el tipo de recolección de efectivo"/>
    <m/>
    <d v="2025-02-01T00:00:00"/>
    <x v="4"/>
    <x v="19"/>
    <n v="243"/>
    <s v="On time"/>
    <x v="6"/>
    <m/>
    <s v="Digital Nlatam - Citizen Developers"/>
    <x v="0"/>
    <m/>
    <s v="Aldo Maldonado"/>
    <s v="Oscar Flores"/>
    <s v="Oscar Flores"/>
    <m/>
    <s v="José Ramón Rodríguez"/>
    <s v="PGP Nacional"/>
    <s v="Si"/>
    <x v="3"/>
    <s v="Marketing/Ventas Cilindros"/>
    <n v="3"/>
    <n v="5"/>
    <n v="1"/>
    <n v="5"/>
    <n v="0"/>
    <n v="1"/>
    <n v="5"/>
    <n v="300"/>
    <n v="5"/>
    <n v="5"/>
    <n v="2"/>
    <n v="3"/>
    <n v="5"/>
    <n v="3"/>
    <n v="5"/>
    <n v="420"/>
    <n v="720"/>
    <s v="S: Se termina desarrollo por parte del equipo de Pedro Ramírez, se realizam sesiones de revisión y se solicitan algunos ajustes. Aldo continua con desarrollo e implementa dashboard en scorecard diario para seguimiento a bitácoras pendientes de cerrar. Se libera a supervisores administrativos._x000a_N: Se genera vista para liberar a todos los ventas mostrador_x000a_"/>
    <s v="Concluido"/>
    <s v="Compliance"/>
    <m/>
    <s v="Control, Compliance, Reducción de tiempo admin"/>
    <m/>
    <m/>
    <m/>
    <m/>
    <m/>
    <m/>
    <m/>
    <m/>
    <m/>
    <m/>
    <x v="5"/>
  </r>
  <r>
    <m/>
    <n v="62"/>
    <m/>
    <m/>
    <s v="Herramienta Digital para el análisis y seguimiento de Facturas retenidas sin contabilizar (duplicado)"/>
    <s v="Herramienta que Identifique ventas retenidas en estatus 580 - 620 con el fin de identificar el error con un algoritmo inteligente y liberarlas lo antes posible."/>
    <m/>
    <d v="2025-01-01T00:00:00"/>
    <x v="4"/>
    <x v="19"/>
    <m/>
    <s v="Cancelado"/>
    <x v="0"/>
    <m/>
    <s v="Digital Nlatam - Citizen Developers"/>
    <x v="3"/>
    <s v="Digital"/>
    <s v="Aldo Maldonado"/>
    <s v="Oscar Flores"/>
    <s v="Oscar Flores"/>
    <s v="Marina Dávila"/>
    <s v="José Ramón Rodríguez"/>
    <s v="Finanzas /Compras / IT"/>
    <s v="Sí"/>
    <x v="3"/>
    <s v="Finanzas/RH/Compras/Nitropet"/>
    <n v="3"/>
    <n v="5"/>
    <n v="1"/>
    <n v="5"/>
    <n v="3"/>
    <n v="5"/>
    <n v="3"/>
    <n v="375"/>
    <n v="5"/>
    <n v="5"/>
    <n v="2"/>
    <n v="3"/>
    <n v="3"/>
    <n v="3"/>
    <n v="3"/>
    <n v="360"/>
    <n v="735"/>
    <s v="S: En nov-24 se tenían 163 documentos a crédito de enero a octubre en 580-620 por un importe de $1.8 mmps.  Se definen reglas para identificar ordenes/facturas de producto ya entregado y que aún no esta contabilizado en JDE (estatus 580-620 y anteriores, ordenes con código de retención o pedientes por TA) así como sus motivos y responsable de avanzar dichas ordenes. Se libera información en dashboard de scorecard daily._x000a_N: Crear roles específicos para acceso a la información a usuarios de las areas: Soporte Integra, Operaciones, Facturación, Crédito y Cobranza."/>
    <s v="Se agenda sesión 29 abril con Cobranza y Facturación"/>
    <n v="50000"/>
    <m/>
    <s v="Control administrativo"/>
    <m/>
    <m/>
    <m/>
    <m/>
    <m/>
    <m/>
    <m/>
    <m/>
    <d v="2025-08-01T00:00:00"/>
    <m/>
    <x v="7"/>
  </r>
  <r>
    <m/>
    <n v="63"/>
    <m/>
    <m/>
    <s v="Rediseño de modelo de compensación Variable de Distribución para PGP"/>
    <s v="Revision de modelo de compensación Variable de PGP, para automatizar y reducir oportunidades de GAPS en el proceso"/>
    <m/>
    <d v="2025-04-01T00:00:00"/>
    <x v="24"/>
    <x v="20"/>
    <m/>
    <s v="Cancelado"/>
    <x v="2"/>
    <m/>
    <s v="Digital Nlatam - Citizen Developers"/>
    <x v="3"/>
    <m/>
    <s v="Marina Davila"/>
    <s v="Hector Cuellar"/>
    <s v="Hector Cuellar"/>
    <m/>
    <m/>
    <s v="PGP Nacional"/>
    <s v="Si"/>
    <x v="3"/>
    <m/>
    <n v="5"/>
    <n v="5"/>
    <n v="5"/>
    <n v="5"/>
    <n v="3"/>
    <n v="5"/>
    <n v="5"/>
    <n v="495"/>
    <n v="3"/>
    <n v="3"/>
    <n v="2"/>
    <n v="5"/>
    <n v="1"/>
    <n v="1"/>
    <n v="1"/>
    <n v="240"/>
    <n v="735"/>
    <s v="S: Se realiza sesión con equipo Staff para entender los GAPS identificados y se elabora un plan a seguir involucrando otras áreas_x000a_N: Sesión con líderes de Distribción para revisar el mapeo del proceso y las oportunidades identificadas. Definir oportunidades de Tecnología y/o definiciones de negocio (Procedimiento)"/>
    <m/>
    <s v="Compliance"/>
    <m/>
    <m/>
    <m/>
    <m/>
    <m/>
    <m/>
    <m/>
    <m/>
    <m/>
    <m/>
    <m/>
    <m/>
    <x v="1"/>
  </r>
  <r>
    <s v="E4"/>
    <n v="64"/>
    <m/>
    <m/>
    <s v="Migración Tienda Linde y Tienda Medigas"/>
    <s v="Migración de plataformas de e-Commerce para reducción de oportunidades en ciberseguridad._x000a_"/>
    <m/>
    <s v="PROYECTO ANTERIOR"/>
    <x v="42"/>
    <x v="25"/>
    <n v="603"/>
    <s v="On time"/>
    <x v="1"/>
    <s v="No"/>
    <s v="Transformación Digital"/>
    <x v="1"/>
    <s v="IT Corporativo"/>
    <s v="NA"/>
    <s v="Edgar Madrigal"/>
    <s v="Cindy Lozano"/>
    <s v="TBD"/>
    <s v="José Ramón Rodríguez"/>
    <s v="Desarrollo de Negocios"/>
    <s v="Sí"/>
    <x v="0"/>
    <s v="Marketing/Ventas Cilindros"/>
    <n v="5"/>
    <n v="5"/>
    <n v="5"/>
    <n v="5"/>
    <n v="0"/>
    <n v="5"/>
    <n v="3"/>
    <n v="420"/>
    <n v="3"/>
    <n v="2"/>
    <n v="2"/>
    <n v="5"/>
    <n v="3"/>
    <n v="1"/>
    <n v="5"/>
    <n v="315"/>
    <n v="735"/>
    <s v="_x000a_S: Se está trabajando Virket/IT en actualización de Versiones para garantizar oportunidades de Ciberseguridad._x000a_Se está implementando una DMZ para proteger la red de Linde_x000a_Se esta analizando junto con Corporación los requerimientos para migrar ambas tiendas a plataforma de E-Channel. Se tienen requerimientos y cotizaciones. _x000a_N: Terminar pruebas de Ciberseguridad Feb25 _x000a_Evaluar desarrollos y cambios que se tienen que hacer y hacer plan de trabajo. Revisar propuestas del proyecto de canal minorista."/>
    <s v="Se validará con Cindy Lozano para validar estatus de las pruebas de Ciberseguridad y requerimientos con la Corporación."/>
    <m/>
    <m/>
    <s v="Cumplimiento_x000a_UX_x000a_Performance_x000a_Ventas Potenciales Adicionales"/>
    <m/>
    <m/>
    <m/>
    <m/>
    <m/>
    <m/>
    <m/>
    <m/>
    <m/>
    <m/>
    <x v="6"/>
  </r>
  <r>
    <m/>
    <n v="65"/>
    <m/>
    <m/>
    <s v="Automatizar o digitalizar el proceso de conciliación de rutas"/>
    <s v="Facilitar y agilizar el proceso de conciliación administrativa en plantas y sucursales, asegurar la conciliación de rutas_x000a_"/>
    <m/>
    <s v="TBD"/>
    <x v="40"/>
    <x v="16"/>
    <m/>
    <s v="Cancelado"/>
    <x v="2"/>
    <m/>
    <s v="IT Group"/>
    <x v="3"/>
    <s v="Digital "/>
    <m/>
    <s v="Oscar Flores"/>
    <s v="Aldo Maldonado"/>
    <s v="Velia Niño, Marina Dávila"/>
    <s v="José Ramón Rodríguez"/>
    <s v="Operaciones"/>
    <s v="Sí"/>
    <x v="3"/>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Sesión con el negocio para definir requerimientos 1era semana de marzo_x000a_"/>
    <n v="100000"/>
    <m/>
    <s v="Control de transacciones y cumplimiento"/>
    <m/>
    <m/>
    <m/>
    <m/>
    <m/>
    <m/>
    <m/>
    <m/>
    <m/>
    <m/>
    <x v="3"/>
  </r>
  <r>
    <s v="G8"/>
    <n v="66"/>
    <m/>
    <n v="30647"/>
    <s v="OrderGPT"/>
    <s v="BOT enfocado en CSC Envasados  que interpreta mails con pedidos, resumiendo solicitud y crea pedido (orden) en JDE."/>
    <m/>
    <s v="TBD"/>
    <x v="43"/>
    <x v="20"/>
    <n v="230"/>
    <s v="On time"/>
    <x v="5"/>
    <m/>
    <s v="Digital Nlatam"/>
    <x v="1"/>
    <s v="Digital EEUU"/>
    <m/>
    <s v="Marcela Hernández"/>
    <s v="Marcela Hernández"/>
    <s v="Adolfo Olmedo/Lei Sun"/>
    <s v="Tania Mercado"/>
    <s v="Finanzas /Compras / IT"/>
    <s v="Sí"/>
    <x v="3"/>
    <s v="Finanzas/RH/Compras/Nitropet"/>
    <n v="4"/>
    <n v="5"/>
    <n v="5"/>
    <n v="5"/>
    <n v="1"/>
    <n v="1"/>
    <n v="5"/>
    <n v="390"/>
    <n v="5"/>
    <n v="5"/>
    <n v="1"/>
    <n v="3"/>
    <n v="3"/>
    <n v="3"/>
    <n v="3"/>
    <n v="345"/>
    <n v="735"/>
    <s v="S:  Se presentó la iniciativa por el Grupo Digital Américas._x000a_N: Se realizan sesiones programadas, proxima para el 22 julio, en definición plan de trabajo y fecha estimada de cierre."/>
    <s v="Tania revisará con Marcela si hay impacto de beneficios con el CSC. 24feb25_x000a_Manuel Revisa con PO sesión para kickoff del proyecto y estatus 24 feb 25"/>
    <n v="36000"/>
    <m/>
    <m/>
    <m/>
    <m/>
    <m/>
    <m/>
    <m/>
    <m/>
    <m/>
    <m/>
    <m/>
    <m/>
    <x v="6"/>
  </r>
  <r>
    <m/>
    <n v="69"/>
    <m/>
    <m/>
    <s v="Identificación proactiva de créditos informales"/>
    <s v="Visor en Power BI para visualizar desviaciones de efectivo"/>
    <m/>
    <d v="2025-05-01T00:00:00"/>
    <x v="44"/>
    <x v="15"/>
    <n v="29"/>
    <s v="On time"/>
    <x v="6"/>
    <m/>
    <s v="Digital Nlatam - Citizen Developers"/>
    <x v="0"/>
    <m/>
    <s v="Aldo Maldonado"/>
    <s v="Oscar Flores"/>
    <s v="Oscar Flores"/>
    <m/>
    <s v="José Ramón Rodríguez"/>
    <s v="PGP Nacional"/>
    <s v="Si"/>
    <x v="3"/>
    <s v="Marketing/Ventas Cilindros"/>
    <n v="3"/>
    <n v="5"/>
    <n v="1"/>
    <n v="5"/>
    <n v="0"/>
    <n v="1"/>
    <n v="5"/>
    <n v="300"/>
    <n v="5"/>
    <n v="5"/>
    <n v="2"/>
    <n v="3"/>
    <n v="5"/>
    <n v="3"/>
    <n v="5"/>
    <n v="420"/>
    <n v="720"/>
    <s v="S: Sesión jueves 10 julio para validación de datos y liberación del visor"/>
    <s v="Concluido"/>
    <s v="Compliance"/>
    <m/>
    <s v="Control, Compliance, Reducción de tiempo admin"/>
    <m/>
    <m/>
    <m/>
    <m/>
    <m/>
    <m/>
    <m/>
    <m/>
    <m/>
    <m/>
    <x v="0"/>
  </r>
  <r>
    <m/>
    <m/>
    <m/>
    <m/>
    <s v="Visor EAM: Principales KPIS de mantenimientos PREVENTIVOS en unidades de distribución"/>
    <s v="Dashboard para seguimiento a KPI´s sobre los mantenimientos preventivos y correctivos que se registran en la app EAM"/>
    <m/>
    <m/>
    <x v="45"/>
    <x v="6"/>
    <n v="41"/>
    <s v="On time"/>
    <x v="2"/>
    <m/>
    <s v="Digital Nlatam - Practicantes"/>
    <x v="1"/>
    <s v="Digital"/>
    <m/>
    <s v="Oscar Caballero"/>
    <s v="Jesus Guzman"/>
    <m/>
    <s v="Miguel Delgado"/>
    <s v="Operaciones"/>
    <m/>
    <x v="3"/>
    <m/>
    <n v="3"/>
    <n v="5"/>
    <n v="1"/>
    <n v="5"/>
    <n v="0"/>
    <n v="1"/>
    <n v="3"/>
    <n v="270"/>
    <n v="5"/>
    <n v="5"/>
    <n v="3"/>
    <n v="3"/>
    <n v="5"/>
    <n v="5"/>
    <n v="5"/>
    <n v="465"/>
    <n v="735"/>
    <m/>
    <m/>
    <s v="Control y optimización"/>
    <m/>
    <m/>
    <m/>
    <m/>
    <m/>
    <m/>
    <m/>
    <m/>
    <m/>
    <m/>
    <m/>
    <m/>
    <x v="4"/>
  </r>
  <r>
    <m/>
    <n v="75"/>
    <m/>
    <n v="19155"/>
    <s v="MB Quoting Tool"/>
    <s v="Adecuar la herramienta en a la versión de EU para considerar cálculo de rentabilidad._x000a_Esta herramienta permite guardar las cotizaciones realizadas y enviarlas de manera automática a clientes"/>
    <m/>
    <s v="TBD"/>
    <x v="38"/>
    <x v="23"/>
    <n v="490"/>
    <s v="On time"/>
    <x v="1"/>
    <m/>
    <s v="Digital Nlatam"/>
    <x v="0"/>
    <s v="Digital EEUU "/>
    <m/>
    <s v="Jessica Zanella"/>
    <s v="Jessica Zanella"/>
    <s v="Uriel Torres/ Lei Sun"/>
    <s v="José Ramón Rodríguez"/>
    <s v="PGP Centro/Sur"/>
    <s v="Sí"/>
    <x v="2"/>
    <s v="Marketing/Ventas Cilindros"/>
    <n v="3"/>
    <n v="5"/>
    <n v="2"/>
    <n v="5"/>
    <n v="1"/>
    <n v="1"/>
    <n v="3"/>
    <n v="300"/>
    <n v="5"/>
    <n v="5"/>
    <n v="2"/>
    <n v="5"/>
    <n v="3"/>
    <n v="3"/>
    <n v="5"/>
    <n v="420"/>
    <n v="720"/>
    <s v="S:  Se hicieron los ultimos ajustes por parte de la corporación y Yarizma esta trabajando en el formato final que se genera para la cotizacion. Se estima tenerlo listo para 11 de Abril_x000a_N: Una vez que se entregue el formato, la corporación (Lei) revisará integrar un flujo de aprobación de acuerdo a lo que requiere el negocio (Jessica definirá el flujo)"/>
    <s v="1. Se realiza sesión con Jose Pinto y Lei en Mty 4 Abr25, se revisa con Yarizma y Jessica las acciones a tomar: Terminar de definir formato_x000a_2. Definir el flujo del proceso con la nueva herramienta y validar con Gtes.. Yarizma. 3Mar25 Pilar convoca sesión para revisar antes de la sesión con el resto del equipo_x000a_3. Gerardo proporciona guía básica de temas a definir por el negocio 26Feb25_x000a_4. Se requiere ratificar el proceso y definir el proceso por parte del negocio y logística, Luis Enrique Macario, Roxana Frutos. j. cotizaciones en zonas donde no hay cobertura._x000a_5.  Solo esta pendiente la realización de pruebas por parte de ventas para liberar la herramienta  30/07/2025_x000a_"/>
    <s v="Optimizacion del Proceso y reducción de tiempo admvo"/>
    <m/>
    <s v="Integración de Procesos_x000a_Simplificación de procesos_x000a_Reducción de tiempos_x000a_Generación de Data para Análisis "/>
    <m/>
    <m/>
    <m/>
    <m/>
    <m/>
    <m/>
    <m/>
    <m/>
    <m/>
    <m/>
    <x v="0"/>
  </r>
  <r>
    <s v="G3"/>
    <n v="79"/>
    <s v="NO"/>
    <n v="30503"/>
    <s v="Use of vehicle ramps at unauthorized stops"/>
    <s v="Reporte de Información de uso de rampas de Mix Telematics."/>
    <m/>
    <s v="PROYECTO ANTERIOR"/>
    <x v="46"/>
    <x v="26"/>
    <n v="352"/>
    <s v="On time"/>
    <x v="2"/>
    <s v="No"/>
    <s v="Digital Nlatam"/>
    <x v="0"/>
    <s v="Digital"/>
    <s v="NA"/>
    <s v="Mayela Ramírez"/>
    <s v="Uriel Torres"/>
    <s v="Uriel Torres"/>
    <s v="Miguel Delgado"/>
    <s v="PGP Nte./ Occidente / Noroeste"/>
    <s v="Sí"/>
    <x v="0"/>
    <s v="Producción/Distribución Envasados"/>
    <n v="5"/>
    <n v="5"/>
    <n v="1"/>
    <n v="5"/>
    <n v="1"/>
    <n v="3"/>
    <n v="3"/>
    <n v="345"/>
    <n v="5"/>
    <n v="3"/>
    <n v="2"/>
    <n v="3"/>
    <n v="3"/>
    <n v="3"/>
    <n v="5"/>
    <n v="360"/>
    <n v="705"/>
    <s v="Proyecto terminado por Uriel Torres. Este proyecto en realidad fueron dos etapas, la primera parte fue  uso de rampas con trackabout y  seguirá la segunda parte que tiene que ver con  paradas no planeadas. Se está trabajando en la segunda etapa con Mayela Ramírez, Gerardo Moya, Uriel Torres y esta segunda etapa está en la fase de defición de lineamientos por parte del negocio (Héctor Cuéllar)."/>
    <m/>
    <s v="Control"/>
    <s v="Soft"/>
    <s v="Control"/>
    <m/>
    <m/>
    <m/>
    <m/>
    <m/>
    <m/>
    <m/>
    <m/>
    <m/>
    <m/>
    <x v="0"/>
  </r>
  <r>
    <m/>
    <n v="70"/>
    <m/>
    <m/>
    <s v="App para administración de vigilancia, intendencia y servicios TI latina "/>
    <s v="Digitalizar y simplificar el proceso de inasistencias de vigilancia y seguridad para llevar un control Digital."/>
    <m/>
    <d v="2025-02-01T00:00:00"/>
    <x v="28"/>
    <x v="6"/>
    <n v="92"/>
    <s v="On time"/>
    <x v="0"/>
    <s v="No"/>
    <s v="Digital Nlatam - Citizen Developers"/>
    <x v="1"/>
    <s v="Digital"/>
    <s v="Aldo Maldonado"/>
    <s v="Oscar Flores"/>
    <s v="Oscar Flores"/>
    <m/>
    <s v="José Ramón Rodríguez"/>
    <s v="PGP Nacional"/>
    <s v="Sí"/>
    <x v="0"/>
    <s v="Marketing/Ventas Cilindros"/>
    <n v="3"/>
    <n v="5"/>
    <n v="1"/>
    <n v="5"/>
    <n v="0"/>
    <n v="5"/>
    <n v="3"/>
    <n v="330"/>
    <n v="5"/>
    <n v="5"/>
    <n v="4"/>
    <n v="3"/>
    <n v="3"/>
    <n v="3"/>
    <n v="3"/>
    <n v="390"/>
    <n v="720"/>
    <s v="S: Se identificó la oportunidad_x000a_N: Sesión con el negocio para definir requerimientos"/>
    <s v="Generar sesión con Oscar Flores, Fernando Madrigal, Mario Carranza y Víctor Mata para definir el alcance del proyecto y evaluar la herramienta a desarrollar."/>
    <n v="20000"/>
    <m/>
    <s v="Mejorar el control del costo por inasistencias de los servicios de vigilancia"/>
    <m/>
    <m/>
    <m/>
    <m/>
    <m/>
    <m/>
    <m/>
    <m/>
    <m/>
    <m/>
    <x v="1"/>
  </r>
  <r>
    <m/>
    <n v="71"/>
    <m/>
    <m/>
    <s v="ECOA etapa II Mezclas especiales"/>
    <s v="Replicar la funcionalidad de ECOA para gases puros para las Mezclas especiales. Consiste en el desarrollo de reportes y certificados de calidad para las mezclas especiales. (etapa 1 réplica de código QR)"/>
    <m/>
    <s v="TBD"/>
    <x v="4"/>
    <x v="10"/>
    <n v="243"/>
    <s v="Stand by"/>
    <x v="5"/>
    <m/>
    <s v="IT Group"/>
    <x v="1"/>
    <s v="IT Local "/>
    <s v="N/A"/>
    <s v="Raúl Gallegos "/>
    <s v="Arael Mejía"/>
    <s v="Ismael Hernández"/>
    <s v="Aldo Maldonado"/>
    <m/>
    <s v="Sí"/>
    <x v="2"/>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19 Feb con Raul Gallegos, su equipo, Rodolfo Gomez, Ismael Hernández."/>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
    <m/>
    <s v="$TBD"/>
    <s v="Servicio y control de certificados"/>
    <m/>
    <m/>
    <m/>
    <m/>
    <m/>
    <m/>
    <m/>
    <m/>
    <m/>
    <m/>
    <x v="2"/>
  </r>
  <r>
    <m/>
    <n v="72"/>
    <m/>
    <m/>
    <s v="QR para descarga de certificados de calidad Gases puros"/>
    <s v="Replicar la funcionalidad de Ecuador para descarga de certificados de calidad para gases puros"/>
    <m/>
    <d v="2025-02-01T00:00:00"/>
    <x v="47"/>
    <x v="10"/>
    <n v="215"/>
    <s v="Stand by"/>
    <x v="5"/>
    <m/>
    <s v="IT Group"/>
    <x v="1"/>
    <s v="IT Local "/>
    <s v="N/A"/>
    <s v="Raúl Gallegos "/>
    <s v="Arael Mejía"/>
    <s v="Ismael Hernández"/>
    <s v="Aldo Maldonado"/>
    <s v="Gases Especiales"/>
    <s v="Sí"/>
    <x v="2"/>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con Raul Gallegos, su equipo, Rodolfo Gomez, Ismael Hernández._x000a_30 / 06 / 2025 Está lista de espera de IT"/>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4. Esta en lista de espera por IT _x000a_"/>
    <m/>
    <m/>
    <s v="Servicio y control de certificados"/>
    <m/>
    <m/>
    <m/>
    <m/>
    <m/>
    <m/>
    <m/>
    <m/>
    <m/>
    <m/>
    <x v="2"/>
  </r>
  <r>
    <s v="A3"/>
    <n v="73"/>
    <m/>
    <m/>
    <s v="Implementación Azure B2C"/>
    <s v="Implementación de Azure B2C para unificar cuentas de usuarios en canales digitales: Portales, Recarga Linde web, Apps móviles._x000a_"/>
    <m/>
    <s v="PROYECTO ANTERIOR"/>
    <x v="34"/>
    <x v="6"/>
    <n v="335"/>
    <s v="On time"/>
    <x v="5"/>
    <s v="No"/>
    <s v="Transformación Digital"/>
    <x v="1"/>
    <s v="SSC"/>
    <s v="NA"/>
    <s v="Edgar Madrigal"/>
    <s v="Cindy Lozano"/>
    <s v="Christian Carrillo"/>
    <s v="José Ramón Rodríguez"/>
    <s v="Desarrollo de Negocios"/>
    <s v="Sí"/>
    <x v="0"/>
    <s v="Marketing/Ventas Cilindros"/>
    <n v="3"/>
    <n v="5"/>
    <n v="5"/>
    <n v="5"/>
    <n v="0"/>
    <n v="3"/>
    <n v="5"/>
    <n v="390"/>
    <n v="3"/>
    <n v="5"/>
    <n v="2"/>
    <n v="5"/>
    <n v="3"/>
    <n v="1"/>
    <n v="3"/>
    <n v="330"/>
    <n v="720"/>
    <s v="S: En desarrollo con SSC y Corporación_x000a_N: Terminar integraciones de diferentes canales, Pruebas finales, Campaña a clientes (usuarios activos)"/>
    <s v="Se solicitará sesión con Cindy Lozano para ver actualización del proyecto y si sigue en el scope de proyectos prioritarios para Transformación Digital."/>
    <m/>
    <m/>
    <s v="Cumplimiento, Satisfacción del Cliente"/>
    <m/>
    <m/>
    <m/>
    <m/>
    <m/>
    <m/>
    <m/>
    <m/>
    <m/>
    <m/>
    <x v="2"/>
  </r>
  <r>
    <m/>
    <n v="74"/>
    <m/>
    <m/>
    <s v="Actualización plan compensación a vendedores PGP &amp; Merchant"/>
    <s v="Update de la matriz digital para generar la compensación variable a vendedores de GE y Merchant."/>
    <m/>
    <s v="TBD"/>
    <x v="27"/>
    <x v="20"/>
    <n v="244"/>
    <s v="On time"/>
    <x v="0"/>
    <m/>
    <s v="IT Group"/>
    <x v="2"/>
    <s v="IT Local "/>
    <s v="No aplica"/>
    <s v="Pablo Vela"/>
    <s v="Ninfaedith Fernández"/>
    <s v="Velia Niño"/>
    <s v="Tania Mercado"/>
    <s v="Finanzas /Compras / IT"/>
    <s v="Sí"/>
    <x v="3"/>
    <s v="Finanzas/RH/Compras/Nitropet"/>
    <n v="4"/>
    <n v="5"/>
    <n v="4"/>
    <n v="5"/>
    <n v="3"/>
    <n v="5"/>
    <n v="5"/>
    <n v="465"/>
    <n v="3"/>
    <n v="2"/>
    <n v="2"/>
    <n v="3"/>
    <n v="3"/>
    <n v="1"/>
    <n v="3"/>
    <n v="255"/>
    <n v="720"/>
    <s v="S: Proveedor seleccionado, en proceso de alta y sesiones iniciales de analisis de alcance y plan de desarrollo_x000a_N: Concuir el proceso de arranque y hacer seguimiento de sprints "/>
    <m/>
    <m/>
    <m/>
    <m/>
    <m/>
    <m/>
    <m/>
    <m/>
    <m/>
    <m/>
    <m/>
    <m/>
    <m/>
    <m/>
    <x v="3"/>
  </r>
  <r>
    <m/>
    <n v="82"/>
    <s v="AM03192"/>
    <n v="30489"/>
    <s v="Trackabout Value Streams. Tablero Lento Movimiento"/>
    <s v="Tablero que permite identificar los cilindros que entregamos a los clientes y que no regresan a nuestras plantas en periodos de 30, 45, 60 días (Contador, identifica a clientes con lento movimiento para detonar acciones de recuperación o cobro automático. "/>
    <m/>
    <d v="2024-09-01T00:00:00"/>
    <x v="25"/>
    <x v="12"/>
    <n v="417"/>
    <s v="On time"/>
    <x v="0"/>
    <m/>
    <s v="Digital Nlatam"/>
    <x v="0"/>
    <s v="Digital "/>
    <m/>
    <s v="Oscar Flores"/>
    <s v="Oscar Flores"/>
    <s v="Uriel Torres"/>
    <s v="Armando Guerrero"/>
    <s v="PGP Norte"/>
    <s v="Sí"/>
    <x v="2"/>
    <s v="Producción/Distribución Envasados"/>
    <n v="5"/>
    <n v="5"/>
    <n v="5"/>
    <n v="5"/>
    <n v="3"/>
    <n v="3"/>
    <n v="3"/>
    <n v="435"/>
    <n v="5"/>
    <n v="4"/>
    <n v="1"/>
    <n v="3"/>
    <n v="1"/>
    <n v="1"/>
    <n v="3"/>
    <n v="270"/>
    <n v="705"/>
    <s v="S:  Tablero terminado_x000a_N: Corrección de duplicidad de cilindros en TA. Pendiente Integración a CRM para que se generen tareas para una segunda etapa"/>
    <s v="1. Sesión para validar siguientes pasos con el proceso, después de elaborado el reporte - Semana del 3 al 7 de marzo"/>
    <n v="55000"/>
    <m/>
    <s v="Mejora la Rotación de cilindros_x000a_Mejora en el control de activos"/>
    <m/>
    <m/>
    <m/>
    <m/>
    <m/>
    <m/>
    <m/>
    <n v="0"/>
    <d v="2025-07-01T00:00:00"/>
    <d v="2026-06-01T00:00:00"/>
    <x v="0"/>
  </r>
  <r>
    <m/>
    <n v="76"/>
    <m/>
    <m/>
    <s v="Modulo para Análisis de patrones de consumo de Ctes.."/>
    <s v="Proyecto Réplica de Digital Américas"/>
    <m/>
    <m/>
    <x v="27"/>
    <x v="20"/>
    <n v="244"/>
    <m/>
    <x v="1"/>
    <m/>
    <s v="Digital Nlatam"/>
    <x v="2"/>
    <m/>
    <m/>
    <s v="Oscar Flores"/>
    <s v="Oscar Flores"/>
    <s v="Gerardo Moya"/>
    <s v="José Ramón Rodríguez"/>
    <m/>
    <m/>
    <x v="3"/>
    <s v="Marketing/Ventas Cilindros"/>
    <n v="3"/>
    <n v="5"/>
    <n v="3"/>
    <n v="5"/>
    <m/>
    <n v="1"/>
    <n v="3"/>
    <n v="300"/>
    <n v="5"/>
    <n v="5"/>
    <n v="2"/>
    <n v="5"/>
    <n v="3"/>
    <n v="3"/>
    <n v="5"/>
    <n v="420"/>
    <n v="720"/>
    <s v="S: Gerardo revisará información con el equipo de José Pinto para probar los datos._x000a_N: En función de las pruebas se definirán los sig. Pasos"/>
    <m/>
    <m/>
    <m/>
    <m/>
    <m/>
    <m/>
    <m/>
    <m/>
    <m/>
    <m/>
    <m/>
    <m/>
    <m/>
    <m/>
    <x v="3"/>
  </r>
  <r>
    <m/>
    <n v="77"/>
    <m/>
    <m/>
    <s v="Cobro automático de rentas y mtto. a clientes de contado"/>
    <s v="Automatizar el cobro de rentas y mantenimientos a clientes de contado."/>
    <m/>
    <s v="TBD"/>
    <x v="27"/>
    <x v="10"/>
    <n v="244"/>
    <s v="No iniciado"/>
    <x v="1"/>
    <m/>
    <s v="IT Group"/>
    <x v="2"/>
    <s v="IT Local"/>
    <m/>
    <s v="Marco Pacheco"/>
    <s v="Deyanira Blanco "/>
    <m/>
    <s v="José Ramón Rodríguez"/>
    <m/>
    <s v="Sí"/>
    <x v="3"/>
    <s v="Marketing/Ventas Cilindros"/>
    <n v="3"/>
    <n v="1"/>
    <n v="3"/>
    <n v="5"/>
    <n v="5"/>
    <n v="5"/>
    <n v="5"/>
    <n v="405"/>
    <n v="4"/>
    <n v="3"/>
    <n v="2"/>
    <n v="3"/>
    <n v="3"/>
    <n v="3"/>
    <n v="3"/>
    <n v="315"/>
    <n v="720"/>
    <s v="S: Automatizar el cobro de rentas y Mattos a clientes de Contado / Crédito_x000a_N: Realizar Junta para entender requerimientos del negocio. Sesión con Alejandro Torres / Deyanira Blanco / Rubén / Oscar Flores  Monterrubio. Evaluar uso de un Orquestador"/>
    <s v="Agendar sesión para definir requerimientos de Negocio 3Mar25"/>
    <m/>
    <m/>
    <m/>
    <m/>
    <m/>
    <m/>
    <m/>
    <m/>
    <m/>
    <m/>
    <m/>
    <m/>
    <m/>
    <x v="3"/>
  </r>
  <r>
    <m/>
    <m/>
    <m/>
    <m/>
    <s v="APP y visor de Mantenimiento para PGS"/>
    <s v="Aplicación para la captura de actividades realizadas en cada PGS que se le da mantenimiento, de manera que arroje las horas y costos incurridos así como un % de productividad por cada operador y que permita conocer el estatus de los PGS que se encuentran en el talller de mantenimiento."/>
    <m/>
    <m/>
    <x v="41"/>
    <x v="6"/>
    <n v="62"/>
    <s v="On time"/>
    <x v="4"/>
    <m/>
    <s v="Digital Nlatam - Practicantes"/>
    <x v="1"/>
    <m/>
    <m/>
    <s v="Diego Carpio"/>
    <s v="Heberto Marín"/>
    <m/>
    <s v="Miguel Delgado"/>
    <s v="Operaciones"/>
    <m/>
    <x v="3"/>
    <m/>
    <n v="3"/>
    <n v="5"/>
    <n v="1"/>
    <n v="5"/>
    <n v="0"/>
    <n v="3"/>
    <n v="3"/>
    <n v="300"/>
    <n v="5"/>
    <n v="5"/>
    <n v="2"/>
    <n v="3"/>
    <n v="5"/>
    <n v="3"/>
    <n v="5"/>
    <n v="420"/>
    <n v="720"/>
    <m/>
    <m/>
    <s v="Control"/>
    <m/>
    <m/>
    <m/>
    <m/>
    <m/>
    <m/>
    <m/>
    <m/>
    <m/>
    <m/>
    <m/>
    <m/>
    <x v="4"/>
  </r>
  <r>
    <s v="E7"/>
    <n v="78"/>
    <m/>
    <m/>
    <s v="Reporte One Page de ventas"/>
    <s v="Reporte integral del área de ventas, que incluye los compromisos de diversos indicadores_x000a_"/>
    <m/>
    <s v="TBD"/>
    <x v="48"/>
    <x v="10"/>
    <n v="606"/>
    <s v="Stand by"/>
    <x v="0"/>
    <m/>
    <s v="Transformación Digital"/>
    <x v="2"/>
    <s v="SSC"/>
    <s v="Desarrollo de Negocios"/>
    <s v="Oscar Flores"/>
    <s v="Ruben González"/>
    <s v="César Paz"/>
    <s v="Tania Mercado"/>
    <s v="Desarrollo de Negocios"/>
    <s v="Sí"/>
    <x v="3"/>
    <s v="Finanzas/RH/Compras/Nitropet"/>
    <n v="3"/>
    <n v="5"/>
    <n v="3"/>
    <n v="5"/>
    <n v="0"/>
    <n v="1"/>
    <n v="5"/>
    <n v="330"/>
    <n v="4"/>
    <n v="5"/>
    <n v="2"/>
    <n v="3"/>
    <n v="3"/>
    <n v="3"/>
    <n v="5"/>
    <n v="375"/>
    <n v="705"/>
    <s v="S: Se definieron requerimientos y se habilitaron en CRM. Tareas para vendedores para registrar compromisos de recolección de cilindros, cobros de rentas. _x000a_N: Retomar proyecto con Negocio, Diseñar reporte. Hacer plan de trabajo. Junta con Negocio para definir requerimientos"/>
    <m/>
    <m/>
    <m/>
    <s v="Tiempo - Disminución de horas en elaboración de reportes área de Ventas"/>
    <m/>
    <m/>
    <m/>
    <m/>
    <m/>
    <m/>
    <m/>
    <m/>
    <m/>
    <m/>
    <x v="3"/>
  </r>
  <r>
    <m/>
    <n v="83"/>
    <s v="AM03412"/>
    <n v="30490"/>
    <s v="Trackabout Value Streams. Tablero Desviaciones comerciales"/>
    <s v="Identificar todos los cilindros que nos regresan los clientes a los cuales no les entregué originalmente"/>
    <m/>
    <d v="2024-10-01T00:00:00"/>
    <x v="25"/>
    <x v="27"/>
    <n v="420"/>
    <s v="On time"/>
    <x v="0"/>
    <m/>
    <s v="Digital Nlatam"/>
    <x v="0"/>
    <s v="Digital "/>
    <m/>
    <s v="Edgar Borquez"/>
    <s v="Oscar Flores"/>
    <s v="Uriel Torres"/>
    <s v="José Ramón Rodríguez"/>
    <s v="PGP Norte"/>
    <s v="Sí"/>
    <x v="2"/>
    <s v="Marketing/Ventas Cilindros"/>
    <n v="5"/>
    <n v="5"/>
    <n v="5"/>
    <n v="5"/>
    <n v="3"/>
    <n v="3"/>
    <n v="3"/>
    <n v="435"/>
    <n v="5"/>
    <n v="4"/>
    <n v="1"/>
    <n v="3"/>
    <n v="1"/>
    <n v="1"/>
    <n v="3"/>
    <n v="270"/>
    <n v="705"/>
    <s v="S:  Tablero terminado _x000a_N: En proceso de identificar casos de desviaciones para tomar acción. En evaluación etapa de integración con CRM"/>
    <s v="1. Dar seguimiento en la semana del 24 al 28 de Feb, para validar la funcionalidad del ultimo requerimiento del filtro._x000a_2. Junta en la semana del 20 al 28 de feb para aterrizar beneficios potenciales en conjunto con el BB (Edgar junto con José Ramon)_x000a_3. Confirmar que la herramienta está terminada y ahora hay que aprovecharla para detectar oportunidades. Sesión 4Mar25"/>
    <n v="41293"/>
    <m/>
    <s v="Mejor control de activos"/>
    <m/>
    <n v="12388"/>
    <m/>
    <m/>
    <m/>
    <m/>
    <m/>
    <n v="12388"/>
    <d v="2025-10-01T00:00:00"/>
    <d v="2026-09-01T00:00:00"/>
    <x v="0"/>
  </r>
  <r>
    <m/>
    <n v="80"/>
    <m/>
    <n v="27154"/>
    <s v="Reporte de ventas y forecast para mezclas especiales."/>
    <s v="Automatizar el reporte de ventas de gases especiales a un nivel de detalle granular y que sirva como base para el cálculo del forecast (Se necesitan varios cortes al mes)"/>
    <m/>
    <s v="TBD"/>
    <x v="27"/>
    <x v="20"/>
    <n v="273"/>
    <s v="On time"/>
    <x v="1"/>
    <m/>
    <s v="Digital Nlatam"/>
    <x v="1"/>
    <s v="Digital"/>
    <s v="TBD"/>
    <s v="Raúl Gallegos "/>
    <s v="Raúl Gallegos "/>
    <m/>
    <s v="José Ramón Rodríguez"/>
    <m/>
    <s v="Sí"/>
    <x v="2"/>
    <m/>
    <n v="3"/>
    <n v="5"/>
    <n v="1"/>
    <n v="5"/>
    <n v="0"/>
    <n v="1"/>
    <n v="5"/>
    <n v="300"/>
    <n v="4"/>
    <n v="4"/>
    <n v="3"/>
    <n v="5"/>
    <n v="3"/>
    <n v="5"/>
    <n v="3"/>
    <n v="405"/>
    <n v="705"/>
    <s v="S: Se identificó oportunidad con usuario y se requiere definiciones de alcances y líderes para el proyecto._x000a_Se revisa el alcance del reporte de ventas que está en proceso y hay posibilidad de integrar ambos requerimientos y desarrollar un solo reporte_x000a_N: Sesión con Process Owner para tomar definiciones de negocio_x000a_30/06/2025 : Se toma un nuevo modelo de datos para hacer el cálculo del forecast"/>
    <s v="Se sugiere dividir el proyecto en dos etapas para acelerar el resultado:_x000a_Etapa 1: Ampliar el alcance del proyecto de forecast automático de Oscar Flores para que incluya Especiales, ese proyecto tiene 70% de avance y tiene juntas de seguimiento quincenales, la siguiente junta es el 28 de feb._x000a_30/06/2025 : Pendiente la validación de datos resultado de correr el nuevo modelo _x000a_Etapa 2: Levantar requerimientos para diseñar el reporte de ventas, se propone revisar el proceso As Is con César Moreno y Pablo Núñez / semana del 20 al 28 de feb._x000a_"/>
    <m/>
    <m/>
    <s v="Optimización de procesos_x000a_Reducción de tiempos"/>
    <m/>
    <m/>
    <m/>
    <m/>
    <m/>
    <m/>
    <m/>
    <m/>
    <m/>
    <m/>
    <x v="3"/>
  </r>
  <r>
    <m/>
    <n v="81"/>
    <m/>
    <m/>
    <s v="Sistema de resurtimiento en JDE de HG (RPS - POP)"/>
    <s v="Desarrollo de un sistema que identifique producto en lento movimiento para transferencia a otras localidades e incrementar ventas."/>
    <m/>
    <d v="2023-01-01T00:00:00"/>
    <x v="49"/>
    <x v="20"/>
    <n v="521"/>
    <s v="En riesgo ente &gt;1&lt;2 meses"/>
    <x v="0"/>
    <m/>
    <s v="IT Group"/>
    <x v="1"/>
    <s v="IT Local"/>
    <m/>
    <s v="Marco Pacheco"/>
    <s v="Nancy González"/>
    <s v="Jaime Hernández"/>
    <s v="José Ramón Rodríguez"/>
    <s v="Nacional"/>
    <s v="Sí"/>
    <x v="1"/>
    <s v="Marketing/Ventas Cilindros"/>
    <n v="5"/>
    <n v="5"/>
    <n v="2"/>
    <n v="5"/>
    <n v="5"/>
    <n v="3"/>
    <n v="5"/>
    <n v="450"/>
    <n v="4"/>
    <n v="2"/>
    <n v="1"/>
    <n v="5"/>
    <n v="3"/>
    <n v="1"/>
    <n v="1"/>
    <n v="255"/>
    <n v="705"/>
    <s v="S: Se encuentra en Análisis por IT incorporando nuevas variables/ requerimientos del negocio. Se identifica la necesidad de desarrollador externo. Salvador cotizó 7.2KUSD mensual por 7 meses de desarrollo con Proveedor TCIS._x000a_N: En espera de aprobación por parte del Negocio para iniciar desarrollo por IT. Cotizar de acuerdo a los requerimientos de Nancy del 13deFeb.  Salvador pedirá una segunda cotización con otro proveedor TGUV 20Feb. Revisar con Marco Pacheco Beneficios estimados del proyecto 20 de Feb25"/>
    <s v="Dar seguimiento a la estimación de la inversión por IT y cantidad de recursos para desarrollos funcionales que cumplan con requerimientos de México._x000a_Manuel da seguimiento con Salvador Reyes y solicita Cotización para evaluar con el negocio los recursos. 14Feb25_x000a_Sesión con Salvador Reyes y Nancy González 19Feb para entender el estatus de la cotización de los cambios."/>
    <n v="150000"/>
    <m/>
    <s v="SI se considera una reducción del 0.5% de la reserva de obsoletos"/>
    <m/>
    <m/>
    <m/>
    <m/>
    <m/>
    <m/>
    <m/>
    <m/>
    <m/>
    <m/>
    <x v="1"/>
  </r>
  <r>
    <m/>
    <n v="90"/>
    <m/>
    <n v="30619"/>
    <s v="Cambio de reporte GAP / inventario de tableau a Power BI"/>
    <s v="Migración de reportes de Tableau a power BI."/>
    <m/>
    <s v="TBD"/>
    <x v="50"/>
    <x v="15"/>
    <n v="552"/>
    <s v="On time"/>
    <x v="4"/>
    <m/>
    <s v="Digital Nlatam"/>
    <x v="0"/>
    <s v="IT"/>
    <m/>
    <s v="Erika Acosta"/>
    <s v="Erika Acosta"/>
    <s v="Gustavo Primo / Juan Romero "/>
    <s v="Aldo Maldonado"/>
    <m/>
    <s v="Sí"/>
    <x v="2"/>
    <s v="Producción/Distribución Envasados"/>
    <n v="3"/>
    <n v="5"/>
    <n v="2"/>
    <n v="5"/>
    <n v="0"/>
    <n v="3"/>
    <n v="3"/>
    <n v="315"/>
    <n v="5"/>
    <n v="5"/>
    <n v="2"/>
    <n v="5"/>
    <n v="3"/>
    <n v="3"/>
    <n v="3"/>
    <n v="390"/>
    <n v="705"/>
    <s v="S: Ya se tiene una versión actual, los cambios están en desarrollo, se ha dado prioridad a Homecare_x000a_N: Terminar desarrollos, validar información y desplegar. Revision final ultima semana de Mayo"/>
    <s v="1. Sesión de seguimiento con Gerardo y Erika para armar plan de trabajo y prioridad para la migración de los reportes semana 24 al 28 de feb"/>
    <s v="Control de Activos"/>
    <m/>
    <m/>
    <m/>
    <m/>
    <m/>
    <m/>
    <m/>
    <m/>
    <m/>
    <m/>
    <m/>
    <m/>
    <x v="0"/>
  </r>
  <r>
    <m/>
    <n v="91"/>
    <s v="Proceso Jul-25"/>
    <n v="30491"/>
    <s v="Trackabout Value Streams Dashboard. &quot;Black Hole&quot; "/>
    <s v="Herramienta de análisis de datos digital para identificar aquellos cilindros que NO estaban registrados en inventario de activos y gracias a Trackabout se recuperan."/>
    <m/>
    <d v="2024-09-01T00:00:00"/>
    <x v="25"/>
    <x v="11"/>
    <n v="602"/>
    <s v="En riesgo o vencido &gt; 2 meses"/>
    <x v="0"/>
    <m/>
    <s v="Digital Nlatam"/>
    <x v="0"/>
    <s v="Digital "/>
    <s v="Aldo Maldonado"/>
    <s v="Erika Acosta"/>
    <s v="Erika Acosta"/>
    <s v="Uriel Torres"/>
    <s v="Civoney Alvarez"/>
    <s v="PGP Norte"/>
    <s v="Sí"/>
    <x v="2"/>
    <s v="Producción/Distribución Envasados"/>
    <n v="3"/>
    <n v="5"/>
    <n v="1"/>
    <n v="5"/>
    <n v="1"/>
    <n v="3"/>
    <n v="5"/>
    <n v="345"/>
    <n v="5"/>
    <n v="5"/>
    <n v="3"/>
    <n v="3"/>
    <n v="1"/>
    <n v="3"/>
    <n v="3"/>
    <n v="345"/>
    <n v="690"/>
    <s v="S:  Tablero elaborado en validación (elaborado por Aldo Maldonado). Se está realizando limpieza de datos en TA._x000a_N: Definir si el tablero actual cumple el objetivo, sino hacer los ajustes pertinentes. Validar la calidad de los datos en TA."/>
    <s v="1. Sesión para revisar alcance del reporte existente y levantar requerimientos - Semana del 3 al 7 de marzo"/>
    <s v="Control de Activos"/>
    <m/>
    <s v="Control de activos"/>
    <m/>
    <m/>
    <m/>
    <m/>
    <m/>
    <m/>
    <m/>
    <m/>
    <m/>
    <m/>
    <x v="0"/>
  </r>
  <r>
    <m/>
    <n v="84"/>
    <m/>
    <m/>
    <s v="Tablero One Page de indicadores para control de cilindros en Power BI"/>
    <s v="Aprovechar la migración de tablea a power BI de reportes clave de Control del cilindros para armar un reporte One Page"/>
    <m/>
    <s v="TBD"/>
    <x v="51"/>
    <x v="6"/>
    <n v="539"/>
    <s v="On time"/>
    <x v="4"/>
    <m/>
    <s v="Digital Nlatam - Citizen Developers"/>
    <x v="1"/>
    <s v="Digital "/>
    <m/>
    <s v="Erika Acosta"/>
    <s v="Erika Acosta"/>
    <s v="TBD"/>
    <s v="Aldo Maldonado"/>
    <m/>
    <s v="Sí"/>
    <x v="2"/>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
    <m/>
    <m/>
    <s v="Simplicidad administrativa y mejora en el análisis de información"/>
    <m/>
    <m/>
    <m/>
    <m/>
    <m/>
    <m/>
    <m/>
    <m/>
    <m/>
    <m/>
    <x v="2"/>
  </r>
  <r>
    <m/>
    <n v="85"/>
    <m/>
    <m/>
    <s v="Reporte automático de recuperación y aumentos de dotación en power BI"/>
    <s v="Migración de reportes de Tableau a power BI._x000a_"/>
    <m/>
    <s v="TBD"/>
    <x v="37"/>
    <x v="17"/>
    <n v="489"/>
    <s v="On time"/>
    <x v="4"/>
    <m/>
    <s v="Digital Nlatam - Citizen Developers"/>
    <x v="1"/>
    <s v="Digital"/>
    <m/>
    <s v="Erika Acosta"/>
    <s v="Erika Acosta "/>
    <s v="Gustavo Primo "/>
    <s v="Aldo Maldonado"/>
    <m/>
    <s v="Sí"/>
    <x v="2"/>
    <s v="Producción/Distribución Envasados"/>
    <n v="3"/>
    <n v="5"/>
    <n v="2"/>
    <n v="5"/>
    <n v="0"/>
    <n v="3"/>
    <n v="3"/>
    <n v="315"/>
    <n v="5"/>
    <n v="5"/>
    <n v="2"/>
    <n v="5"/>
    <n v="3"/>
    <n v="3"/>
    <n v="3"/>
    <n v="390"/>
    <n v="705"/>
    <s v="S: Ya se tiene una versión actual, los cambios están en están en desarrollo, se ha dado prioridad a Homecare, después se dará prioridad al reporte GAP._x000a_N: Terminar desarrollos, validar información y desplegar."/>
    <s v="1. Sesión de seguimiento con Gerardo y Erika para armar plan de trabajo y prioridad para la migración de los reportes semana 24 al 28 de feb"/>
    <m/>
    <m/>
    <m/>
    <m/>
    <m/>
    <m/>
    <m/>
    <m/>
    <m/>
    <m/>
    <m/>
    <m/>
    <m/>
    <x v="2"/>
  </r>
  <r>
    <m/>
    <n v="86"/>
    <m/>
    <m/>
    <s v="Cambio de reporte rotación de tableau a Power BI"/>
    <s v="Migración de reportes de Tableau a power BI por Directriz._x000a_"/>
    <m/>
    <s v="TBD"/>
    <x v="52"/>
    <x v="10"/>
    <n v="261"/>
    <s v="Stand by"/>
    <x v="4"/>
    <m/>
    <s v="Digital Nlatam - Citizen Developers"/>
    <x v="4"/>
    <s v="Digital "/>
    <m/>
    <s v="Erika Acosta"/>
    <s v="Erika Acosta"/>
    <s v="TBD"/>
    <s v="Aldo Maldonado"/>
    <m/>
    <s v="Sí"/>
    <x v="2"/>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_x000a_2. Agosto 2025 : Se hará una sesión de alineación para validar requerimientos sobre una nueva aplicación y necesidad.  Dependiendo de esta sesión se decidí si iniciar con la migración de tableau a power BI, se coloca en HOLD hasta nuevo aviso."/>
    <m/>
    <m/>
    <m/>
    <m/>
    <m/>
    <m/>
    <m/>
    <m/>
    <m/>
    <m/>
    <m/>
    <m/>
    <m/>
    <x v="1"/>
  </r>
  <r>
    <m/>
    <n v="87"/>
    <m/>
    <m/>
    <s v="Reporte de crecimiento de PSO´s ´para gases especiales. "/>
    <s v="Convertir el  Reporte de crecimiento de PSO´s que es manual y se hace con base al conocimiento de los vendedores a un reporte automatizado. Revisar con Edgar, la iniciativa de registrar PSO en CRM"/>
    <m/>
    <s v="TBD"/>
    <x v="53"/>
    <x v="20"/>
    <n v="5"/>
    <s v="On time"/>
    <x v="1"/>
    <m/>
    <s v="Digital Nlatam"/>
    <x v="2"/>
    <s v="Trans Digital"/>
    <m/>
    <s v="Raúl Gallegos "/>
    <s v="Raúl Gallegos "/>
    <m/>
    <s v="José Ramón Rodríguez"/>
    <m/>
    <s v="Sí"/>
    <x v="2"/>
    <m/>
    <n v="3"/>
    <n v="5"/>
    <n v="1"/>
    <n v="5"/>
    <n v="0"/>
    <n v="1"/>
    <n v="5"/>
    <n v="300"/>
    <n v="5"/>
    <n v="5"/>
    <n v="3"/>
    <n v="3"/>
    <n v="3"/>
    <n v="3"/>
    <n v="5"/>
    <n v="405"/>
    <n v="705"/>
    <s v="S: Se identificó oportunidad con usuario y se requiere definiciones de alcances y líderes para el proyecto._x000a_N: Sesión con Process Owner para tomar definiciones de negocio"/>
    <s v="1. Programar sesión para definir el proyecto, alcance y equipo 24 - 28 Feb"/>
    <m/>
    <m/>
    <s v="Optimización del proceso"/>
    <m/>
    <m/>
    <m/>
    <m/>
    <m/>
    <m/>
    <m/>
    <m/>
    <m/>
    <m/>
    <x v="4"/>
  </r>
  <r>
    <m/>
    <n v="88"/>
    <m/>
    <m/>
    <s v="BD y APP para el control de Horas de Servicio de Conductores profesionales PGP, Bulk y Nitropet"/>
    <s v="Desarrollo de una Herramienta Digital para llevar el seguimiento y control de las Hrs de servicio de Conductores Profesionales"/>
    <m/>
    <d v="2025-04-30T00:00:00"/>
    <x v="12"/>
    <x v="10"/>
    <n v="125"/>
    <s v="On time"/>
    <x v="2"/>
    <s v="No"/>
    <s v="IT Group"/>
    <x v="1"/>
    <s v="Digital"/>
    <m/>
    <s v="Jesús Guzmán"/>
    <s v="Diego Carpio"/>
    <s v="NA"/>
    <s v="Miguel Delgado"/>
    <s v="Operaciones"/>
    <s v="Si"/>
    <x v="1"/>
    <s v="Producción/Distribución Envasados"/>
    <n v="5"/>
    <n v="5"/>
    <n v="4"/>
    <n v="5"/>
    <n v="0"/>
    <n v="3"/>
    <n v="5"/>
    <n v="405"/>
    <n v="5"/>
    <n v="5"/>
    <n v="4"/>
    <n v="1"/>
    <n v="1"/>
    <n v="3"/>
    <n v="1"/>
    <n v="300"/>
    <n v="705"/>
    <s v="S: Se identifica la necesidad y se tienen sesiones con distintas areas del negocio para conocer la tecnología actual disponible. Marina Dávila solicita a Roberto Mtz acceso a las BD de datos donde se tiene reconocimiento facial para primeras pruebas._x000a_N: Sesión con seguridad, IT, Distribución y RH, Semana 12 May para definir alcance de un primer piloto basado en los identificadores de reconocimiento facial instalados en disntintas plantas. Definir con Seguridad e IT cuál será la tecnología estándar a instalar en el resto de las localidades"/>
    <s v="Definición rápida de alcance del proyecto con Manuel Lozoya. Validar lo del login facial con RH dado que las BD y dispositivo son de proveedores externos."/>
    <s v="Compliance"/>
    <m/>
    <m/>
    <m/>
    <m/>
    <m/>
    <m/>
    <m/>
    <m/>
    <m/>
    <m/>
    <m/>
    <m/>
    <x v="2"/>
  </r>
  <r>
    <s v="G5"/>
    <n v="89"/>
    <m/>
    <m/>
    <s v="Cierre automático de bitácoras para Ventas de contado"/>
    <s v="Conciliación automática de depósitos/transferencias del banco y pagos con tarjeta con las ventas de contado en el sistema de bitácoras_x000a_"/>
    <m/>
    <s v="TBD"/>
    <x v="40"/>
    <x v="10"/>
    <m/>
    <s v="No iniciado"/>
    <x v="1"/>
    <m/>
    <s v="IT Group"/>
    <x v="2"/>
    <s v="IT Local"/>
    <m/>
    <s v="Marco Pacheco"/>
    <s v="Deyanira Blanco"/>
    <s v="Carlos Arturo Rodríguez_x000a_/ Armando Ramos"/>
    <s v="José Ramón Rodríguez"/>
    <s v="Nacional"/>
    <s v="Sí"/>
    <x v="3"/>
    <s v="Marketing/Ventas Cilindros"/>
    <n v="5"/>
    <n v="5"/>
    <n v="2"/>
    <n v="5"/>
    <n v="0"/>
    <n v="5"/>
    <n v="5"/>
    <n v="405"/>
    <n v="3"/>
    <n v="3"/>
    <n v="2"/>
    <n v="5"/>
    <n v="1"/>
    <n v="3"/>
    <n v="3"/>
    <n v="300"/>
    <n v="705"/>
    <s v="S: Actualmente se realiza proceso manual para identificar los pagos de los clientes en sistema de Tesorería y posteriormente se relaciona ese pago en el sistema de bitácoras para la conciliación de la venta de contado._x000a_N: Detallar requerimiento con negocio"/>
    <s v="Este proyecto tiene dependencia del proyecto 23, donde se integra cierre de bitácora de ventas contado de Mercado Pago. Se podrían ir describiendo requerimientos de negocios con supuestos de funcionalidad con Mercado Pago"/>
    <m/>
    <m/>
    <s v="Control "/>
    <m/>
    <m/>
    <m/>
    <m/>
    <m/>
    <m/>
    <m/>
    <m/>
    <m/>
    <m/>
    <x v="3"/>
  </r>
  <r>
    <m/>
    <n v="92"/>
    <m/>
    <m/>
    <s v="Dashboard Digital de KPI´s  Administrativos para Sucursales"/>
    <s v="Herramienta donde se integran los KPIs de forma diaria para seguimiento y toma de acciones de forma oportuna en temas adminisrativos: reclamaciones, bitácoras, uso HH, Conciliación rutas, transitos, permisos, gastos que actualmente se integran manualmente."/>
    <m/>
    <d v="2025-04-01T00:00:00"/>
    <x v="24"/>
    <x v="13"/>
    <n v="52"/>
    <s v="On time"/>
    <x v="6"/>
    <m/>
    <s v="Digital Nlatam - Citizen Developers"/>
    <x v="0"/>
    <m/>
    <s v="Aldo Maldonado"/>
    <s v="Oscar Flores"/>
    <s v="Oscar Flores"/>
    <m/>
    <s v="José Ramón Rodríguez"/>
    <s v="PGP Nacional"/>
    <s v="Si"/>
    <x v="3"/>
    <s v="Marketing/Ventas Cilindros"/>
    <n v="3"/>
    <n v="5"/>
    <n v="1"/>
    <n v="5"/>
    <n v="0"/>
    <n v="1"/>
    <n v="3"/>
    <n v="270"/>
    <n v="5"/>
    <n v="5"/>
    <n v="2"/>
    <n v="3"/>
    <n v="5"/>
    <n v="3"/>
    <n v="5"/>
    <n v="420"/>
    <n v="690"/>
    <s v="S: Se libera la herramienta, se da capacitación a usuarios._x000a_N: Se dará acceso a gerentes comerciales."/>
    <m/>
    <s v="Compliance"/>
    <m/>
    <m/>
    <m/>
    <m/>
    <m/>
    <m/>
    <m/>
    <m/>
    <m/>
    <m/>
    <m/>
    <m/>
    <x v="0"/>
  </r>
  <r>
    <m/>
    <n v="94"/>
    <m/>
    <m/>
    <s v="Herramienta Digital para el Análisis, Monitoreo e identificación de riesgos de manera remota de variables administrativas en Sucursales"/>
    <s v="Herramienta de diagnostico/medición de riesgos en sucursales en los siguientes temas: microcréditos, tiempo de cierre de bitácoras, TDI vs lista de empleados, productos a demostración, añejamiento en productos a demostración entre otras."/>
    <m/>
    <d v="2025-04-01T00:00:00"/>
    <x v="24"/>
    <x v="15"/>
    <n v="91"/>
    <s v="On time"/>
    <x v="6"/>
    <m/>
    <s v="Digital Nlatam - Citizen Developers"/>
    <x v="0"/>
    <m/>
    <s v="Aldo Maldonado"/>
    <s v="Oscar Flores"/>
    <s v="Oscar Flores"/>
    <m/>
    <s v="José Ramón Rodríguez"/>
    <s v="PGP Nacional"/>
    <s v="Si"/>
    <x v="3"/>
    <s v="Marketing/Ventas Cilindros"/>
    <n v="3"/>
    <n v="5"/>
    <n v="1"/>
    <n v="5"/>
    <n v="0"/>
    <n v="1"/>
    <n v="3"/>
    <n v="270"/>
    <n v="5"/>
    <n v="5"/>
    <n v="2"/>
    <n v="3"/>
    <n v="5"/>
    <n v="3"/>
    <n v="5"/>
    <n v="420"/>
    <n v="690"/>
    <s v="S: Se libera herramienta que integra información para monitoreo de indicadores críticos en sucursales._x000a_N: La información de producto a demostración se libera en una herramienta por separardo."/>
    <s v="Concluido"/>
    <s v="Compliance"/>
    <m/>
    <s v="Control/Compliance"/>
    <m/>
    <m/>
    <m/>
    <m/>
    <m/>
    <m/>
    <m/>
    <m/>
    <m/>
    <m/>
    <x v="0"/>
  </r>
  <r>
    <s v="E3"/>
    <n v="96"/>
    <s v="?"/>
    <m/>
    <s v="Automatización servicios  iniciales SAOS"/>
    <s v="Proceso de automatización de los servicios iniciales para pacientes de SAOS, pasando por los procesos de  servicio inicial, entrega de consumibles, entrega de equipo y servicio final."/>
    <m/>
    <s v="PROYECTO ANTERIOR"/>
    <x v="43"/>
    <x v="28"/>
    <n v="178"/>
    <s v="On time"/>
    <x v="2"/>
    <s v="No"/>
    <s v="Transformación Digital"/>
    <x v="0"/>
    <s v="SSC"/>
    <s v="NA"/>
    <s v="Alan Mendoza"/>
    <s v="Omar Acosta"/>
    <s v="César Paz"/>
    <s v="José Ramón Rodríguez"/>
    <s v="Desarrollo de Negocios"/>
    <s v="Sí"/>
    <x v="0"/>
    <s v="Producción/Distribución Envasados"/>
    <n v="3"/>
    <n v="5"/>
    <n v="5"/>
    <n v="5"/>
    <n v="3"/>
    <n v="3"/>
    <n v="3"/>
    <n v="405"/>
    <n v="3"/>
    <n v="4"/>
    <n v="2"/>
    <n v="5"/>
    <n v="3"/>
    <n v="1"/>
    <n v="1"/>
    <n v="285"/>
    <n v="690"/>
    <s v="S: Se llevó a cabo la orquestación con JDE el dia 12 de julio. Proyecto terminado por Omar Acosta."/>
    <m/>
    <n v="144000"/>
    <m/>
    <s v="Productividad - Hard Savings $ 144 K USD (incremento de días paciente por entrega oportuna de equipos SAOS)"/>
    <m/>
    <m/>
    <m/>
    <m/>
    <m/>
    <m/>
    <m/>
    <m/>
    <m/>
    <m/>
    <x v="0"/>
  </r>
  <r>
    <m/>
    <n v="93"/>
    <m/>
    <m/>
    <s v="Visor Seguimiento de cilindros vacios pendientes de enviar a planta"/>
    <m/>
    <m/>
    <d v="2025-04-01T00:00:00"/>
    <x v="40"/>
    <x v="16"/>
    <m/>
    <s v="No iniciado"/>
    <x v="6"/>
    <m/>
    <s v="Digital Nlatam - Citizen Developers"/>
    <x v="2"/>
    <m/>
    <s v="Aldo Maldonado"/>
    <s v="Oscar Flores"/>
    <s v="Oscar Flores"/>
    <m/>
    <s v="José Ramón Rodríguez"/>
    <s v="PGP Nacional"/>
    <s v="Si"/>
    <x v="3"/>
    <s v="Producción/Distribución Envasados"/>
    <n v="3"/>
    <n v="5"/>
    <n v="1"/>
    <n v="5"/>
    <n v="0"/>
    <n v="1"/>
    <n v="3"/>
    <n v="270"/>
    <n v="5"/>
    <n v="5"/>
    <n v="2"/>
    <n v="3"/>
    <n v="5"/>
    <n v="3"/>
    <n v="5"/>
    <n v="420"/>
    <n v="690"/>
    <s v="S: Definición de requerimientos"/>
    <m/>
    <m/>
    <m/>
    <m/>
    <m/>
    <m/>
    <m/>
    <m/>
    <m/>
    <m/>
    <m/>
    <m/>
    <m/>
    <m/>
    <x v="3"/>
  </r>
  <r>
    <m/>
    <n v="98"/>
    <s v="NO"/>
    <m/>
    <s v="Desarrollo de APP para alta de prospectos de PSOs MAPAX de  Atmósfera controlada para alimentos."/>
    <s v="Desarrollo de una BD y APP que pueda alimentar la fuerza de ventas con proyectos prospecto para las PSOs MAPAX de atmósfera controlada para Alimentos. La APP servirá para asesorar a los vendedores de acuerdo a sus prospectos por parte de Nineth Gallegos y además llevar una administración de captura de leads para el negocio de Alimentos y Bebidas (desarrollo de mercado). La APP quedó instertada en el sitio de Sharepoint de Alimentos y Bebidas, también desarrollado por el área de Digitalización y Procesos."/>
    <m/>
    <d v="2025-06-25T00:00:00"/>
    <x v="54"/>
    <x v="29"/>
    <n v="19"/>
    <s v="On time"/>
    <x v="1"/>
    <s v="No"/>
    <s v="Digital Nlatam - Practicantes"/>
    <x v="0"/>
    <s v="Digital"/>
    <s v="Santiago Juárez"/>
    <s v="Nineth Gallegos"/>
    <s v="Nineth Gallegos"/>
    <s v="NA"/>
    <s v="José Ramón Rodríguez"/>
    <s v="Desarrollo de Negocios"/>
    <s v="Si"/>
    <x v="0"/>
    <s v="Marketing/Ventas Cilindros"/>
    <n v="3"/>
    <n v="1"/>
    <n v="2"/>
    <n v="5"/>
    <n v="0"/>
    <n v="3"/>
    <n v="0"/>
    <n v="210"/>
    <n v="5"/>
    <n v="5"/>
    <n v="4"/>
    <n v="5"/>
    <n v="3"/>
    <n v="5"/>
    <n v="5"/>
    <n v="480"/>
    <n v="690"/>
    <s v="S: Se tienes ya  la APP de maduración, pero se que requiere ser agregadas el resto de PSOs. Como una siguiente etapa, se verá con Edgar Madrigal y Cindy Lozano si en CRM se puede poner la información para evitar tener una herramienta que pueda estar en CRM integrada."/>
    <m/>
    <s v="Ventas"/>
    <m/>
    <s v="Información para área comercial  del área de alimentos que apoyará generación de ventas."/>
    <m/>
    <m/>
    <m/>
    <m/>
    <m/>
    <m/>
    <m/>
    <m/>
    <m/>
    <m/>
    <x v="0"/>
  </r>
  <r>
    <m/>
    <n v="95"/>
    <m/>
    <m/>
    <s v="Modelo de compensación Variable Distribución PGP"/>
    <s v="Revisión del Modelo actual de compensación Variable de PGP que permita mejorar el proceso, identificando oportunidades de control y automatización_x000a_"/>
    <m/>
    <d v="2025-04-15T00:00:00"/>
    <x v="55"/>
    <x v="20"/>
    <n v="140"/>
    <s v="On time"/>
    <x v="2"/>
    <s v="No"/>
    <s v="IT Group"/>
    <x v="1"/>
    <s v="Digital"/>
    <s v="Marina Davila"/>
    <s v="Hector Cuellar"/>
    <s v="Hector Cuellar"/>
    <s v="NA"/>
    <s v="Miguel Delgado"/>
    <s v="Operaciones"/>
    <s v="Si"/>
    <x v="2"/>
    <s v="Producción/Distribución Envasados"/>
    <n v="5"/>
    <n v="5"/>
    <n v="4"/>
    <n v="5"/>
    <n v="1"/>
    <n v="3"/>
    <n v="5"/>
    <n v="420"/>
    <n v="3"/>
    <n v="3"/>
    <n v="2"/>
    <n v="3"/>
    <n v="1"/>
    <n v="3"/>
    <n v="3"/>
    <n v="270"/>
    <n v="690"/>
    <s v="S: Se identifican oportunidades en el proceso actual de compensación de Dist. de PGP en el registro de información. Se requiere reducir la interaccion manual de datos en el proceso_x000a_N: Revisión del proceso con líderes de Distribución, staff Distribución y business Analyst, semana 5 de May. para identificar oportunidades de sistema o proceso"/>
    <s v="Agendar sesión de revisión inicial con Líderes y ejecutores, 7 de Mayo 25"/>
    <s v="Compliance"/>
    <m/>
    <s v="Control / Compliance"/>
    <m/>
    <m/>
    <m/>
    <m/>
    <m/>
    <m/>
    <m/>
    <m/>
    <m/>
    <m/>
    <x v="2"/>
  </r>
  <r>
    <m/>
    <n v="99"/>
    <m/>
    <m/>
    <s v="Página de Sharepoint de Alimentos (desarrollo de Negocios)"/>
    <s v="Desarrollo de la página de desarrollo de Mercado para alimentos con información útil para el personal de ventas. "/>
    <m/>
    <d v="2025-05-01T00:00:00"/>
    <x v="16"/>
    <x v="8"/>
    <n v="30"/>
    <s v="On time"/>
    <x v="1"/>
    <s v="No"/>
    <s v="Digital Nlatam - Citizen Developers"/>
    <x v="0"/>
    <s v="Digital"/>
    <s v="Nineth Gallegos / Claudia Oliden"/>
    <s v="Nineth Gallegos"/>
    <s v="Nineth Gallegos"/>
    <s v="NA"/>
    <s v="José Ramón Rodríguez"/>
    <s v="Desarrollo de Negocios"/>
    <s v="Si"/>
    <x v="0"/>
    <s v="Marketing/Ventas Cilindros"/>
    <n v="3"/>
    <n v="1"/>
    <n v="2"/>
    <n v="5"/>
    <n v="0"/>
    <n v="3"/>
    <n v="0"/>
    <n v="210"/>
    <n v="5"/>
    <n v="5"/>
    <n v="4"/>
    <n v="5"/>
    <n v="3"/>
    <n v="5"/>
    <n v="5"/>
    <n v="480"/>
    <n v="690"/>
    <s v="S: Sitio terminado y validado por Nineth Gallegos"/>
    <m/>
    <s v="Reducción de Tiempos de consulta"/>
    <m/>
    <s v="Información para área comercial  del área de alimentos que apoyará generación de ventas."/>
    <m/>
    <m/>
    <m/>
    <m/>
    <m/>
    <m/>
    <m/>
    <m/>
    <m/>
    <m/>
    <x v="0"/>
  </r>
  <r>
    <m/>
    <n v="97"/>
    <m/>
    <m/>
    <s v="Automatización para la Gestión de Altas de Pacientes ISSSTE"/>
    <s v="El proyecto consiste en desarrollar un proceso automatizado para la alta de pacientes y la generación del servicio inicial a partir de solicitudes enviadas vía correo electrónico. Las solicitudes, que incluyen documentos PDF con la información, serán procesadas mediante la herramienta Argus, basada en inteligencia artificial, para descifrar y convertir el contenido en datos estructurados. Posteriormente, estos datos se integrarán en el CRM y en JDE para crear el registro del paciente y la orden, completando el ciclo con la confirmación automática enviada a la institución._x000a_El objetivo principal es optimizar el tiempo de respuesta, asegurando que cada solicitud sea atendida en menos de 30 minutos, cumpliendo con los estándares establecidos por contrato. Esto permitirá sustituir el flujo manual actual, que ha generado incumplimientos en dicha métrica, con un proceso eficiente y completamente automatizado."/>
    <m/>
    <d v="2025-05-03T00:00:00"/>
    <x v="56"/>
    <x v="20"/>
    <n v="90"/>
    <s v="On time"/>
    <x v="5"/>
    <s v="No"/>
    <s v="Transformación Digital"/>
    <x v="1"/>
    <s v="T. Digital, Digitalización"/>
    <s v="NA"/>
    <s v="Alan Mendoza"/>
    <s v="Luis Banda"/>
    <s v="Adolfo Bulnes"/>
    <s v="José Ramón Rodríguez"/>
    <s v="Desarrollo de Negocios"/>
    <s v="Sí"/>
    <x v="0"/>
    <s v="Marketing/Ventas Cilindros"/>
    <n v="5"/>
    <n v="5"/>
    <n v="5"/>
    <n v="5"/>
    <m/>
    <n v="3"/>
    <n v="3"/>
    <n v="390"/>
    <n v="4"/>
    <n v="4"/>
    <n v="2"/>
    <n v="3"/>
    <n v="5"/>
    <n v="1"/>
    <n v="1"/>
    <n v="300"/>
    <n v="690"/>
    <s v="S: En definición de requerimientos por parte del negocio._x000a_N: Ante nuevos requerimientos se solicitará una nueva cotización de proveedor externo."/>
    <m/>
    <s v="Tiempo / Compliance"/>
    <m/>
    <s v="Mejora de Servicio a pacientes"/>
    <m/>
    <m/>
    <m/>
    <m/>
    <m/>
    <m/>
    <m/>
    <m/>
    <m/>
    <m/>
    <x v="1"/>
  </r>
  <r>
    <m/>
    <n v="103"/>
    <m/>
    <m/>
    <s v="Visor para medir el desempeño de la fuerza de ventas"/>
    <s v="Herramienta para medir el desempeño en crecimiento de clientes por vendedor, Región y División. "/>
    <m/>
    <d v="2024-10-01T00:00:00"/>
    <x v="43"/>
    <x v="23"/>
    <n v="230"/>
    <s v="On time"/>
    <x v="1"/>
    <m/>
    <s v="Digital Nlatam - Citizen Developers"/>
    <x v="0"/>
    <s v="N/A"/>
    <s v="Aldo Maldonado"/>
    <s v="Oscar Flores"/>
    <s v="Oscar Flores"/>
    <s v="Aldo Maldonado"/>
    <s v="José Ramón Rodríguez"/>
    <s v="PGP NAL."/>
    <s v="Sí"/>
    <x v="3"/>
    <s v="Marketing/Ventas Cilindros"/>
    <n v="3"/>
    <n v="5"/>
    <n v="1"/>
    <n v="5"/>
    <n v="0"/>
    <n v="5"/>
    <n v="3"/>
    <n v="330"/>
    <n v="5"/>
    <n v="5"/>
    <n v="2"/>
    <n v="3"/>
    <n v="3"/>
    <n v="3"/>
    <n v="3"/>
    <n v="360"/>
    <n v="690"/>
    <s v="S: Se revisa con usuario requerimiento y diselo del dashboard. Se obtiene en julio acceso a BD para los practicantes que van a realizar el desarrollo._x000a_N: Desarrollo en Power BI."/>
    <s v="Se programa sesión con Oscar Flores el 5 de mayo para validar requerimientos"/>
    <s v="Reducción de tiempo"/>
    <m/>
    <s v="Tiempo"/>
    <m/>
    <m/>
    <m/>
    <m/>
    <m/>
    <m/>
    <m/>
    <m/>
    <m/>
    <m/>
    <x v="0"/>
  </r>
  <r>
    <s v="E5"/>
    <n v="104"/>
    <s v="GPG33156"/>
    <m/>
    <s v="Email automation Customer Insight / AI"/>
    <s v="Envío de correos automáticos a grupos de clientes en función del cumplimiento de criterios predefinidos, para generar clientes potenciales de Ventas Nuevas._x000a_"/>
    <m/>
    <s v="TBD"/>
    <x v="48"/>
    <x v="7"/>
    <n v="362"/>
    <s v="On time"/>
    <x v="1"/>
    <m/>
    <s v="Transformación Digital"/>
    <x v="0"/>
    <s v="Externo"/>
    <s v="Desarrollo de Negocios"/>
    <s v="Tania Castorena"/>
    <s v="Jorge Villarreal"/>
    <s v="Externo"/>
    <s v="José Ramón Rodríguez"/>
    <s v="Desarrollo de Negocios"/>
    <s v="Sí"/>
    <x v="3"/>
    <m/>
    <n v="3"/>
    <n v="5"/>
    <n v="5"/>
    <n v="5"/>
    <n v="3"/>
    <n v="3"/>
    <n v="3"/>
    <n v="405"/>
    <n v="3"/>
    <n v="3"/>
    <n v="2"/>
    <n v="3"/>
    <n v="3"/>
    <n v="1"/>
    <n v="3"/>
    <n v="270"/>
    <n v="675"/>
    <s v="S: Liberada y funcionando con campaña actual. Promoción del COBOT. 27Ene25. 2600 correos que generaron 30 leads interesados en una prueba._x000a_N: Seguimiento a la campaña actual y diseño de nuevas campañas"/>
    <s v="Se revisó con Adalberto Mejía estatus y se identifica la necesidad de depurar datos de contacto (e-mails) con perfil de dueños de empresa y tomadores de decisiones. Sesión De Adalberto con Tania Castorena semana del 2 de Mayo para revisar estatus"/>
    <n v="500000"/>
    <m/>
    <s v="Crecimiento - Hard Savings  $510.4 K USD (nuevos leads derivados de envío de campañas de marketing dirigidas)"/>
    <m/>
    <m/>
    <m/>
    <m/>
    <m/>
    <m/>
    <m/>
    <n v="0"/>
    <m/>
    <m/>
    <x v="0"/>
  </r>
  <r>
    <m/>
    <n v="100"/>
    <m/>
    <m/>
    <s v="App para seguimiento de buenas prácticas de producto medicinal en sucursales."/>
    <s v="Llevar el seguimiento de visitas y hallazgos de los responsables sanitarios a las sucursales."/>
    <m/>
    <d v="2025-02-01T00:00:00"/>
    <x v="40"/>
    <x v="16"/>
    <m/>
    <s v="No iniciado"/>
    <x v="0"/>
    <s v="No"/>
    <s v="Digital Nlatam - Citizen Developers"/>
    <x v="2"/>
    <s v="Digital"/>
    <s v="TBD"/>
    <s v="Oscar Flores"/>
    <s v="Aldo Maldonado"/>
    <s v="N/A"/>
    <s v="José Ramón Rodríguez"/>
    <s v="PGP Nacional"/>
    <s v="Sí"/>
    <x v="0"/>
    <s v="Marketing/Ventas Cilindros"/>
    <n v="3"/>
    <n v="5"/>
    <n v="1"/>
    <n v="3"/>
    <n v="0"/>
    <n v="5"/>
    <n v="3"/>
    <n v="300"/>
    <n v="5"/>
    <n v="5"/>
    <n v="4"/>
    <n v="3"/>
    <n v="3"/>
    <n v="3"/>
    <n v="3"/>
    <n v="390"/>
    <n v="690"/>
    <s v="S: Se identificó la oportunidad_x000a_N: Sesión con el negocio para definir requerimientos"/>
    <s v="Este proyecto es posible se cancele dado que quedó incluido en el proyecto solciitado por el Ing. Galván."/>
    <m/>
    <m/>
    <s v="Control y cumplimiento para la continuidad del negocio"/>
    <m/>
    <m/>
    <m/>
    <m/>
    <m/>
    <m/>
    <m/>
    <m/>
    <m/>
    <m/>
    <x v="3"/>
  </r>
  <r>
    <s v="G1"/>
    <n v="101"/>
    <m/>
    <m/>
    <s v="Trackabout Value Streams. Tablero. Cobro de cilindros dañados por los clientes SIGA. Que se genere la orden automática para facturarle al cliente"/>
    <s v="_x000a_Identificar los activos dañados por clientes, que deben ser dados de baja por ya no ser aptos para servicio, o bien que requieren un mantenimiento para continuar en operación y automatizar el cobro al cliente"/>
    <m/>
    <s v="TBD"/>
    <x v="57"/>
    <x v="10"/>
    <n v="609"/>
    <m/>
    <x v="1"/>
    <m/>
    <s v="Digital Nlatam"/>
    <x v="2"/>
    <s v="Digital"/>
    <m/>
    <s v="Jessica Zanella"/>
    <s v="Jessica Zanella"/>
    <s v="Uriel Torres"/>
    <s v="Aldo Maldonado"/>
    <s v="Nacional "/>
    <s v="Sí"/>
    <x v="2"/>
    <s v="Marketing/Ventas Cilindros"/>
    <n v="5"/>
    <n v="5"/>
    <n v="4"/>
    <n v="5"/>
    <n v="3"/>
    <n v="3"/>
    <n v="3"/>
    <n v="420"/>
    <n v="5"/>
    <n v="4"/>
    <n v="1"/>
    <n v="3"/>
    <n v="1"/>
    <n v="1"/>
    <n v="3"/>
    <n v="270"/>
    <n v="690"/>
    <s v="S: Se desarrollo reporte de cilindros potenciales de cobro de Mtto._x000a_N: Revisar / confirmar causas que se alimentan desde Trackabout. Limpieza de datos de Cilindros/activos en TA Vs JDE. Falta definición de negocio (proceso) para identificar automatización de cargos y/o excepciones. No está estandarizado el monto para cobro"/>
    <s v="1. Pendiente concluir con la validación de la calidad de la información - 30 de marzo_x000a_2. Sesión con Jessica Zanella para mapear empezar con la definición de requerimientos de negocio - 10 al 14 de marzo"/>
    <n v="117000"/>
    <m/>
    <s v="Control de activos"/>
    <m/>
    <m/>
    <m/>
    <m/>
    <m/>
    <m/>
    <m/>
    <m/>
    <m/>
    <m/>
    <x v="1"/>
  </r>
  <r>
    <m/>
    <n v="102"/>
    <m/>
    <m/>
    <s v="Firma Electrónica de documentos legales (Dotaciones, crédito, homecare)"/>
    <s v="Proceso digital para la firma de documentos legales que soportan activos de Linde._x000a_"/>
    <m/>
    <s v="TBD"/>
    <x v="58"/>
    <x v="20"/>
    <n v="591"/>
    <s v="On time"/>
    <x v="0"/>
    <m/>
    <s v="IT Group"/>
    <x v="1"/>
    <s v="IT Local"/>
    <m/>
    <s v="Manuel Lozoya"/>
    <s v="Pilar Arenas"/>
    <s v="Yasmin Barragan "/>
    <s v="Tania Mercado"/>
    <s v="PGP Nte./ Occidente / Noroeste"/>
    <s v="Sí"/>
    <x v="2"/>
    <s v="Finanzas/RH/Compras/Nitropet"/>
    <n v="5"/>
    <n v="5"/>
    <n v="5"/>
    <n v="5"/>
    <n v="3"/>
    <n v="5"/>
    <n v="3"/>
    <n v="465"/>
    <n v="3"/>
    <n v="2"/>
    <n v="2"/>
    <n v="5"/>
    <n v="1"/>
    <n v="1"/>
    <n v="1"/>
    <n v="225"/>
    <n v="690"/>
    <s v="S: En proceso el Risk Assesment con Corporación por IT, se está re-evaluando la cantidad de plantillas y formatos del negocio de Medicinales neCésarios en la operación para ajustar cotización de OPEX. Inician pruebas y configuraciones en HH, 30 Ene._x000a_N: Revisar resultados de las pruebas finales en HH de la aplicación. Ajustar Business Case con la información obtenida y validar el GO/No Go del proyecto"/>
    <s v="1. Concluir pruebas de campo con HH, está detenido hasta que la Corporación libere el uso de la HH y los permisos _x000a_2. Se concluyo con la actualización de los números de Homecare_x000a_3. Se enviará la información a (No hay sugerencias) para la actualización de la propuesta económica /28 de feb _x000a_4. Revisar plan de implementación con base en los números de transacciones actualizados_x000a_5. Se revisó con Alan la tabla de beneficios y se va actualizar, revisar números 26 de Feb_x000a__x000a_"/>
    <m/>
    <s v="USD $501 K_x000a_"/>
    <s v="Mejora en el control administrativo de activos _x000a_Reducción de carga administrativa de fuerza de ventas y personal administrativo"/>
    <m/>
    <m/>
    <m/>
    <m/>
    <m/>
    <m/>
    <m/>
    <m/>
    <m/>
    <m/>
    <x v="1"/>
  </r>
  <r>
    <m/>
    <n v="128"/>
    <s v="Proceso Jul-25"/>
    <n v="31222"/>
    <s v="Trackabout Value Streams Dashboard - Mejora en la calidad de la información. Detección de duplicados de Num de Serie de cilindros"/>
    <s v="Herramienta que permite identificar desviaciones y asegurar la calidad de los datos dentro de la aplicación de TA, identificando errores y/o inconsistencias de información como Num de Serie."/>
    <m/>
    <d v="2025-01-01T00:00:00"/>
    <x v="27"/>
    <x v="11"/>
    <n v="90"/>
    <s v="On time"/>
    <x v="4"/>
    <m/>
    <s v="Digital Nlatam"/>
    <x v="0"/>
    <s v="Digital"/>
    <m/>
    <s v="Anabel Estrada"/>
    <s v="Héctor Cuéllar"/>
    <s v="Uriel Torres"/>
    <s v="Miguel Delgado"/>
    <s v="Nacional"/>
    <s v="Si"/>
    <x v="2"/>
    <s v="Producción/Distribución Envasados"/>
    <n v="3"/>
    <n v="5"/>
    <n v="4"/>
    <n v="5"/>
    <n v="0"/>
    <n v="3"/>
    <n v="3"/>
    <n v="345"/>
    <n v="5"/>
    <n v="5"/>
    <s v="Validar con Gera y Uriel"/>
    <n v="3"/>
    <n v="1"/>
    <n v="1"/>
    <n v="3"/>
    <e v="#VALUE!"/>
    <m/>
    <s v="S:  Tablero de alta de activos elaborado y liberado en validación. Muestra activos que ingresan por registros de activos (la que debe ser) y los que ingresan por otros medio (recolecta, etc.) esto es FASE 1._x000a_N: AMEF_x000a__x000a_N: Realizar un AMEF y validar nuevos requerimientos para el tablero."/>
    <s v="Sesión de seguimiento con Anabel 3 al 7 de Marzo"/>
    <s v="Compliance"/>
    <m/>
    <s v="Control"/>
    <m/>
    <m/>
    <m/>
    <m/>
    <m/>
    <m/>
    <m/>
    <m/>
    <m/>
    <m/>
    <x v="0"/>
  </r>
  <r>
    <m/>
    <m/>
    <s v="Proceso Jul-25"/>
    <m/>
    <s v="Gestión de clientes nuevos "/>
    <s v="Dashboard de power BI para Medición de venta nueva en #Cantidad, $Valor y Volumen"/>
    <m/>
    <m/>
    <x v="41"/>
    <x v="30"/>
    <n v="28"/>
    <s v="On time"/>
    <x v="1"/>
    <m/>
    <s v="Citizaen developers"/>
    <x v="0"/>
    <s v="N/A"/>
    <s v="Aldo Maldonado"/>
    <s v="Oscar Flores"/>
    <s v="Oscar Flores"/>
    <m/>
    <s v="José Ramón Rodríguez"/>
    <s v="VP Gases Envasados"/>
    <m/>
    <x v="2"/>
    <m/>
    <n v="3"/>
    <n v="5"/>
    <n v="3"/>
    <n v="5"/>
    <n v="5"/>
    <n v="3"/>
    <n v="5"/>
    <n v="435"/>
    <n v="5"/>
    <n v="5"/>
    <n v="4"/>
    <n v="5"/>
    <n v="5"/>
    <n v="5"/>
    <n v="5"/>
    <n v="510"/>
    <n v="945"/>
    <s v="Se inició y concluyó el mismo mes de Junio.  Esta pendiente el seguimiento para alcanzar los beneficos"/>
    <s v="Terminado"/>
    <n v="150000"/>
    <m/>
    <m/>
    <m/>
    <m/>
    <m/>
    <m/>
    <m/>
    <m/>
    <m/>
    <m/>
    <s v="Agostos 20215"/>
    <d v="2026-08-01T00:00:00"/>
    <x v="4"/>
  </r>
  <r>
    <m/>
    <n v="105"/>
    <m/>
    <m/>
    <s v="Perfil de capacitación por empleado ligado a un Código QR"/>
    <s v="Automatizar el proceso de capacitación (cursos clave o básicos) para personal de operaciones."/>
    <m/>
    <d v="2024-11-11T00:00:00"/>
    <x v="43"/>
    <x v="16"/>
    <m/>
    <s v="Stand by"/>
    <x v="0"/>
    <s v="Si"/>
    <s v="Digital Nlatam - Citizen Developers"/>
    <x v="1"/>
    <s v="IT Corporativo / RH"/>
    <s v="Johnny Hernández"/>
    <s v="Diego Carpio"/>
    <s v="Manuel Lozoya"/>
    <s v="TBD"/>
    <s v="José Ramón Rodríguez"/>
    <s v="PGP NAL."/>
    <s v="Sí"/>
    <x v="1"/>
    <s v="Capacitacion  técnica/Procesos PGP"/>
    <n v="2"/>
    <n v="1"/>
    <n v="5"/>
    <n v="5"/>
    <n v="1"/>
    <n v="3"/>
    <n v="5"/>
    <n v="330"/>
    <n v="4"/>
    <n v="4"/>
    <n v="3"/>
    <n v="3"/>
    <n v="3"/>
    <n v="3"/>
    <n v="3"/>
    <n v="345"/>
    <n v="675"/>
    <s v="S: Se revisó con RH la necesidad y se identificó que hay varios departamentos con necesidades similares. RH quedó de integrar en un solo esfuerzo una herramienta que sirva para todos. Se consolidará en un proyecto mayor de otros negocios con la misma necesidad de acuerdo a IT_x000a_N: Revisar con RH estatus y asignación de recursos para el desarrollo, integrarlos a las sesiones de seguimiento de proyectos."/>
    <s v="Se llevo a cabo una sesión con Raul Gallegos y su equipo,"/>
    <m/>
    <m/>
    <s v="Control del proceso"/>
    <m/>
    <m/>
    <m/>
    <m/>
    <m/>
    <m/>
    <m/>
    <m/>
    <m/>
    <m/>
    <x v="1"/>
  </r>
  <r>
    <m/>
    <n v="106"/>
    <m/>
    <m/>
    <s v="Proceso de toma de inventario físico en TA "/>
    <s v="Aprovechar el TA para facilitar el proceso de inventarios físicos en localidades."/>
    <m/>
    <d v="2024-09-01T00:00:00"/>
    <x v="25"/>
    <x v="10"/>
    <n v="602"/>
    <m/>
    <x v="4"/>
    <m/>
    <s v="IT Group"/>
    <x v="2"/>
    <s v="Digital "/>
    <m/>
    <s v="Erika Acosta"/>
    <s v="Erika Acosta"/>
    <s v="Uriel Torres"/>
    <s v="Aldo Maldonado"/>
    <s v="Operaciones"/>
    <s v="Sí"/>
    <x v="2"/>
    <s v="Finanzas/RH/Compras/Nitropet"/>
    <n v="4"/>
    <n v="5"/>
    <n v="2"/>
    <n v="5"/>
    <n v="1"/>
    <n v="5"/>
    <n v="3"/>
    <n v="375"/>
    <n v="3"/>
    <n v="3"/>
    <n v="2"/>
    <n v="3"/>
    <n v="3"/>
    <n v="3"/>
    <n v="3"/>
    <n v="300"/>
    <n v="675"/>
    <s v="S: Se identificó la necesidad con grupo de implementación de TA. Se realizaron unas pruebas en la versión de TA en Puebla. Se identificaron requerimientos del negocio que no cubre la funcionalidad actual y es neCésario para el negocio. Se tiene que realizar una conciliación. Ej. No funcionaba botón de cilindro perdido. Temas con los estatus. Proveedor de TA está realizando los cambios._x000a_N: En espera de modificaciones solicitadas en modulo de TA, probar, validar y liberar"/>
    <m/>
    <m/>
    <m/>
    <s v="Tiempo y Control"/>
    <m/>
    <m/>
    <m/>
    <m/>
    <m/>
    <m/>
    <m/>
    <m/>
    <m/>
    <m/>
    <x v="2"/>
  </r>
  <r>
    <s v="A10"/>
    <n v="107"/>
    <m/>
    <m/>
    <s v="Automatización toma de pedidos y solicitud de productos especiales a Pta. Sto. Domingo."/>
    <s v="BOT que pueda leer mails y que detecte información sobre pedidos especiales de RTVs o VM para clientes de productos específicos (especiales) que solo se produzcan y tienen que pedir a Pta. Sto. Domingo. "/>
    <m/>
    <d v="2025-01-01T00:00:00"/>
    <x v="40"/>
    <x v="16"/>
    <m/>
    <s v="No iniciado"/>
    <x v="4"/>
    <s v="No"/>
    <s v="Digital Nlatam - Practicantes"/>
    <x v="2"/>
    <s v="IT Local"/>
    <s v="Practicantes"/>
    <s v="Alejandro Torres"/>
    <s v="Abraham Ramos "/>
    <s v="Yasmin Barragan "/>
    <s v="Miguel Delgado"/>
    <s v="PGP Centro/Sur"/>
    <s v="Sí"/>
    <x v="0"/>
    <s v="Producción/Distribución Envasados"/>
    <n v="2"/>
    <n v="1"/>
    <n v="1"/>
    <n v="5"/>
    <n v="1"/>
    <n v="5"/>
    <n v="3"/>
    <n v="270"/>
    <n v="5"/>
    <n v="5"/>
    <n v="4"/>
    <n v="1"/>
    <n v="3"/>
    <n v="5"/>
    <n v="3"/>
    <n v="390"/>
    <n v="660"/>
    <s v="S: Análisis del Requerimientos. Actualmente se tiene una solución que pudiera usarse a partir de información de correos_x000a_N: Concluir el RFP con Requester y revisar solución actual. Algo adicional pudiera ser con AI. Invitar a Adolfo Olmedo"/>
    <m/>
    <m/>
    <m/>
    <s v="Tiempo_x000a_Servicio"/>
    <m/>
    <m/>
    <m/>
    <m/>
    <m/>
    <m/>
    <m/>
    <m/>
    <m/>
    <m/>
    <x v="3"/>
  </r>
  <r>
    <s v="G4"/>
    <n v="108"/>
    <m/>
    <n v="30648"/>
    <s v="Speach Analytics para CSC"/>
    <s v="Herramienta en el CSC Medigas que detecte palabras  de situaciones críticas que alarme la situación. Generar una herramienta alterna a Berint (detección) y que escale automáticamente casos críticos en Medigas._x000a_"/>
    <m/>
    <d v="2024-07-01T00:00:00"/>
    <x v="59"/>
    <x v="10"/>
    <n v="414"/>
    <s v="Stand by"/>
    <x v="5"/>
    <m/>
    <s v="Digital Nlatam"/>
    <x v="1"/>
    <s v="Digital "/>
    <m/>
    <s v="Marcela Hernández"/>
    <s v="Marcela Hernández"/>
    <s v="Iván Arredondo"/>
    <s v="Tania Mercado"/>
    <s v="Finanzas /Compras / IT"/>
    <s v="Sí"/>
    <x v="3"/>
    <s v="Finanzas/RH/Compras/Nitropet"/>
    <n v="4"/>
    <n v="5"/>
    <n v="1"/>
    <n v="5"/>
    <n v="1"/>
    <n v="1"/>
    <n v="5"/>
    <n v="330"/>
    <n v="3"/>
    <n v="2"/>
    <n v="1"/>
    <n v="5"/>
    <n v="3"/>
    <n v="1"/>
    <n v="5"/>
    <n v="300"/>
    <n v="630"/>
    <s v="S: Se identificó la necesidad en CSC. Analizado posibles soluciones_x000a_Actualmente no se tiene acceso a las BD de Atento, esto limita explotar la informacion_x000a__x000a_N: Definir soluciones potenciales y evaluarlas"/>
    <s v="Revisar si es otro alcance, se reporta que está funcionando desde Ago. 24"/>
    <m/>
    <s v="Soft"/>
    <s v="Control de incidencias y optimización del proceso"/>
    <m/>
    <m/>
    <m/>
    <m/>
    <m/>
    <m/>
    <m/>
    <m/>
    <m/>
    <m/>
    <x v="1"/>
  </r>
  <r>
    <m/>
    <n v="109"/>
    <m/>
    <m/>
    <s v="Trackabout Value Streams. Tablero Desviaciones Operativas"/>
    <s v="Se enfoca en el desarrollo de una serie de tableros de las 5 desviaciones operativas principales con la información generada por TA"/>
    <m/>
    <d v="2024-10-01T00:00:00"/>
    <x v="60"/>
    <x v="10"/>
    <n v="322"/>
    <m/>
    <x v="0"/>
    <m/>
    <s v="Digital Nlatam - Citizen Developers"/>
    <x v="1"/>
    <s v="Digital "/>
    <m/>
    <s v="Diego Carpio"/>
    <s v="Diego Carpio"/>
    <s v="Aldo Maldonado"/>
    <s v="Aldo Maldonado"/>
    <s v="Nacional"/>
    <s v="Sí"/>
    <x v="2"/>
    <s v="Producción/Distribución Envasados"/>
    <n v="5"/>
    <n v="5"/>
    <n v="3"/>
    <n v="5"/>
    <n v="0"/>
    <n v="3"/>
    <n v="3"/>
    <n v="360"/>
    <n v="5"/>
    <n v="4"/>
    <n v="1"/>
    <n v="3"/>
    <n v="1"/>
    <n v="1"/>
    <n v="3"/>
    <n v="270"/>
    <n v="630"/>
    <s v="S: Se liberó el primer tablero y se identificó la necesidad de mejorar la calidad de datos. Para tener efectividad en el resto de los tableros dependemos del % de escaneo_x000a_N: Es neCésario mejorar la calidad de datos para que la información sea confiable."/>
    <m/>
    <m/>
    <m/>
    <s v="Control de la operación "/>
    <m/>
    <m/>
    <m/>
    <m/>
    <m/>
    <m/>
    <m/>
    <m/>
    <m/>
    <m/>
    <x v="6"/>
  </r>
  <r>
    <m/>
    <n v="110"/>
    <m/>
    <m/>
    <s v="Tablero KPIS mensuales Operaciones.(Producción y Distribución)"/>
    <s v="Tablero en PowerBi donde se muestren los principales KPIs de Operaciones."/>
    <m/>
    <d v="2025-08-01T00:00:00"/>
    <x v="61"/>
    <x v="16"/>
    <m/>
    <s v="No iniciado"/>
    <x v="2"/>
    <m/>
    <s v="Digital Nlatam"/>
    <x v="2"/>
    <s v="Digital "/>
    <s v="Aldo Maldonado"/>
    <s v="Diego Carpio"/>
    <s v="Diego Carpio"/>
    <s v="Aldo Maldonado"/>
    <s v="Aldo Maldonado"/>
    <s v="Operaciones"/>
    <s v="Sí"/>
    <x v="3"/>
    <m/>
    <n v="3"/>
    <n v="5"/>
    <n v="1"/>
    <n v="5"/>
    <n v="1"/>
    <n v="5"/>
    <n v="5"/>
    <n v="375"/>
    <n v="1"/>
    <n v="5"/>
    <n v="2"/>
    <n v="3"/>
    <n v="3"/>
    <n v="1"/>
    <n v="1"/>
    <n v="240"/>
    <n v="615"/>
    <s v="S: Actualmente Aldo desarrolló parte del tablero. Faltan datos que requieren de un desarrollo para completar el tablero. Se requiere un desarrollo para el registro de las horas hombre (no existe actualmente)_x000a_N. Reunión con líder de operaciones / negocio para definir requerimientos y alcances"/>
    <s v="1. Sesión para revisar alcance del reporte de Aldo y levantar requerimientos de negocio - 3 al 7 de Mar"/>
    <m/>
    <m/>
    <s v="Eficiencia operativa"/>
    <m/>
    <m/>
    <m/>
    <m/>
    <m/>
    <m/>
    <m/>
    <m/>
    <m/>
    <m/>
    <x v="3"/>
  </r>
  <r>
    <m/>
    <n v="111"/>
    <m/>
    <m/>
    <s v="Tablero KPIS de Distribución PGP"/>
    <s v="Tablero en PowerBi donde se muestren los principales KPIs de Distribución."/>
    <m/>
    <d v="2024-12-06T00:00:00"/>
    <x v="40"/>
    <x v="16"/>
    <m/>
    <s v="Cancelado"/>
    <x v="2"/>
    <s v="No"/>
    <s v="Digital Nlatam"/>
    <x v="3"/>
    <s v="Digital"/>
    <s v="NA"/>
    <s v="Arturo Lozano"/>
    <s v="Arturo Lozano"/>
    <s v="ND"/>
    <s v="Miguel Delgado"/>
    <s v="Operaciones"/>
    <s v="Sí"/>
    <x v="0"/>
    <s v="Producción/Distribución Envasados"/>
    <n v="3"/>
    <n v="5"/>
    <n v="1"/>
    <n v="5"/>
    <n v="1"/>
    <n v="5"/>
    <n v="5"/>
    <n v="375"/>
    <n v="1"/>
    <n v="5"/>
    <n v="2"/>
    <n v="3"/>
    <n v="3"/>
    <n v="1"/>
    <n v="1"/>
    <n v="240"/>
    <n v="615"/>
    <s v="S: Se tienen actualmente KPIs de distribución._x000a_N: se requiere junta con el negocio para definir requerimientos y alcances de la oportunidad"/>
    <s v="Este tablero fue un requerimiento de Arturo Lozano, sin embargo se está planeando otro proyecto con KPIS de OPERACIONES, lo cual puede absover este requerimiento. Se considera cancelar este proyecto para ingresarlo en el otro de tablero KPIS OPERACIONES."/>
    <m/>
    <m/>
    <m/>
    <m/>
    <m/>
    <m/>
    <m/>
    <m/>
    <m/>
    <m/>
    <m/>
    <m/>
    <m/>
    <x v="7"/>
  </r>
  <r>
    <m/>
    <n v="112"/>
    <m/>
    <m/>
    <s v="Tablero TA en pantallas en plantas y CEDIS*"/>
    <s v="Desarrollar tableros a partir de la información de TA para monitorear la operación en plantas y CEDIS_x000a_"/>
    <m/>
    <s v="TBD"/>
    <x v="27"/>
    <x v="10"/>
    <n v="244"/>
    <m/>
    <x v="2"/>
    <m/>
    <s v="Digital Nlatam"/>
    <x v="2"/>
    <s v="Digital / IT "/>
    <m/>
    <s v="Erika Acosta"/>
    <s v="Erika Acosta"/>
    <s v="Uriel Torres"/>
    <s v="Aldo Maldonado"/>
    <m/>
    <s v="Sí"/>
    <x v="2"/>
    <m/>
    <n v="3"/>
    <n v="5"/>
    <n v="3"/>
    <n v="5"/>
    <n v="0"/>
    <n v="1"/>
    <n v="3"/>
    <n v="300"/>
    <n v="1"/>
    <n v="3"/>
    <n v="2"/>
    <n v="3"/>
    <n v="3"/>
    <n v="5"/>
    <n v="3"/>
    <n v="300"/>
    <n v="600"/>
    <s v="S: Se enlista necesidad general_x000a_N: Se requiere reunión con Negocio para detallar alcances y detalle de requerimientos"/>
    <s v="1. Sesión para hacer la definición del proyecto y levantar requerimientos."/>
    <m/>
    <m/>
    <s v="Control de la operación "/>
    <m/>
    <m/>
    <m/>
    <m/>
    <m/>
    <m/>
    <m/>
    <m/>
    <m/>
    <m/>
    <x v="3"/>
  </r>
  <r>
    <m/>
    <n v="113"/>
    <m/>
    <m/>
    <s v="Mejorar el sistema de facturación en punto de venta"/>
    <s v="Mejoras en el sistema de facturación en punto de venta y control de inventarios (Códigos de barras, aplicación de cupones, pago de servicios etc.) _x000a_"/>
    <m/>
    <s v="TBD"/>
    <x v="27"/>
    <x v="10"/>
    <n v="244"/>
    <s v="No iniciado"/>
    <x v="1"/>
    <m/>
    <s v="IT Group"/>
    <x v="2"/>
    <s v="IT Local "/>
    <m/>
    <s v="Marco Pacheco"/>
    <s v="Deyanira Blanco "/>
    <m/>
    <s v="José Ramón Rodríguez"/>
    <m/>
    <s v="Sí"/>
    <x v="3"/>
    <m/>
    <n v="3"/>
    <n v="1"/>
    <n v="5"/>
    <n v="5"/>
    <n v="3"/>
    <n v="5"/>
    <n v="5"/>
    <n v="405"/>
    <n v="3"/>
    <n v="2"/>
    <n v="1"/>
    <n v="3"/>
    <n v="1"/>
    <n v="1"/>
    <n v="1"/>
    <n v="180"/>
    <n v="585"/>
    <s v="S: Mejorara el proceso de facturación en punto de venta, actualmente se usa JDE como POS_x000a_N: Junta con Negocio para definir requerimientos de negocio y evaluar"/>
    <m/>
    <m/>
    <m/>
    <m/>
    <m/>
    <m/>
    <m/>
    <m/>
    <m/>
    <m/>
    <m/>
    <m/>
    <m/>
    <m/>
    <x v="3"/>
  </r>
  <r>
    <m/>
    <n v="114"/>
    <m/>
    <m/>
    <s v="Cámaras en áreas designadas para recuperación de cilindros "/>
    <s v="Instalación de cámaras que con IA detecten en las localidades faltas de compliance."/>
    <m/>
    <d v="2025-01-01T00:00:00"/>
    <x v="62"/>
    <x v="31"/>
    <n v="358"/>
    <s v="No iniciado"/>
    <x v="0"/>
    <s v="No"/>
    <s v="Digital Nlatam"/>
    <x v="2"/>
    <s v="Digital / IT"/>
    <s v="NA"/>
    <s v="Erika Acosta"/>
    <s v="Erika Acosta"/>
    <s v="TBD"/>
    <s v="Tania Mercado"/>
    <s v="Operaciones"/>
    <s v="Sí"/>
    <x v="2"/>
    <s v="Finanzas/RH/Compras/Nitropet"/>
    <n v="3"/>
    <n v="1"/>
    <n v="4"/>
    <n v="5"/>
    <n v="5"/>
    <n v="3"/>
    <n v="3"/>
    <n v="360"/>
    <n v="3"/>
    <n v="2"/>
    <n v="5"/>
    <n v="1"/>
    <n v="1"/>
    <n v="1"/>
    <n v="1"/>
    <n v="210"/>
    <n v="570"/>
    <s v="S: Se enlista necesidad general_x000a_N: Se requiere reunión con Negocio para detallar alcances y detalle de requerimientos"/>
    <s v="Validar alcance de este proyecto."/>
    <m/>
    <m/>
    <s v="Control"/>
    <m/>
    <m/>
    <m/>
    <m/>
    <m/>
    <m/>
    <m/>
    <m/>
    <m/>
    <m/>
    <x v="3"/>
  </r>
  <r>
    <m/>
    <n v="115"/>
    <m/>
    <m/>
    <s v="Desarrollo para sustituir avión de entrada y salida de unidades *"/>
    <s v="Formato digital para sustituir el avión de entrada y salida de unidades para mejorar el control y aprovechar el uso de información digital _x000a_"/>
    <m/>
    <d v="2025-01-01T00:00:00"/>
    <x v="61"/>
    <x v="17"/>
    <n v="61"/>
    <s v="No iniciado"/>
    <x v="2"/>
    <s v="No"/>
    <s v="IT Group"/>
    <x v="2"/>
    <s v="IT local/digital"/>
    <s v="Practicantes"/>
    <s v="Erika Acosta"/>
    <s v="Erika Acosta"/>
    <s v="TBD"/>
    <s v="Miguel Delgado"/>
    <s v="Operaciones"/>
    <s v="Sí"/>
    <x v="0"/>
    <s v="Producción/Distribución Envasados"/>
    <n v="3"/>
    <n v="1"/>
    <n v="3"/>
    <n v="5"/>
    <n v="1"/>
    <n v="3"/>
    <n v="3"/>
    <n v="285"/>
    <n v="5"/>
    <n v="5"/>
    <n v="3"/>
    <n v="1"/>
    <n v="1"/>
    <n v="3"/>
    <n v="1"/>
    <n v="285"/>
    <n v="570"/>
    <s v="S: El Avión es un formato que actualmente se utiliza para contabilizar cilindros que sale a la ruta. Es en papel._x000a_N: Revisar con el negocio los requerimientos para evaluar"/>
    <s v="Validar alcance de este proyecto."/>
    <m/>
    <m/>
    <s v="Control"/>
    <m/>
    <m/>
    <m/>
    <m/>
    <m/>
    <m/>
    <m/>
    <m/>
    <m/>
    <m/>
    <x v="3"/>
  </r>
  <r>
    <m/>
    <n v="116"/>
    <m/>
    <m/>
    <s v="Automatización de proceso de validación de conductores en tecnología a bordo de unidades."/>
    <s v="Reconocimiento facial a conductores profesionales para contar sus horas de servicio y tener disponible en un tablero:_x000a_i._x0009_En el acceso a la localidad para el check in e inician las horas de servicio._x000a_ii._x0009_En la unidad check in para iniciar la ruta e inician horas de conducción._x000a_iii._x0009_Check out al terminar la ruta._x000a_iv._x0009_Check out al salir de la localidad y cerrar las Horas de servicio del conductor."/>
    <m/>
    <d v="2024-12-06T00:00:00"/>
    <x v="40"/>
    <x v="16"/>
    <m/>
    <s v="No iniciado"/>
    <x v="2"/>
    <s v="No"/>
    <s v="Digital Nlatam"/>
    <x v="3"/>
    <s v="IT Group"/>
    <s v="NA"/>
    <s v="Arturo Lozano"/>
    <s v="Arturo Lozano"/>
    <s v="ND"/>
    <s v="Miguel Delgado"/>
    <s v="Operaciones"/>
    <s v="Sí"/>
    <x v="0"/>
    <s v="Producción/Distribución Envasados"/>
    <n v="3"/>
    <n v="1"/>
    <n v="4"/>
    <n v="3"/>
    <n v="1"/>
    <n v="3"/>
    <n v="3"/>
    <n v="270"/>
    <n v="3"/>
    <n v="3"/>
    <n v="2"/>
    <n v="3"/>
    <n v="1"/>
    <n v="3"/>
    <n v="1"/>
    <n v="240"/>
    <n v="510"/>
    <s v="S: Se enlista necesidad general_x000a_N: Se requiere reunión con Negocio para detallar alcances y detalle de requerimientos"/>
    <s v="Se evaluará este proyecto con Arturo Lozano para validar con él si es prioritario o no."/>
    <m/>
    <m/>
    <m/>
    <m/>
    <m/>
    <m/>
    <m/>
    <m/>
    <m/>
    <m/>
    <m/>
    <m/>
    <m/>
    <x v="7"/>
  </r>
  <r>
    <m/>
    <n v="117"/>
    <m/>
    <m/>
    <s v="Seguimiento a tareas de Seguridad SOS a través de Teams."/>
    <s v="Generación de grupos de TEAMS donde personal de Linde pueda documentar y dar seguimientos a hallazgos de seguridad y limpieza en localidades."/>
    <m/>
    <s v="TBD"/>
    <x v="27"/>
    <x v="10"/>
    <n v="244"/>
    <s v="Cancelado"/>
    <x v="7"/>
    <m/>
    <s v="Digital Nlatam - Citizen Developers"/>
    <x v="3"/>
    <s v="Digital "/>
    <s v="Claudia Oliden"/>
    <s v="Obed Vázquez"/>
    <s v="Obed Vázquez"/>
    <s v="no asignado"/>
    <s v="Armando Guerrero"/>
    <m/>
    <s v="Sí"/>
    <x v="3"/>
    <m/>
    <n v="3"/>
    <n v="5"/>
    <n v="5"/>
    <n v="5"/>
    <n v="1"/>
    <n v="3"/>
    <n v="5"/>
    <n v="405"/>
    <m/>
    <m/>
    <m/>
    <m/>
    <m/>
    <m/>
    <m/>
    <n v="0"/>
    <n v="405"/>
    <s v="S: Se enlista necesidad general_x000a_N: Se requiere reunión con Negocio para detallar alcances y detalle de requerimientos"/>
    <m/>
    <m/>
    <m/>
    <m/>
    <m/>
    <m/>
    <m/>
    <m/>
    <m/>
    <m/>
    <m/>
    <m/>
    <m/>
    <m/>
    <x v="3"/>
  </r>
  <r>
    <s v="A8"/>
    <n v="118"/>
    <m/>
    <m/>
    <s v="Planeación centralizada de rutas para conductores Retail"/>
    <m/>
    <m/>
    <d v="2024-02-01T00:00:00"/>
    <x v="57"/>
    <x v="10"/>
    <n v="609"/>
    <m/>
    <x v="0"/>
    <m/>
    <s v="IT Group"/>
    <x v="2"/>
    <s v="IT Local "/>
    <m/>
    <s v="Marco Pacheco"/>
    <s v="Deyanira Blanco "/>
    <s v="Juan Romero "/>
    <s v="José Ramón Rodríguez"/>
    <s v="PGP Nte./ Occidente / Noroeste"/>
    <s v="Sí"/>
    <x v="3"/>
    <s v="Marketing/Ventas Cilindros"/>
    <n v="5"/>
    <n v="5"/>
    <n v="3"/>
    <n v="5"/>
    <n v="3"/>
    <n v="3"/>
    <n v="3"/>
    <n v="405"/>
    <m/>
    <m/>
    <m/>
    <m/>
    <m/>
    <m/>
    <m/>
    <n v="0"/>
    <n v="405"/>
    <s v="S: Se identifica la necesidad de mejorar el canal Express. Se busca planeación centralizada con Geoposiciones y todo lo que implica para aprovechar los reportes de desviaciones actuales que se monitorean en Distribución. Ya se está avanzando con el geoposicionamiento de clientes, Gdl., Valle de México, Mty.. Se tiene un piloto corriendo en Gdl.. Valle de México ya están Geoposicionados 100%, Mty. ya se tienen las geoposiciones y falta que carguen la info en Roadnet._x000a__x000a_N: Revisar del piloto de Gdl. los hallazgos encontrados._x000a_"/>
    <s v="Agendar sesión para definir requerimientos de Negocio 3Mar25_x000a__x000a_Seguimiento al los resultados. "/>
    <m/>
    <m/>
    <s v="Tiempo "/>
    <m/>
    <m/>
    <m/>
    <m/>
    <m/>
    <m/>
    <m/>
    <m/>
    <m/>
    <m/>
    <x v="3"/>
  </r>
  <r>
    <m/>
    <n v="119"/>
    <m/>
    <m/>
    <s v="Optimización de Cadena de suministro de Helio PGP."/>
    <s v="Herramienta digital que permita optimizar la cadena de suministro de Helio Líquido desde su fuente hasta las distintas plantas en tiempo y costo."/>
    <m/>
    <d v="2024-11-01T00:00:00"/>
    <x v="7"/>
    <x v="10"/>
    <n v="601"/>
    <m/>
    <x v="4"/>
    <m/>
    <s v="Digital Nlatam"/>
    <x v="2"/>
    <s v="Digital "/>
    <m/>
    <s v="Francisco Mata"/>
    <s v="Manuel Lozoya"/>
    <s v="TBD"/>
    <s v="José Ramón Rodríguez"/>
    <s v="PGP Nte./ Occidente / Noroeste"/>
    <s v="Sí"/>
    <x v="1"/>
    <s v="Producción/Distribución Envasados"/>
    <n v="5"/>
    <n v="5"/>
    <n v="1"/>
    <n v="5"/>
    <n v="3"/>
    <n v="3"/>
    <n v="5"/>
    <n v="405"/>
    <m/>
    <m/>
    <m/>
    <m/>
    <m/>
    <m/>
    <m/>
    <n v="0"/>
    <n v="405"/>
    <s v="S: Se identificó la necesidad general por el negocio. Se requiere asignar un recurso técnico y por el negocio definir los alcances y datos para construir el modelo. 13 Feb Nancy envía a Salvador los requerimientos neCésarios al sistema._x000a_N: Asignar desarrollo a recursos por ingresar (becarios) y tener las definiciones se negocio de los alcances del modelo y funcionalidad. Asignar líder de operaciones para este proyecto. "/>
    <s v="_x000a_"/>
    <m/>
    <m/>
    <m/>
    <m/>
    <m/>
    <m/>
    <m/>
    <m/>
    <m/>
    <m/>
    <m/>
    <m/>
    <m/>
    <x v="3"/>
  </r>
  <r>
    <m/>
    <n v="120"/>
    <m/>
    <m/>
    <s v="Conexión CONSOL con TA para el rastreo de cilindros de Gases Especiales"/>
    <s v="Fase 1. Rastrear con TA los cilindros pedidos a través de CONSOL desde su salida de planta Santo Domingo a localidades Linde y posteriormente al cliente._x000a_Fase 2. Programación automática en JDE_x000a_"/>
    <m/>
    <s v="TBD"/>
    <x v="27"/>
    <x v="10"/>
    <n v="244"/>
    <s v="No iniciado"/>
    <x v="5"/>
    <m/>
    <s v="IT Group"/>
    <x v="2"/>
    <s v="SSC"/>
    <m/>
    <s v="Raúl Gallegos "/>
    <s v="Arael Mejía"/>
    <s v="TBD"/>
    <s v="Aldo Maldonado"/>
    <m/>
    <s v="Sí"/>
    <x v="2"/>
    <m/>
    <n v="5"/>
    <n v="5"/>
    <n v="3"/>
    <n v="5"/>
    <n v="1"/>
    <n v="3"/>
    <n v="3"/>
    <n v="375"/>
    <m/>
    <m/>
    <m/>
    <m/>
    <m/>
    <m/>
    <m/>
    <n v="0"/>
    <n v="375"/>
    <s v="S: Actualmente se tienen herramientas como Green Mile que permite rastrear un pedido._x000a_N: Revisar con el negocio los requerimientos para definir alcance"/>
    <m/>
    <m/>
    <m/>
    <s v="Control de activos"/>
    <m/>
    <m/>
    <m/>
    <m/>
    <m/>
    <m/>
    <m/>
    <m/>
    <m/>
    <m/>
    <x v="3"/>
  </r>
  <r>
    <s v="A2"/>
    <n v="121"/>
    <m/>
    <m/>
    <s v="COMPENSA Sistema de compensación variable para Retail  (Ventas)  "/>
    <s v="Sistema para calcular la compensación variable de personal comercial de Retail._x000a_"/>
    <m/>
    <s v="TBD"/>
    <x v="42"/>
    <x v="10"/>
    <n v="603"/>
    <m/>
    <x v="1"/>
    <m/>
    <s v="IT Group"/>
    <x v="2"/>
    <s v="IT Local"/>
    <m/>
    <s v="Marco Pacheco"/>
    <s v="NinfaEdith Fernández / Deyanira Blanco (negocio)"/>
    <s v="Juan Lopez_x000a_ Julio Olvera"/>
    <s v="José Ramón Rodríguez"/>
    <s v="PGP Nte./ Occidente / Noroeste"/>
    <s v="Sí"/>
    <x v="3"/>
    <s v="Marketing/Ventas Cilindros"/>
    <n v="4"/>
    <n v="5"/>
    <n v="2"/>
    <n v="5"/>
    <n v="1"/>
    <n v="1"/>
    <n v="3"/>
    <n v="315"/>
    <m/>
    <m/>
    <m/>
    <m/>
    <m/>
    <m/>
    <m/>
    <n v="0"/>
    <n v="315"/>
    <s v="S: Se desarrollo una primer etapa para Bulk que termina en Mar25, se decisión poner on Hold el alcance para PGP_x000a_N: Retomar proyecto para PGP. Primero Definir reglas de negocio"/>
    <m/>
    <m/>
    <m/>
    <s v="Tiempo_x000a_Costo"/>
    <m/>
    <m/>
    <m/>
    <m/>
    <m/>
    <m/>
    <m/>
    <m/>
    <m/>
    <m/>
    <x v="3"/>
  </r>
  <r>
    <m/>
    <n v="122"/>
    <m/>
    <m/>
    <s v="Proceso de cambio de precios especiales HG"/>
    <s v="Automatizar el proceso de autorización y actualización de precios en JDE"/>
    <m/>
    <d v="2025-01-01T00:00:00"/>
    <x v="27"/>
    <x v="10"/>
    <n v="244"/>
    <m/>
    <x v="1"/>
    <m/>
    <s v="IT Group"/>
    <x v="2"/>
    <s v="IT Local"/>
    <m/>
    <s v="Marco Pacheco"/>
    <s v="Elena Morales"/>
    <m/>
    <s v="José Ramón Rodríguez"/>
    <m/>
    <s v="Sí"/>
    <x v="3"/>
    <m/>
    <n v="3"/>
    <n v="1"/>
    <n v="3"/>
    <n v="5"/>
    <n v="1"/>
    <n v="5"/>
    <n v="3"/>
    <n v="315"/>
    <m/>
    <m/>
    <m/>
    <m/>
    <m/>
    <m/>
    <m/>
    <n v="0"/>
    <n v="315"/>
    <s v="S: Automatizar el proceso de autorización y actualización de precios en JDE cuando es SPOT_x000a_N: Revisar con Negocio y IT requerimientos para evaluar opciones de desarrollo. Revisar con negocio si la iniciativa que ya se tiene con IT puede ayudar a este requerimiento. Silverio Hernández"/>
    <m/>
    <m/>
    <m/>
    <m/>
    <m/>
    <m/>
    <m/>
    <m/>
    <m/>
    <m/>
    <m/>
    <m/>
    <m/>
    <m/>
    <x v="3"/>
  </r>
  <r>
    <m/>
    <n v="123"/>
    <m/>
    <m/>
    <s v="Tablero para identificar a diario las entregas que no se hicieron a clientes de gases especiales"/>
    <s v="Asegurar la comunicación y gestión comercial oportuna con los clientes cuando entregamos de forma parcial o no entregamos"/>
    <m/>
    <s v="TBD"/>
    <x v="27"/>
    <x v="10"/>
    <n v="244"/>
    <m/>
    <x v="0"/>
    <m/>
    <s v="Transformación Digital"/>
    <x v="2"/>
    <s v="Trans Digital / Digital"/>
    <s v="Definir"/>
    <s v="Raúl Gallegos "/>
    <s v="César Moreno"/>
    <s v="TBD"/>
    <s v="Tania Mercado"/>
    <m/>
    <s v="Sí"/>
    <x v="2"/>
    <s v="Finanzas/RH/Compras/Nitropet"/>
    <m/>
    <m/>
    <m/>
    <m/>
    <m/>
    <m/>
    <m/>
    <n v="0"/>
    <m/>
    <m/>
    <m/>
    <m/>
    <m/>
    <m/>
    <m/>
    <n v="0"/>
    <n v="0"/>
    <s v="S: Se identificó oportunidad con usuario y se requiere definiciones de alcances y líderes para el proyecto._x000a_N: Sesión con Process Owner para tomar definiciones de negocio"/>
    <s v="1. Sesión con Raúl Gallegos para Definir el alcance del proyecto y enlistar requerimientos - 24 al 28 de Mar"/>
    <m/>
    <m/>
    <s v="Recuperación de costos por viajes en falso "/>
    <m/>
    <m/>
    <m/>
    <m/>
    <m/>
    <m/>
    <m/>
    <m/>
    <m/>
    <m/>
    <x v="3"/>
  </r>
  <r>
    <m/>
    <n v="124"/>
    <m/>
    <m/>
    <s v="RPA para creación automática de solicitudes de precios contratos nacionales con gobierno."/>
    <s v="RPA  para automatizar la solicitud en la base de datos de precios especiales en la APP Precios Especiales."/>
    <m/>
    <d v="2025-05-01T00:00:00"/>
    <x v="40"/>
    <x v="16"/>
    <m/>
    <s v="No iniciado"/>
    <x v="1"/>
    <s v="No"/>
    <s v="IT"/>
    <x v="2"/>
    <s v="SSC"/>
    <s v="Gabriela Barriga"/>
    <s v="Alan Mendoza"/>
    <s v="Gabriela Barriga"/>
    <s v="Miguel González Moreno"/>
    <m/>
    <s v="PGP Nacional"/>
    <s v="Si"/>
    <x v="0"/>
    <s v="Marketing/Ventas Cilindros"/>
    <m/>
    <m/>
    <m/>
    <m/>
    <m/>
    <m/>
    <m/>
    <n v="0"/>
    <m/>
    <m/>
    <m/>
    <m/>
    <m/>
    <m/>
    <m/>
    <n v="0"/>
    <n v="0"/>
    <m/>
    <m/>
    <m/>
    <m/>
    <m/>
    <m/>
    <m/>
    <m/>
    <m/>
    <m/>
    <m/>
    <m/>
    <m/>
    <m/>
    <m/>
    <x v="3"/>
  </r>
  <r>
    <m/>
    <n v="125"/>
    <m/>
    <m/>
    <s v="Reporte para visualizar cilindros asignados a clientes Vs cobro de renta"/>
    <s v="Visualizar los cilindros y /o activos asignados a clientes vs a los que les cobramos renta con el objetivo de identificar oportunidades de manera sencilla y ágil (Cilindros y tanques / inventario de activos por cliente)."/>
    <m/>
    <s v="TBD"/>
    <x v="27"/>
    <x v="10"/>
    <n v="244"/>
    <m/>
    <x v="1"/>
    <m/>
    <s v="Digital Nlatam"/>
    <x v="2"/>
    <s v="Digital "/>
    <m/>
    <s v="Jorge Ruíz"/>
    <s v="Jorge Ruíz"/>
    <m/>
    <s v="José Ramón Rodríguez"/>
    <m/>
    <s v="Sí"/>
    <x v="2"/>
    <m/>
    <m/>
    <m/>
    <m/>
    <m/>
    <m/>
    <m/>
    <m/>
    <n v="0"/>
    <m/>
    <m/>
    <m/>
    <m/>
    <m/>
    <m/>
    <m/>
    <n v="0"/>
    <n v="0"/>
    <s v="Esta necesidad se cubre con el Proyecto &quot;Rental &amp; Fees Tracking&quot;"/>
    <s v="1. Sesión con Oscar Flores para alinear la necesidad con un solo proyecto - 3 al 7 de Marzo"/>
    <m/>
    <m/>
    <m/>
    <m/>
    <m/>
    <m/>
    <m/>
    <m/>
    <m/>
    <m/>
    <m/>
    <m/>
    <m/>
    <x v="3"/>
  </r>
  <r>
    <m/>
    <n v="126"/>
    <m/>
    <m/>
    <s v="Facturación automática de cilindros en lento movimiento."/>
    <s v="Facturación automática de cilindros en lento movimiento, incluye un proceso simple de autorización.  Evitar la generación manual del proceso de facturación."/>
    <m/>
    <s v="TBD"/>
    <x v="27"/>
    <x v="10"/>
    <n v="244"/>
    <m/>
    <x v="1"/>
    <m/>
    <s v="IT Group"/>
    <x v="2"/>
    <s v="IT Local "/>
    <m/>
    <s v="Jorge Ruíz"/>
    <s v="TBD"/>
    <m/>
    <s v="Aldo Maldonado"/>
    <m/>
    <s v="Sí"/>
    <x v="2"/>
    <m/>
    <m/>
    <m/>
    <m/>
    <m/>
    <m/>
    <m/>
    <m/>
    <n v="0"/>
    <m/>
    <m/>
    <m/>
    <m/>
    <m/>
    <m/>
    <m/>
    <n v="0"/>
    <n v="0"/>
    <s v="S: Definir requerimientos para la solución"/>
    <s v="1. Revisar alcance con reporte de lento movimiento de TA - 3 al 7 de Marzo"/>
    <m/>
    <m/>
    <m/>
    <m/>
    <m/>
    <m/>
    <m/>
    <m/>
    <m/>
    <m/>
    <m/>
    <m/>
    <m/>
    <x v="3"/>
  </r>
  <r>
    <m/>
    <n v="127"/>
    <m/>
    <m/>
    <s v="Centralización digitalización de expedientes"/>
    <s v="Digitalización y resguardo centralizado de expedientes de clientes de GE."/>
    <m/>
    <d v="2025-01-01T00:00:00"/>
    <x v="22"/>
    <x v="16"/>
    <m/>
    <m/>
    <x v="0"/>
    <m/>
    <s v="IT Group"/>
    <x v="2"/>
    <s v="Externo /IT"/>
    <m/>
    <s v="Erika Acosta"/>
    <s v="Erika Acosta"/>
    <s v="TBD"/>
    <s v="Tania Mercado"/>
    <m/>
    <s v="Sí"/>
    <x v="3"/>
    <s v="Finanzas/RH/Compras/Nitropet"/>
    <m/>
    <m/>
    <m/>
    <m/>
    <m/>
    <m/>
    <m/>
    <n v="0"/>
    <m/>
    <m/>
    <m/>
    <m/>
    <m/>
    <m/>
    <m/>
    <n v="0"/>
    <n v="0"/>
    <s v="S: Se justificó centralizar físicamente los expedientes y Digitalizarlos con un Proveedor Externo_x000a_N: En proceso la contratación del proveedor_x000a_"/>
    <m/>
    <m/>
    <m/>
    <m/>
    <m/>
    <m/>
    <m/>
    <m/>
    <m/>
    <m/>
    <m/>
    <m/>
    <m/>
    <m/>
    <x v="4"/>
  </r>
  <r>
    <m/>
    <m/>
    <m/>
    <n v="34796"/>
    <s v="Desempeño Clientes nuevos/perdidos"/>
    <s v="Herramienta que muestre y calcule el desempeño de la fuerza comercial en base a los clientes nuevos, prospectos, clientes perdidos así como se asigne una calificación a cada vendedor/región que permita colocarlo en un ranking."/>
    <m/>
    <m/>
    <x v="9"/>
    <x v="6"/>
    <n v="56"/>
    <s v="On time"/>
    <x v="1"/>
    <m/>
    <s v="Transformación Digital"/>
    <x v="1"/>
    <s v="Trans Digital / Digital"/>
    <m/>
    <s v="Francisco Mata"/>
    <s v="Eber Montoya"/>
    <s v="Ivan Arredondo"/>
    <s v="José Ramón Rodríguez"/>
    <s v="VP Gases Envasados"/>
    <m/>
    <x v="3"/>
    <m/>
    <m/>
    <m/>
    <m/>
    <m/>
    <m/>
    <m/>
    <m/>
    <n v="0"/>
    <m/>
    <m/>
    <m/>
    <m/>
    <m/>
    <m/>
    <m/>
    <n v="0"/>
    <n v="0"/>
    <s v="S: La herramienta se encuentra en desarrollo"/>
    <m/>
    <s v="Ventas"/>
    <m/>
    <m/>
    <m/>
    <m/>
    <m/>
    <m/>
    <m/>
    <m/>
    <m/>
    <m/>
    <m/>
    <m/>
    <x v="4"/>
  </r>
  <r>
    <m/>
    <m/>
    <m/>
    <m/>
    <s v="Ordenes Medigas Canceladas"/>
    <s v="Dashboard que muestre las ordenes del negocio de Medigas que han sido canceladas por el operador con sus motivos para su análisis._x000a_Actualización de dashboard estatus de pedidos Medigas_x000a_"/>
    <m/>
    <m/>
    <x v="63"/>
    <x v="32"/>
    <n v="24"/>
    <s v="On time"/>
    <x v="5"/>
    <m/>
    <s v="Digital Nlatam - Citizen Developers"/>
    <x v="0"/>
    <s v="Trans Digital"/>
    <s v="Marina Dávila"/>
    <s v="Alan Mendoza"/>
    <s v="Alan Mendoza"/>
    <m/>
    <m/>
    <s v="PGP Nacional"/>
    <s v="Si"/>
    <x v="3"/>
    <s v="Marketing/Ventas Cilindros"/>
    <n v="3"/>
    <n v="5"/>
    <n v="1"/>
    <n v="5"/>
    <n v="0"/>
    <n v="3"/>
    <n v="3"/>
    <n v="300"/>
    <n v="5"/>
    <n v="5"/>
    <n v="3"/>
    <n v="5"/>
    <n v="5"/>
    <n v="5"/>
    <n v="5"/>
    <n v="495"/>
    <n v="795"/>
    <s v="S: Se desarrolla y se libera dashboard de Ordenes Canceladas Medigas así como la actualización del dashboard Estatus Pedidos Medigas dentro del Panel de rutas_x000a_"/>
    <m/>
    <s v="Control"/>
    <m/>
    <m/>
    <m/>
    <m/>
    <m/>
    <m/>
    <m/>
    <m/>
    <m/>
    <m/>
    <m/>
    <m/>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s v="G10"/>
    <n v="1"/>
    <s v="AM02959"/>
    <n v="30572"/>
    <s v="Pricing Precision con AI (Pricing Precision - Mexico)"/>
    <s v="Modelo IA que analiza precios de clientes por variables: producto, región, volumen, tipo de cliente. Para detectar oportunidades de incrementos con la herramienta. PRICE TAG de manera automática."/>
    <m/>
    <s v="TBD"/>
    <x v="0"/>
    <x v="0"/>
    <n v="397"/>
    <s v="On time"/>
    <s v="Finanzas, RH, Administración"/>
    <s v="No"/>
    <s v="Digital Nlatam"/>
    <x v="0"/>
    <s v="Global AI"/>
    <s v="NA"/>
    <s v="Ninfaedith Fernández"/>
    <s v="Ninfaedith Fernández"/>
    <s v="Iván Arredondo"/>
    <s v="Tania Mercado"/>
    <s v="Finanzas /Compras / IT"/>
    <s v="Sí"/>
    <s v="Claudia Oliden"/>
    <s v="Finanzas/RH/Compras/Nitropet"/>
    <n v="4"/>
    <n v="5"/>
    <n v="5"/>
    <n v="5"/>
    <n v="5"/>
    <n v="3"/>
    <n v="5"/>
    <n v="480"/>
    <n v="5"/>
    <n v="5"/>
    <n v="2"/>
    <n v="5"/>
    <n v="3"/>
    <n v="5"/>
    <n v="5"/>
    <n v="450"/>
    <n v="930"/>
    <s v="S: terminada primera etapa del modelo. Se planea utilizarlo en la campaña de precios de junio/julio 2025."/>
    <s v=" El plan es usar el pricing precisión en la sig campaña (junio-julio 25)"/>
    <n v="1512000"/>
    <m/>
    <s v="Venta adicional"/>
    <m/>
    <m/>
    <m/>
    <m/>
    <m/>
    <m/>
    <m/>
    <n v="0"/>
    <d v="2025-08-01T00:00:00"/>
    <d v="2026-07-01T00:00:00"/>
    <x v="0"/>
  </r>
  <r>
    <m/>
    <n v="2"/>
    <s v="AM03225"/>
    <m/>
    <s v="Dashboard Digital de Inventarios Hardgoods."/>
    <s v="Herramienta de análisis de inventarios de Hardgoods, rotación, venta, recepciones, precios, que permite tomar decisiones expeditas para reducir los inventarios en lento movimiento y añejamiento."/>
    <m/>
    <d v="2025-03-10T00:00:00"/>
    <x v="1"/>
    <x v="1"/>
    <n v="51"/>
    <s v="On time"/>
    <s v="Ventas &amp; Mkt."/>
    <s v="No"/>
    <s v="Digital Nlatam - Practicantes"/>
    <x v="0"/>
    <s v="IT Juan España*"/>
    <s v="Practicantes"/>
    <s v="Marco Pacheco"/>
    <s v="Nancy González"/>
    <s v="Gerardo Moya"/>
    <s v="José Ramón Rodríguez"/>
    <s v="PGP NAL."/>
    <s v="Sí"/>
    <s v="Claudia Oliden"/>
    <s v="Marketing/Ventas Cilindros"/>
    <n v="3"/>
    <n v="5"/>
    <n v="2"/>
    <n v="5"/>
    <n v="5"/>
    <n v="3"/>
    <n v="5"/>
    <n v="420"/>
    <n v="5"/>
    <n v="5"/>
    <n v="4"/>
    <n v="5"/>
    <n v="5"/>
    <n v="5"/>
    <n v="5"/>
    <n v="510"/>
    <n v="930"/>
    <s v="S: Terminado el tablero_x000a_N: Hay una columna que aunque está definida la información tiene inconsistencia pero se requiere que Juan España proporcione la información correcta. Se está dando seguimiento."/>
    <s v="Terminado el visor."/>
    <n v="100000"/>
    <m/>
    <s v="Control de Inventarios_x000a_Objetivo reducir en el 1er año 30% el inventario añejo a mas de 1 año. Actualmente + de 7 Millones de MXP"/>
    <m/>
    <m/>
    <m/>
    <m/>
    <m/>
    <m/>
    <m/>
    <n v="0"/>
    <d v="2025-08-01T00:00:00"/>
    <d v="2026-07-01T00:00:00"/>
    <x v="0"/>
  </r>
  <r>
    <m/>
    <n v="3"/>
    <s v="NO"/>
    <m/>
    <s v="Sistema de administración de permisos y requerimientos de autoridades en PLANTAS Linde: BD, APP  para alimentación  y visor de estatus de los anteriores. Tiendas"/>
    <s v="Desarrollo de 6 Aplicaciones para alimentación de estatus de permisos y requerimientos de autoridades para Tiends, Plantas ( PGP y GI), Nitropet, Onsite, Oficinas, Inmuebles y unidades de distribuión (PGP, Bulk, Nitropet). Así mismo un visor que muestra el estatus de permisos y requiermientos en las localidades. Se complementó el proyecto con guías y videos de cómo hacer la evaluación en las APPs._x000a_"/>
    <m/>
    <d v="2019-06-01T00:00:00"/>
    <x v="2"/>
    <x v="2"/>
    <n v="41"/>
    <s v="On time"/>
    <s v="Finanzas, RH, Administración"/>
    <s v="No"/>
    <s v="Digital Nlatam - Practicantes"/>
    <x v="0"/>
    <s v="Digital"/>
    <s v="Santiago Juárez"/>
    <s v="Juan José Ochoa"/>
    <s v="Eduardo Galván"/>
    <s v="NA"/>
    <s v="Miguel Delgado"/>
    <s v="Operaciones"/>
    <s v="Si"/>
    <s v="Claudia Oliden"/>
    <s v="Marketing/Ventas Cilindros"/>
    <n v="5"/>
    <n v="5"/>
    <n v="4"/>
    <n v="5"/>
    <n v="5"/>
    <n v="3"/>
    <n v="5"/>
    <n v="480"/>
    <n v="5"/>
    <n v="5"/>
    <n v="4"/>
    <n v="3"/>
    <n v="3"/>
    <n v="5"/>
    <n v="5"/>
    <n v="450"/>
    <n v="930"/>
    <s v="S: Requerimiento por parte del Ing. Eduardo Galván que fue evolucionando de ser para efectuar un due diligence de permisos y requerimientos de autoridades en tiendas, a evaluación también de Plantas (PGP y Bulk), Nitropet, Onsite, Oficinas, Inmuebles y unidades de distribución (Bulk, Nitropet, PGP) a nivel México. Se desarrollaron las bases de datos, 6 APPs, un visor en powerbi y guías (PDF) con su respectivo video de cómo llevar a cabo la evaluación para cada APP (segmento)."/>
    <m/>
    <s v="Compliance"/>
    <m/>
    <s v="Control / Compliance"/>
    <m/>
    <m/>
    <m/>
    <m/>
    <m/>
    <m/>
    <m/>
    <m/>
    <m/>
    <m/>
    <x v="0"/>
  </r>
  <r>
    <m/>
    <n v="4"/>
    <m/>
    <m/>
    <s v="Sistema de administración de permisos y requerimientos de autoridades localidades LInde: BD , APP  para alimentación  y visor de estatus"/>
    <s v="Aplicación para alimentación de estatus de permisos y requerimientos de autoridades para localidades Linde complementada por un visor que muestra el estatus de permisos y requiermientos en las localidades._x000a_"/>
    <m/>
    <d v="2025-05-05T00:00:00"/>
    <x v="3"/>
    <x v="3"/>
    <n v="47"/>
    <s v="On time"/>
    <s v="Finanzas, RH, Administración"/>
    <s v="No"/>
    <s v="Digital Nlatam - Practicantes"/>
    <x v="0"/>
    <s v="Digital"/>
    <s v="Santiago Juárez"/>
    <s v="Juan José Ochoa"/>
    <s v="Eduardo Galván"/>
    <s v="NA"/>
    <s v="Miguel Delgado"/>
    <s v="Operaciones"/>
    <s v="Si"/>
    <s v="Claudia Oliden"/>
    <s v="Marketing/Ventas Cilindros"/>
    <n v="5"/>
    <n v="5"/>
    <n v="4"/>
    <n v="5"/>
    <n v="5"/>
    <n v="3"/>
    <n v="5"/>
    <n v="480"/>
    <n v="5"/>
    <n v="5"/>
    <n v="4"/>
    <n v="3"/>
    <n v="3"/>
    <n v="5"/>
    <n v="5"/>
    <n v="450"/>
    <n v="930"/>
    <s v="S: Se desarrollaron BD, APPs y visor referentes a permisos y otros requerimientos (RH, COFEPRIS, Otros) para Tiendas."/>
    <s v="APPS listas desarrolladas por Santiago Juárez y el reporte de bi en ajustes por Braulio Martínez"/>
    <s v="Compliance"/>
    <m/>
    <s v="Control / Compliance"/>
    <m/>
    <m/>
    <m/>
    <m/>
    <m/>
    <m/>
    <m/>
    <m/>
    <m/>
    <m/>
    <x v="0"/>
  </r>
  <r>
    <m/>
    <n v="7"/>
    <s v="Proceso Jul-25"/>
    <m/>
    <s v="Asistente Virtual Inteligente para asistencia en Tiendas con NITRO AI"/>
    <s v="Alimentar Nitro con información de consulta para vendedores en tiendas que pueda ayudar a los Vendedores a obtener información inmediata de diversos temas, Adminitrativos, Comerciales y Técnicos, con un alto nivel de confiabilidad. "/>
    <m/>
    <d v="2025-02-01T00:00:00"/>
    <x v="4"/>
    <x v="4"/>
    <n v="88"/>
    <s v="On time"/>
    <s v="Ventas &amp; Mkt."/>
    <s v="Si"/>
    <s v="Digital Nlatam - Citizen Developers"/>
    <x v="0"/>
    <s v="Global AI"/>
    <s v="Manuel Lozoya"/>
    <s v="Marco Pacheco"/>
    <s v="Deyanira Blanco"/>
    <s v="Gerardo Moya"/>
    <s v="José Ramón Rodríguez"/>
    <s v="PGP Centro/Sur"/>
    <s v="Sí"/>
    <s v="Manuel Lozoya"/>
    <s v="Marketing/Ventas Cilindros"/>
    <n v="3"/>
    <n v="5"/>
    <n v="2"/>
    <n v="5"/>
    <n v="3"/>
    <n v="3"/>
    <n v="5"/>
    <n v="390"/>
    <n v="5"/>
    <n v="5"/>
    <n v="3"/>
    <n v="5"/>
    <n v="5"/>
    <n v="5"/>
    <n v="5"/>
    <n v="495"/>
    <n v="885"/>
    <s v="S: Implementó en 3 tiendas de Mty. Info ABC de tiendas, Catálogo de productos e información técnicas (Procesos de soldar) _x000a__x000a_N: Habilitar al resto de los usuarios a nivel nacional en el resto de las tiendas. Semana del 7 Abril._x000a_Integrar otros grupós como los Vtas comerciales y express"/>
    <s v="Invitacion a sesión con tiendas. Deyanira Blanco_x000a_Seguimiento a uso de la herramienta en tiendas piloto y resto de las localidades_x000a_Continuar con la carga de documentos adicionales para enriquecer BD´s"/>
    <s v="Reduccion de Tiempo / Vtas adicionales"/>
    <m/>
    <s v="Estimar Tiempo que se ahorran Vendedores en Consultas"/>
    <m/>
    <m/>
    <m/>
    <m/>
    <m/>
    <m/>
    <m/>
    <s v="Reduccion Hrs Hombre _x000a_Capitalización de Vtas_x000a_Control Administrativo"/>
    <m/>
    <m/>
    <x v="0"/>
  </r>
  <r>
    <m/>
    <n v="5"/>
    <s v="Alimentado  en esta matriz por Clau el 25 junio 2025."/>
    <n v="34795"/>
    <s v="Réplica del visor 360 (Contratos)"/>
    <s v="Réplica del visor 360 líquidos sección de Contratos para medir el nivel de contratación y blindaje de los clientes de PGP Cilindros. Da visibilidad de los clientes que se tienen con contrato y cuáles no, de manera que la fuerza de ventas gestione los contratos faltantes. El dashboard muestra a nivel cliente si tiene o no contrato y si cumple con lo parámetros de blindaje._x000a_"/>
    <m/>
    <d v="2025-06-25T00:00:00"/>
    <x v="5"/>
    <x v="5"/>
    <n v="93"/>
    <s v="On time"/>
    <s v="Finanzas, RH, Administración"/>
    <s v="No"/>
    <s v="Digital Nlatam"/>
    <x v="1"/>
    <s v="T. Digital"/>
    <s v="NA"/>
    <s v="Cristina López"/>
    <s v="Ninfaedith Fernández"/>
    <s v="Nancy Arellano"/>
    <s v="Tania Mercado"/>
    <s v="Finanzas /Compras / IT"/>
    <s v="Sí"/>
    <s v="Claudia Oliden"/>
    <s v="Finanzas/RH/Compras/Nitropet"/>
    <n v="5"/>
    <n v="5"/>
    <n v="5"/>
    <n v="5"/>
    <n v="5"/>
    <n v="3"/>
    <n v="5"/>
    <n v="495"/>
    <n v="5"/>
    <n v="5"/>
    <n v="2"/>
    <n v="5"/>
    <n v="5"/>
    <n v="1"/>
    <n v="5"/>
    <n v="420"/>
    <n v="915"/>
    <s v="S: Ya se tuvieron las primeras juntas con el equipo CRM y Digitalización Nlatam para todos los requerimientos._x000a_N: Se requiere armar una tabla con el histórico de contratación y blindaje y actualizar las fórmulas de cálculo de blindaje."/>
    <s v="Falta calcular beneficios duros, falta dar de alta con Tania Mercado para validar cómo hacer el cálculo de beneficios."/>
    <s v="Compliance"/>
    <m/>
    <m/>
    <m/>
    <m/>
    <m/>
    <m/>
    <m/>
    <m/>
    <m/>
    <m/>
    <m/>
    <m/>
    <x v="1"/>
  </r>
  <r>
    <m/>
    <n v="6"/>
    <m/>
    <m/>
    <s v="Automatización de búsqueda de multas de Distribución RPA"/>
    <s v="Desarrollo de un BOT que realice la búsqueda en diferentes páginas federales y estatales, para detectar multas en vehículos de PGP"/>
    <m/>
    <d v="2025-02-19T00:00:00"/>
    <x v="6"/>
    <x v="6"/>
    <n v="195"/>
    <s v="On time"/>
    <s v="Distribución"/>
    <s v="No"/>
    <s v="IT"/>
    <x v="1"/>
    <s v="Digitalización"/>
    <s v="TBD"/>
    <s v="Arturo Lozano"/>
    <s v="Salvador García"/>
    <s v="David Silva"/>
    <s v="Aldo Maldonado"/>
    <s v="VP Gases Envasados"/>
    <s v="Si"/>
    <s v="Manuel Lozoya"/>
    <s v="Producción/Distribución Envasados"/>
    <n v="5"/>
    <n v="5"/>
    <n v="3"/>
    <n v="5"/>
    <n v="3"/>
    <n v="3"/>
    <n v="3"/>
    <n v="405"/>
    <n v="5"/>
    <n v="5"/>
    <n v="4"/>
    <n v="5"/>
    <n v="5"/>
    <n v="5"/>
    <n v="5"/>
    <n v="510"/>
    <n v="915"/>
    <s v="S: Se solicita apertura de proyecto. Se contruyó el RPA para consulta del portan de NL dado que los portales de otros estados no despliegan la información correcta. En espera de las autoridades para que nos den acceso a Linde a un portal de alcance nacional gestionado por Alonso Teutle._x000a_N: En espera de la respuesta de las autoridades y seguir con pruebas con IT en los portales de Jalisco y Edo de Mexico"/>
    <s v="Junta con Salvador González y David Silva semana del 24 de Feb"/>
    <m/>
    <m/>
    <s v="Compliance"/>
    <m/>
    <m/>
    <m/>
    <m/>
    <m/>
    <m/>
    <m/>
    <m/>
    <m/>
    <m/>
    <x v="2"/>
  </r>
  <r>
    <s v="G9"/>
    <n v="8"/>
    <s v="AM03224"/>
    <m/>
    <s v="Facturación Dia paciente instituciones públicas RPA"/>
    <s v="Automatizar el proceso de facturación de Día Paciente del negocio de Homecare."/>
    <m/>
    <s v="PROYECTO ANTERIOR"/>
    <x v="7"/>
    <x v="7"/>
    <n v="357"/>
    <s v="On time"/>
    <s v="Finanzas, RH, Administración"/>
    <s v="No"/>
    <s v="IT Group"/>
    <x v="0"/>
    <s v="IT Local"/>
    <s v="NA"/>
    <s v="Alan Mendoza"/>
    <s v="Nohemí Perez / _x000a_Alan Mendoza"/>
    <s v="Ruben Monterrubio"/>
    <s v="Armando Guerrero"/>
    <s v="PGP Nte./ Occidente / Noroeste"/>
    <s v="Sí"/>
    <s v="Claudia Oliden"/>
    <s v="Marketing/Ventas Cilindros"/>
    <n v="3"/>
    <n v="5"/>
    <n v="1"/>
    <n v="5"/>
    <n v="5"/>
    <n v="3"/>
    <n v="3"/>
    <n v="375"/>
    <n v="5"/>
    <n v="5"/>
    <n v="3"/>
    <n v="5"/>
    <n v="5"/>
    <n v="5"/>
    <n v="5"/>
    <n v="495"/>
    <n v="870"/>
    <s v="S: Ya liberado y funcionando._x000a_N: Seguimiento por parte del negocio. Calcular beneficio y reportar $"/>
    <s v="Terminado"/>
    <s v="Reducción de Tiempo"/>
    <m/>
    <s v="Reducción de 1 FTE en el proceso de facturación"/>
    <m/>
    <m/>
    <m/>
    <m/>
    <m/>
    <m/>
    <m/>
    <n v="0"/>
    <m/>
    <m/>
    <x v="0"/>
  </r>
  <r>
    <m/>
    <n v="9"/>
    <s v="AM02959"/>
    <n v="30572"/>
    <s v="Herramienta Digital, Visor Pricing Precision - Mexico"/>
    <s v="El visor dará la info de la situación actual de precios a nivel cliente - producto, así como recomendaciones/oportunidades de precios siguiendo el modelo de Pricing Precision (IA). Muesta historico de precios, comparativa vs. el promedio, etc."/>
    <m/>
    <d v="2025-06-25T00:00:00"/>
    <x v="8"/>
    <x v="8"/>
    <n v="132"/>
    <s v="On time"/>
    <s v="Finanzas, RH, Administración"/>
    <s v="No"/>
    <s v="Digital Nlatam"/>
    <x v="0"/>
    <s v="Global AI"/>
    <s v="NA"/>
    <s v="Ninfaedith Fernández"/>
    <s v="Pablo Vela"/>
    <s v="Iván Arredondo"/>
    <s v="Tania Mercado"/>
    <s v="Finanzas /Compras / IT"/>
    <s v="Sí"/>
    <s v="Claudia Oliden"/>
    <s v="Finanzas/RH/Compras/Nitropet"/>
    <n v="4"/>
    <n v="5"/>
    <n v="3"/>
    <n v="5"/>
    <n v="5"/>
    <n v="3"/>
    <n v="5"/>
    <n v="450"/>
    <n v="5"/>
    <n v="5"/>
    <n v="2"/>
    <n v="5"/>
    <n v="5"/>
    <n v="1"/>
    <n v="5"/>
    <n v="420"/>
    <n v="870"/>
    <s v="Proyecto terminado, solo falta presentación con Pablo Vela"/>
    <m/>
    <n v="1512000"/>
    <m/>
    <s v="Venta adicional"/>
    <m/>
    <m/>
    <m/>
    <m/>
    <m/>
    <m/>
    <m/>
    <n v="0"/>
    <m/>
    <m/>
    <x v="0"/>
  </r>
  <r>
    <m/>
    <n v="11"/>
    <s v="NO"/>
    <m/>
    <s v="Visor para registro de auditorías y cumplimiento de normatividad CALIDAD en plantas._x000a_"/>
    <s v="Generación de un visor de resultados de auditorías realizadas por el área de Calidad y externos en plantas Linde México, así como validación de requerimientos normativos. El visor tiene como objetivo dar seguimiento a resultados y planes de acción ante no conformidades resultantes en las auditorías._x000a_"/>
    <m/>
    <d v="2025-05-23T00:00:00"/>
    <x v="9"/>
    <x v="9"/>
    <n v="52"/>
    <s v="On time"/>
    <s v="Calidad"/>
    <s v="No"/>
    <s v="Digital Nlatam - Practicantes"/>
    <x v="0"/>
    <s v="Digital"/>
    <s v="Practicantes - Santiago Juárez Roaro"/>
    <s v="Brenda Apreza"/>
    <s v="Alejandra Medrano"/>
    <s v="NA"/>
    <s v="Miguel Delgado"/>
    <s v="Operaciones"/>
    <s v="Sí"/>
    <s v="Claudia Oliden"/>
    <s v="Calidad"/>
    <n v="5"/>
    <n v="5"/>
    <n v="1"/>
    <n v="5"/>
    <n v="1"/>
    <n v="3"/>
    <n v="5"/>
    <n v="375"/>
    <n v="5"/>
    <n v="5"/>
    <n v="5"/>
    <n v="3"/>
    <n v="5"/>
    <n v="5"/>
    <n v="5"/>
    <n v="495"/>
    <n v="870"/>
    <s v="S: Se tiene la estructura del visor, solo se espera que IT libere la extracción de datos del Sistema de Calidad para enlazarlo al tablero y tener completa la información a mostrar en el tablero."/>
    <m/>
    <s v="Compliance"/>
    <s v="Control / Compliance"/>
    <m/>
    <m/>
    <m/>
    <m/>
    <m/>
    <m/>
    <m/>
    <m/>
    <m/>
    <m/>
    <m/>
    <x v="0"/>
  </r>
  <r>
    <m/>
    <n v="10"/>
    <m/>
    <m/>
    <s v="BOT para actualización de datos de empleados en la BD de Licencias y Constancia Psicofísica de Conductores PGP._x000a_"/>
    <s v="Desarrollo de un BOT que llene en automático la información de Licencias y Constancias Psicofísicas en la BD ya creada (proyecto previo)._x000a_"/>
    <m/>
    <d v="2025-05-23T00:00:00"/>
    <x v="10"/>
    <x v="10"/>
    <n v="98"/>
    <s v="On time"/>
    <s v="Operaciones"/>
    <s v="No"/>
    <s v="IT"/>
    <x v="1"/>
    <s v="IT Local"/>
    <s v="NA"/>
    <s v="Diego Carpio"/>
    <s v="Eduardo Galván"/>
    <s v="David Silva"/>
    <s v="Miguel Delgado"/>
    <s v="Operaciones"/>
    <s v="Si"/>
    <s v="Claudia Oliden"/>
    <s v="Producción/Distribución Envasados"/>
    <n v="5"/>
    <n v="5"/>
    <n v="5"/>
    <n v="5"/>
    <n v="3"/>
    <n v="3"/>
    <n v="5"/>
    <n v="465"/>
    <n v="5"/>
    <n v="5"/>
    <n v="3"/>
    <n v="3"/>
    <n v="5"/>
    <n v="3"/>
    <n v="3"/>
    <n v="405"/>
    <n v="870"/>
    <s v="S: Se identifica la necesidad de automatizar llenado de datos con un BOT, revisado con Eduardo Galvan_x000a_N: Se programó para el 27 de mayo la junta inicial con David Silva. Se definirán requerimientos. Posterior a eso, se realizó una junta con Adrián Espinoza y Gerardo Moya en donde se validó el proceso y se quedó Gerardo Moya con la tarea de investigar cómo se puede hacer este requerimiento. Mientras tanto la APP se puede alimentar de manera manual."/>
    <s v="Proyecto que queda como segunda parte después del llenado por parte del personal de PGP de licencias y constancias psicofísicas."/>
    <s v="Reducción de Tiempos"/>
    <s v="Control / Compliance"/>
    <m/>
    <m/>
    <m/>
    <m/>
    <m/>
    <m/>
    <m/>
    <m/>
    <m/>
    <m/>
    <m/>
    <x v="1"/>
  </r>
  <r>
    <m/>
    <n v="12"/>
    <s v="Proceso Jul-25"/>
    <m/>
    <s v="App para la Digitalización del proceso de registro de Mtto de Cilindros"/>
    <s v="Se sustituyen formatos de Excel por una APP que permite registrar la información de los Mttos de Cil. y PGS relacionado hasta 17 servicios distintos con su respectivo costo y tiempo para medir eficiencias del proceso por operador y planta"/>
    <m/>
    <d v="2025-03-07T00:00:00"/>
    <x v="11"/>
    <x v="1"/>
    <n v="41"/>
    <s v="On time"/>
    <s v="Operaciones"/>
    <s v="No"/>
    <s v="Digital Nlatam - Practicantes"/>
    <x v="0"/>
    <s v="Digital"/>
    <s v="Santiago Juárez"/>
    <s v="Diego Carpio"/>
    <s v="Heberto Marin"/>
    <s v="NA"/>
    <s v="Miguel Delgado"/>
    <s v="Operaciones"/>
    <s v="Si"/>
    <s v="Claudia Oliden"/>
    <s v="Producción/Distribución Envasados"/>
    <n v="3"/>
    <n v="5"/>
    <n v="1"/>
    <n v="5"/>
    <n v="3"/>
    <n v="3"/>
    <n v="5"/>
    <n v="375"/>
    <n v="5"/>
    <n v="5"/>
    <n v="5"/>
    <n v="3"/>
    <n v="5"/>
    <n v="5"/>
    <n v="5"/>
    <n v="495"/>
    <n v="870"/>
    <s v="S: App terminada y presentada en el comité digitalización"/>
    <s v="Terminado"/>
    <n v="75000"/>
    <m/>
    <s v="Reducción Hrs Hombre_x000a_Control Administrativo"/>
    <m/>
    <m/>
    <m/>
    <m/>
    <m/>
    <m/>
    <m/>
    <m/>
    <m/>
    <m/>
    <x v="0"/>
  </r>
  <r>
    <m/>
    <n v="13"/>
    <m/>
    <m/>
    <s v="Herramienta Digital (visor) de KPI´s  básicos del proceso de Mtto de Cilindros. _x000a_"/>
    <s v="Dashboard que permite la generación automática delos KPIs básicos del proceso e Mtto de Cilindros  que actualmente se generan de manera manual en plantas PGP._x000a_"/>
    <m/>
    <d v="2025-04-15T00:00:00"/>
    <x v="12"/>
    <x v="0"/>
    <n v="125"/>
    <s v="On time"/>
    <s v="Operaciones"/>
    <s v="No"/>
    <s v="Digital Nlatam - Practicantes"/>
    <x v="0"/>
    <s v="Digital"/>
    <s v="Santiago Juárez"/>
    <s v="Diego Carpio"/>
    <s v="Heberto Marin"/>
    <s v="NA"/>
    <s v="Miguel Delgado"/>
    <s v="Operaciones"/>
    <s v="Si"/>
    <s v="Claudia Oliden"/>
    <s v="Producción/Distribución Envasados"/>
    <n v="3"/>
    <n v="5"/>
    <n v="1"/>
    <n v="5"/>
    <n v="3"/>
    <n v="3"/>
    <n v="5"/>
    <n v="375"/>
    <n v="5"/>
    <n v="5"/>
    <n v="5"/>
    <n v="3"/>
    <n v="5"/>
    <n v="5"/>
    <n v="5"/>
    <n v="495"/>
    <n v="870"/>
    <s v="S: Se finalizó el visor con los KPIS básicos de productividad en mantenimiento de cilindros._x000a_N: Como siguiente proyecto se incluirán los costos de los insumos para los mantenimientos al tablero para validación de costos del proceso por planta."/>
    <s v="Terminado. La siguiente etapa del visor será realizado por Miguel González (donde se incluyen costos de insumos de mantenimientos)."/>
    <s v="Eficiencia Operativa"/>
    <m/>
    <s v="Reducción Hrs Hombre_x000a_Control Administrativo"/>
    <m/>
    <m/>
    <m/>
    <m/>
    <m/>
    <m/>
    <m/>
    <m/>
    <m/>
    <m/>
    <x v="0"/>
  </r>
  <r>
    <m/>
    <n v="14"/>
    <s v="Proceso Jul-25"/>
    <m/>
    <s v="Dashboard del Cost to Serve. "/>
    <s v="Herramienta que permite calcular la rentabilidad por cliente / producto para basados en el cost to serve a nivel detalle que permitirá ajustar precios y tomar decisiones que incfrementen la retabilidad el negocio PGP"/>
    <m/>
    <d v="2024-09-01T00:00:00"/>
    <x v="13"/>
    <x v="11"/>
    <n v="212"/>
    <s v="On time"/>
    <s v="Finanzas, RH, Administración"/>
    <m/>
    <s v="Digital Nlatam - Practicantes"/>
    <x v="0"/>
    <s v="Digital "/>
    <s v="Practicantes"/>
    <s v="Oscar Flores"/>
    <s v="Oscar Flores"/>
    <s v="Gerardo Moya"/>
    <s v="José Ramón Rodríguez"/>
    <s v="PGP NAL."/>
    <s v="Sí"/>
    <s v="Pilar Arenas"/>
    <s v="Marketing/Ventas Cilindros"/>
    <n v="5"/>
    <n v="5"/>
    <n v="2"/>
    <n v="5"/>
    <n v="3"/>
    <n v="3"/>
    <n v="3"/>
    <n v="390"/>
    <n v="5"/>
    <n v="5"/>
    <n v="3"/>
    <n v="5"/>
    <n v="5"/>
    <n v="3"/>
    <n v="5"/>
    <n v="465"/>
    <n v="855"/>
    <s v="S: Ya se hizo el desarrollo, se encuentra en validación y pruebas_x000a_N: Terminar las pruebas y liberarlo est.. Mar25. Calcular Beneficios"/>
    <s v="1. Se programan sesiones de seguimiento de avances 1 vez a la semana, Sem 24 al 28 de feb_x000a_2. Al terminar la primer corrida de información y ver el potencial de clientes, se hará un plan de acción para modificar precios a manera de piloto._x000a_3. Definir plan de despliegue con Gtes. comerciales - Mar 30"/>
    <n v="15000"/>
    <m/>
    <s v="Reducción de tiempos"/>
    <m/>
    <m/>
    <m/>
    <m/>
    <m/>
    <m/>
    <m/>
    <s v="Incremento de precio extraordinario a cliente con bajo margen (revisar resultados en primer corrida)"/>
    <m/>
    <m/>
    <x v="0"/>
  </r>
  <r>
    <m/>
    <n v="15"/>
    <s v="AM03222"/>
    <m/>
    <s v="APP y BD para alimentación de licencias de conductores PGP ."/>
    <s v="Aplicación para la alimentación de las licencias de conductores PGP a nivel nacional, que permite el tracking de la vigencia."/>
    <m/>
    <d v="2025-04-11T00:00:00"/>
    <x v="14"/>
    <x v="1"/>
    <n v="16"/>
    <s v="On time"/>
    <s v="Distribución"/>
    <s v="No"/>
    <s v="Digital Nlatam - Practicantes"/>
    <x v="0"/>
    <s v="Digital"/>
    <s v="Practicantes"/>
    <s v="Diego Carpio"/>
    <s v="Manuel Lozoya"/>
    <s v="NA"/>
    <s v="Miguel Delgado"/>
    <s v="Operaciones"/>
    <s v="Si"/>
    <s v="Claudia Oliden"/>
    <s v="Producción/Distribución Envasados"/>
    <n v="3"/>
    <n v="5"/>
    <n v="3"/>
    <n v="5"/>
    <n v="3"/>
    <n v="3"/>
    <n v="5"/>
    <n v="405"/>
    <n v="5"/>
    <n v="5"/>
    <n v="4"/>
    <n v="3"/>
    <n v="3"/>
    <n v="5"/>
    <n v="5"/>
    <n v="450"/>
    <n v="855"/>
    <s v="S: BD terminada y APP_x000a_N: Publicación y Capacitación de personal de Operaciones para alimentar información"/>
    <s v="Terminado el desarrollo, solo falta validar acceso con ID y alimentar BD con datos de RH proporcionados por Laura Ocampo."/>
    <n v="10000"/>
    <m/>
    <s v="Control / Compliance"/>
    <m/>
    <m/>
    <m/>
    <m/>
    <m/>
    <m/>
    <m/>
    <n v="0"/>
    <d v="2025-08-01T00:00:00"/>
    <d v="2026-07-01T00:00:00"/>
    <x v="0"/>
  </r>
  <r>
    <m/>
    <n v="16"/>
    <s v="Proceso Jul-25"/>
    <m/>
    <s v="APP y BD para alimentación de Constancia de Aptitud Psicofísica de conductores PGP"/>
    <s v="Aplicación para la alimentación de las Constancias de Aptitud Psicofísica de conductores PGP a nivel nacional. Requerimiento de Compliance para SCT"/>
    <m/>
    <d v="2025-04-29T00:00:00"/>
    <x v="14"/>
    <x v="1"/>
    <n v="16"/>
    <s v="On time"/>
    <s v="Distribución"/>
    <s v="No"/>
    <s v="Digital Nlatam - Practicantes"/>
    <x v="0"/>
    <s v="Digital"/>
    <s v="Practicantes"/>
    <s v="Jesús Guzmán"/>
    <s v="Diego Carpio"/>
    <s v="NA"/>
    <s v="Miguel Delgado"/>
    <s v="Operaciones"/>
    <s v="Si"/>
    <s v="Claudia Oliden"/>
    <s v="Producción/Distribución Envasados"/>
    <n v="3"/>
    <n v="5"/>
    <n v="3"/>
    <n v="5"/>
    <n v="3"/>
    <n v="3"/>
    <n v="5"/>
    <n v="405"/>
    <n v="5"/>
    <n v="5"/>
    <n v="4"/>
    <n v="3"/>
    <n v="3"/>
    <n v="5"/>
    <n v="5"/>
    <n v="450"/>
    <n v="855"/>
    <s v="S: BD terminada y APP_x000a_N: Publicación y Capacitación de personal de Operaciones para alimentar información"/>
    <s v="Obtener la información del personal por parte de RH."/>
    <n v="10000"/>
    <m/>
    <s v="Control / Compliance"/>
    <m/>
    <m/>
    <m/>
    <m/>
    <m/>
    <m/>
    <m/>
    <m/>
    <d v="2025-08-01T00:00:00"/>
    <d v="2026-07-01T00:00:00"/>
    <x v="0"/>
  </r>
  <r>
    <m/>
    <n v="17"/>
    <s v="Proceso Jul-25"/>
    <m/>
    <s v="Herramienta Digital del análisis de inventario de cilindros basado en el modelo de CIM"/>
    <s v="Herramienta gráfica que permite desplegar los resultados del modelo del Cilinder Inventory Management para identificar las oportunidades de balance y tranferencia de inventarios en las localidades de PGP"/>
    <m/>
    <d v="2024-10-01T00:00:00"/>
    <x v="15"/>
    <x v="1"/>
    <n v="117"/>
    <s v="On time"/>
    <s v="Finanzas, RH, Administración"/>
    <m/>
    <s v="Digital Nlatam - Practicantes"/>
    <x v="0"/>
    <s v="Digital"/>
    <s v="Practicantes"/>
    <s v="Diego Carpio"/>
    <s v="Francisco Mata"/>
    <s v="Gerardo Moya"/>
    <s v="José Ramón Rodríguez"/>
    <s v="PGP Nte./ Occidente / Noroeste"/>
    <s v="Sí"/>
    <s v="Manuel Lozoya"/>
    <s v="Producción/Distribución Envasados"/>
    <n v="5"/>
    <n v="5"/>
    <n v="1"/>
    <n v="5"/>
    <n v="5"/>
    <n v="1"/>
    <n v="5"/>
    <n v="405"/>
    <n v="4"/>
    <n v="5"/>
    <n v="3"/>
    <n v="5"/>
    <n v="3"/>
    <n v="5"/>
    <n v="5"/>
    <n v="450"/>
    <n v="855"/>
    <s v="S: Terminada validada por Operaciones_x000a_N: En seguimiento para su difusión y uso "/>
    <s v="Se realizan sesiones con Jose Lainez de Corporación para el entendimiento del modelo del CIM y poder aprovechar el modelo en el desarrollo del tablero"/>
    <s v="Control de Activos"/>
    <m/>
    <s v="Control de Inventarios"/>
    <m/>
    <m/>
    <m/>
    <m/>
    <m/>
    <m/>
    <m/>
    <m/>
    <m/>
    <m/>
    <x v="0"/>
  </r>
  <r>
    <m/>
    <n v="18"/>
    <m/>
    <m/>
    <s v="Herramienta Digital para el análisis y seguimiento de licencias y Constancias Psicofísicas de conductores linde."/>
    <s v="Visor que reportará estatus de licencias y Constancias Psicofísicas de conductores PGP a nivel nacional así como de las alertas emitidas previas a los vencimientos de documentos"/>
    <m/>
    <d v="2025-04-23T00:00:00"/>
    <x v="16"/>
    <x v="3"/>
    <n v="35"/>
    <s v="On time"/>
    <s v="Distribución"/>
    <s v="No"/>
    <s v="Digital Nlatam - Practicantes"/>
    <x v="0"/>
    <s v="Digital"/>
    <s v="Practicantes"/>
    <s v="Diego Carpio"/>
    <s v="Manuel Lozoya"/>
    <s v="NA"/>
    <s v="Miguel Delgado"/>
    <s v="Operaciones"/>
    <s v="Si"/>
    <s v="Claudia Oliden"/>
    <s v="Producción/Distribución Envasados"/>
    <n v="3"/>
    <n v="5"/>
    <n v="3"/>
    <n v="5"/>
    <n v="3"/>
    <n v="3"/>
    <n v="5"/>
    <n v="405"/>
    <n v="5"/>
    <n v="5"/>
    <n v="4"/>
    <n v="3"/>
    <n v="3"/>
    <n v="5"/>
    <n v="5"/>
    <n v="450"/>
    <n v="855"/>
    <s v="S: Ya se cuenta con el visor, solo se está ajustando un powerautomate para el envío de alertas."/>
    <m/>
    <s v="Compliance"/>
    <m/>
    <s v="Control / Compliance"/>
    <m/>
    <m/>
    <m/>
    <m/>
    <m/>
    <m/>
    <m/>
    <m/>
    <m/>
    <m/>
    <x v="0"/>
  </r>
  <r>
    <s v="A5"/>
    <n v="19"/>
    <s v="AM03223"/>
    <n v="27157"/>
    <s v="Rental &amp; Fees Tracking RPA/AI"/>
    <s v="Herramienta para automatizar el cobro de rentas a clientes y dar seguimiento. (Etapa 1 Dashboard de datos)"/>
    <m/>
    <s v="TBD"/>
    <x v="17"/>
    <x v="12"/>
    <n v="425"/>
    <s v="On time"/>
    <s v="Ventas &amp; Mkt."/>
    <m/>
    <s v="Digital Nlatam"/>
    <x v="0"/>
    <s v="Digital EEUU"/>
    <m/>
    <s v="Oscar Flores"/>
    <s v="Oscar Flores / Alejandro Torres"/>
    <s v="Iván Arredondo/Lei Sun"/>
    <s v="José Ramón Rodríguez"/>
    <s v="PGP Norte"/>
    <s v="Sí"/>
    <s v="Marina Dávila"/>
    <s v="Marketing/Ventas Cilindros"/>
    <n v="5"/>
    <n v="5"/>
    <n v="5"/>
    <n v="5"/>
    <n v="3"/>
    <n v="3"/>
    <n v="5"/>
    <n v="465"/>
    <n v="5"/>
    <n v="5"/>
    <n v="2"/>
    <n v="3"/>
    <n v="3"/>
    <n v="5"/>
    <n v="3"/>
    <n v="390"/>
    <n v="855"/>
    <s v="S: Identificación de oportunidades de incremento del ingreso por cobro de rentas. Versión conectada a JDE México, con detalle de casos por vendedor. Liberado para identificar oportunidades de cobro_x000a__x000a_N: Se realiza presentación de la Htta y en proceso capacitaciones a personal"/>
    <s v="Armar plan de despliegue - Programar las sesiones de capacitación con Gtes _x000a_Actualizar valores de target para rentas, con la Corporación  - completo_x000a_Desarrollar tablero para el tracking de beneficios con apoyo de la Corporación_x000a_Sesión para validar cómo conectarlo con CRM y programar tareas para ventas_x000a_"/>
    <n v="300000"/>
    <m/>
    <m/>
    <m/>
    <m/>
    <m/>
    <m/>
    <m/>
    <m/>
    <m/>
    <n v="0"/>
    <d v="2025-05-01T00:00:00"/>
    <d v="2026-04-01T00:00:00"/>
    <x v="0"/>
  </r>
  <r>
    <m/>
    <n v="20"/>
    <m/>
    <n v="30619"/>
    <s v="Reporte de Dotaciones Negativas"/>
    <s v="Enviar un reporte o alerta a vendedores y facturistas cuando se encuentre un caso de dotación negativa reciente de cualquier producto, basado en la última actualización de dotaciones de clientes y localidades (Alertar si el cliente presenta una dotación negativa y además en el periodo de actualización anterior tuvo una dotación mayor)"/>
    <m/>
    <d v="2025-03-24T00:00:00"/>
    <x v="18"/>
    <x v="13"/>
    <n v="139"/>
    <s v="On time"/>
    <s v="Operaciones"/>
    <m/>
    <s v="Digital Nlatam"/>
    <x v="0"/>
    <s v="Digital "/>
    <m/>
    <s v="Erika Acosta"/>
    <s v="Erika Acosta"/>
    <s v="Gustavo Primo"/>
    <s v="Aldo Maldonado"/>
    <s v="Operaciones"/>
    <s v="Sí"/>
    <s v="Marina Dávila"/>
    <s v="Producción/Distribución Envasados"/>
    <n v="5"/>
    <n v="5"/>
    <n v="3"/>
    <n v="5"/>
    <n v="1"/>
    <n v="3"/>
    <n v="3"/>
    <n v="375"/>
    <n v="5"/>
    <n v="5"/>
    <n v="4"/>
    <n v="5"/>
    <n v="5"/>
    <n v="5"/>
    <n v="3"/>
    <n v="480"/>
    <n v="855"/>
    <s v="S:Se terminaron los desarrollos según los requerimientos y se realizaron pruebas. La herramienta fue liberada en producción dentro del dashboard GAP-Inventario Añejamiento_x000a_N: Despliegue por parte del negocio con usuarios"/>
    <m/>
    <s v="Control de Activos"/>
    <n v="0"/>
    <s v="Control"/>
    <m/>
    <m/>
    <m/>
    <m/>
    <m/>
    <m/>
    <m/>
    <m/>
    <m/>
    <m/>
    <x v="0"/>
  </r>
  <r>
    <m/>
    <n v="21"/>
    <s v="Proceso Jul-25"/>
    <m/>
    <s v="Página Sharepoint para Distribución "/>
    <s v="Site de SharePoint que contenga la información relativa al área de Distribución: procedimientos, materiales de capacitación PESD. Réplica sitio Retail"/>
    <m/>
    <d v="2024-12-06T00:00:00"/>
    <x v="19"/>
    <x v="14"/>
    <n v="33"/>
    <s v="On time"/>
    <s v="Distribución"/>
    <s v="No"/>
    <s v="Digital Nlatam - Citizen Developers"/>
    <x v="0"/>
    <s v="NA"/>
    <s v="Claudia Oliden"/>
    <s v="Arturo Lozano"/>
    <s v="Arturo Lozano"/>
    <m/>
    <s v="Miguel Delgado"/>
    <s v="Operaciones"/>
    <s v="Sí"/>
    <s v="Claudia Oliden"/>
    <s v="Producción/Distribución Envasados"/>
    <n v="3"/>
    <n v="5"/>
    <n v="4"/>
    <n v="5"/>
    <n v="0"/>
    <n v="3"/>
    <n v="5"/>
    <n v="375"/>
    <n v="5"/>
    <n v="5"/>
    <n v="3"/>
    <n v="5"/>
    <n v="3"/>
    <n v="5"/>
    <n v="5"/>
    <n v="465"/>
    <n v="840"/>
    <s v="S: Se diseñó y construyó el sitio. Actualmente dados de alta 24 documentos, 5 dashboards, 2 accesos a sitios, 34 videos._x000a__x000a_N: En proceso se sube información que comparta Arturo Lozano en la página."/>
    <s v="Continuar con alimentación que compartan Arturo Lozano y Salvador González."/>
    <s v="Reducción de Tiempo"/>
    <m/>
    <s v="Control  Interno_x000a_Estandarizacion"/>
    <m/>
    <m/>
    <m/>
    <m/>
    <m/>
    <m/>
    <m/>
    <m/>
    <m/>
    <m/>
    <x v="0"/>
  </r>
  <r>
    <m/>
    <n v="22"/>
    <s v="AM03136"/>
    <m/>
    <s v="Notificaciones automáticas a Clientes. RPA/AI"/>
    <s v="Automatización de proceso de notificación al cliente al momento de generar una transacción con Linde a su nombre."/>
    <m/>
    <d v="2024-01-01T00:00:00"/>
    <x v="20"/>
    <x v="12"/>
    <n v="780"/>
    <s v="On time"/>
    <s v="Finanzas, RH, Administración"/>
    <s v="No"/>
    <s v="IT Group"/>
    <x v="0"/>
    <s v="IT Local"/>
    <s v="Marina Dávila"/>
    <s v="Oscar Flores"/>
    <s v="Marina Dávila"/>
    <s v="Carlos Arturo Rodríguez_x000a_/ Armando Ramos"/>
    <s v="José Ramón Rodríguez"/>
    <s v="PGP NAL."/>
    <s v="Sí"/>
    <s v="Marina Dávila"/>
    <s v="Marketing/Ventas Cilindros"/>
    <n v="4"/>
    <n v="5"/>
    <n v="5"/>
    <n v="5"/>
    <n v="1"/>
    <n v="5"/>
    <n v="5"/>
    <n v="450"/>
    <n v="5"/>
    <n v="5"/>
    <n v="2"/>
    <n v="5"/>
    <n v="3"/>
    <n v="3"/>
    <n v="3"/>
    <n v="390"/>
    <n v="840"/>
    <s v="S: RPA terminado, liberado para Cedis Saltillo y Cedis VH,_x000a_N: Continuación de despliegue resto de localidades"/>
    <s v="Marina convoca a Fuerza comercial y CSC para comunicación 26 de Feb, Ctes. 27 de Feb."/>
    <s v="Control de Activos"/>
    <n v="0"/>
    <s v="Soft Savings - Control_x000a_Satisfacción del cliente_x000a_Compliance_x000a_Servicio al Cliente"/>
    <m/>
    <m/>
    <m/>
    <m/>
    <m/>
    <m/>
    <m/>
    <n v="0"/>
    <m/>
    <m/>
    <x v="0"/>
  </r>
  <r>
    <m/>
    <n v="26"/>
    <m/>
    <m/>
    <s v="Actualización Automática de Tablero de Ventas Retail"/>
    <s v="Automatización de información en tablero existente. Actualmente IT y Retail gestionan parte de la información manual para actualizarlo. _x000a_"/>
    <m/>
    <d v="2024-11-06T00:00:00"/>
    <x v="4"/>
    <x v="15"/>
    <n v="180"/>
    <s v="On time"/>
    <s v="Ventas &amp; Mkt."/>
    <s v="Si"/>
    <s v="IT Group"/>
    <x v="0"/>
    <s v="SSC"/>
    <s v="Marina Dávila"/>
    <s v="Marco Pacheco"/>
    <s v="Deyanira Blanco"/>
    <s v="Juan Romero "/>
    <s v="José Ramón Rodríguez"/>
    <s v="PGP Centro/Sur"/>
    <s v="Sí"/>
    <s v="Marina Dávila"/>
    <s v="Marketing/Ventas Cilindros"/>
    <n v="3"/>
    <n v="5"/>
    <n v="2"/>
    <n v="5"/>
    <n v="1"/>
    <n v="5"/>
    <n v="3"/>
    <n v="360"/>
    <n v="5"/>
    <n v="5"/>
    <n v="3"/>
    <n v="3"/>
    <n v="5"/>
    <n v="5"/>
    <n v="5"/>
    <n v="465"/>
    <n v="825"/>
    <s v="S: Se crearon las cards 32535 ( para cargar de forma automática los vendedores vigentes - Juan Romero) la cual ya esta cerrada y la card 32536 (Programa para cargar las excepciones), ambas cards cerradas._x000a_"/>
    <s v="Concluido"/>
    <s v="Optimizacion del Proceso y reducción de tiempo admvo"/>
    <n v="0"/>
    <s v="Tiempo y Control"/>
    <m/>
    <m/>
    <m/>
    <m/>
    <m/>
    <m/>
    <m/>
    <m/>
    <m/>
    <m/>
    <x v="0"/>
  </r>
  <r>
    <s v="G6"/>
    <n v="23"/>
    <m/>
    <n v="30571"/>
    <s v="Price Tag"/>
    <s v="Automatización de las campañas dinámicas de incremento de precios. Identifica rezagos en repaso de la inflación interna. Se alimenta del modelo del proyecto PRICING PRECISION."/>
    <m/>
    <s v="PROYECTO ANTERIOR"/>
    <x v="21"/>
    <x v="6"/>
    <n v="383"/>
    <s v="On time"/>
    <s v="Finanzas, RH, Administración"/>
    <s v="No"/>
    <s v="Digital Nlatam"/>
    <x v="1"/>
    <s v="Digital EEUU"/>
    <s v="NA"/>
    <s v="Ninfaedith Fernández"/>
    <s v="Oscar Flores / Ninfaedith Fernández"/>
    <s v="Iván Arredondo/ Frank Mufalli"/>
    <s v="Tania Mercado"/>
    <s v="PGP Centro/Sur"/>
    <s v="Sí"/>
    <s v="Claudia Oliden"/>
    <s v="Finanzas/RH/Compras/Nitropet"/>
    <n v="4"/>
    <n v="5"/>
    <n v="3"/>
    <n v="5"/>
    <n v="5"/>
    <n v="3"/>
    <n v="5"/>
    <n v="450"/>
    <n v="5"/>
    <n v="5"/>
    <n v="2"/>
    <n v="5"/>
    <n v="3"/>
    <n v="3"/>
    <n v="3"/>
    <n v="390"/>
    <n v="840"/>
    <s v="S:Se hizo la carga inicial de los catalogos y se esta configurando la jerarquia organizacional_x000a_N:Esperar la liberación de la primer versión para hacer la carga y probar"/>
    <m/>
    <n v="80000"/>
    <m/>
    <m/>
    <m/>
    <m/>
    <m/>
    <m/>
    <m/>
    <m/>
    <m/>
    <m/>
    <m/>
    <m/>
    <x v="2"/>
  </r>
  <r>
    <m/>
    <n v="24"/>
    <m/>
    <m/>
    <s v="Medición de las mermas de Gases en Plantas"/>
    <s v="Actualmente no se miden las mermas diarias. Aprox 8 millones de pesos se incrementaron las mermas Vs el año anterior. Se da seguimiento semanal o quincenal. La información es manual y no siempre se tiene disponible. Se esperaría tener un mapa para tomar decisiones. Actualmente se usa un Excel donde se captura manual Producción, con factores en una &quot;calculadora&quot; de acuerdo al vol de producción."/>
    <m/>
    <d v="2025-03-07T00:00:00"/>
    <x v="22"/>
    <x v="16"/>
    <n v="32"/>
    <s v="On time"/>
    <s v="Operaciones"/>
    <m/>
    <s v="Operaciones"/>
    <x v="2"/>
    <s v="Digital"/>
    <s v="Aldo Maldonado"/>
    <s v="Diego Carpio"/>
    <s v="Francisco Mata"/>
    <m/>
    <s v="Miguel Delgado"/>
    <s v="Operaciones"/>
    <s v="Si"/>
    <s v="Marina Dávila"/>
    <s v="Producción/Distribución Envasados"/>
    <n v="5"/>
    <n v="5"/>
    <n v="1"/>
    <n v="5"/>
    <n v="1"/>
    <n v="3"/>
    <n v="3"/>
    <n v="345"/>
    <n v="5"/>
    <n v="5"/>
    <n v="2"/>
    <n v="5"/>
    <n v="5"/>
    <n v="5"/>
    <n v="5"/>
    <n v="480"/>
    <n v="825"/>
    <s v="Revisar con el negocio"/>
    <m/>
    <m/>
    <m/>
    <m/>
    <m/>
    <m/>
    <m/>
    <m/>
    <m/>
    <m/>
    <m/>
    <m/>
    <m/>
    <m/>
    <x v="3"/>
  </r>
  <r>
    <m/>
    <n v="25"/>
    <m/>
    <m/>
    <s v="Capacitación para el programa del PESD"/>
    <s v="Desarrollo de materiales de capacitación digitales en Synthesia sobre el PESD para Conductores profesionales, que serán publicados en Elevate y tendrán exámenes para asegurar el aprendizaje."/>
    <m/>
    <d v="2024-12-06T00:00:00"/>
    <x v="23"/>
    <x v="17"/>
    <n v="78"/>
    <s v="On time"/>
    <s v="Distribución"/>
    <s v="No"/>
    <s v="Digital Nlatam - Practicantes"/>
    <x v="2"/>
    <s v="Digital"/>
    <s v="Practicantes - Valenti Arriaga"/>
    <s v="Arturo Lozano"/>
    <s v="Arturo Lozano"/>
    <s v="ND"/>
    <s v="Tania Mercado"/>
    <s v="Operaciones"/>
    <s v="Sí"/>
    <s v="Claudia Oliden"/>
    <s v="Distribución Bulk/Servicio a Clientes - Instalaciones"/>
    <n v="3"/>
    <n v="1"/>
    <n v="4"/>
    <n v="5"/>
    <n v="1"/>
    <n v="5"/>
    <n v="5"/>
    <n v="360"/>
    <n v="5"/>
    <n v="5"/>
    <n v="3"/>
    <n v="5"/>
    <n v="3"/>
    <n v="5"/>
    <n v="5"/>
    <n v="465"/>
    <n v="825"/>
    <s v="S: Se tiene ya asignado al nuevo practicante Valenti Arriaga, el cual ya está entrenado en Synthesia. El siguiente paso es la recolección de la información con Arturo Lozano y Salvador González para desarrollar los videos. Posteriormente se solicitará a César González que suba los videos a Elevate y se hará el kickoff para su uso junto con el team de distribución STAFF."/>
    <s v="Solicitar a Arturo Lozano los materiales de capacitación para generarvideo en Synthesia."/>
    <m/>
    <m/>
    <s v="Control, compliance"/>
    <m/>
    <m/>
    <m/>
    <m/>
    <m/>
    <m/>
    <m/>
    <m/>
    <m/>
    <m/>
    <x v="4"/>
  </r>
  <r>
    <s v="G7"/>
    <n v="27"/>
    <s v="GPG34734"/>
    <m/>
    <s v="Argus for Customer Contracts"/>
    <s v="El objetivo es alimentar la herramienta con contratos y esta genere tablas e info de manera organizada (predefinida). Con el objetivo de identificar oportunidades de cobros o ajustes a clientes."/>
    <m/>
    <s v="PROYECTO ANTERIOR"/>
    <x v="0"/>
    <x v="18"/>
    <n v="397"/>
    <s v="On time"/>
    <s v="Finanzas, RH, Administración"/>
    <s v="No"/>
    <s v="Digital Nlatam - Citizen Developers"/>
    <x v="0"/>
    <s v="Global AI"/>
    <s v="NA"/>
    <s v="Ninfaedith Fernández"/>
    <s v="Ninfaedith Fernández"/>
    <s v="Iván Arredondo"/>
    <s v="Tania Mercado"/>
    <s v="Finanzas /Compras / IT"/>
    <s v="Sí"/>
    <s v="Claudia Oliden"/>
    <s v="Finanzas/RH/Compras/Nitropet"/>
    <n v="4"/>
    <n v="5"/>
    <n v="1"/>
    <n v="5"/>
    <n v="3"/>
    <n v="3"/>
    <n v="5"/>
    <n v="390"/>
    <n v="4"/>
    <n v="4"/>
    <n v="3"/>
    <n v="5"/>
    <n v="5"/>
    <n v="3"/>
    <n v="5"/>
    <n v="435"/>
    <n v="825"/>
    <s v="S: Se finaliza y en un proyecto posterior se integrará al CRM._x000a_N: En un siguiente proyecto se desarrollará la integración con CRM e integrar al equipo de T. Digital, Edgar Madrigal, Ruben Gonzalez y Cindy Lozano"/>
    <s v="Falta la integración al CRM como una segunda etapa."/>
    <n v="64000"/>
    <m/>
    <m/>
    <m/>
    <m/>
    <m/>
    <m/>
    <m/>
    <m/>
    <m/>
    <n v="0"/>
    <d v="2025-06-01T00:00:00"/>
    <m/>
    <x v="0"/>
  </r>
  <r>
    <m/>
    <n v="28"/>
    <m/>
    <m/>
    <s v="Migración CIAC /Atento"/>
    <s v="Migración de actividades de asesores comerciales que actualmente desempeña personal interno a terciarizarlo con Atento en el CSC"/>
    <m/>
    <d v="2025-04-01T00:00:00"/>
    <x v="24"/>
    <x v="19"/>
    <n v="61"/>
    <s v="On time"/>
    <s v="Ventas &amp; Mkt."/>
    <m/>
    <s v="Digital Nlatam - Citizen Developers"/>
    <x v="0"/>
    <m/>
    <s v="Pilar Arenas"/>
    <s v="Gonzalo Algarra"/>
    <s v="Gonzalo Algarra"/>
    <m/>
    <m/>
    <s v="PGP Nacional"/>
    <s v="Si"/>
    <s v="Pilar Arenas"/>
    <m/>
    <n v="5"/>
    <n v="5"/>
    <n v="5"/>
    <n v="5"/>
    <n v="3"/>
    <n v="3"/>
    <n v="3"/>
    <n v="435"/>
    <n v="4"/>
    <n v="5"/>
    <n v="3"/>
    <n v="3"/>
    <n v="3"/>
    <n v="5"/>
    <n v="3"/>
    <n v="390"/>
    <n v="825"/>
    <s v="S: Se solicita a Pilar Arenas empezar a trabajar con Equipo de CSC para migrar actividades. Se sostienen reuniones en el mes de Abril_x000a_N: En proceso transición de actividades durante May y Jun."/>
    <m/>
    <s v="Optimizacion del Proceso"/>
    <m/>
    <m/>
    <m/>
    <m/>
    <m/>
    <m/>
    <m/>
    <m/>
    <m/>
    <m/>
    <m/>
    <m/>
    <x v="2"/>
  </r>
  <r>
    <s v="E8"/>
    <n v="29"/>
    <s v="Proceso Jul-25"/>
    <m/>
    <s v="Segmentación de clientes CIAC - Norte"/>
    <s v="Proceso automático para actualizar la segmentación de los clientes de PGP según sus criterios de comportamiento"/>
    <m/>
    <d v="2024-09-01T00:00:00"/>
    <x v="25"/>
    <x v="12"/>
    <n v="417"/>
    <s v="On time"/>
    <s v="Servicio al Cliente"/>
    <m/>
    <s v="Transformación Digital"/>
    <x v="0"/>
    <s v="SSC"/>
    <m/>
    <s v="Oscar Flores"/>
    <s v="Ana Treviño"/>
    <s v="César Paz"/>
    <s v="José Ramón Rodríguez"/>
    <s v="PGP Nte./ Occidente / Noroeste"/>
    <s v="Sí"/>
    <s v="Pilar Arenas"/>
    <s v="Marketing/Ventas Cilindros"/>
    <n v="3"/>
    <n v="5"/>
    <n v="3"/>
    <n v="5"/>
    <n v="3"/>
    <n v="5"/>
    <n v="3"/>
    <n v="405"/>
    <n v="5"/>
    <n v="5"/>
    <n v="2"/>
    <n v="3"/>
    <n v="3"/>
    <n v="5"/>
    <n v="5"/>
    <n v="420"/>
    <n v="825"/>
    <s v="S:Se desarrolló en CRM tablas con los cuestionarios para capturar la información y mediante un reporte combinando calcular los valores de cada segmento al que corresponden los clientes. Actualmente se está utilizando en CIAC Norte_x000a__x000a_N: Replicar a Centro y otras divisiones"/>
    <s v="1. Sesión para revisar el alcance del avance en CRM y definir cómo se puede replicar para el Centro_x000a_2. Tocar base con Gonzalo y Paco porque hay cambio en el alcance de la implementación del CIAC_x000a_3. Incluir dentro del alcance de los practicantes el diseño del proceso automático de la segmentación"/>
    <s v="Reducción de Tiempo"/>
    <m/>
    <s v="Automatización_x000a_Reducción de Hrs Hombre"/>
    <m/>
    <m/>
    <m/>
    <m/>
    <m/>
    <m/>
    <m/>
    <m/>
    <m/>
    <m/>
    <x v="0"/>
  </r>
  <r>
    <m/>
    <n v="31"/>
    <m/>
    <n v="30498"/>
    <s v="Aplicación Qliq _x000a_Lento movimiento"/>
    <s v="Analizar la información generada por TA para identificar oportunidades de Lento movimiento, mejorar y monitorear el inventario por localidad "/>
    <m/>
    <d v="2025-01-01T00:00:00"/>
    <x v="26"/>
    <x v="13"/>
    <n v="136"/>
    <s v="On time"/>
    <s v="Finanzas, RH, Administración"/>
    <m/>
    <s v="Digital Nlatam"/>
    <x v="0"/>
    <s v="Digital "/>
    <m/>
    <s v="Erika Acosta"/>
    <s v="Anabel Estrada / Brenda Ramírez"/>
    <s v="TBD"/>
    <s v="Aldo Maldonado"/>
    <s v="Operaciones"/>
    <s v="Sí"/>
    <s v="Marina Dávila"/>
    <s v="Producción/Distribución Envasados"/>
    <n v="5"/>
    <n v="5"/>
    <n v="2"/>
    <n v="5"/>
    <n v="3"/>
    <n v="3"/>
    <n v="3"/>
    <n v="390"/>
    <n v="5"/>
    <n v="5"/>
    <n v="3"/>
    <n v="5"/>
    <n v="3"/>
    <n v="5"/>
    <n v="3"/>
    <n v="435"/>
    <n v="825"/>
    <s v="S: Realización de cambios solicitados, no hay nada pendiente por desarrollar. Herramienta liberada._x000a_N: Revisar con usuarios el uso de la herramienta."/>
    <m/>
    <s v="Control de Activos"/>
    <m/>
    <s v="Control de activos_x000a_&lt; 10%"/>
    <m/>
    <m/>
    <m/>
    <m/>
    <m/>
    <m/>
    <m/>
    <m/>
    <m/>
    <m/>
    <x v="0"/>
  </r>
  <r>
    <m/>
    <n v="30"/>
    <m/>
    <n v="30498"/>
    <s v="Aplicación Celonis/Qliq _x000a_Flujo de un cilindro"/>
    <s v="Facilitar el proceso de monitoreo del flujo de un cilindro desde que es inicializado para detectar oportunidades._x000a_"/>
    <m/>
    <s v="TBD"/>
    <x v="27"/>
    <x v="16"/>
    <n v="244"/>
    <s v="Stand by"/>
    <s v="Operaciones"/>
    <m/>
    <s v="Digital Nlatam"/>
    <x v="1"/>
    <s v="Digital Business Solutions (Global)"/>
    <m/>
    <s v="Erika Acosta"/>
    <s v="Anabel Estrada / Brenda Ramírez"/>
    <s v="Uriel Torres / Pedro Ramírez"/>
    <s v="Aldo Maldonado"/>
    <m/>
    <s v="Sí"/>
    <s v="Pilar Arenas"/>
    <s v="Producción/Distribución Envasados"/>
    <n v="5"/>
    <n v="5"/>
    <n v="2"/>
    <n v="5"/>
    <n v="3"/>
    <n v="3"/>
    <n v="3"/>
    <n v="390"/>
    <n v="5"/>
    <n v="5"/>
    <n v="3"/>
    <n v="5"/>
    <n v="3"/>
    <n v="5"/>
    <n v="3"/>
    <n v="435"/>
    <n v="825"/>
    <s v="S:  Se probo la solución en su versión original de Europa, identificando ajustes neCésarios para la región LATAM. _x000a_Se levantaron definiciones de negocio y de proceso para cobros potenciales. Aunque la versión de Europa usaba SAP y se adaptó la nueva versión a JDE._x000a_Actualmente ya se tienen 6 países incluyendo México con esta funcionalidad_x000a_Gerardo solicitó cambios a unos requerimientos - semana del 17 de Feb._x000a_N: Realizar los cambios identificados - 24 al 28 de feb"/>
    <s v="1. Seguimiento con Pedro Ramírez sobre los cambios solicitados - 3 de Mar_x000a_2. Una vez liberados los cambios, se requiere probar y validar._x000a_"/>
    <m/>
    <m/>
    <s v="Control de activos"/>
    <m/>
    <m/>
    <m/>
    <m/>
    <m/>
    <m/>
    <m/>
    <m/>
    <m/>
    <m/>
    <x v="0"/>
  </r>
  <r>
    <m/>
    <n v="32"/>
    <m/>
    <m/>
    <s v="Herramienta Digital para el análisis y seguimiento del uso de Hand Held en Distrubución"/>
    <s v="Herramienta de uso diario con visibilidad de uso de las HH, responsables administrativos, zonas, detalle de clientes y vendedores_x000a_"/>
    <m/>
    <d v="2025-06-01T00:00:00"/>
    <x v="28"/>
    <x v="3"/>
    <n v="93"/>
    <s v="On time"/>
    <s v="Finanzas, RH, Administración"/>
    <m/>
    <s v="Digital Nlatam - Citizen Developers"/>
    <x v="0"/>
    <s v="Digital"/>
    <s v="Aldo Maldonado"/>
    <s v="Oscar Flores"/>
    <s v="Oscar Flores"/>
    <s v="N/A"/>
    <s v="José Ramón Rodríguez"/>
    <m/>
    <s v="Si"/>
    <s v="Pilar Arenas"/>
    <s v="Finanzas/RH/Compras/Nitropet"/>
    <n v="3"/>
    <n v="5"/>
    <n v="4"/>
    <n v="5"/>
    <n v="0"/>
    <n v="1"/>
    <n v="3"/>
    <n v="315"/>
    <n v="5"/>
    <n v="5"/>
    <n v="3"/>
    <n v="5"/>
    <n v="5"/>
    <n v="5"/>
    <n v="5"/>
    <n v="495"/>
    <n v="810"/>
    <s v="Se mejoró el reporte original de uso de HH, asignando responsables administrativos, detalle de lo que debe trabajar, por Región y localidad "/>
    <s v="Concluido "/>
    <s v="Control "/>
    <m/>
    <s v="Control / Compliance"/>
    <m/>
    <m/>
    <m/>
    <m/>
    <m/>
    <m/>
    <m/>
    <m/>
    <m/>
    <m/>
    <x v="1"/>
  </r>
  <r>
    <m/>
    <n v="33"/>
    <m/>
    <m/>
    <s v="Heramienta Digital para el análisis y seguimiento diario reclamaciones"/>
    <s v="Seguimiento diario al cierre de reclamaciones con visibilidad de responsables administrativos, zonas, detalle de clientes y vendedores. Estatus, vencimiento, recurrencia etc._x000a_"/>
    <m/>
    <d v="2025-06-01T00:00:00"/>
    <x v="28"/>
    <x v="3"/>
    <n v="93"/>
    <s v="On time"/>
    <s v="Finanzas, RH, Administración"/>
    <m/>
    <s v="Digital Nlatam - Citizen Developers"/>
    <x v="0"/>
    <s v="Digital"/>
    <s v="Aldo Maldonado"/>
    <s v="Oscar Flores"/>
    <s v="Oscar Flores"/>
    <s v="N/A"/>
    <s v="José Ramón Rodríguez"/>
    <m/>
    <s v="Si"/>
    <s v="Pilar Arenas"/>
    <s v="Finanzas/RH/Compras/Nitropet"/>
    <n v="3"/>
    <n v="5"/>
    <n v="4"/>
    <n v="5"/>
    <n v="0"/>
    <n v="1"/>
    <n v="3"/>
    <n v="315"/>
    <n v="5"/>
    <n v="5"/>
    <n v="3"/>
    <n v="5"/>
    <n v="5"/>
    <n v="5"/>
    <n v="5"/>
    <n v="495"/>
    <n v="810"/>
    <s v="Se desarrolló un nuevo reporte para visualizar el estatus de las reclamaciones, este reporte se actualiza a diario.  Se puede visualizar por responsable administrativo, Región, localida. Estatus, reclamaciones por vencer y el deatlle de la información de la reclamación y todo lo documentado en el SMC"/>
    <s v="Concluido "/>
    <s v="Control "/>
    <m/>
    <s v="Control / Compliance"/>
    <m/>
    <m/>
    <m/>
    <m/>
    <m/>
    <m/>
    <m/>
    <m/>
    <m/>
    <m/>
    <x v="1"/>
  </r>
  <r>
    <m/>
    <n v="34"/>
    <m/>
    <m/>
    <s v="Actualización a la herramienta digital de seguimiento a Permisos en tiendas"/>
    <s v="Mejoras al reporte. incluye al responsable administrativo y una visión de corto plazo de lo que está en riesgo de vencimiento."/>
    <m/>
    <d v="2025-06-01T00:00:00"/>
    <x v="28"/>
    <x v="3"/>
    <n v="93"/>
    <s v="On time"/>
    <s v="Finanzas, RH, Administración"/>
    <m/>
    <s v="Digital Nlatam - Citizen Developers"/>
    <x v="0"/>
    <s v="Digital"/>
    <s v="Aldo Maldonado"/>
    <s v="Oscar Flores"/>
    <s v="Oscar Flores"/>
    <s v="N/A"/>
    <s v="José Ramón Rodríguez"/>
    <m/>
    <s v="Si"/>
    <s v="Pilar Arenas"/>
    <s v="Finanzas/RH/Compras/Nitropet"/>
    <n v="3"/>
    <n v="5"/>
    <n v="4"/>
    <n v="5"/>
    <n v="0"/>
    <n v="1"/>
    <n v="3"/>
    <n v="315"/>
    <n v="5"/>
    <n v="5"/>
    <n v="3"/>
    <n v="5"/>
    <n v="5"/>
    <n v="5"/>
    <n v="5"/>
    <n v="495"/>
    <n v="810"/>
    <s v="Se desarrolló un nuevo reporte sobre la base del anterior, que no solo muestra el estatus de los permisos si no que también permite dar un seguimiento diario del los permisos en riesgo de vencimiento en el corto plazo."/>
    <s v="Concluido "/>
    <s v="Control "/>
    <m/>
    <s v="Control / Compliance"/>
    <m/>
    <m/>
    <m/>
    <m/>
    <m/>
    <m/>
    <m/>
    <m/>
    <m/>
    <m/>
    <x v="1"/>
  </r>
  <r>
    <m/>
    <n v="37"/>
    <s v="Proceso Jul-25"/>
    <m/>
    <s v="Asistente virtual con AI para consulta de información confiable y aseguramiento de requisitos en el proceso de Exportación de Gases"/>
    <s v="Asistente de AI mediante el uso de NITRO y Copilot que permite consultar información actualizada de normativas y procedimientos que permitan llevar a cabo un proceso de exportación de Gases basado en información actualizada y en Compliance"/>
    <m/>
    <d v="2025-01-01T00:00:00"/>
    <x v="29"/>
    <x v="1"/>
    <n v="48"/>
    <s v="On time"/>
    <s v="Finanzas, RH, Administración"/>
    <m/>
    <s v="Digital Nlatam - Citizen Developers"/>
    <x v="0"/>
    <s v="Global AI"/>
    <m/>
    <s v="Raúl Gallegos "/>
    <s v="Karla Beatriz García"/>
    <s v="Gerardo Moya"/>
    <s v="José Ramón Rodríguez"/>
    <s v="Nacional"/>
    <s v="Sí"/>
    <s v="Manuel Lozoya"/>
    <s v="Marketing/Ventas Cilindros"/>
    <n v="3"/>
    <n v="5"/>
    <n v="1"/>
    <n v="5"/>
    <n v="1"/>
    <n v="1"/>
    <n v="3"/>
    <n v="285"/>
    <n v="5"/>
    <n v="5"/>
    <n v="5"/>
    <n v="5"/>
    <n v="5"/>
    <n v="5"/>
    <n v="5"/>
    <n v="525"/>
    <n v="810"/>
    <s v="S: Sesión con Negocio Karla García. Se determinó arrancar con  Ley Aduanera / IATA / IMO se utilizará NITRO en combinación con Copilot para consultas. Se realizaron manuales de negocio OTC para Vta de Exportaciones, Vta de HG´s CIls y Equipos para exportaciones, Procedimiento de Importación para Vta Internacional y las Hojas de Seguras de los principales Productos, se cotizaron las guías de la IATA e IMO en versión PDF 2025, aprox 600 USD c/u, Se acuerda arrancar con Exportaciones (3 personas). Se suben Documentos semana del 7 de Abr. _x000a_N: Hacer la compra de las Guías, Karla García. Subir los documentos pendientes por subir. Para la parte de importaciones se enlazará con el proyecto de aplicación Juan Daniel Gonzalez."/>
    <s v="1. Se requiere conseguir los documentos Digitales para darlos de alta junto con los Fotamos Básicos DGD Packing list y documentos comerciales_x000a__x000a_2. Se agenda sesión de seguimiento con Karla García para semana 22 de Abril y par revisar con Miguel Mtz sesión 7 de Mayo."/>
    <n v="20000"/>
    <m/>
    <s v="Optimización del proceso_x000a_Reducción de carga administrativa"/>
    <m/>
    <m/>
    <m/>
    <m/>
    <m/>
    <m/>
    <m/>
    <m/>
    <m/>
    <m/>
    <x v="0"/>
  </r>
  <r>
    <s v="E2"/>
    <n v="35"/>
    <m/>
    <m/>
    <s v="App Medigas, Rediseño"/>
    <s v="Re diseño de App Medigas para permitir que los pacientes soliciten accesorios, cilindros chicos, o la recolección de activos._x000a_"/>
    <m/>
    <m/>
    <x v="0"/>
    <x v="19"/>
    <n v="304"/>
    <s v="Cancelado"/>
    <s v="Servicio al Cliente"/>
    <s v="No"/>
    <s v="Transformación Digital"/>
    <x v="3"/>
    <s v="SSC"/>
    <s v="NA"/>
    <s v="Alan Mendoza"/>
    <s v="Cindy Lozano"/>
    <s v="Christian Carrillo"/>
    <s v="José Ramón Rodríguez"/>
    <s v="Desarrollo de Negocios"/>
    <s v="Sí"/>
    <s v="Claudia Oliden"/>
    <s v="Distribución Bulk/Servicio a Clientes - Instalaciones"/>
    <n v="4"/>
    <n v="5"/>
    <n v="5"/>
    <n v="5"/>
    <n v="1"/>
    <n v="3"/>
    <n v="5"/>
    <n v="420"/>
    <n v="5"/>
    <n v="5"/>
    <n v="2"/>
    <n v="5"/>
    <n v="3"/>
    <n v="1"/>
    <n v="5"/>
    <n v="390"/>
    <n v="810"/>
    <s v="S: Estaba en la etapa de análisis de los requerimientos extra (por pacientes). Originalmente esto surgió por el equipo de T. Digital para generar la adopción por parte de pacientes que siguen marcando al CSC Medigas para solicitudes EXTRA a recargas (otro tipo de accesorio o cilindro y eso no se puede hacer en la APP y es el ajuste que proponía T. Digital). Se quedó en backlog por parte de T. Digital dado que les asignaron otras responsabilidades._x000a_N: En Validación con Edgar Madrigal y Cindy Lozano si se llevará a cabo este año o no."/>
    <s v="Proyecto colocado en backlog por el área de transformación digital dado que es un nice to have y actualmente el equipo se está enfocando en otras necesidades, además que esto nunca fue solicitado por el negocio."/>
    <n v="60000"/>
    <s v="Tiempo - Hard Savings $ 60 K USD (disminución de 4 agentes $25k MXN/mes en CSC por conversión digital)_x000a_"/>
    <s v="Mejora de Servicio a pacientes"/>
    <m/>
    <m/>
    <m/>
    <m/>
    <m/>
    <m/>
    <m/>
    <m/>
    <m/>
    <m/>
    <x v="1"/>
  </r>
  <r>
    <m/>
    <n v="36"/>
    <m/>
    <m/>
    <s v="Uso de Inteligencia Artificial para consulta de información confiable y aseguramiento de requisitos en el proceso de importacion de Gases"/>
    <s v="Facilitar y agilizar el proceso de búsqueda de información relevante de Exportaciones  a través de NITRO"/>
    <m/>
    <d v="2025-03-01T00:00:00"/>
    <x v="29"/>
    <x v="20"/>
    <n v="202"/>
    <s v="On time"/>
    <s v="Finanzas, RH, Administración"/>
    <m/>
    <s v="Digital Nlatam - Citizen Developers"/>
    <x v="1"/>
    <s v="Global AI"/>
    <m/>
    <s v="Raúl Gallegos "/>
    <s v="Karla Beatriz García"/>
    <s v="Gerardo Moya"/>
    <s v="Tania Mercado"/>
    <m/>
    <s v="Sí"/>
    <s v="Manuel Lozoya"/>
    <s v="Finanzas/RH/Compras/Nitropet"/>
    <n v="3"/>
    <n v="5"/>
    <n v="1"/>
    <n v="5"/>
    <n v="1"/>
    <n v="1"/>
    <n v="3"/>
    <n v="285"/>
    <n v="5"/>
    <n v="5"/>
    <n v="5"/>
    <n v="5"/>
    <n v="5"/>
    <n v="5"/>
    <n v="5"/>
    <n v="525"/>
    <n v="810"/>
    <s v="S: En análisis requirimientos de info para importaciones y se correrá en paralelo con Proyecto de Exportaciones"/>
    <s v="1. Se requiere conseguir los documentos Digitales para darlos de alta junto con los Fotamos Básicos DGD Packing list y documentos comerciales_x000a_2. Se agenda sesión de seguimiento con Karla García para semana 20 de Marzo_x000a_3. Agosto 2025 / El proyecto se divide en dos partes : 1. Desarrollo de aplicactivo para la administración de los productos (IT), 2. Desarrollo de un visor para visibilidad de la información para el área comercial. "/>
    <m/>
    <m/>
    <s v="Optimización del proceso_x000a_Reducción de carga administrativa"/>
    <m/>
    <m/>
    <m/>
    <m/>
    <m/>
    <m/>
    <m/>
    <m/>
    <m/>
    <m/>
    <x v="1"/>
  </r>
  <r>
    <s v="A1"/>
    <n v="39"/>
    <m/>
    <m/>
    <s v="Nitro for CSC"/>
    <s v="Asistente virtual de consulta de agentes del CSC para brindar respuestas e información a pacientes de Medigas. Haciendo mas confiable y rápida la respuesta"/>
    <m/>
    <d v="2024-08-01T00:00:00"/>
    <x v="26"/>
    <x v="0"/>
    <n v="143"/>
    <s v="On time"/>
    <s v="Servicio al Cliente"/>
    <m/>
    <s v="Digital Nlatam - Citizen Developers"/>
    <x v="0"/>
    <s v="Global AI"/>
    <m/>
    <s v="Marcela Hernández"/>
    <s v="Marcela Hernández"/>
    <s v="Iván Arredondo"/>
    <s v="Tania Mercado"/>
    <s v="Finanzas /Compras / IT"/>
    <s v="Sí"/>
    <s v="Marina Dávila"/>
    <s v="Finanzas/RH/Compras/Nitropet"/>
    <n v="3"/>
    <n v="5"/>
    <n v="5"/>
    <n v="5"/>
    <n v="0"/>
    <n v="3"/>
    <n v="5"/>
    <n v="390"/>
    <n v="5"/>
    <n v="5"/>
    <n v="2"/>
    <n v="3"/>
    <n v="3"/>
    <n v="5"/>
    <n v="5"/>
    <n v="420"/>
    <n v="810"/>
    <s v="S: Información cargada en Nitro lista para su uso y liberación_x000a_N: CSC tiene nueva opción de usar herramienta De Atento con mayor funcionalidad."/>
    <m/>
    <s v="Mejora en Servicio"/>
    <n v="0"/>
    <s v="Mejora en servicio a clientes"/>
    <m/>
    <m/>
    <m/>
    <m/>
    <m/>
    <m/>
    <m/>
    <m/>
    <m/>
    <m/>
    <x v="0"/>
  </r>
  <r>
    <m/>
    <n v="38"/>
    <m/>
    <m/>
    <s v="Modificación de las reglas de corte y prioridades en JDE para Medigas en JDE"/>
    <s v="Modificación de las reglas de decision digitales en JDE para los cortes de pedidos y convenios de Medigas para planta Nogalar en función de los acuerdos comerciales y la Operación de planta. Es necesario modificar la lógica actual del módulo de órdenes en JDE con una serie de reglas de corte predefinidas que se traslapan con reglas de convenios negocioados con instituciones Privadas."/>
    <m/>
    <d v="2025-05-14T00:00:00"/>
    <x v="3"/>
    <x v="6"/>
    <n v="111"/>
    <s v="On time"/>
    <s v="Operaciones"/>
    <s v="No"/>
    <s v="IT"/>
    <x v="1"/>
    <s v="IT Local"/>
    <m/>
    <s v="Karla Rodriguez"/>
    <s v="Luis Banda"/>
    <s v="Sergio Israel Rdgz"/>
    <s v="Miguel Delgado"/>
    <s v="Desarrollo de Negocios"/>
    <s v="Si"/>
    <s v="Marina Dávila"/>
    <s v="Marketing/Ventas Cilindros"/>
    <n v="3"/>
    <n v="5"/>
    <n v="1"/>
    <n v="5"/>
    <n v="5"/>
    <n v="3"/>
    <n v="3"/>
    <n v="375"/>
    <n v="5"/>
    <n v="5"/>
    <n v="3"/>
    <n v="5"/>
    <n v="5"/>
    <n v="3"/>
    <n v="3"/>
    <n v="435"/>
    <n v="810"/>
    <s v="S: Se da de alta card 34872, actualmente se estan realizando pruebas para validar información._x000a_N: Fecha de liberación se recorre a sept"/>
    <m/>
    <s v="Servicio / Compliance"/>
    <m/>
    <m/>
    <m/>
    <m/>
    <m/>
    <m/>
    <m/>
    <m/>
    <m/>
    <m/>
    <m/>
    <m/>
    <x v="1"/>
  </r>
  <r>
    <m/>
    <n v="40"/>
    <m/>
    <m/>
    <s v="APP/ BD de documentos para cumplimiento del REPSE en proyectos con clientes para servicios especializados Microbulk."/>
    <s v="APP / BD para solicitud y disponibilidad de documentos requeridos (pagos de nómina /IMSS / INFONAVIT) del REPSE en proyectos de Microbulk con el cliente."/>
    <m/>
    <d v="2025-05-06T00:00:00"/>
    <x v="30"/>
    <x v="3"/>
    <n v="55"/>
    <s v="On time"/>
    <s v="Ventas &amp; Mkt."/>
    <s v="No"/>
    <s v="Digital Nlatam - Citizen Developers"/>
    <x v="0"/>
    <s v="Digital"/>
    <s v="Adán Alarcón"/>
    <s v="Jessica Zanella"/>
    <s v="Adán Alarcón"/>
    <s v="NA"/>
    <m/>
    <s v="PGP Nacional"/>
    <s v="Si"/>
    <s v="Claudia Oliden"/>
    <s v="Marketing/Ventas Cilindros"/>
    <n v="3"/>
    <n v="5"/>
    <n v="2"/>
    <n v="5"/>
    <n v="0"/>
    <n v="3"/>
    <n v="3"/>
    <n v="315"/>
    <n v="5"/>
    <n v="5"/>
    <n v="4"/>
    <n v="5"/>
    <n v="3"/>
    <n v="5"/>
    <n v="5"/>
    <n v="480"/>
    <n v="795"/>
    <s v="S: En etapa de implementación, por pasar la info a comunicación."/>
    <s v="Proyecto desarrollado por CITIZEN DEVELOPER: Adán Alarcón"/>
    <s v="Tiempo / Compliance"/>
    <m/>
    <s v="Compliance"/>
    <m/>
    <m/>
    <m/>
    <m/>
    <m/>
    <m/>
    <m/>
    <m/>
    <m/>
    <m/>
    <x v="0"/>
  </r>
  <r>
    <s v="E1"/>
    <n v="41"/>
    <s v="Proceso Jul-25"/>
    <m/>
    <s v="Datawarehouse de logística para KPIS logística"/>
    <s v="Creación de un Dataware house para KPIS logística."/>
    <m/>
    <s v="PROYECTO ANTERIOR"/>
    <x v="7"/>
    <x v="12"/>
    <n v="416"/>
    <s v="On time"/>
    <s v="Distribución"/>
    <s v="No"/>
    <s v="IT Group"/>
    <x v="0"/>
    <s v="Externo"/>
    <s v="NA"/>
    <s v="Mayela Ramírez"/>
    <s v="Mayela Ramírez"/>
    <s v="Juan España y  proveedor externo"/>
    <s v="Miguel Delgado"/>
    <s v="Operaciones"/>
    <s v="Sí"/>
    <s v="Claudia Oliden"/>
    <s v="Producción/Distribución Envasados"/>
    <n v="5"/>
    <n v="5"/>
    <n v="5"/>
    <n v="5"/>
    <n v="0"/>
    <n v="5"/>
    <n v="5"/>
    <n v="450"/>
    <n v="4"/>
    <n v="4"/>
    <n v="1"/>
    <n v="5"/>
    <n v="3"/>
    <n v="1"/>
    <n v="5"/>
    <n v="345"/>
    <n v="795"/>
    <s v="S: Modelo de datos liberado con el que se han podido construir 3 tableros de indicadores para Distribución._x000a_N: Mantener el modelo y seguir construyendo herramientas basadas en el modelo construido"/>
    <s v="Mayela Ramírez confirma que el proyecto ya está terminado, inlusive los tableros que requiere. Lo que actualmente hace es tener un seguimiento con IT en caso de que algún tablero presente alguna falla."/>
    <s v="Reducción de Tiempo"/>
    <m/>
    <s v="Estandarización_x000a_Reducción de Hrs Hombre_x000a_Integración de Datos"/>
    <m/>
    <m/>
    <m/>
    <m/>
    <m/>
    <m/>
    <m/>
    <m/>
    <m/>
    <m/>
    <x v="0"/>
  </r>
  <r>
    <m/>
    <n v="44"/>
    <m/>
    <m/>
    <s v="Página de Sharepoint de Precios y Contratos."/>
    <s v="Actualización de la página de PYC con información relevante para el área comercial."/>
    <m/>
    <d v="2025-04-23T00:00:00"/>
    <x v="31"/>
    <x v="8"/>
    <n v="34"/>
    <s v="On time"/>
    <s v="Finanzas, RH, Administración"/>
    <s v="No"/>
    <s v="Digital Nlatam - Citizen Developers"/>
    <x v="0"/>
    <s v="Digital"/>
    <s v="Claudia Oliden"/>
    <s v="Ninfaedith Fernández"/>
    <s v="Ninfaedith Fernández"/>
    <s v="NA"/>
    <s v="Tania Mercado"/>
    <s v="Finanzas /Compras / IT"/>
    <s v="Si"/>
    <s v="Claudia Oliden"/>
    <s v="Finanzas/RH/Compras/Nitropet"/>
    <n v="3"/>
    <n v="5"/>
    <n v="4"/>
    <n v="5"/>
    <n v="0"/>
    <n v="3"/>
    <n v="0"/>
    <n v="300"/>
    <n v="5"/>
    <n v="5"/>
    <n v="4"/>
    <n v="5"/>
    <n v="3"/>
    <n v="5"/>
    <n v="5"/>
    <n v="480"/>
    <n v="780"/>
    <s v="S: Sitio terminado y validado por Ninfaedith Fernández."/>
    <m/>
    <s v="Reducción de Tiempos de consulta"/>
    <m/>
    <s v="Información para área comercial sobre PYC."/>
    <m/>
    <m/>
    <m/>
    <m/>
    <m/>
    <m/>
    <m/>
    <m/>
    <m/>
    <m/>
    <x v="0"/>
  </r>
  <r>
    <m/>
    <n v="42"/>
    <m/>
    <m/>
    <s v="Eliminación de manejo de efectivo en tiendas."/>
    <s v="Implementación Mercado Pago para ventas de contado, adecuación al Sistema de Bitácoras y Tesorería para el cierre de bitácoras."/>
    <m/>
    <s v="TBD"/>
    <x v="28"/>
    <x v="20"/>
    <n v="93"/>
    <s v="On time"/>
    <s v="Finanzas, RH, Administración"/>
    <m/>
    <s v="IT Group"/>
    <x v="1"/>
    <s v="Externo /IT"/>
    <m/>
    <s v="Oscar Flores/Marco Pacheco"/>
    <s v="Deyanira Blanco"/>
    <s v="Velia Niño, Marina Dávila"/>
    <s v="Tania Mercado"/>
    <s v="PGP NAL."/>
    <s v="Sí"/>
    <s v="Marina Dávila"/>
    <s v="Finanzas/RH/Compras/Nitropet"/>
    <n v="5"/>
    <n v="5"/>
    <n v="3"/>
    <n v="5"/>
    <n v="5"/>
    <n v="1"/>
    <n v="3"/>
    <n v="405"/>
    <n v="5"/>
    <n v="5"/>
    <n v="2"/>
    <n v="5"/>
    <n v="3"/>
    <n v="3"/>
    <n v="3"/>
    <n v="390"/>
    <n v="795"/>
    <s v="S: Se firma NDA  y contato. Se implementa nuevo desarrollo en sistema Bitácoras y Tesorería. Se inicia en Agosto piloto con 6 sucursales._x000a_N: En mes septiembre se avanza con implementación en 30 localidades y en octubre con las 46 localidades restantes, a partir de noviembre se inicia cancelación servicio panamericano. Evaluación proceso conductores para eliminación del manejo de efectivo en rutas para implementar en octubre"/>
    <m/>
    <n v="150000"/>
    <m/>
    <s v="Control de transacciones y cumplimiento"/>
    <m/>
    <m/>
    <m/>
    <m/>
    <m/>
    <m/>
    <m/>
    <m/>
    <d v="2025-10-01T00:00:00"/>
    <m/>
    <x v="2"/>
  </r>
  <r>
    <m/>
    <n v="43"/>
    <m/>
    <n v="27154"/>
    <s v="Sales Forecast Tool"/>
    <s v="Herramienta para automatizar el proceso de creación de forecast mensual para PGP basado en modelo de la Región Noroeste._x000a_"/>
    <m/>
    <s v="TBD"/>
    <x v="32"/>
    <x v="20"/>
    <n v="596"/>
    <s v="On time"/>
    <s v="Ventas &amp; Mkt."/>
    <m/>
    <s v="Digital Nlatam"/>
    <x v="1"/>
    <s v="Digital EEUU"/>
    <m/>
    <s v="Oscar Flores"/>
    <s v="Oscar Flores"/>
    <s v="José Lainez"/>
    <s v="José Ramón Rodríguez"/>
    <s v="PGP Norte"/>
    <s v="Sí"/>
    <s v="Marina Dávila"/>
    <s v="Marketing/Ventas Cilindros"/>
    <n v="3"/>
    <n v="5"/>
    <n v="3"/>
    <n v="5"/>
    <n v="0"/>
    <n v="3"/>
    <n v="5"/>
    <n v="360"/>
    <n v="5"/>
    <n v="5"/>
    <n v="3"/>
    <n v="5"/>
    <n v="3"/>
    <n v="5"/>
    <n v="3"/>
    <n v="435"/>
    <n v="795"/>
    <s v="S: Se realiza el desarrollo y se encuentra en pruebas para validar información._x000a_N: Se realizan juntas semanales de seguimiento"/>
    <m/>
    <s v="Reducción de Tiempos en Gtes"/>
    <n v="0"/>
    <s v="Soft_x000a_Precision de Fcst_x000a_Reducción de Tiempo"/>
    <m/>
    <m/>
    <m/>
    <m/>
    <m/>
    <m/>
    <m/>
    <m/>
    <m/>
    <m/>
    <x v="2"/>
  </r>
  <r>
    <m/>
    <n v="45"/>
    <s v="NO"/>
    <m/>
    <s v="Visor de CO2 Bebidas"/>
    <s v="Visor del negocio de CO2 enfocado en indicadores de venta para el segmento de Bebidas para los más importante grupos a nivel México."/>
    <m/>
    <d v="2025-05-06T00:00:00"/>
    <x v="33"/>
    <x v="9"/>
    <n v="74"/>
    <s v="On time"/>
    <s v="Ventas &amp; Mkt."/>
    <s v="No"/>
    <s v="Digital Nlatam - Practicantes"/>
    <x v="0"/>
    <s v="Digital"/>
    <s v="Valenti Arriaga / Grisel Martínez"/>
    <s v="Jessica Zanella"/>
    <s v="Grisel Martínez"/>
    <s v="NA"/>
    <s v="NA"/>
    <s v="PGP Nacional"/>
    <s v="Si"/>
    <s v="Claudia Oliden"/>
    <s v="Marketing/Ventas Cilindros"/>
    <n v="3"/>
    <n v="5"/>
    <n v="1"/>
    <n v="5"/>
    <n v="0"/>
    <n v="3"/>
    <n v="3"/>
    <n v="300"/>
    <n v="5"/>
    <n v="5"/>
    <n v="4"/>
    <n v="5"/>
    <n v="3"/>
    <n v="5"/>
    <n v="5"/>
    <n v="480"/>
    <n v="780"/>
    <s v="Se tiene listo el visor, solo se requiere validar que estén todos los CST por grupo definido por Grisel."/>
    <m/>
    <s v="Ahorro horas hombre preparación reporte"/>
    <m/>
    <m/>
    <m/>
    <m/>
    <m/>
    <m/>
    <m/>
    <m/>
    <m/>
    <m/>
    <m/>
    <m/>
    <x v="0"/>
  </r>
  <r>
    <m/>
    <n v="46"/>
    <m/>
    <n v="35589"/>
    <s v="Update y revisión de Tablero &quot;Homecare Delieveries&quot;"/>
    <s v="Actualización del tablero de Producto entregado a pacientes Homecare (delieveries) que permanecerá en Tableau. El tablero presenta todos las entregas (recargas etc.) a pacientes Homecare."/>
    <m/>
    <s v="PROYECTO ANTERIOR"/>
    <x v="34"/>
    <x v="21"/>
    <n v="336"/>
    <s v="On time"/>
    <s v="Distribución"/>
    <s v="No"/>
    <s v="Digital Nlatam"/>
    <x v="0"/>
    <s v="Digital"/>
    <s v="NA"/>
    <s v="Alan Mendoza"/>
    <s v="Alan Mendoza"/>
    <s v="Gustavo Primo"/>
    <s v="Armando Guerrero"/>
    <s v="PGP Nte./ Occidente / Noroeste"/>
    <s v="Sí"/>
    <s v="Claudia Oliden"/>
    <s v="Producción/Distribución Envasados"/>
    <n v="3"/>
    <n v="5"/>
    <n v="3"/>
    <n v="5"/>
    <n v="1"/>
    <n v="3"/>
    <n v="3"/>
    <n v="345"/>
    <n v="5"/>
    <n v="5"/>
    <n v="3"/>
    <n v="3"/>
    <n v="5"/>
    <n v="3"/>
    <n v="5"/>
    <n v="435"/>
    <n v="780"/>
    <s v="S:Este tablero se queda en Tableau dado que la corporación definió que sí se mantendran las licencias del mismo. Se realizaron ajustes y quedó terminado._x000a_"/>
    <s v="Terminado."/>
    <s v="Control"/>
    <m/>
    <m/>
    <m/>
    <m/>
    <m/>
    <m/>
    <m/>
    <m/>
    <m/>
    <m/>
    <m/>
    <m/>
    <x v="0"/>
  </r>
  <r>
    <m/>
    <n v="47"/>
    <m/>
    <n v="30618"/>
    <s v="Reporte (visor) de Cumplimiento Homecare"/>
    <s v="Tablero que estaba en Tableau que se migra a Powerbi y hacer ajustes necesarios por fallas del mismo al integrarse Track About. El visor muestra estatus de entregas de Servicios iniciales, finales y muestra servicios pendientes de entrega."/>
    <m/>
    <s v="PROYECTO ANTERIOR"/>
    <x v="35"/>
    <x v="21"/>
    <n v="95"/>
    <s v="On time"/>
    <s v="Distribución"/>
    <s v="No"/>
    <s v="Digital Nlatam"/>
    <x v="0"/>
    <s v="Digital"/>
    <s v="NA"/>
    <s v="Alan Mendoza"/>
    <s v="Alan Mendoza"/>
    <s v="Gustavo Primo"/>
    <s v="Armando Guerrero"/>
    <s v="PGP Nacional"/>
    <s v="Sí"/>
    <s v="Claudia Oliden"/>
    <s v="Producción/Distribución Envasados"/>
    <n v="3"/>
    <n v="5"/>
    <n v="3"/>
    <n v="5"/>
    <n v="1"/>
    <n v="3"/>
    <n v="3"/>
    <n v="345"/>
    <n v="5"/>
    <n v="5"/>
    <n v="3"/>
    <n v="3"/>
    <n v="5"/>
    <n v="3"/>
    <n v="5"/>
    <n v="435"/>
    <n v="780"/>
    <s v="S :Este tablero quedó finalizado._x000a_N: Uso por parte del negocio_x000a_"/>
    <s v="Terminado."/>
    <s v="Mejora en Servicio"/>
    <m/>
    <m/>
    <m/>
    <m/>
    <m/>
    <m/>
    <m/>
    <m/>
    <m/>
    <m/>
    <m/>
    <m/>
    <x v="0"/>
  </r>
  <r>
    <m/>
    <n v="51"/>
    <m/>
    <m/>
    <s v="BD digital para administración de proyectos de construcción, remodelación o reubicaciones"/>
    <s v="BD que facilita el control y seguimiento de las actividades a ejecutar durante una construcción, remodelación, etc. "/>
    <m/>
    <d v="2025-01-01T00:00:00"/>
    <x v="28"/>
    <x v="3"/>
    <n v="29"/>
    <s v="On time"/>
    <s v="Finanzas, RH, Administración"/>
    <s v="No"/>
    <s v="Digital Nlatam - Citizen Developers"/>
    <x v="0"/>
    <s v="Digital"/>
    <s v="Practicantes"/>
    <s v="Oscar Flores"/>
    <s v="Octavio Rendón"/>
    <s v="TBD"/>
    <s v="José Ramón Rodríguez"/>
    <s v="PGP Nacional"/>
    <s v="Sí"/>
    <s v="Claudia Oliden"/>
    <s v="Marketing/Ventas Cilindros"/>
    <n v="3"/>
    <n v="5"/>
    <n v="1"/>
    <n v="3"/>
    <n v="0"/>
    <n v="1"/>
    <n v="3"/>
    <n v="240"/>
    <n v="5"/>
    <n v="5"/>
    <n v="5"/>
    <n v="5"/>
    <n v="5"/>
    <n v="5"/>
    <n v="5"/>
    <n v="525"/>
    <n v="765"/>
    <s v="Terminado"/>
    <s v="Se desarrolló un template de seguimiento  en office 365 lists, con la base de datos de proyectos de construcción y remodelación. Con los status de avance y pendientes"/>
    <s v="Control"/>
    <m/>
    <s v="Simplificación administrativa de los proyectos, mejorar el seguimiento y control de proyectos de Construcción y remodelación. Visibilidad a las Vicepresidencias "/>
    <m/>
    <m/>
    <m/>
    <m/>
    <m/>
    <m/>
    <m/>
    <m/>
    <m/>
    <m/>
    <x v="5"/>
  </r>
  <r>
    <m/>
    <n v="53"/>
    <s v="Proceso Jul-25"/>
    <m/>
    <s v="Herramienta Digital para el análisis y seguimiento de facturas no timbradas con el error relacionado"/>
    <s v="Algoritmo inteligente que identifica los casos de facturas no timbradas para detonar acciones correctiva, mejorar el control de las transacciones y evitar sanciones"/>
    <m/>
    <d v="2025-01-01T00:00:00"/>
    <x v="4"/>
    <x v="19"/>
    <n v="150"/>
    <s v="On time"/>
    <s v="Finanzas, RH, Administración"/>
    <m/>
    <s v="Digital Nlatam - Citizen Developers"/>
    <x v="0"/>
    <s v="Digital"/>
    <s v="Aldo Maldonado"/>
    <s v="Oscar Flores"/>
    <s v="Oscar Flores"/>
    <s v="Marina Dávila"/>
    <s v="José Ramón Rodríguez"/>
    <s v="Finanzas /Compras / IT"/>
    <s v="Sí"/>
    <s v="Marina Dávila"/>
    <s v="Finanzas/RH/Compras/Nitropet"/>
    <n v="3"/>
    <n v="5"/>
    <n v="4"/>
    <n v="5"/>
    <n v="1"/>
    <n v="3"/>
    <n v="3"/>
    <n v="360"/>
    <n v="5"/>
    <n v="5"/>
    <n v="2"/>
    <n v="3"/>
    <n v="5"/>
    <n v="3"/>
    <n v="3"/>
    <n v="390"/>
    <n v="750"/>
    <s v="S: Mensualmente en GE existe un promedio de 120 facturas (1.4mmps) que no se timbran por error en datos fiscales, actualmente se obtiene reporte y se trabaja manualmente para identificarlas y tomar acciones._x000a_Posibles Consecuencias para el negocio:_x000a_Denuncia ante SAT, multas, cierre de establecimiento, revocación de certificado. _x000a_Se libera dentro del Scorecard daily visor de ordenes retenidas."/>
    <s v="Se agenda sesión con IT_x000a_30 /Junio : Concluido"/>
    <s v="Control"/>
    <m/>
    <s v="Control administrativo._x000a_Evitar denuncia ante SAT, multas, cierre de establecimiento, revocación de certificado"/>
    <m/>
    <m/>
    <m/>
    <m/>
    <m/>
    <m/>
    <m/>
    <m/>
    <m/>
    <m/>
    <x v="5"/>
  </r>
  <r>
    <m/>
    <n v="48"/>
    <m/>
    <n v="30600"/>
    <s v="Reporte (visor) de Facturación Día Paciente."/>
    <s v="Tablero que presenta datos de facturación de día paciente - Homecare."/>
    <m/>
    <s v="PROYECTO ANTERIOR"/>
    <x v="36"/>
    <x v="6"/>
    <n v="155"/>
    <s v="On time"/>
    <s v="Ventas &amp; Mkt."/>
    <s v="No"/>
    <s v="Digital Nlatam"/>
    <x v="1"/>
    <s v="Digital"/>
    <s v="NA"/>
    <s v="Alan Mendoza"/>
    <s v="Israel López (antes Noemí Pérez)"/>
    <s v="Gustavo Primo"/>
    <s v="Armando Guerrero"/>
    <s v="PGP Nacional"/>
    <s v="Sí"/>
    <s v="Claudia Oliden"/>
    <s v="Producción/Distribución Envasados"/>
    <n v="3"/>
    <n v="5"/>
    <n v="3"/>
    <n v="5"/>
    <n v="1"/>
    <n v="3"/>
    <n v="3"/>
    <n v="345"/>
    <n v="5"/>
    <n v="5"/>
    <n v="3"/>
    <n v="3"/>
    <n v="5"/>
    <n v="3"/>
    <n v="5"/>
    <n v="435"/>
    <n v="780"/>
    <s v="S :Ya está el visor en Powerbi. Existió retraso de este proyecto dado que fue originalmente solicitud de Noemí Pérez, quien ya no está en Linde._x000a_N: Falta la validación de formulas que generan la información del visor con Israel López, Leslie Miranda y Lupita Robles._x000a_"/>
    <s v="Asegurar que se generen las juntas con Israel López, Leslie Miranda y Guadalupe Robles."/>
    <m/>
    <m/>
    <m/>
    <m/>
    <m/>
    <m/>
    <m/>
    <m/>
    <m/>
    <m/>
    <m/>
    <m/>
    <m/>
    <x v="2"/>
  </r>
  <r>
    <m/>
    <n v="49"/>
    <m/>
    <m/>
    <s v="Modulo de Rentabilidad de Cte./ Producto de HG´s"/>
    <s v="Proyecto Réplica de Digital Américas."/>
    <m/>
    <s v="PROYECTO ANTERIOR"/>
    <x v="27"/>
    <x v="20"/>
    <n v="244"/>
    <s v="No iniciado"/>
    <s v="Ventas &amp; Mkt."/>
    <s v="No"/>
    <s v="Digital Nlatam"/>
    <x v="2"/>
    <s v="Digital"/>
    <s v="Aldo Maldonado"/>
    <s v="Oscar Flores"/>
    <s v="Oscar Flores"/>
    <s v="Gerardo Moya"/>
    <s v="José Ramón Rodríguez"/>
    <s v="PGP Nacional"/>
    <s v="Sí"/>
    <s v="Claudia Oliden"/>
    <s v="Marketing/Ventas Cilindros"/>
    <n v="3"/>
    <n v="5"/>
    <n v="3"/>
    <n v="5"/>
    <n v="3"/>
    <n v="1"/>
    <n v="3"/>
    <n v="345"/>
    <n v="5"/>
    <n v="5"/>
    <n v="2"/>
    <n v="5"/>
    <n v="3"/>
    <n v="3"/>
    <n v="5"/>
    <n v="420"/>
    <n v="765"/>
    <s v="S: Gerardo revisará información con el equipo de José Pinto para probar los datos._x000a_N: En función de las pruebas se definirán los sig. Pasos"/>
    <s v="Generar sesión con Oscar Flores para validar alcance de este proyecto."/>
    <m/>
    <m/>
    <m/>
    <m/>
    <m/>
    <m/>
    <m/>
    <m/>
    <m/>
    <m/>
    <m/>
    <m/>
    <m/>
    <x v="3"/>
  </r>
  <r>
    <m/>
    <n v="50"/>
    <m/>
    <m/>
    <s v="Actualizar el reporte de clientes perdidos o en riesgo, para clientes de Especiales (Win / Lost) "/>
    <s v="Actualizar el reporte de clientes perdidos o en riesgo, para clientes de Especiales (Win / Lost) - _x000a_Para que se acomode a los criterios del SIP"/>
    <m/>
    <d v="2025-07-01T00:00:00"/>
    <x v="22"/>
    <x v="20"/>
    <n v="61"/>
    <s v="On time"/>
    <s v="Ventas &amp; Mkt."/>
    <m/>
    <s v="Digital Nlatam"/>
    <x v="2"/>
    <s v="Digital"/>
    <s v="Aldo Maldonado"/>
    <s v="Raúl Gallegos "/>
    <s v="Raúl Gallegos "/>
    <s v="N/A"/>
    <s v="José Ramón Rodríguez"/>
    <m/>
    <s v="Sí"/>
    <s v="Pilar Arenas"/>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s v="Control "/>
    <m/>
    <s v="Control / Compliance"/>
    <m/>
    <m/>
    <m/>
    <m/>
    <m/>
    <m/>
    <m/>
    <m/>
    <m/>
    <m/>
    <x v="4"/>
  </r>
  <r>
    <s v="E6"/>
    <n v="55"/>
    <s v="Proceso Jul-25"/>
    <m/>
    <s v="Modulo Bulk &amp; Microbulk eChannel"/>
    <s v="Acceso a facturación, estados de cuenta, históricos de consumo, niveles de tanques y sobre pedidos de clientes de bulk, microbulk y mixtos._x000a_"/>
    <m/>
    <s v="PROYECTO ANTERIOR"/>
    <x v="37"/>
    <x v="22"/>
    <n v="276"/>
    <s v="On time"/>
    <s v="Ventas &amp; Mkt."/>
    <s v="No"/>
    <s v="Transformación Digital"/>
    <x v="0"/>
    <s v="IT Corporativo"/>
    <s v="NA"/>
    <s v="Adriana Loredo / Jessica Zanella"/>
    <s v="Tania Castorena"/>
    <s v="Adolfo Olmedo"/>
    <s v="José Ramón Rodríguez"/>
    <s v="Desarrollo de Negocios"/>
    <s v="Sí"/>
    <s v="Claudia Oliden"/>
    <s v="Marketing/Ventas Cilindros"/>
    <n v="3"/>
    <n v="5"/>
    <n v="5"/>
    <n v="5"/>
    <n v="1"/>
    <n v="3"/>
    <n v="5"/>
    <n v="405"/>
    <n v="3"/>
    <n v="4"/>
    <n v="2"/>
    <n v="5"/>
    <n v="3"/>
    <n v="1"/>
    <n v="5"/>
    <n v="345"/>
    <n v="750"/>
    <s v="S: Terminado_x000a_N: En proceso despliegue interno y externo."/>
    <s v="Productividad - Soft Savings $106.5 K USD,  Hard Savings $15 K USD (conversión digital de pedidos cliente sobre pedido)"/>
    <n v="15000"/>
    <m/>
    <n v="115"/>
    <m/>
    <m/>
    <m/>
    <m/>
    <m/>
    <m/>
    <m/>
    <m/>
    <d v="2025-07-01T00:00:00"/>
    <d v="2026-06-01T00:00:00"/>
    <x v="0"/>
  </r>
  <r>
    <m/>
    <n v="52"/>
    <m/>
    <m/>
    <s v="Actualizar el reporte de clientes perdidos o en riesgo, para clientes de Especiales (Win / Lost) "/>
    <s v="Actualizar el reporte de clientes perdidos o en riesgo, para clientes de Especiales (Win / Lost) - Carolina Varela"/>
    <m/>
    <s v="TBD"/>
    <x v="27"/>
    <x v="10"/>
    <n v="244"/>
    <s v="Cancelado"/>
    <s v="Ventas &amp; Mkt."/>
    <m/>
    <s v="Digital Nlatam - Citizen Developers"/>
    <x v="3"/>
    <s v="Digital"/>
    <m/>
    <s v="Raúl Gallegos "/>
    <s v="Raúl Gallegos "/>
    <m/>
    <s v="José Ramón Rodríguez"/>
    <m/>
    <s v="Sí"/>
    <s v="Pilar Arenas"/>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m/>
    <m/>
    <m/>
    <m/>
    <m/>
    <m/>
    <m/>
    <m/>
    <m/>
    <m/>
    <m/>
    <m/>
    <m/>
    <x v="3"/>
  </r>
  <r>
    <m/>
    <n v="59"/>
    <m/>
    <m/>
    <s v="Herramienta / Visor de costos y gastos Gases Envasados"/>
    <s v="Herramienta que permita visualizar la información actualizada de costos y gastos al detalle, que facilite el análisis y envíe alertas de gastos fuera de promedio."/>
    <m/>
    <d v="2025-05-14T00:00:00"/>
    <x v="3"/>
    <x v="23"/>
    <n v="79"/>
    <s v="On time"/>
    <s v="Ventas &amp; Mkt."/>
    <s v="No"/>
    <s v="Transformación Digital"/>
    <x v="0"/>
    <s v="SSC"/>
    <m/>
    <s v="Marco Pacheco"/>
    <s v="Marco Pacheco"/>
    <s v="Aldo Maldonado"/>
    <s v="José Ramón Rodríguez"/>
    <s v="PGP Nacional"/>
    <s v="Si"/>
    <s v="Marina Dávila"/>
    <s v="Marketing/Ventas Cilindros"/>
    <n v="3"/>
    <n v="5"/>
    <n v="1"/>
    <n v="5"/>
    <n v="1"/>
    <n v="3"/>
    <n v="3"/>
    <n v="315"/>
    <n v="5"/>
    <n v="5"/>
    <n v="3"/>
    <n v="3"/>
    <n v="5"/>
    <n v="3"/>
    <n v="5"/>
    <n v="435"/>
    <n v="750"/>
    <s v="S: Card 34390. Se termina y libera desarrollo de dashboard._x000a_N:Se programa capacitación a usuarios."/>
    <m/>
    <s v="Reducción de Tiempos"/>
    <m/>
    <m/>
    <m/>
    <m/>
    <m/>
    <m/>
    <m/>
    <m/>
    <m/>
    <m/>
    <m/>
    <m/>
    <x v="6"/>
  </r>
  <r>
    <s v="A6"/>
    <n v="54"/>
    <m/>
    <m/>
    <s v="Roadnet Cloud"/>
    <s v="Migración de RoadNet Entreprise a RoadNet Cloud."/>
    <m/>
    <s v="PROYECTO ANTERIOR"/>
    <x v="38"/>
    <x v="17"/>
    <n v="490"/>
    <s v="On time"/>
    <s v="Distribución"/>
    <s v="No"/>
    <s v="IT Group"/>
    <x v="1"/>
    <s v="IT Local"/>
    <s v="NA"/>
    <s v="Mayela Ramírez"/>
    <s v="Mayela Ramírez"/>
    <s v="Leonel Lopez"/>
    <s v="Miguel Delgado"/>
    <s v="Operaciones"/>
    <s v="Sí"/>
    <s v="Claudia Oliden"/>
    <s v="Producción/Distribución Envasados"/>
    <n v="5"/>
    <n v="5"/>
    <n v="5"/>
    <n v="5"/>
    <n v="5"/>
    <n v="3"/>
    <n v="5"/>
    <n v="495"/>
    <n v="3"/>
    <n v="1"/>
    <n v="1"/>
    <n v="5"/>
    <n v="3"/>
    <n v="1"/>
    <n v="3"/>
    <n v="255"/>
    <n v="750"/>
    <s v="S: Cierre del diseño de la solución _x000a_N: In progress, cotización de la solución "/>
    <s v="Validar con Mayela Ramírez tiempos de requerimiento de este proyecto, en función de la inversión requerida."/>
    <m/>
    <m/>
    <s v="Optimización de tiempos"/>
    <m/>
    <m/>
    <m/>
    <m/>
    <m/>
    <m/>
    <m/>
    <m/>
    <m/>
    <m/>
    <x v="1"/>
  </r>
  <r>
    <m/>
    <n v="60"/>
    <m/>
    <m/>
    <s v="Herramienta Digital para el analisis y seguimiento del proceso de conciliación de rutas"/>
    <s v="Htta que facilita el seguimiento al cumplimiento dirario de conciliación administrativa de rutas en plantas y sucursales. _x000a_"/>
    <m/>
    <d v="2025-01-01T00:00:00"/>
    <x v="36"/>
    <x v="19"/>
    <n v="156"/>
    <s v="On time"/>
    <s v="Distribución"/>
    <m/>
    <s v="IT Group"/>
    <x v="0"/>
    <s v="Digital "/>
    <s v="Aldo Maldonado"/>
    <s v="Oscar Flores"/>
    <s v="Aldo Maldonado"/>
    <s v="Velia Niño, Marina Dávila"/>
    <s v="José Ramón Rodríguez"/>
    <s v="Operaciones"/>
    <s v="Sí"/>
    <s v="Marina Dávila"/>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Proyecto Concluido_x000a_"/>
    <s v="Compliance"/>
    <m/>
    <s v="Control de transacciones y cumplimiento"/>
    <m/>
    <m/>
    <m/>
    <m/>
    <m/>
    <m/>
    <m/>
    <m/>
    <m/>
    <m/>
    <x v="5"/>
  </r>
  <r>
    <s v="G2"/>
    <n v="56"/>
    <m/>
    <n v="27155"/>
    <s v="Auto - Geoposición pacientes iniciales"/>
    <s v="Desarrollo para que los pacientes de Homecare puedan  poner su ubicación real (domicilio). Con miras a resolver el problema de geoposición de los clientes. (HOLD)"/>
    <m/>
    <s v="PROYECTO ANTERIOR"/>
    <x v="39"/>
    <x v="19"/>
    <n v="365"/>
    <s v="Cancelado"/>
    <s v="Distribución"/>
    <s v="No"/>
    <s v="Digital Nlatam"/>
    <x v="3"/>
    <s v="Digital"/>
    <s v="NA"/>
    <s v="Mayela Ramírez"/>
    <s v="Mayela Ramírez"/>
    <s v="Gerardo Moya"/>
    <s v="Miguel Delgado"/>
    <s v="Excelencia operacional "/>
    <s v="Sí"/>
    <s v="Claudia Oliden"/>
    <s v="Producción/Distribución Envasados"/>
    <n v="4"/>
    <n v="5"/>
    <n v="5"/>
    <n v="5"/>
    <n v="1"/>
    <n v="5"/>
    <n v="5"/>
    <n v="450"/>
    <n v="5"/>
    <n v="3"/>
    <n v="2"/>
    <n v="1"/>
    <n v="3"/>
    <n v="3"/>
    <n v="3"/>
    <n v="300"/>
    <n v="750"/>
    <s v="S: Se identificó la necesidad. Se realizaron algunas pruebas del modelo de estandarización de direcciones (ML) con largos tiempos de procesamiento. Se solicitó un servidor con mayor capacidad_x000a_N: Resolver si se requiere inversión de un servidor adicional en cuanto confirme IT disponibilidad de recursos"/>
    <s v="Validar con Mayela Ramírez tiempos de requerimiento de este proyecto, en función de la inversión requerida."/>
    <m/>
    <m/>
    <m/>
    <m/>
    <m/>
    <m/>
    <m/>
    <m/>
    <m/>
    <m/>
    <m/>
    <m/>
    <m/>
    <x v="7"/>
  </r>
  <r>
    <m/>
    <n v="57"/>
    <m/>
    <m/>
    <s v="Integración Argus con CRM "/>
    <s v="Integración información organizada de contratos con Argus a CRM"/>
    <m/>
    <d v="2025-05-23T00:00:00"/>
    <x v="40"/>
    <x v="16"/>
    <n v="0"/>
    <s v="No iniciado"/>
    <s v="Servicio al Cliente"/>
    <s v="No"/>
    <s v="Transformación Digital"/>
    <x v="2"/>
    <s v="TBD"/>
    <s v="NA"/>
    <s v="Edgar Madrigal"/>
    <s v="NinfaEdith Fernández"/>
    <m/>
    <s v="Tania Mercado"/>
    <s v="Finanzas /Compras / IT"/>
    <s v="Sí"/>
    <s v="Claudia Oliden"/>
    <s v="Finanzas/RH/Compras/Nitropet"/>
    <n v="3"/>
    <n v="5"/>
    <n v="3"/>
    <n v="5"/>
    <n v="1"/>
    <n v="3"/>
    <n v="5"/>
    <n v="375"/>
    <n v="3"/>
    <n v="5"/>
    <n v="3"/>
    <n v="5"/>
    <n v="3"/>
    <n v="3"/>
    <n v="3"/>
    <n v="375"/>
    <n v="750"/>
    <s v="S: Por iniciar._x000a_N: Se programará sesión con NinfaEdith Fdz, Edgar Madrigal y Gerardo Moya."/>
    <s v="En siguiente sesión de validación con PYC se definirá alcance de este proyecto para tocar luego base con Edgar Madrigal_x000a_"/>
    <m/>
    <m/>
    <m/>
    <m/>
    <m/>
    <m/>
    <m/>
    <m/>
    <m/>
    <m/>
    <m/>
    <m/>
    <m/>
    <x v="3"/>
  </r>
  <r>
    <m/>
    <n v="58"/>
    <m/>
    <m/>
    <s v="Reporte para visualizar el Margen por línea de Flash gases especiales "/>
    <s v="Automatizar un reporte para monitorear el margen por línea de Flash, costos y su desempeño, precios.  "/>
    <m/>
    <s v="TBD"/>
    <x v="27"/>
    <x v="10"/>
    <n v="244"/>
    <s v="No iniciado"/>
    <s v="Ventas &amp; Mkt."/>
    <m/>
    <s v="Digital Nlatam - Citizen Developers"/>
    <x v="2"/>
    <s v="Digital"/>
    <m/>
    <s v="Raúl Gallegos "/>
    <s v="Raúl Gallegos "/>
    <m/>
    <s v="José Ramón Rodríguez"/>
    <m/>
    <s v="Sí"/>
    <s v="Pilar Arenas"/>
    <m/>
    <n v="3"/>
    <n v="5"/>
    <n v="1"/>
    <n v="5"/>
    <n v="0"/>
    <n v="1"/>
    <n v="5"/>
    <n v="300"/>
    <n v="4"/>
    <n v="5"/>
    <n v="3"/>
    <n v="5"/>
    <n v="3"/>
    <n v="5"/>
    <n v="5"/>
    <n v="450"/>
    <n v="750"/>
    <s v="S: Se identificó oportunidad con usuario y se requiere definiciones de alcances y líderes para el proyecto._x000a_N: Sesión con Process Owner para tomar definiciones de negocio"/>
    <s v="1. Se revisará el reporte del Cost to serve con Raúl Gallegos para ver si la información es lo que busca para el análisis de rentabilidad de los clientes de especiales / Semana 20 al 28 de feb_x000a_2. Levantar requerimientos de negocio para diseñar la solución tecnológica neCésaria_x000a_"/>
    <m/>
    <m/>
    <m/>
    <m/>
    <m/>
    <m/>
    <m/>
    <m/>
    <m/>
    <m/>
    <m/>
    <m/>
    <m/>
    <x v="3"/>
  </r>
  <r>
    <m/>
    <n v="61"/>
    <m/>
    <m/>
    <s v="Herramienta Digital para el análisis y seguimiento de transacciones pendientes por cerrar (A8, O2, TT, TY)"/>
    <s v="Htta que facilita la detección y seguimiento en plantas y sucursales ordenes de JDE retenidas y que tienen que cerrarse._x000a_"/>
    <m/>
    <d v="2025-01-01T00:00:00"/>
    <x v="36"/>
    <x v="19"/>
    <n v="156"/>
    <s v="On time"/>
    <s v="Distribución"/>
    <m/>
    <s v="IT Group"/>
    <x v="0"/>
    <s v="Digital "/>
    <s v="Aldo Maldonado"/>
    <s v="Oscar Flores"/>
    <s v="Aldo Maldonado"/>
    <s v="Velia Niño, Marina Dávila"/>
    <s v="José Ramón Rodríguez"/>
    <s v="Operaciones"/>
    <s v="Sí"/>
    <s v="Marina Dávila"/>
    <s v="Producción/Distribución Envasados"/>
    <n v="5"/>
    <n v="5"/>
    <n v="3"/>
    <n v="5"/>
    <n v="3"/>
    <n v="1"/>
    <n v="3"/>
    <n v="375"/>
    <n v="5"/>
    <n v="5"/>
    <n v="2"/>
    <n v="3"/>
    <n v="3"/>
    <n v="3"/>
    <n v="3"/>
    <n v="360"/>
    <n v="735"/>
    <s v="S: Se desarrolla dashboard con el resumen y detalle de todas las ordenes pendientes de cerrar (O2, TY, A8 y ordenes pendientes de verificar en TA). Se libera con supervisores adiministrativos_x000a_"/>
    <s v="Proyecto Concluido_x000a_"/>
    <s v="Compliance"/>
    <m/>
    <s v="Control de transacciones y cumplimiento"/>
    <m/>
    <m/>
    <m/>
    <m/>
    <m/>
    <m/>
    <m/>
    <m/>
    <m/>
    <m/>
    <x v="5"/>
  </r>
  <r>
    <m/>
    <n v="67"/>
    <s v="Proceso Jul-25"/>
    <m/>
    <s v="Facturas retenidas sin contabilizar"/>
    <s v="Herramienta que Identifique ventas retenidas en estatus 580 - 620 o estaus anteriores con el fin de identificar el error con un algoritmo inteligente y liberarlas lo antes posible."/>
    <m/>
    <d v="2025-01-01T00:00:00"/>
    <x v="41"/>
    <x v="24"/>
    <n v="30"/>
    <s v="On time"/>
    <s v="Finanzas, RH, Administración"/>
    <m/>
    <s v="Digital Nlatam - Citizen Developers"/>
    <x v="0"/>
    <s v="Digital"/>
    <s v="Aldo Maldonado"/>
    <s v="Oscar Flores"/>
    <s v="Oscar Flores"/>
    <s v="Marina Dávila"/>
    <s v="José Ramón Rodríguez"/>
    <s v="Finanzas /Compras / IT"/>
    <s v="Sí"/>
    <s v="Marina Dávila"/>
    <s v="Finanzas/RH/Compras/Nitropet"/>
    <n v="3"/>
    <n v="5"/>
    <n v="1"/>
    <n v="5"/>
    <n v="3"/>
    <n v="5"/>
    <n v="3"/>
    <n v="375"/>
    <n v="5"/>
    <n v="5"/>
    <n v="2"/>
    <n v="3"/>
    <n v="3"/>
    <n v="3"/>
    <n v="3"/>
    <n v="360"/>
    <n v="735"/>
    <s v="S: Se libera información en dashboard de scorecard daily._x000a_N: Crear roles específicos para acceso a la información a usuarios de las areas: Soporte Integra, Operaciones, Facturación, Crédito y Cobranza."/>
    <s v="Concluido"/>
    <n v="50000"/>
    <m/>
    <s v="Control administrativo"/>
    <m/>
    <m/>
    <m/>
    <m/>
    <m/>
    <m/>
    <m/>
    <m/>
    <d v="2025-08-01T00:00:00"/>
    <m/>
    <x v="4"/>
  </r>
  <r>
    <m/>
    <n v="68"/>
    <m/>
    <m/>
    <s v="Herramienta Digital para el analisis y seguimiento de Bitácoras de ingresos pendientes de cerrar"/>
    <s v="Visor en Power BI para visualizar bitácoras pendiente de cerrar, el importe pendiente de cerrar, medición del tiempo de ciclo, la tendencia a través del tiempo, la vista calendario de lo pendiente y el tipo de recolección de efectivo"/>
    <m/>
    <d v="2025-02-01T00:00:00"/>
    <x v="4"/>
    <x v="19"/>
    <n v="243"/>
    <s v="On time"/>
    <s v="Administración"/>
    <m/>
    <s v="Digital Nlatam - Citizen Developers"/>
    <x v="0"/>
    <m/>
    <s v="Aldo Maldonado"/>
    <s v="Oscar Flores"/>
    <s v="Oscar Flores"/>
    <m/>
    <s v="José Ramón Rodríguez"/>
    <s v="PGP Nacional"/>
    <s v="Si"/>
    <s v="Marina Dávila"/>
    <s v="Marketing/Ventas Cilindros"/>
    <n v="3"/>
    <n v="5"/>
    <n v="1"/>
    <n v="5"/>
    <n v="0"/>
    <n v="1"/>
    <n v="5"/>
    <n v="300"/>
    <n v="5"/>
    <n v="5"/>
    <n v="2"/>
    <n v="3"/>
    <n v="5"/>
    <n v="3"/>
    <n v="5"/>
    <n v="420"/>
    <n v="720"/>
    <s v="S: Se termina desarrollo por parte del equipo de Pedro Ramírez, se realizam sesiones de revisión y se solicitan algunos ajustes. Aldo continua con desarrollo e implementa dashboard en scorecard diario para seguimiento a bitácoras pendientes de cerrar. Se libera a supervisores administrativos._x000a_N: Se genera vista para liberar a todos los ventas mostrador_x000a_"/>
    <s v="Concluido"/>
    <s v="Compliance"/>
    <m/>
    <s v="Control, Compliance, Reducción de tiempo admin"/>
    <m/>
    <m/>
    <m/>
    <m/>
    <m/>
    <m/>
    <m/>
    <m/>
    <m/>
    <m/>
    <x v="5"/>
  </r>
  <r>
    <m/>
    <n v="62"/>
    <m/>
    <m/>
    <s v="Herramienta Digital para el análisis y seguimiento de Facturas retenidas sin contabilizar (duplicado)"/>
    <s v="Herramienta que Identifique ventas retenidas en estatus 580 - 620 con el fin de identificar el error con un algoritmo inteligente y liberarlas lo antes posible."/>
    <m/>
    <d v="2025-01-01T00:00:00"/>
    <x v="4"/>
    <x v="19"/>
    <m/>
    <s v="Cancelado"/>
    <s v="Finanzas, RH, Administración"/>
    <m/>
    <s v="Digital Nlatam - Citizen Developers"/>
    <x v="3"/>
    <s v="Digital"/>
    <s v="Aldo Maldonado"/>
    <s v="Oscar Flores"/>
    <s v="Oscar Flores"/>
    <s v="Marina Dávila"/>
    <s v="José Ramón Rodríguez"/>
    <s v="Finanzas /Compras / IT"/>
    <s v="Sí"/>
    <s v="Marina Dávila"/>
    <s v="Finanzas/RH/Compras/Nitropet"/>
    <n v="3"/>
    <n v="5"/>
    <n v="1"/>
    <n v="5"/>
    <n v="3"/>
    <n v="5"/>
    <n v="3"/>
    <n v="375"/>
    <n v="5"/>
    <n v="5"/>
    <n v="2"/>
    <n v="3"/>
    <n v="3"/>
    <n v="3"/>
    <n v="3"/>
    <n v="360"/>
    <n v="735"/>
    <s v="S: En nov-24 se tenían 163 documentos a crédito de enero a octubre en 580-620 por un importe de $1.8 mmps.  Se definen reglas para identificar ordenes/facturas de producto ya entregado y que aún no esta contabilizado en JDE (estatus 580-620 y anteriores, ordenes con código de retención o pedientes por TA) así como sus motivos y responsable de avanzar dichas ordenes. Se libera información en dashboard de scorecard daily._x000a_N: Crear roles específicos para acceso a la información a usuarios de las areas: Soporte Integra, Operaciones, Facturación, Crédito y Cobranza."/>
    <s v="Se agenda sesión 29 abril con Cobranza y Facturación"/>
    <n v="50000"/>
    <m/>
    <s v="Control administrativo"/>
    <m/>
    <m/>
    <m/>
    <m/>
    <m/>
    <m/>
    <m/>
    <m/>
    <d v="2025-08-01T00:00:00"/>
    <m/>
    <x v="7"/>
  </r>
  <r>
    <m/>
    <n v="63"/>
    <m/>
    <m/>
    <s v="Rediseño de modelo de compensación Variable de Distribución para PGP"/>
    <s v="Revision de modelo de compensación Variable de PGP, para automatizar y reducir oportunidades de GAPS en el proceso"/>
    <m/>
    <d v="2025-04-01T00:00:00"/>
    <x v="24"/>
    <x v="20"/>
    <m/>
    <s v="Cancelado"/>
    <s v="Distribución"/>
    <m/>
    <s v="Digital Nlatam - Citizen Developers"/>
    <x v="3"/>
    <m/>
    <s v="Marina Davila"/>
    <s v="Hector Cuellar"/>
    <s v="Hector Cuellar"/>
    <m/>
    <m/>
    <s v="PGP Nacional"/>
    <s v="Si"/>
    <s v="Marina Dávila"/>
    <m/>
    <n v="5"/>
    <n v="5"/>
    <n v="5"/>
    <n v="5"/>
    <n v="3"/>
    <n v="5"/>
    <n v="5"/>
    <n v="495"/>
    <n v="3"/>
    <n v="3"/>
    <n v="2"/>
    <n v="5"/>
    <n v="1"/>
    <n v="1"/>
    <n v="1"/>
    <n v="240"/>
    <n v="735"/>
    <s v="S: Se realiza sesión con equipo Staff para entender los GAPS identificados y se elabora un plan a seguir involucrando otras áreas_x000a_N: Sesión con líderes de Distribción para revisar el mapeo del proceso y las oportunidades identificadas. Definir oportunidades de Tecnología y/o definiciones de negocio (Procedimiento)"/>
    <m/>
    <s v="Compliance"/>
    <m/>
    <m/>
    <m/>
    <m/>
    <m/>
    <m/>
    <m/>
    <m/>
    <m/>
    <m/>
    <m/>
    <m/>
    <x v="1"/>
  </r>
  <r>
    <s v="E4"/>
    <n v="64"/>
    <m/>
    <m/>
    <s v="Migración Tienda Linde y Tienda Medigas"/>
    <s v="Migración de plataformas de e-Commerce para reducción de oportunidades en ciberseguridad._x000a_"/>
    <m/>
    <s v="PROYECTO ANTERIOR"/>
    <x v="42"/>
    <x v="25"/>
    <n v="603"/>
    <s v="On time"/>
    <s v="Ventas &amp; Mkt."/>
    <s v="No"/>
    <s v="Transformación Digital"/>
    <x v="1"/>
    <s v="IT Corporativo"/>
    <s v="NA"/>
    <s v="Edgar Madrigal"/>
    <s v="Cindy Lozano"/>
    <s v="TBD"/>
    <s v="José Ramón Rodríguez"/>
    <s v="Desarrollo de Negocios"/>
    <s v="Sí"/>
    <s v="Claudia Oliden"/>
    <s v="Marketing/Ventas Cilindros"/>
    <n v="5"/>
    <n v="5"/>
    <n v="5"/>
    <n v="5"/>
    <n v="0"/>
    <n v="5"/>
    <n v="3"/>
    <n v="420"/>
    <n v="3"/>
    <n v="2"/>
    <n v="2"/>
    <n v="5"/>
    <n v="3"/>
    <n v="1"/>
    <n v="5"/>
    <n v="315"/>
    <n v="735"/>
    <s v="_x000a_S: Se está trabajando Virket/IT en actualización de Versiones para garantizar oportunidades de Ciberseguridad._x000a_Se está implementando una DMZ para proteger la red de Linde_x000a_Se esta analizando junto con Corporación los requerimientos para migrar ambas tiendas a plataforma de E-Channel. Se tienen requerimientos y cotizaciones. _x000a_N: Terminar pruebas de Ciberseguridad Feb25 _x000a_Evaluar desarrollos y cambios que se tienen que hacer y hacer plan de trabajo. Revisar propuestas del proyecto de canal minorista."/>
    <s v="Se validará con Cindy Lozano para validar estatus de las pruebas de Ciberseguridad y requerimientos con la Corporación."/>
    <m/>
    <m/>
    <s v="Cumplimiento_x000a_UX_x000a_Performance_x000a_Ventas Potenciales Adicionales"/>
    <m/>
    <m/>
    <m/>
    <m/>
    <m/>
    <m/>
    <m/>
    <m/>
    <m/>
    <m/>
    <x v="6"/>
  </r>
  <r>
    <m/>
    <n v="65"/>
    <m/>
    <m/>
    <s v="Automatizar o digitalizar el proceso de conciliación de rutas"/>
    <s v="Facilitar y agilizar el proceso de conciliación administrativa en plantas y sucursales, asegurar la conciliación de rutas_x000a_"/>
    <m/>
    <s v="TBD"/>
    <x v="40"/>
    <x v="16"/>
    <m/>
    <s v="Cancelado"/>
    <s v="Distribución"/>
    <m/>
    <s v="IT Group"/>
    <x v="3"/>
    <s v="Digital "/>
    <m/>
    <s v="Oscar Flores"/>
    <s v="Aldo Maldonado"/>
    <s v="Velia Niño, Marina Dávila"/>
    <s v="José Ramón Rodríguez"/>
    <s v="Operaciones"/>
    <s v="Sí"/>
    <s v="Marina Dávila"/>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Sesión con el negocio para definir requerimientos 1era semana de marzo_x000a_"/>
    <n v="100000"/>
    <m/>
    <s v="Control de transacciones y cumplimiento"/>
    <m/>
    <m/>
    <m/>
    <m/>
    <m/>
    <m/>
    <m/>
    <m/>
    <m/>
    <m/>
    <x v="3"/>
  </r>
  <r>
    <s v="G8"/>
    <n v="66"/>
    <m/>
    <n v="30647"/>
    <s v="OrderGPT"/>
    <s v="BOT enfocado en CSC Envasados  que interpreta mails con pedidos, resumiendo solicitud y crea pedido (orden) en JDE."/>
    <m/>
    <s v="TBD"/>
    <x v="43"/>
    <x v="20"/>
    <n v="230"/>
    <s v="On time"/>
    <s v="Servicio al Cliente"/>
    <m/>
    <s v="Digital Nlatam"/>
    <x v="1"/>
    <s v="Digital EEUU"/>
    <m/>
    <s v="Marcela Hernández"/>
    <s v="Marcela Hernández"/>
    <s v="Adolfo Olmedo/Lei Sun"/>
    <s v="Tania Mercado"/>
    <s v="Finanzas /Compras / IT"/>
    <s v="Sí"/>
    <s v="Marina Dávila"/>
    <s v="Finanzas/RH/Compras/Nitropet"/>
    <n v="4"/>
    <n v="5"/>
    <n v="5"/>
    <n v="5"/>
    <n v="1"/>
    <n v="1"/>
    <n v="5"/>
    <n v="390"/>
    <n v="5"/>
    <n v="5"/>
    <n v="1"/>
    <n v="3"/>
    <n v="3"/>
    <n v="3"/>
    <n v="3"/>
    <n v="345"/>
    <n v="735"/>
    <s v="S:  Se presentó la iniciativa por el Grupo Digital Américas._x000a_N: Se realizan sesiones programadas, proxima para el 22 julio, en definición plan de trabajo y fecha estimada de cierre."/>
    <s v="Tania revisará con Marcela si hay impacto de beneficios con el CSC. 24feb25_x000a_Manuel Revisa con PO sesión para kickoff del proyecto y estatus 24 feb 25"/>
    <n v="36000"/>
    <m/>
    <m/>
    <m/>
    <m/>
    <m/>
    <m/>
    <m/>
    <m/>
    <m/>
    <m/>
    <m/>
    <m/>
    <x v="6"/>
  </r>
  <r>
    <m/>
    <n v="69"/>
    <m/>
    <m/>
    <s v="Identificación proactiva de créditos informales"/>
    <s v="Visor en Power BI para visualizar desviaciones de efectivo"/>
    <m/>
    <d v="2025-05-01T00:00:00"/>
    <x v="44"/>
    <x v="15"/>
    <n v="29"/>
    <s v="On time"/>
    <s v="Administración"/>
    <m/>
    <s v="Digital Nlatam - Citizen Developers"/>
    <x v="0"/>
    <m/>
    <s v="Aldo Maldonado"/>
    <s v="Oscar Flores"/>
    <s v="Oscar Flores"/>
    <m/>
    <s v="José Ramón Rodríguez"/>
    <s v="PGP Nacional"/>
    <s v="Si"/>
    <s v="Marina Dávila"/>
    <s v="Marketing/Ventas Cilindros"/>
    <n v="3"/>
    <n v="5"/>
    <n v="1"/>
    <n v="5"/>
    <n v="0"/>
    <n v="1"/>
    <n v="5"/>
    <n v="300"/>
    <n v="5"/>
    <n v="5"/>
    <n v="2"/>
    <n v="3"/>
    <n v="5"/>
    <n v="3"/>
    <n v="5"/>
    <n v="420"/>
    <n v="720"/>
    <s v="S: Sesión jueves 10 julio para validación de datos y liberación del visor"/>
    <s v="Concluido"/>
    <s v="Compliance"/>
    <m/>
    <s v="Control, Compliance, Reducción de tiempo admin"/>
    <m/>
    <m/>
    <m/>
    <m/>
    <m/>
    <m/>
    <m/>
    <m/>
    <m/>
    <m/>
    <x v="0"/>
  </r>
  <r>
    <m/>
    <m/>
    <m/>
    <m/>
    <s v="Visor EAM: Principales KPIS de mantenimientos PREVENTIVOS en unidades de distribución"/>
    <s v="Dashboard para seguimiento a KPI´s sobre los mantenimientos preventivos y correctivos que se registran en la app EAM"/>
    <m/>
    <m/>
    <x v="45"/>
    <x v="6"/>
    <n v="41"/>
    <s v="On time"/>
    <s v="Distribución"/>
    <m/>
    <s v="Digital Nlatam - Practicantes"/>
    <x v="1"/>
    <s v="Digital"/>
    <m/>
    <s v="Oscar Caballero"/>
    <s v="Jesus Guzman"/>
    <m/>
    <s v="Miguel Delgado"/>
    <s v="Operaciones"/>
    <m/>
    <s v="Marina Dávila"/>
    <m/>
    <n v="3"/>
    <n v="5"/>
    <n v="1"/>
    <n v="5"/>
    <n v="0"/>
    <n v="1"/>
    <n v="3"/>
    <n v="270"/>
    <n v="5"/>
    <n v="5"/>
    <n v="3"/>
    <n v="3"/>
    <n v="5"/>
    <n v="5"/>
    <n v="5"/>
    <n v="465"/>
    <n v="735"/>
    <m/>
    <m/>
    <s v="Control y optimización"/>
    <m/>
    <m/>
    <m/>
    <m/>
    <m/>
    <m/>
    <m/>
    <m/>
    <m/>
    <m/>
    <m/>
    <m/>
    <x v="4"/>
  </r>
  <r>
    <m/>
    <n v="75"/>
    <m/>
    <n v="19155"/>
    <s v="MB Quoting Tool"/>
    <s v="Adecuar la herramienta en a la versión de EU para considerar cálculo de rentabilidad._x000a_Esta herramienta permite guardar las cotizaciones realizadas y enviarlas de manera automática a clientes"/>
    <m/>
    <s v="TBD"/>
    <x v="38"/>
    <x v="23"/>
    <n v="490"/>
    <s v="On time"/>
    <s v="Ventas &amp; Mkt."/>
    <m/>
    <s v="Digital Nlatam"/>
    <x v="0"/>
    <s v="Digital EEUU "/>
    <m/>
    <s v="Jessica Zanella"/>
    <s v="Jessica Zanella"/>
    <s v="Uriel Torres/ Lei Sun"/>
    <s v="José Ramón Rodríguez"/>
    <s v="PGP Centro/Sur"/>
    <s v="Sí"/>
    <s v="Pilar Arenas"/>
    <s v="Marketing/Ventas Cilindros"/>
    <n v="3"/>
    <n v="5"/>
    <n v="2"/>
    <n v="5"/>
    <n v="1"/>
    <n v="1"/>
    <n v="3"/>
    <n v="300"/>
    <n v="5"/>
    <n v="5"/>
    <n v="2"/>
    <n v="5"/>
    <n v="3"/>
    <n v="3"/>
    <n v="5"/>
    <n v="420"/>
    <n v="720"/>
    <s v="S:  Se hicieron los ultimos ajustes por parte de la corporación y Yarizma esta trabajando en el formato final que se genera para la cotizacion. Se estima tenerlo listo para 11 de Abril_x000a_N: Una vez que se entregue el formato, la corporación (Lei) revisará integrar un flujo de aprobación de acuerdo a lo que requiere el negocio (Jessica definirá el flujo)"/>
    <s v="1. Se realiza sesión con Jose Pinto y Lei en Mty 4 Abr25, se revisa con Yarizma y Jessica las acciones a tomar: Terminar de definir formato_x000a_2. Definir el flujo del proceso con la nueva herramienta y validar con Gtes.. Yarizma. 3Mar25 Pilar convoca sesión para revisar antes de la sesión con el resto del equipo_x000a_3. Gerardo proporciona guía básica de temas a definir por el negocio 26Feb25_x000a_4. Se requiere ratificar el proceso y definir el proceso por parte del negocio y logística, Luis Enrique Macario, Roxana Frutos. j. cotizaciones en zonas donde no hay cobertura._x000a_5.  Solo esta pendiente la realización de pruebas por parte de ventas para liberar la herramienta  30/07/2025_x000a_"/>
    <s v="Optimizacion del Proceso y reducción de tiempo admvo"/>
    <m/>
    <s v="Integración de Procesos_x000a_Simplificación de procesos_x000a_Reducción de tiempos_x000a_Generación de Data para Análisis "/>
    <m/>
    <m/>
    <m/>
    <m/>
    <m/>
    <m/>
    <m/>
    <m/>
    <m/>
    <m/>
    <x v="0"/>
  </r>
  <r>
    <s v="G3"/>
    <n v="79"/>
    <s v="NO"/>
    <n v="30503"/>
    <s v="Use of vehicle ramps at unauthorized stops"/>
    <s v="Reporte de Información de uso de rampas de Mix Telematics."/>
    <m/>
    <s v="PROYECTO ANTERIOR"/>
    <x v="46"/>
    <x v="26"/>
    <n v="352"/>
    <s v="On time"/>
    <s v="Distribución"/>
    <s v="No"/>
    <s v="Digital Nlatam"/>
    <x v="0"/>
    <s v="Digital"/>
    <s v="NA"/>
    <s v="Mayela Ramírez"/>
    <s v="Uriel Torres"/>
    <s v="Uriel Torres"/>
    <s v="Miguel Delgado"/>
    <s v="PGP Nte./ Occidente / Noroeste"/>
    <s v="Sí"/>
    <s v="Claudia Oliden"/>
    <s v="Producción/Distribución Envasados"/>
    <n v="5"/>
    <n v="5"/>
    <n v="1"/>
    <n v="5"/>
    <n v="1"/>
    <n v="3"/>
    <n v="3"/>
    <n v="345"/>
    <n v="5"/>
    <n v="3"/>
    <n v="2"/>
    <n v="3"/>
    <n v="3"/>
    <n v="3"/>
    <n v="5"/>
    <n v="360"/>
    <n v="705"/>
    <s v="Proyecto terminado por Uriel Torres. Este proyecto en realidad fueron dos etapas, la primera parte fue  uso de rampas con trackabout y  seguirá la segunda parte que tiene que ver con  paradas no planeadas. Se está trabajando en la segunda etapa con Mayela Ramírez, Gerardo Moya, Uriel Torres y esta segunda etapa está en la fase de defición de lineamientos por parte del negocio (Héctor Cuéllar)."/>
    <m/>
    <s v="Control"/>
    <s v="Soft"/>
    <s v="Control"/>
    <m/>
    <m/>
    <m/>
    <m/>
    <m/>
    <m/>
    <m/>
    <m/>
    <m/>
    <m/>
    <x v="0"/>
  </r>
  <r>
    <m/>
    <n v="70"/>
    <m/>
    <m/>
    <s v="App para administración de vigilancia, intendencia y servicios TI latina "/>
    <s v="Digitalizar y simplificar el proceso de inasistencias de vigilancia y seguridad para llevar un control Digital."/>
    <m/>
    <d v="2025-02-01T00:00:00"/>
    <x v="28"/>
    <x v="6"/>
    <n v="92"/>
    <s v="On time"/>
    <s v="Finanzas, RH, Administración"/>
    <s v="No"/>
    <s v="Digital Nlatam - Citizen Developers"/>
    <x v="1"/>
    <s v="Digital"/>
    <s v="Aldo Maldonado"/>
    <s v="Oscar Flores"/>
    <s v="Oscar Flores"/>
    <m/>
    <s v="José Ramón Rodríguez"/>
    <s v="PGP Nacional"/>
    <s v="Sí"/>
    <s v="Claudia Oliden"/>
    <s v="Marketing/Ventas Cilindros"/>
    <n v="3"/>
    <n v="5"/>
    <n v="1"/>
    <n v="5"/>
    <n v="0"/>
    <n v="5"/>
    <n v="3"/>
    <n v="330"/>
    <n v="5"/>
    <n v="5"/>
    <n v="4"/>
    <n v="3"/>
    <n v="3"/>
    <n v="3"/>
    <n v="3"/>
    <n v="390"/>
    <n v="720"/>
    <s v="S: Se identificó la oportunidad_x000a_N: Sesión con el negocio para definir requerimientos"/>
    <s v="Generar sesión con Oscar Flores, Fernando Madrigal, Mario Carranza y Víctor Mata para definir el alcance del proyecto y evaluar la herramienta a desarrollar."/>
    <n v="20000"/>
    <m/>
    <s v="Mejorar el control del costo por inasistencias de los servicios de vigilancia"/>
    <m/>
    <m/>
    <m/>
    <m/>
    <m/>
    <m/>
    <m/>
    <m/>
    <m/>
    <m/>
    <x v="1"/>
  </r>
  <r>
    <m/>
    <n v="71"/>
    <m/>
    <m/>
    <s v="ECOA etapa II Mezclas especiales"/>
    <s v="Replicar la funcionalidad de ECOA para gases puros para las Mezclas especiales. Consiste en el desarrollo de reportes y certificados de calidad para las mezclas especiales. (etapa 1 réplica de código QR)"/>
    <m/>
    <s v="TBD"/>
    <x v="4"/>
    <x v="10"/>
    <n v="243"/>
    <s v="Stand by"/>
    <s v="Servicio al Cliente"/>
    <m/>
    <s v="IT Group"/>
    <x v="1"/>
    <s v="IT Local "/>
    <s v="N/A"/>
    <s v="Raúl Gallegos "/>
    <s v="Arael Mejía"/>
    <s v="Ismael Hernández"/>
    <s v="Aldo Maldonado"/>
    <m/>
    <s v="Sí"/>
    <s v="Pilar Arenas"/>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19 Feb con Raul Gallegos, su equipo, Rodolfo Gomez, Ismael Hernández."/>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
    <m/>
    <s v="$TBD"/>
    <s v="Servicio y control de certificados"/>
    <m/>
    <m/>
    <m/>
    <m/>
    <m/>
    <m/>
    <m/>
    <m/>
    <m/>
    <m/>
    <x v="2"/>
  </r>
  <r>
    <m/>
    <n v="72"/>
    <m/>
    <m/>
    <s v="QR para descarga de certificados de calidad Gases puros"/>
    <s v="Replicar la funcionalidad de Ecuador para descarga de certificados de calidad para gases puros"/>
    <m/>
    <d v="2025-02-01T00:00:00"/>
    <x v="47"/>
    <x v="10"/>
    <n v="215"/>
    <s v="Stand by"/>
    <s v="Servicio al Cliente"/>
    <m/>
    <s v="IT Group"/>
    <x v="1"/>
    <s v="IT Local "/>
    <s v="N/A"/>
    <s v="Raúl Gallegos "/>
    <s v="Arael Mejía"/>
    <s v="Ismael Hernández"/>
    <s v="Aldo Maldonado"/>
    <s v="Gases Especiales"/>
    <s v="Sí"/>
    <s v="Pilar Arenas"/>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con Raul Gallegos, su equipo, Rodolfo Gomez, Ismael Hernández._x000a_30 / 06 / 2025 Está lista de espera de IT"/>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4. Esta en lista de espera por IT _x000a_"/>
    <m/>
    <m/>
    <s v="Servicio y control de certificados"/>
    <m/>
    <m/>
    <m/>
    <m/>
    <m/>
    <m/>
    <m/>
    <m/>
    <m/>
    <m/>
    <x v="2"/>
  </r>
  <r>
    <s v="A3"/>
    <n v="73"/>
    <m/>
    <m/>
    <s v="Implementación Azure B2C"/>
    <s v="Implementación de Azure B2C para unificar cuentas de usuarios en canales digitales: Portales, Recarga Linde web, Apps móviles._x000a_"/>
    <m/>
    <s v="PROYECTO ANTERIOR"/>
    <x v="34"/>
    <x v="6"/>
    <n v="335"/>
    <s v="On time"/>
    <s v="Servicio al Cliente"/>
    <s v="No"/>
    <s v="Transformación Digital"/>
    <x v="1"/>
    <s v="SSC"/>
    <s v="NA"/>
    <s v="Edgar Madrigal"/>
    <s v="Cindy Lozano"/>
    <s v="Christian Carrillo"/>
    <s v="José Ramón Rodríguez"/>
    <s v="Desarrollo de Negocios"/>
    <s v="Sí"/>
    <s v="Claudia Oliden"/>
    <s v="Marketing/Ventas Cilindros"/>
    <n v="3"/>
    <n v="5"/>
    <n v="5"/>
    <n v="5"/>
    <n v="0"/>
    <n v="3"/>
    <n v="5"/>
    <n v="390"/>
    <n v="3"/>
    <n v="5"/>
    <n v="2"/>
    <n v="5"/>
    <n v="3"/>
    <n v="1"/>
    <n v="3"/>
    <n v="330"/>
    <n v="720"/>
    <s v="S: En desarrollo con SSC y Corporación_x000a_N: Terminar integraciones de diferentes canales, Pruebas finales, Campaña a clientes (usuarios activos)"/>
    <s v="Se solicitará sesión con Cindy Lozano para ver actualización del proyecto y si sigue en el scope de proyectos prioritarios para Transformación Digital."/>
    <m/>
    <m/>
    <s v="Cumplimiento, Satisfacción del Cliente"/>
    <m/>
    <m/>
    <m/>
    <m/>
    <m/>
    <m/>
    <m/>
    <m/>
    <m/>
    <m/>
    <x v="2"/>
  </r>
  <r>
    <m/>
    <n v="74"/>
    <m/>
    <m/>
    <s v="Actualización plan compensación a vendedores PGP &amp; Merchant"/>
    <s v="Update de la matriz digital para generar la compensación variable a vendedores de GE y Merchant."/>
    <m/>
    <s v="TBD"/>
    <x v="27"/>
    <x v="20"/>
    <n v="244"/>
    <s v="On time"/>
    <s v="Finanzas, RH, Administración"/>
    <m/>
    <s v="IT Group"/>
    <x v="2"/>
    <s v="IT Local "/>
    <s v="No aplica"/>
    <s v="Pablo Vela"/>
    <s v="Ninfaedith Fernández"/>
    <s v="Velia Niño"/>
    <s v="Tania Mercado"/>
    <s v="Finanzas /Compras / IT"/>
    <s v="Sí"/>
    <s v="Marina Dávila"/>
    <s v="Finanzas/RH/Compras/Nitropet"/>
    <n v="4"/>
    <n v="5"/>
    <n v="4"/>
    <n v="5"/>
    <n v="3"/>
    <n v="5"/>
    <n v="5"/>
    <n v="465"/>
    <n v="3"/>
    <n v="2"/>
    <n v="2"/>
    <n v="3"/>
    <n v="3"/>
    <n v="1"/>
    <n v="3"/>
    <n v="255"/>
    <n v="720"/>
    <s v="S: Proveedor seleccionado, en proceso de alta y sesiones iniciales de analisis de alcance y plan de desarrollo_x000a_N: Concuir el proceso de arranque y hacer seguimiento de sprints "/>
    <m/>
    <m/>
    <m/>
    <m/>
    <m/>
    <m/>
    <m/>
    <m/>
    <m/>
    <m/>
    <m/>
    <m/>
    <m/>
    <m/>
    <x v="3"/>
  </r>
  <r>
    <m/>
    <n v="82"/>
    <s v="AM03192"/>
    <n v="30489"/>
    <s v="Trackabout Value Streams. Tablero Lento Movimiento"/>
    <s v="Tablero que permite identificar los cilindros que entregamos a los clientes y que no regresan a nuestras plantas en periodos de 30, 45, 60 días (Contador, identifica a clientes con lento movimiento para detonar acciones de recuperación o cobro automático. "/>
    <m/>
    <d v="2024-09-01T00:00:00"/>
    <x v="25"/>
    <x v="12"/>
    <n v="417"/>
    <s v="On time"/>
    <s v="Finanzas, RH, Administración"/>
    <m/>
    <s v="Digital Nlatam"/>
    <x v="0"/>
    <s v="Digital "/>
    <m/>
    <s v="Oscar Flores"/>
    <s v="Oscar Flores"/>
    <s v="Uriel Torres"/>
    <s v="Armando Guerrero"/>
    <s v="PGP Norte"/>
    <s v="Sí"/>
    <s v="Pilar Arenas"/>
    <s v="Producción/Distribución Envasados"/>
    <n v="5"/>
    <n v="5"/>
    <n v="5"/>
    <n v="5"/>
    <n v="3"/>
    <n v="3"/>
    <n v="3"/>
    <n v="435"/>
    <n v="5"/>
    <n v="4"/>
    <n v="1"/>
    <n v="3"/>
    <n v="1"/>
    <n v="1"/>
    <n v="3"/>
    <n v="270"/>
    <n v="705"/>
    <s v="S:  Tablero terminado_x000a_N: Corrección de duplicidad de cilindros en TA. Pendiente Integración a CRM para que se generen tareas para una segunda etapa"/>
    <s v="1. Sesión para validar siguientes pasos con el proceso, después de elaborado el reporte - Semana del 3 al 7 de marzo"/>
    <n v="55000"/>
    <m/>
    <s v="Mejora la Rotación de cilindros_x000a_Mejora en el control de activos"/>
    <m/>
    <m/>
    <m/>
    <m/>
    <m/>
    <m/>
    <m/>
    <n v="0"/>
    <d v="2025-07-01T00:00:00"/>
    <d v="2026-06-01T00:00:00"/>
    <x v="0"/>
  </r>
  <r>
    <m/>
    <n v="76"/>
    <m/>
    <m/>
    <s v="Modulo para Análisis de patrones de consumo de Ctes.."/>
    <s v="Proyecto Réplica de Digital Américas"/>
    <m/>
    <m/>
    <x v="27"/>
    <x v="20"/>
    <n v="244"/>
    <m/>
    <s v="Ventas &amp; Mkt."/>
    <m/>
    <s v="Digital Nlatam"/>
    <x v="2"/>
    <m/>
    <m/>
    <s v="Oscar Flores"/>
    <s v="Oscar Flores"/>
    <s v="Gerardo Moya"/>
    <s v="José Ramón Rodríguez"/>
    <m/>
    <m/>
    <s v="Marina Dávila"/>
    <s v="Marketing/Ventas Cilindros"/>
    <n v="3"/>
    <n v="5"/>
    <n v="3"/>
    <n v="5"/>
    <m/>
    <n v="1"/>
    <n v="3"/>
    <n v="300"/>
    <n v="5"/>
    <n v="5"/>
    <n v="2"/>
    <n v="5"/>
    <n v="3"/>
    <n v="3"/>
    <n v="5"/>
    <n v="420"/>
    <n v="720"/>
    <s v="S: Gerardo revisará información con el equipo de José Pinto para probar los datos._x000a_N: En función de las pruebas se definirán los sig. Pasos"/>
    <m/>
    <m/>
    <m/>
    <m/>
    <m/>
    <m/>
    <m/>
    <m/>
    <m/>
    <m/>
    <m/>
    <m/>
    <m/>
    <m/>
    <x v="3"/>
  </r>
  <r>
    <m/>
    <n v="77"/>
    <m/>
    <m/>
    <s v="Cobro automático de rentas y mtto. a clientes de contado"/>
    <s v="Automatizar el cobro de rentas y mantenimientos a clientes de contado."/>
    <m/>
    <s v="TBD"/>
    <x v="27"/>
    <x v="10"/>
    <n v="244"/>
    <s v="No iniciado"/>
    <s v="Ventas &amp; Mkt."/>
    <m/>
    <s v="IT Group"/>
    <x v="2"/>
    <s v="IT Local"/>
    <m/>
    <s v="Marco Pacheco"/>
    <s v="Deyanira Blanco "/>
    <m/>
    <s v="José Ramón Rodríguez"/>
    <m/>
    <s v="Sí"/>
    <s v="Marina Dávila"/>
    <s v="Marketing/Ventas Cilindros"/>
    <n v="3"/>
    <n v="1"/>
    <n v="3"/>
    <n v="5"/>
    <n v="5"/>
    <n v="5"/>
    <n v="5"/>
    <n v="405"/>
    <n v="4"/>
    <n v="3"/>
    <n v="2"/>
    <n v="3"/>
    <n v="3"/>
    <n v="3"/>
    <n v="3"/>
    <n v="315"/>
    <n v="720"/>
    <s v="S: Automatizar el cobro de rentas y Mattos a clientes de Contado / Crédito_x000a_N: Realizar Junta para entender requerimientos del negocio. Sesión con Alejandro Torres / Deyanira Blanco / Rubén / Oscar Flores  Monterrubio. Evaluar uso de un Orquestador"/>
    <s v="Agendar sesión para definir requerimientos de Negocio 3Mar25"/>
    <m/>
    <m/>
    <m/>
    <m/>
    <m/>
    <m/>
    <m/>
    <m/>
    <m/>
    <m/>
    <m/>
    <m/>
    <m/>
    <x v="3"/>
  </r>
  <r>
    <m/>
    <m/>
    <m/>
    <m/>
    <s v="APP y visor de Mantenimiento para PGS"/>
    <s v="Aplicación para la captura de actividades realizadas en cada PGS que se le da mantenimiento, de manera que arroje las horas y costos incurridos así como un % de productividad por cada operador y que permita conocer el estatus de los PGS que se encuentran en el talller de mantenimiento."/>
    <m/>
    <m/>
    <x v="41"/>
    <x v="6"/>
    <n v="62"/>
    <s v="On time"/>
    <s v="Operaciones"/>
    <m/>
    <s v="Digital Nlatam - Practicantes"/>
    <x v="1"/>
    <m/>
    <m/>
    <s v="Diego Carpio"/>
    <s v="Heberto Marín"/>
    <m/>
    <s v="Miguel Delgado"/>
    <s v="Operaciones"/>
    <m/>
    <s v="Marina Dávila"/>
    <m/>
    <n v="3"/>
    <n v="5"/>
    <n v="1"/>
    <n v="5"/>
    <n v="0"/>
    <n v="3"/>
    <n v="3"/>
    <n v="300"/>
    <n v="5"/>
    <n v="5"/>
    <n v="2"/>
    <n v="3"/>
    <n v="5"/>
    <n v="3"/>
    <n v="5"/>
    <n v="420"/>
    <n v="720"/>
    <m/>
    <m/>
    <s v="Control"/>
    <m/>
    <m/>
    <m/>
    <m/>
    <m/>
    <m/>
    <m/>
    <m/>
    <m/>
    <m/>
    <m/>
    <m/>
    <x v="4"/>
  </r>
  <r>
    <s v="E7"/>
    <n v="78"/>
    <m/>
    <m/>
    <s v="Reporte One Page de ventas"/>
    <s v="Reporte integral del área de ventas, que incluye los compromisos de diversos indicadores_x000a_"/>
    <m/>
    <s v="TBD"/>
    <x v="48"/>
    <x v="10"/>
    <n v="606"/>
    <s v="Stand by"/>
    <s v="Finanzas, RH, Administración"/>
    <m/>
    <s v="Transformación Digital"/>
    <x v="2"/>
    <s v="SSC"/>
    <s v="Desarrollo de Negocios"/>
    <s v="Oscar Flores"/>
    <s v="Ruben González"/>
    <s v="César Paz"/>
    <s v="Tania Mercado"/>
    <s v="Desarrollo de Negocios"/>
    <s v="Sí"/>
    <s v="Marina Dávila"/>
    <s v="Finanzas/RH/Compras/Nitropet"/>
    <n v="3"/>
    <n v="5"/>
    <n v="3"/>
    <n v="5"/>
    <n v="0"/>
    <n v="1"/>
    <n v="5"/>
    <n v="330"/>
    <n v="4"/>
    <n v="5"/>
    <n v="2"/>
    <n v="3"/>
    <n v="3"/>
    <n v="3"/>
    <n v="5"/>
    <n v="375"/>
    <n v="705"/>
    <s v="S: Se definieron requerimientos y se habilitaron en CRM. Tareas para vendedores para registrar compromisos de recolección de cilindros, cobros de rentas. _x000a_N: Retomar proyecto con Negocio, Diseñar reporte. Hacer plan de trabajo. Junta con Negocio para definir requerimientos"/>
    <m/>
    <m/>
    <m/>
    <s v="Tiempo - Disminución de horas en elaboración de reportes área de Ventas"/>
    <m/>
    <m/>
    <m/>
    <m/>
    <m/>
    <m/>
    <m/>
    <m/>
    <m/>
    <m/>
    <x v="3"/>
  </r>
  <r>
    <m/>
    <n v="83"/>
    <s v="AM03412"/>
    <n v="30490"/>
    <s v="Trackabout Value Streams. Tablero Desviaciones comerciales"/>
    <s v="Identificar todos los cilindros que nos regresan los clientes a los cuales no les entregué originalmente"/>
    <m/>
    <d v="2024-10-01T00:00:00"/>
    <x v="25"/>
    <x v="27"/>
    <n v="420"/>
    <s v="On time"/>
    <s v="Finanzas, RH, Administración"/>
    <m/>
    <s v="Digital Nlatam"/>
    <x v="0"/>
    <s v="Digital "/>
    <m/>
    <s v="Edgar Borquez"/>
    <s v="Oscar Flores"/>
    <s v="Uriel Torres"/>
    <s v="José Ramón Rodríguez"/>
    <s v="PGP Norte"/>
    <s v="Sí"/>
    <s v="Pilar Arenas"/>
    <s v="Marketing/Ventas Cilindros"/>
    <n v="5"/>
    <n v="5"/>
    <n v="5"/>
    <n v="5"/>
    <n v="3"/>
    <n v="3"/>
    <n v="3"/>
    <n v="435"/>
    <n v="5"/>
    <n v="4"/>
    <n v="1"/>
    <n v="3"/>
    <n v="1"/>
    <n v="1"/>
    <n v="3"/>
    <n v="270"/>
    <n v="705"/>
    <s v="S:  Tablero terminado _x000a_N: En proceso de identificar casos de desviaciones para tomar acción. En evaluación etapa de integración con CRM"/>
    <s v="1. Dar seguimiento en la semana del 24 al 28 de Feb, para validar la funcionalidad del ultimo requerimiento del filtro._x000a_2. Junta en la semana del 20 al 28 de feb para aterrizar beneficios potenciales en conjunto con el BB (Edgar junto con José Ramon)_x000a_3. Confirmar que la herramienta está terminada y ahora hay que aprovecharla para detectar oportunidades. Sesión 4Mar25"/>
    <n v="41293"/>
    <m/>
    <s v="Mejor control de activos"/>
    <m/>
    <n v="12388"/>
    <m/>
    <m/>
    <m/>
    <m/>
    <m/>
    <n v="12388"/>
    <d v="2025-10-01T00:00:00"/>
    <d v="2026-09-01T00:00:00"/>
    <x v="0"/>
  </r>
  <r>
    <m/>
    <n v="80"/>
    <m/>
    <n v="27154"/>
    <s v="Reporte de ventas y forecast para mezclas especiales."/>
    <s v="Automatizar el reporte de ventas de gases especiales a un nivel de detalle granular y que sirva como base para el cálculo del forecast (Se necesitan varios cortes al mes)"/>
    <m/>
    <s v="TBD"/>
    <x v="27"/>
    <x v="20"/>
    <n v="273"/>
    <s v="On time"/>
    <s v="Ventas &amp; Mkt."/>
    <m/>
    <s v="Digital Nlatam"/>
    <x v="1"/>
    <s v="Digital"/>
    <s v="TBD"/>
    <s v="Raúl Gallegos "/>
    <s v="Raúl Gallegos "/>
    <m/>
    <s v="José Ramón Rodríguez"/>
    <m/>
    <s v="Sí"/>
    <s v="Pilar Arenas"/>
    <m/>
    <n v="3"/>
    <n v="5"/>
    <n v="1"/>
    <n v="5"/>
    <n v="0"/>
    <n v="1"/>
    <n v="5"/>
    <n v="300"/>
    <n v="4"/>
    <n v="4"/>
    <n v="3"/>
    <n v="5"/>
    <n v="3"/>
    <n v="5"/>
    <n v="3"/>
    <n v="405"/>
    <n v="705"/>
    <s v="S: Se identificó oportunidad con usuario y se requiere definiciones de alcances y líderes para el proyecto._x000a_Se revisa el alcance del reporte de ventas que está en proceso y hay posibilidad de integrar ambos requerimientos y desarrollar un solo reporte_x000a_N: Sesión con Process Owner para tomar definiciones de negocio_x000a_30/06/2025 : Se toma un nuevo modelo de datos para hacer el cálculo del forecast"/>
    <s v="Se sugiere dividir el proyecto en dos etapas para acelerar el resultado:_x000a_Etapa 1: Ampliar el alcance del proyecto de forecast automático de Oscar Flores para que incluya Especiales, ese proyecto tiene 70% de avance y tiene juntas de seguimiento quincenales, la siguiente junta es el 28 de feb._x000a_30/06/2025 : Pendiente la validación de datos resultado de correr el nuevo modelo _x000a_Etapa 2: Levantar requerimientos para diseñar el reporte de ventas, se propone revisar el proceso As Is con César Moreno y Pablo Núñez / semana del 20 al 28 de feb._x000a_"/>
    <m/>
    <m/>
    <s v="Optimización de procesos_x000a_Reducción de tiempos"/>
    <m/>
    <m/>
    <m/>
    <m/>
    <m/>
    <m/>
    <m/>
    <m/>
    <m/>
    <m/>
    <x v="3"/>
  </r>
  <r>
    <m/>
    <n v="81"/>
    <m/>
    <m/>
    <s v="Sistema de resurtimiento en JDE de HG (RPS - POP)"/>
    <s v="Desarrollo de un sistema que identifique producto en lento movimiento para transferencia a otras localidades e incrementar ventas."/>
    <m/>
    <d v="2023-01-01T00:00:00"/>
    <x v="49"/>
    <x v="20"/>
    <n v="521"/>
    <s v="En riesgo ente &gt;1&lt;2 meses"/>
    <s v="Finanzas, RH, Administración"/>
    <m/>
    <s v="IT Group"/>
    <x v="1"/>
    <s v="IT Local"/>
    <m/>
    <s v="Marco Pacheco"/>
    <s v="Nancy González"/>
    <s v="Jaime Hernández"/>
    <s v="José Ramón Rodríguez"/>
    <s v="Nacional"/>
    <s v="Sí"/>
    <s v="Manuel Lozoya"/>
    <s v="Marketing/Ventas Cilindros"/>
    <n v="5"/>
    <n v="5"/>
    <n v="2"/>
    <n v="5"/>
    <n v="5"/>
    <n v="3"/>
    <n v="5"/>
    <n v="450"/>
    <n v="4"/>
    <n v="2"/>
    <n v="1"/>
    <n v="5"/>
    <n v="3"/>
    <n v="1"/>
    <n v="1"/>
    <n v="255"/>
    <n v="705"/>
    <s v="S: Se encuentra en Análisis por IT incorporando nuevas variables/ requerimientos del negocio. Se identifica la necesidad de desarrollador externo. Salvador cotizó 7.2KUSD mensual por 7 meses de desarrollo con Proveedor TCIS._x000a_N: En espera de aprobación por parte del Negocio para iniciar desarrollo por IT. Cotizar de acuerdo a los requerimientos de Nancy del 13deFeb.  Salvador pedirá una segunda cotización con otro proveedor TGUV 20Feb. Revisar con Marco Pacheco Beneficios estimados del proyecto 20 de Feb25"/>
    <s v="Dar seguimiento a la estimación de la inversión por IT y cantidad de recursos para desarrollos funcionales que cumplan con requerimientos de México._x000a_Manuel da seguimiento con Salvador Reyes y solicita Cotización para evaluar con el negocio los recursos. 14Feb25_x000a_Sesión con Salvador Reyes y Nancy González 19Feb para entender el estatus de la cotización de los cambios."/>
    <n v="150000"/>
    <m/>
    <s v="SI se considera una reducción del 0.5% de la reserva de obsoletos"/>
    <m/>
    <m/>
    <m/>
    <m/>
    <m/>
    <m/>
    <m/>
    <m/>
    <m/>
    <m/>
    <x v="1"/>
  </r>
  <r>
    <m/>
    <n v="90"/>
    <m/>
    <n v="30619"/>
    <s v="Cambio de reporte GAP / inventario de tableau a Power BI"/>
    <s v="Migración de reportes de Tableau a power BI."/>
    <m/>
    <s v="TBD"/>
    <x v="50"/>
    <x v="15"/>
    <n v="552"/>
    <s v="On time"/>
    <s v="Operaciones"/>
    <m/>
    <s v="Digital Nlatam"/>
    <x v="0"/>
    <s v="IT"/>
    <m/>
    <s v="Erika Acosta"/>
    <s v="Erika Acosta"/>
    <s v="Gustavo Primo / Juan Romero "/>
    <s v="Aldo Maldonado"/>
    <m/>
    <s v="Sí"/>
    <s v="Pilar Arenas"/>
    <s v="Producción/Distribución Envasados"/>
    <n v="3"/>
    <n v="5"/>
    <n v="2"/>
    <n v="5"/>
    <n v="0"/>
    <n v="3"/>
    <n v="3"/>
    <n v="315"/>
    <n v="5"/>
    <n v="5"/>
    <n v="2"/>
    <n v="5"/>
    <n v="3"/>
    <n v="3"/>
    <n v="3"/>
    <n v="390"/>
    <n v="705"/>
    <s v="S: Ya se tiene una versión actual, los cambios están en desarrollo, se ha dado prioridad a Homecare_x000a_N: Terminar desarrollos, validar información y desplegar. Revision final ultima semana de Mayo"/>
    <s v="1. Sesión de seguimiento con Gerardo y Erika para armar plan de trabajo y prioridad para la migración de los reportes semana 24 al 28 de feb"/>
    <s v="Control de Activos"/>
    <m/>
    <m/>
    <m/>
    <m/>
    <m/>
    <m/>
    <m/>
    <m/>
    <m/>
    <m/>
    <m/>
    <m/>
    <x v="0"/>
  </r>
  <r>
    <m/>
    <n v="91"/>
    <s v="Proceso Jul-25"/>
    <n v="30491"/>
    <s v="Trackabout Value Streams Dashboard. &quot;Black Hole&quot; "/>
    <s v="Herramienta de análisis de datos digital para identificar aquellos cilindros que NO estaban registrados en inventario de activos y gracias a Trackabout se recuperan."/>
    <m/>
    <d v="2024-09-01T00:00:00"/>
    <x v="25"/>
    <x v="11"/>
    <n v="602"/>
    <s v="En riesgo o vencido &gt; 2 meses"/>
    <s v="Finanzas, RH, Administración"/>
    <m/>
    <s v="Digital Nlatam"/>
    <x v="0"/>
    <s v="Digital "/>
    <s v="Aldo Maldonado"/>
    <s v="Erika Acosta"/>
    <s v="Erika Acosta"/>
    <s v="Uriel Torres"/>
    <s v="Civoney Alvarez"/>
    <s v="PGP Norte"/>
    <s v="Sí"/>
    <s v="Pilar Arenas"/>
    <s v="Producción/Distribución Envasados"/>
    <n v="3"/>
    <n v="5"/>
    <n v="1"/>
    <n v="5"/>
    <n v="1"/>
    <n v="3"/>
    <n v="5"/>
    <n v="345"/>
    <n v="5"/>
    <n v="5"/>
    <n v="3"/>
    <n v="3"/>
    <n v="1"/>
    <n v="3"/>
    <n v="3"/>
    <n v="345"/>
    <n v="690"/>
    <s v="S:  Tablero elaborado en validación (elaborado por Aldo Maldonado). Se está realizando limpieza de datos en TA._x000a_N: Definir si el tablero actual cumple el objetivo, sino hacer los ajustes pertinentes. Validar la calidad de los datos en TA."/>
    <s v="1. Sesión para revisar alcance del reporte existente y levantar requerimientos - Semana del 3 al 7 de marzo"/>
    <s v="Control de Activos"/>
    <m/>
    <s v="Control de activos"/>
    <m/>
    <m/>
    <m/>
    <m/>
    <m/>
    <m/>
    <m/>
    <m/>
    <m/>
    <m/>
    <x v="0"/>
  </r>
  <r>
    <m/>
    <n v="84"/>
    <m/>
    <m/>
    <s v="Tablero One Page de indicadores para control de cilindros en Power BI"/>
    <s v="Aprovechar la migración de tablea a power BI de reportes clave de Control del cilindros para armar un reporte One Page"/>
    <m/>
    <s v="TBD"/>
    <x v="51"/>
    <x v="6"/>
    <n v="539"/>
    <s v="On time"/>
    <s v="Operaciones"/>
    <m/>
    <s v="Digital Nlatam - Citizen Developers"/>
    <x v="1"/>
    <s v="Digital "/>
    <m/>
    <s v="Erika Acosta"/>
    <s v="Erika Acosta"/>
    <s v="TBD"/>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
    <m/>
    <m/>
    <s v="Simplicidad administrativa y mejora en el análisis de información"/>
    <m/>
    <m/>
    <m/>
    <m/>
    <m/>
    <m/>
    <m/>
    <m/>
    <m/>
    <m/>
    <x v="2"/>
  </r>
  <r>
    <m/>
    <n v="85"/>
    <m/>
    <m/>
    <s v="Reporte automático de recuperación y aumentos de dotación en power BI"/>
    <s v="Migración de reportes de Tableau a power BI._x000a_"/>
    <m/>
    <s v="TBD"/>
    <x v="37"/>
    <x v="17"/>
    <n v="489"/>
    <s v="On time"/>
    <s v="Operaciones"/>
    <m/>
    <s v="Digital Nlatam - Citizen Developers"/>
    <x v="1"/>
    <s v="Digital"/>
    <m/>
    <s v="Erika Acosta"/>
    <s v="Erika Acosta "/>
    <s v="Gustavo Primo "/>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 después se dará prioridad al reporte GAP._x000a_N: Terminar desarrollos, validar información y desplegar."/>
    <s v="1. Sesión de seguimiento con Gerardo y Erika para armar plan de trabajo y prioridad para la migración de los reportes semana 24 al 28 de feb"/>
    <m/>
    <m/>
    <m/>
    <m/>
    <m/>
    <m/>
    <m/>
    <m/>
    <m/>
    <m/>
    <m/>
    <m/>
    <m/>
    <x v="2"/>
  </r>
  <r>
    <m/>
    <n v="86"/>
    <m/>
    <m/>
    <s v="Cambio de reporte rotación de tableau a Power BI"/>
    <s v="Migración de reportes de Tableau a power BI por Directriz._x000a_"/>
    <m/>
    <s v="TBD"/>
    <x v="52"/>
    <x v="10"/>
    <n v="261"/>
    <s v="Stand by"/>
    <s v="Operaciones"/>
    <m/>
    <s v="Digital Nlatam - Citizen Developers"/>
    <x v="4"/>
    <s v="Digital "/>
    <m/>
    <s v="Erika Acosta"/>
    <s v="Erika Acosta"/>
    <s v="TBD"/>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_x000a_2. Agosto 2025 : Se hará una sesión de alineación para validar requerimientos sobre una nueva aplicación y necesidad.  Dependiendo de esta sesión se decidí si iniciar con la migración de tableau a power BI, se coloca en HOLD hasta nuevo aviso."/>
    <m/>
    <m/>
    <m/>
    <m/>
    <m/>
    <m/>
    <m/>
    <m/>
    <m/>
    <m/>
    <m/>
    <m/>
    <m/>
    <x v="1"/>
  </r>
  <r>
    <m/>
    <n v="87"/>
    <m/>
    <m/>
    <s v="Reporte de crecimiento de PSO´s ´para gases especiales. "/>
    <s v="Convertir el  Reporte de crecimiento de PSO´s que es manual y se hace con base al conocimiento de los vendedores a un reporte automatizado. Revisar con Edgar, la iniciativa de registrar PSO en CRM"/>
    <m/>
    <s v="TBD"/>
    <x v="53"/>
    <x v="20"/>
    <n v="5"/>
    <s v="On time"/>
    <s v="Ventas &amp; Mkt."/>
    <m/>
    <s v="Digital Nlatam"/>
    <x v="2"/>
    <s v="Trans Digital"/>
    <m/>
    <s v="Raúl Gallegos "/>
    <s v="Raúl Gallegos "/>
    <m/>
    <s v="José Ramón Rodríguez"/>
    <m/>
    <s v="Sí"/>
    <s v="Pilar Arenas"/>
    <m/>
    <n v="3"/>
    <n v="5"/>
    <n v="1"/>
    <n v="5"/>
    <n v="0"/>
    <n v="1"/>
    <n v="5"/>
    <n v="300"/>
    <n v="5"/>
    <n v="5"/>
    <n v="3"/>
    <n v="3"/>
    <n v="3"/>
    <n v="3"/>
    <n v="5"/>
    <n v="405"/>
    <n v="705"/>
    <s v="S: Se identificó oportunidad con usuario y se requiere definiciones de alcances y líderes para el proyecto._x000a_N: Sesión con Process Owner para tomar definiciones de negocio"/>
    <s v="1. Programar sesión para definir el proyecto, alcance y equipo 24 - 28 Feb"/>
    <m/>
    <m/>
    <s v="Optimización del proceso"/>
    <m/>
    <m/>
    <m/>
    <m/>
    <m/>
    <m/>
    <m/>
    <m/>
    <m/>
    <m/>
    <x v="4"/>
  </r>
  <r>
    <m/>
    <n v="88"/>
    <m/>
    <m/>
    <s v="BD y APP para el control de Horas de Servicio de Conductores profesionales PGP, Bulk y Nitropet"/>
    <s v="Desarrollo de una Herramienta Digital para llevar el seguimiento y control de las Hrs de servicio de Conductores Profesionales"/>
    <m/>
    <d v="2025-04-30T00:00:00"/>
    <x v="12"/>
    <x v="10"/>
    <n v="125"/>
    <s v="On time"/>
    <s v="Distribución"/>
    <s v="No"/>
    <s v="IT Group"/>
    <x v="1"/>
    <s v="Digital"/>
    <m/>
    <s v="Jesús Guzmán"/>
    <s v="Diego Carpio"/>
    <s v="NA"/>
    <s v="Miguel Delgado"/>
    <s v="Operaciones"/>
    <s v="Si"/>
    <s v="Manuel Lozoya"/>
    <s v="Producción/Distribución Envasados"/>
    <n v="5"/>
    <n v="5"/>
    <n v="4"/>
    <n v="5"/>
    <n v="0"/>
    <n v="3"/>
    <n v="5"/>
    <n v="405"/>
    <n v="5"/>
    <n v="5"/>
    <n v="4"/>
    <n v="1"/>
    <n v="1"/>
    <n v="3"/>
    <n v="1"/>
    <n v="300"/>
    <n v="705"/>
    <s v="S: Se identifica la necesidad y se tienen sesiones con distintas areas del negocio para conocer la tecnología actual disponible. Marina Dávila solicita a Roberto Mtz acceso a las BD de datos donde se tiene reconocimiento facial para primeras pruebas._x000a_N: Sesión con seguridad, IT, Distribución y RH, Semana 12 May para definir alcance de un primer piloto basado en los identificadores de reconocimiento facial instalados en disntintas plantas. Definir con Seguridad e IT cuál será la tecnología estándar a instalar en el resto de las localidades"/>
    <s v="Definición rápida de alcance del proyecto con Manuel Lozoya. Validar lo del login facial con RH dado que las BD y dispositivo son de proveedores externos."/>
    <s v="Compliance"/>
    <m/>
    <m/>
    <m/>
    <m/>
    <m/>
    <m/>
    <m/>
    <m/>
    <m/>
    <m/>
    <m/>
    <m/>
    <x v="2"/>
  </r>
  <r>
    <s v="G5"/>
    <n v="89"/>
    <m/>
    <m/>
    <s v="Cierre automático de bitácoras para Ventas de contado"/>
    <s v="Conciliación automática de depósitos/transferencias del banco y pagos con tarjeta con las ventas de contado en el sistema de bitácoras_x000a_"/>
    <m/>
    <s v="TBD"/>
    <x v="40"/>
    <x v="10"/>
    <m/>
    <s v="No iniciado"/>
    <s v="Ventas &amp; Mkt."/>
    <m/>
    <s v="IT Group"/>
    <x v="2"/>
    <s v="IT Local"/>
    <m/>
    <s v="Marco Pacheco"/>
    <s v="Deyanira Blanco"/>
    <s v="Carlos Arturo Rodríguez_x000a_/ Armando Ramos"/>
    <s v="José Ramón Rodríguez"/>
    <s v="Nacional"/>
    <s v="Sí"/>
    <s v="Marina Dávila"/>
    <s v="Marketing/Ventas Cilindros"/>
    <n v="5"/>
    <n v="5"/>
    <n v="2"/>
    <n v="5"/>
    <n v="0"/>
    <n v="5"/>
    <n v="5"/>
    <n v="405"/>
    <n v="3"/>
    <n v="3"/>
    <n v="2"/>
    <n v="5"/>
    <n v="1"/>
    <n v="3"/>
    <n v="3"/>
    <n v="300"/>
    <n v="705"/>
    <s v="S: Actualmente se realiza proceso manual para identificar los pagos de los clientes en sistema de Tesorería y posteriormente se relaciona ese pago en el sistema de bitácoras para la conciliación de la venta de contado._x000a_N: Detallar requerimiento con negocio"/>
    <s v="Este proyecto tiene dependencia del proyecto 23, donde se integra cierre de bitácora de ventas contado de Mercado Pago. Se podrían ir describiendo requerimientos de negocios con supuestos de funcionalidad con Mercado Pago"/>
    <m/>
    <m/>
    <s v="Control "/>
    <m/>
    <m/>
    <m/>
    <m/>
    <m/>
    <m/>
    <m/>
    <m/>
    <m/>
    <m/>
    <x v="3"/>
  </r>
  <r>
    <m/>
    <n v="92"/>
    <m/>
    <m/>
    <s v="Dashboard Digital de KPI´s  Administrativos para Sucursales"/>
    <s v="Herramienta donde se integran los KPIs de forma diaria para seguimiento y toma de acciones de forma oportuna en temas adminisrativos: reclamaciones, bitácoras, uso HH, Conciliación rutas, transitos, permisos, gastos que actualmente se integran manualmente."/>
    <m/>
    <d v="2025-04-01T00:00:00"/>
    <x v="24"/>
    <x v="13"/>
    <n v="52"/>
    <s v="On time"/>
    <s v="Administración"/>
    <m/>
    <s v="Digital Nlatam - Citizen Developers"/>
    <x v="0"/>
    <m/>
    <s v="Aldo Maldonado"/>
    <s v="Oscar Flores"/>
    <s v="Oscar Flores"/>
    <m/>
    <s v="José Ramón Rodríguez"/>
    <s v="PGP Nacional"/>
    <s v="Si"/>
    <s v="Marina Dávila"/>
    <s v="Marketing/Ventas Cilindros"/>
    <n v="3"/>
    <n v="5"/>
    <n v="1"/>
    <n v="5"/>
    <n v="0"/>
    <n v="1"/>
    <n v="3"/>
    <n v="270"/>
    <n v="5"/>
    <n v="5"/>
    <n v="2"/>
    <n v="3"/>
    <n v="5"/>
    <n v="3"/>
    <n v="5"/>
    <n v="420"/>
    <n v="690"/>
    <s v="S: Se libera la herramienta, se da capacitación a usuarios._x000a_N: Se dará acceso a gerentes comerciales."/>
    <m/>
    <s v="Compliance"/>
    <m/>
    <m/>
    <m/>
    <m/>
    <m/>
    <m/>
    <m/>
    <m/>
    <m/>
    <m/>
    <m/>
    <m/>
    <x v="0"/>
  </r>
  <r>
    <m/>
    <n v="94"/>
    <m/>
    <m/>
    <s v="Herramienta Digital para el Análisis, Monitoreo e identificación de riesgos de manera remota de variables administrativas en Sucursales"/>
    <s v="Herramienta de diagnostico/medición de riesgos en sucursales en los siguientes temas: microcréditos, tiempo de cierre de bitácoras, TDI vs lista de empleados, productos a demostración, añejamiento en productos a demostración entre otras."/>
    <m/>
    <d v="2025-04-01T00:00:00"/>
    <x v="24"/>
    <x v="15"/>
    <n v="91"/>
    <s v="On time"/>
    <s v="Administración"/>
    <m/>
    <s v="Digital Nlatam - Citizen Developers"/>
    <x v="0"/>
    <m/>
    <s v="Aldo Maldonado"/>
    <s v="Oscar Flores"/>
    <s v="Oscar Flores"/>
    <m/>
    <s v="José Ramón Rodríguez"/>
    <s v="PGP Nacional"/>
    <s v="Si"/>
    <s v="Marina Dávila"/>
    <s v="Marketing/Ventas Cilindros"/>
    <n v="3"/>
    <n v="5"/>
    <n v="1"/>
    <n v="5"/>
    <n v="0"/>
    <n v="1"/>
    <n v="3"/>
    <n v="270"/>
    <n v="5"/>
    <n v="5"/>
    <n v="2"/>
    <n v="3"/>
    <n v="5"/>
    <n v="3"/>
    <n v="5"/>
    <n v="420"/>
    <n v="690"/>
    <s v="S: Se libera herramienta que integra información para monitoreo de indicadores críticos en sucursales._x000a_N: La información de producto a demostración se libera en una herramienta por separardo."/>
    <s v="Concluido"/>
    <s v="Compliance"/>
    <m/>
    <s v="Control/Compliance"/>
    <m/>
    <m/>
    <m/>
    <m/>
    <m/>
    <m/>
    <m/>
    <m/>
    <m/>
    <m/>
    <x v="0"/>
  </r>
  <r>
    <s v="E3"/>
    <n v="96"/>
    <s v="?"/>
    <m/>
    <s v="Automatización servicios  iniciales SAOS"/>
    <s v="Proceso de automatización de los servicios iniciales para pacientes de SAOS, pasando por los procesos de  servicio inicial, entrega de consumibles, entrega de equipo y servicio final."/>
    <m/>
    <s v="PROYECTO ANTERIOR"/>
    <x v="43"/>
    <x v="28"/>
    <n v="178"/>
    <s v="On time"/>
    <s v="Distribución"/>
    <s v="No"/>
    <s v="Transformación Digital"/>
    <x v="0"/>
    <s v="SSC"/>
    <s v="NA"/>
    <s v="Alan Mendoza"/>
    <s v="Omar Acosta"/>
    <s v="César Paz"/>
    <s v="José Ramón Rodríguez"/>
    <s v="Desarrollo de Negocios"/>
    <s v="Sí"/>
    <s v="Claudia Oliden"/>
    <s v="Producción/Distribución Envasados"/>
    <n v="3"/>
    <n v="5"/>
    <n v="5"/>
    <n v="5"/>
    <n v="3"/>
    <n v="3"/>
    <n v="3"/>
    <n v="405"/>
    <n v="3"/>
    <n v="4"/>
    <n v="2"/>
    <n v="5"/>
    <n v="3"/>
    <n v="1"/>
    <n v="1"/>
    <n v="285"/>
    <n v="690"/>
    <s v="S: Se llevó a cabo la orquestación con JDE el dia 12 de julio. Proyecto terminado por Omar Acosta."/>
    <m/>
    <n v="144000"/>
    <m/>
    <s v="Productividad - Hard Savings $ 144 K USD (incremento de días paciente por entrega oportuna de equipos SAOS)"/>
    <m/>
    <m/>
    <m/>
    <m/>
    <m/>
    <m/>
    <m/>
    <m/>
    <m/>
    <m/>
    <x v="0"/>
  </r>
  <r>
    <m/>
    <n v="93"/>
    <m/>
    <m/>
    <s v="Visor Seguimiento de cilindros vacios pendientes de enviar a planta"/>
    <m/>
    <m/>
    <d v="2025-04-01T00:00:00"/>
    <x v="40"/>
    <x v="16"/>
    <m/>
    <s v="No iniciado"/>
    <s v="Administración"/>
    <m/>
    <s v="Digital Nlatam - Citizen Developers"/>
    <x v="2"/>
    <m/>
    <s v="Aldo Maldonado"/>
    <s v="Oscar Flores"/>
    <s v="Oscar Flores"/>
    <m/>
    <s v="José Ramón Rodríguez"/>
    <s v="PGP Nacional"/>
    <s v="Si"/>
    <s v="Marina Dávila"/>
    <s v="Producción/Distribución Envasados"/>
    <n v="3"/>
    <n v="5"/>
    <n v="1"/>
    <n v="5"/>
    <n v="0"/>
    <n v="1"/>
    <n v="3"/>
    <n v="270"/>
    <n v="5"/>
    <n v="5"/>
    <n v="2"/>
    <n v="3"/>
    <n v="5"/>
    <n v="3"/>
    <n v="5"/>
    <n v="420"/>
    <n v="690"/>
    <s v="S: Definición de requerimientos"/>
    <m/>
    <m/>
    <m/>
    <m/>
    <m/>
    <m/>
    <m/>
    <m/>
    <m/>
    <m/>
    <m/>
    <m/>
    <m/>
    <m/>
    <x v="3"/>
  </r>
  <r>
    <m/>
    <n v="98"/>
    <s v="NO"/>
    <m/>
    <s v="Desarrollo de APP para alta de prospectos de PSOs MAPAX de  Atmósfera controlada para alimentos."/>
    <s v="Desarrollo de una BD y APP que pueda alimentar la fuerza de ventas con proyectos prospecto para las PSOs MAPAX de atmósfera controlada para Alimentos. La APP servirá para asesorar a los vendedores de acuerdo a sus prospectos por parte de Nineth Gallegos y además llevar una administración de captura de leads para el negocio de Alimentos y Bebidas (desarrollo de mercado). La APP quedó instertada en el sitio de Sharepoint de Alimentos y Bebidas, también desarrollado por el área de Digitalización y Procesos."/>
    <m/>
    <d v="2025-06-25T00:00:00"/>
    <x v="54"/>
    <x v="29"/>
    <n v="19"/>
    <s v="On time"/>
    <s v="Ventas &amp; Mkt."/>
    <s v="No"/>
    <s v="Digital Nlatam - Practicantes"/>
    <x v="0"/>
    <s v="Digital"/>
    <s v="Santiago Juárez"/>
    <s v="Nineth Gallegos"/>
    <s v="Nineth Gallegos"/>
    <s v="NA"/>
    <s v="José Ramón Rodríguez"/>
    <s v="Desarrollo de Negocios"/>
    <s v="Si"/>
    <s v="Claudia Oliden"/>
    <s v="Marketing/Ventas Cilindros"/>
    <n v="3"/>
    <n v="1"/>
    <n v="2"/>
    <n v="5"/>
    <n v="0"/>
    <n v="3"/>
    <n v="0"/>
    <n v="210"/>
    <n v="5"/>
    <n v="5"/>
    <n v="4"/>
    <n v="5"/>
    <n v="3"/>
    <n v="5"/>
    <n v="5"/>
    <n v="480"/>
    <n v="690"/>
    <s v="S: Se tienes ya  la APP de maduración, pero se que requiere ser agregadas el resto de PSOs. Como una siguiente etapa, se verá con Edgar Madrigal y Cindy Lozano si en CRM se puede poner la información para evitar tener una herramienta que pueda estar en CRM integrada."/>
    <m/>
    <s v="Ventas"/>
    <m/>
    <s v="Información para área comercial  del área de alimentos que apoyará generación de ventas."/>
    <m/>
    <m/>
    <m/>
    <m/>
    <m/>
    <m/>
    <m/>
    <m/>
    <m/>
    <m/>
    <x v="0"/>
  </r>
  <r>
    <m/>
    <n v="95"/>
    <m/>
    <m/>
    <s v="Modelo de compensación Variable Distribución PGP"/>
    <s v="Revisión del Modelo actual de compensación Variable de PGP que permita mejorar el proceso, identificando oportunidades de control y automatización_x000a_"/>
    <m/>
    <d v="2025-04-15T00:00:00"/>
    <x v="55"/>
    <x v="20"/>
    <n v="140"/>
    <s v="On time"/>
    <s v="Distribución"/>
    <s v="No"/>
    <s v="IT Group"/>
    <x v="1"/>
    <s v="Digital"/>
    <s v="Marina Davila"/>
    <s v="Hector Cuellar"/>
    <s v="Hector Cuellar"/>
    <s v="NA"/>
    <s v="Miguel Delgado"/>
    <s v="Operaciones"/>
    <s v="Si"/>
    <s v="Pilar Arenas"/>
    <s v="Producción/Distribución Envasados"/>
    <n v="5"/>
    <n v="5"/>
    <n v="4"/>
    <n v="5"/>
    <n v="1"/>
    <n v="3"/>
    <n v="5"/>
    <n v="420"/>
    <n v="3"/>
    <n v="3"/>
    <n v="2"/>
    <n v="3"/>
    <n v="1"/>
    <n v="3"/>
    <n v="3"/>
    <n v="270"/>
    <n v="690"/>
    <s v="S: Se identifican oportunidades en el proceso actual de compensación de Dist. de PGP en el registro de información. Se requiere reducir la interaccion manual de datos en el proceso_x000a_N: Revisión del proceso con líderes de Distribución, staff Distribución y business Analyst, semana 5 de May. para identificar oportunidades de sistema o proceso"/>
    <s v="Agendar sesión de revisión inicial con Líderes y ejecutores, 7 de Mayo 25"/>
    <s v="Compliance"/>
    <m/>
    <s v="Control / Compliance"/>
    <m/>
    <m/>
    <m/>
    <m/>
    <m/>
    <m/>
    <m/>
    <m/>
    <m/>
    <m/>
    <x v="2"/>
  </r>
  <r>
    <m/>
    <n v="99"/>
    <m/>
    <m/>
    <s v="Página de Sharepoint de Alimentos (desarrollo de Negocios)"/>
    <s v="Desarrollo de la página de desarrollo de Mercado para alimentos con información útil para el personal de ventas. "/>
    <m/>
    <d v="2025-05-01T00:00:00"/>
    <x v="16"/>
    <x v="8"/>
    <n v="30"/>
    <s v="On time"/>
    <s v="Ventas &amp; Mkt."/>
    <s v="No"/>
    <s v="Digital Nlatam - Citizen Developers"/>
    <x v="0"/>
    <s v="Digital"/>
    <s v="Nineth Gallegos / Claudia Oliden"/>
    <s v="Nineth Gallegos"/>
    <s v="Nineth Gallegos"/>
    <s v="NA"/>
    <s v="José Ramón Rodríguez"/>
    <s v="Desarrollo de Negocios"/>
    <s v="Si"/>
    <s v="Claudia Oliden"/>
    <s v="Marketing/Ventas Cilindros"/>
    <n v="3"/>
    <n v="1"/>
    <n v="2"/>
    <n v="5"/>
    <n v="0"/>
    <n v="3"/>
    <n v="0"/>
    <n v="210"/>
    <n v="5"/>
    <n v="5"/>
    <n v="4"/>
    <n v="5"/>
    <n v="3"/>
    <n v="5"/>
    <n v="5"/>
    <n v="480"/>
    <n v="690"/>
    <s v="S: Sitio terminado y validado por Nineth Gallegos"/>
    <m/>
    <s v="Reducción de Tiempos de consulta"/>
    <m/>
    <s v="Información para área comercial  del área de alimentos que apoyará generación de ventas."/>
    <m/>
    <m/>
    <m/>
    <m/>
    <m/>
    <m/>
    <m/>
    <m/>
    <m/>
    <m/>
    <x v="0"/>
  </r>
  <r>
    <m/>
    <n v="97"/>
    <m/>
    <m/>
    <s v="Automatización para la Gestión de Altas de Pacientes ISSSTE"/>
    <s v="El proyecto consiste en desarrollar un proceso automatizado para la alta de pacientes y la generación del servicio inicial a partir de solicitudes enviadas vía correo electrónico. Las solicitudes, que incluyen documentos PDF con la información, serán procesadas mediante la herramienta Argus, basada en inteligencia artificial, para descifrar y convertir el contenido en datos estructurados. Posteriormente, estos datos se integrarán en el CRM y en JDE para crear el registro del paciente y la orden, completando el ciclo con la confirmación automática enviada a la institución._x000a_El objetivo principal es optimizar el tiempo de respuesta, asegurando que cada solicitud sea atendida en menos de 30 minutos, cumpliendo con los estándares establecidos por contrato. Esto permitirá sustituir el flujo manual actual, que ha generado incumplimientos en dicha métrica, con un proceso eficiente y completamente automatizado."/>
    <m/>
    <d v="2025-05-03T00:00:00"/>
    <x v="56"/>
    <x v="20"/>
    <n v="90"/>
    <s v="On time"/>
    <s v="Servicio al Cliente"/>
    <s v="No"/>
    <s v="Transformación Digital"/>
    <x v="1"/>
    <s v="T. Digital, Digitalización"/>
    <s v="NA"/>
    <s v="Alan Mendoza"/>
    <s v="Luis Banda"/>
    <s v="Adolfo Bulnes"/>
    <s v="José Ramón Rodríguez"/>
    <s v="Desarrollo de Negocios"/>
    <s v="Sí"/>
    <s v="Claudia Oliden"/>
    <s v="Marketing/Ventas Cilindros"/>
    <n v="5"/>
    <n v="5"/>
    <n v="5"/>
    <n v="5"/>
    <m/>
    <n v="3"/>
    <n v="3"/>
    <n v="390"/>
    <n v="4"/>
    <n v="4"/>
    <n v="2"/>
    <n v="3"/>
    <n v="5"/>
    <n v="1"/>
    <n v="1"/>
    <n v="300"/>
    <n v="690"/>
    <s v="S: En definición de requerimientos por parte del negocio._x000a_N: Ante nuevos requerimientos se solicitará una nueva cotización de proveedor externo."/>
    <m/>
    <s v="Tiempo / Compliance"/>
    <m/>
    <s v="Mejora de Servicio a pacientes"/>
    <m/>
    <m/>
    <m/>
    <m/>
    <m/>
    <m/>
    <m/>
    <m/>
    <m/>
    <m/>
    <x v="1"/>
  </r>
  <r>
    <m/>
    <n v="103"/>
    <m/>
    <m/>
    <s v="Visor para medir el desempeño de la fuerza de ventas"/>
    <s v="Herramienta para medir el desempeño en crecimiento de clientes por vendedor, Región y División. "/>
    <m/>
    <d v="2024-10-01T00:00:00"/>
    <x v="43"/>
    <x v="23"/>
    <n v="230"/>
    <s v="On time"/>
    <s v="Ventas &amp; Mkt."/>
    <m/>
    <s v="Digital Nlatam - Citizen Developers"/>
    <x v="0"/>
    <s v="N/A"/>
    <s v="Aldo Maldonado"/>
    <s v="Oscar Flores"/>
    <s v="Oscar Flores"/>
    <s v="Aldo Maldonado"/>
    <s v="José Ramón Rodríguez"/>
    <s v="PGP NAL."/>
    <s v="Sí"/>
    <s v="Marina Dávila"/>
    <s v="Marketing/Ventas Cilindros"/>
    <n v="3"/>
    <n v="5"/>
    <n v="1"/>
    <n v="5"/>
    <n v="0"/>
    <n v="5"/>
    <n v="3"/>
    <n v="330"/>
    <n v="5"/>
    <n v="5"/>
    <n v="2"/>
    <n v="3"/>
    <n v="3"/>
    <n v="3"/>
    <n v="3"/>
    <n v="360"/>
    <n v="690"/>
    <s v="S: Se revisa con usuario requerimiento y diselo del dashboard. Se obtiene en julio acceso a BD para los practicantes que van a realizar el desarrollo._x000a_N: Desarrollo en Power BI."/>
    <s v="Se programa sesión con Oscar Flores el 5 de mayo para validar requerimientos"/>
    <s v="Reducción de tiempo"/>
    <m/>
    <s v="Tiempo"/>
    <m/>
    <m/>
    <m/>
    <m/>
    <m/>
    <m/>
    <m/>
    <m/>
    <m/>
    <m/>
    <x v="0"/>
  </r>
  <r>
    <s v="E5"/>
    <n v="104"/>
    <s v="GPG33156"/>
    <m/>
    <s v="Email automation Customer Insight / AI"/>
    <s v="Envío de correos automáticos a grupos de clientes en función del cumplimiento de criterios predefinidos, para generar clientes potenciales de Ventas Nuevas._x000a_"/>
    <m/>
    <s v="TBD"/>
    <x v="48"/>
    <x v="7"/>
    <n v="362"/>
    <s v="On time"/>
    <s v="Ventas &amp; Mkt."/>
    <m/>
    <s v="Transformación Digital"/>
    <x v="0"/>
    <s v="Externo"/>
    <s v="Desarrollo de Negocios"/>
    <s v="Tania Castorena"/>
    <s v="Jorge Villarreal"/>
    <s v="Externo"/>
    <s v="José Ramón Rodríguez"/>
    <s v="Desarrollo de Negocios"/>
    <s v="Sí"/>
    <s v="Marina Dávila"/>
    <m/>
    <n v="3"/>
    <n v="5"/>
    <n v="5"/>
    <n v="5"/>
    <n v="3"/>
    <n v="3"/>
    <n v="3"/>
    <n v="405"/>
    <n v="3"/>
    <n v="3"/>
    <n v="2"/>
    <n v="3"/>
    <n v="3"/>
    <n v="1"/>
    <n v="3"/>
    <n v="270"/>
    <n v="675"/>
    <s v="S: Liberada y funcionando con campaña actual. Promoción del COBOT. 27Ene25. 2600 correos que generaron 30 leads interesados en una prueba._x000a_N: Seguimiento a la campaña actual y diseño de nuevas campañas"/>
    <s v="Se revisó con Adalberto Mejía estatus y se identifica la necesidad de depurar datos de contacto (e-mails) con perfil de dueños de empresa y tomadores de decisiones. Sesión De Adalberto con Tania Castorena semana del 2 de Mayo para revisar estatus"/>
    <n v="500000"/>
    <m/>
    <s v="Crecimiento - Hard Savings  $510.4 K USD (nuevos leads derivados de envío de campañas de marketing dirigidas)"/>
    <m/>
    <m/>
    <m/>
    <m/>
    <m/>
    <m/>
    <m/>
    <n v="0"/>
    <m/>
    <m/>
    <x v="0"/>
  </r>
  <r>
    <m/>
    <n v="100"/>
    <m/>
    <m/>
    <s v="App para seguimiento de buenas prácticas de producto medicinal en sucursales."/>
    <s v="Llevar el seguimiento de visitas y hallazgos de los responsables sanitarios a las sucursales."/>
    <m/>
    <d v="2025-02-01T00:00:00"/>
    <x v="40"/>
    <x v="16"/>
    <m/>
    <s v="No iniciado"/>
    <s v="Finanzas, RH, Administración"/>
    <s v="No"/>
    <s v="Digital Nlatam - Citizen Developers"/>
    <x v="2"/>
    <s v="Digital"/>
    <s v="TBD"/>
    <s v="Oscar Flores"/>
    <s v="Aldo Maldonado"/>
    <s v="N/A"/>
    <s v="José Ramón Rodríguez"/>
    <s v="PGP Nacional"/>
    <s v="Sí"/>
    <s v="Claudia Oliden"/>
    <s v="Marketing/Ventas Cilindros"/>
    <n v="3"/>
    <n v="5"/>
    <n v="1"/>
    <n v="3"/>
    <n v="0"/>
    <n v="5"/>
    <n v="3"/>
    <n v="300"/>
    <n v="5"/>
    <n v="5"/>
    <n v="4"/>
    <n v="3"/>
    <n v="3"/>
    <n v="3"/>
    <n v="3"/>
    <n v="390"/>
    <n v="690"/>
    <s v="S: Se identificó la oportunidad_x000a_N: Sesión con el negocio para definir requerimientos"/>
    <s v="Este proyecto es posible se cancele dado que quedó incluido en el proyecto solciitado por el Ing. Galván."/>
    <m/>
    <m/>
    <s v="Control y cumplimiento para la continuidad del negocio"/>
    <m/>
    <m/>
    <m/>
    <m/>
    <m/>
    <m/>
    <m/>
    <m/>
    <m/>
    <m/>
    <x v="3"/>
  </r>
  <r>
    <s v="G1"/>
    <n v="101"/>
    <m/>
    <m/>
    <s v="Trackabout Value Streams. Tablero. Cobro de cilindros dañados por los clientes SIGA. Que se genere la orden automática para facturarle al cliente"/>
    <s v="_x000a_Identificar los activos dañados por clientes, que deben ser dados de baja por ya no ser aptos para servicio, o bien que requieren un mantenimiento para continuar en operación y automatizar el cobro al cliente"/>
    <m/>
    <s v="TBD"/>
    <x v="57"/>
    <x v="10"/>
    <n v="609"/>
    <m/>
    <s v="Ventas &amp; Mkt."/>
    <m/>
    <s v="Digital Nlatam"/>
    <x v="2"/>
    <s v="Digital"/>
    <m/>
    <s v="Jessica Zanella"/>
    <s v="Jessica Zanella"/>
    <s v="Uriel Torres"/>
    <s v="Aldo Maldonado"/>
    <s v="Nacional "/>
    <s v="Sí"/>
    <s v="Pilar Arenas"/>
    <s v="Marketing/Ventas Cilindros"/>
    <n v="5"/>
    <n v="5"/>
    <n v="4"/>
    <n v="5"/>
    <n v="3"/>
    <n v="3"/>
    <n v="3"/>
    <n v="420"/>
    <n v="5"/>
    <n v="4"/>
    <n v="1"/>
    <n v="3"/>
    <n v="1"/>
    <n v="1"/>
    <n v="3"/>
    <n v="270"/>
    <n v="690"/>
    <s v="S: Se desarrollo reporte de cilindros potenciales de cobro de Mtto._x000a_N: Revisar / confirmar causas que se alimentan desde Trackabout. Limpieza de datos de Cilindros/activos en TA Vs JDE. Falta definición de negocio (proceso) para identificar automatización de cargos y/o excepciones. No está estandarizado el monto para cobro"/>
    <s v="1. Pendiente concluir con la validación de la calidad de la información - 30 de marzo_x000a_2. Sesión con Jessica Zanella para mapear empezar con la definición de requerimientos de negocio - 10 al 14 de marzo"/>
    <n v="117000"/>
    <m/>
    <s v="Control de activos"/>
    <m/>
    <m/>
    <m/>
    <m/>
    <m/>
    <m/>
    <m/>
    <m/>
    <m/>
    <m/>
    <x v="1"/>
  </r>
  <r>
    <m/>
    <n v="102"/>
    <m/>
    <m/>
    <s v="Firma Electrónica de documentos legales (Dotaciones, crédito, homecare)"/>
    <s v="Proceso digital para la firma de documentos legales que soportan activos de Linde._x000a_"/>
    <m/>
    <s v="TBD"/>
    <x v="58"/>
    <x v="20"/>
    <n v="591"/>
    <s v="On time"/>
    <s v="Finanzas, RH, Administración"/>
    <m/>
    <s v="IT Group"/>
    <x v="1"/>
    <s v="IT Local"/>
    <m/>
    <s v="Manuel Lozoya"/>
    <s v="Pilar Arenas"/>
    <s v="Yasmin Barragan "/>
    <s v="Tania Mercado"/>
    <s v="PGP Nte./ Occidente / Noroeste"/>
    <s v="Sí"/>
    <s v="Pilar Arenas"/>
    <s v="Finanzas/RH/Compras/Nitropet"/>
    <n v="5"/>
    <n v="5"/>
    <n v="5"/>
    <n v="5"/>
    <n v="3"/>
    <n v="5"/>
    <n v="3"/>
    <n v="465"/>
    <n v="3"/>
    <n v="2"/>
    <n v="2"/>
    <n v="5"/>
    <n v="1"/>
    <n v="1"/>
    <n v="1"/>
    <n v="225"/>
    <n v="690"/>
    <s v="S: En proceso el Risk Assesment con Corporación por IT, se está re-evaluando la cantidad de plantillas y formatos del negocio de Medicinales neCésarios en la operación para ajustar cotización de OPEX. Inician pruebas y configuraciones en HH, 30 Ene._x000a_N: Revisar resultados de las pruebas finales en HH de la aplicación. Ajustar Business Case con la información obtenida y validar el GO/No Go del proyecto"/>
    <s v="1. Concluir pruebas de campo con HH, está detenido hasta que la Corporación libere el uso de la HH y los permisos _x000a_2. Se concluyo con la actualización de los números de Homecare_x000a_3. Se enviará la información a (No hay sugerencias) para la actualización de la propuesta económica /28 de feb _x000a_4. Revisar plan de implementación con base en los números de transacciones actualizados_x000a_5. Se revisó con Alan la tabla de beneficios y se va actualizar, revisar números 26 de Feb_x000a__x000a_"/>
    <m/>
    <s v="USD $501 K_x000a_"/>
    <s v="Mejora en el control administrativo de activos _x000a_Reducción de carga administrativa de fuerza de ventas y personal administrativo"/>
    <m/>
    <m/>
    <m/>
    <m/>
    <m/>
    <m/>
    <m/>
    <m/>
    <m/>
    <m/>
    <x v="1"/>
  </r>
  <r>
    <m/>
    <n v="128"/>
    <s v="Proceso Jul-25"/>
    <n v="31222"/>
    <s v="Trackabout Value Streams Dashboard - Mejora en la calidad de la información. Detección de duplicados de Num de Serie de cilindros"/>
    <s v="Herramienta que permite identificar desviaciones y asegurar la calidad de los datos dentro de la aplicación de TA, identificando errores y/o inconsistencias de información como Num de Serie."/>
    <m/>
    <d v="2025-01-01T00:00:00"/>
    <x v="27"/>
    <x v="11"/>
    <n v="90"/>
    <s v="On time"/>
    <s v="Operaciones"/>
    <m/>
    <s v="Digital Nlatam"/>
    <x v="0"/>
    <s v="Digital"/>
    <m/>
    <s v="Anabel Estrada"/>
    <s v="Héctor Cuéllar"/>
    <s v="Uriel Torres"/>
    <s v="Miguel Delgado"/>
    <s v="Nacional"/>
    <s v="Si"/>
    <s v="Pilar Arenas"/>
    <s v="Producción/Distribución Envasados"/>
    <n v="3"/>
    <n v="5"/>
    <n v="4"/>
    <n v="5"/>
    <n v="0"/>
    <n v="3"/>
    <n v="3"/>
    <n v="345"/>
    <n v="5"/>
    <n v="5"/>
    <s v="Validar con Gera y Uriel"/>
    <n v="3"/>
    <n v="1"/>
    <n v="1"/>
    <n v="3"/>
    <e v="#VALUE!"/>
    <m/>
    <s v="S:  Tablero de alta de activos elaborado y liberado en validación. Muestra activos que ingresan por registros de activos (la que debe ser) y los que ingresan por otros medio (recolecta, etc.) esto es FASE 1._x000a_N: AMEF_x000a__x000a_N: Realizar un AMEF y validar nuevos requerimientos para el tablero."/>
    <s v="Sesión de seguimiento con Anabel 3 al 7 de Marzo"/>
    <s v="Compliance"/>
    <m/>
    <s v="Control"/>
    <m/>
    <m/>
    <m/>
    <m/>
    <m/>
    <m/>
    <m/>
    <m/>
    <m/>
    <m/>
    <x v="0"/>
  </r>
  <r>
    <m/>
    <m/>
    <s v="Proceso Jul-25"/>
    <m/>
    <s v="Gestión de clientes nuevos "/>
    <s v="Dashboard de power BI para Medición de venta nueva en #Cantidad, $Valor y Volumen"/>
    <m/>
    <m/>
    <x v="41"/>
    <x v="30"/>
    <n v="28"/>
    <s v="On time"/>
    <s v="Ventas &amp; Mkt."/>
    <m/>
    <s v="Citizaen developers"/>
    <x v="0"/>
    <s v="N/A"/>
    <s v="Aldo Maldonado"/>
    <s v="Oscar Flores"/>
    <s v="Oscar Flores"/>
    <m/>
    <s v="José Ramón Rodríguez"/>
    <s v="VP Gases Envasados"/>
    <m/>
    <s v="Pilar Arenas"/>
    <m/>
    <n v="3"/>
    <n v="5"/>
    <n v="3"/>
    <n v="5"/>
    <n v="5"/>
    <n v="3"/>
    <n v="5"/>
    <n v="435"/>
    <n v="5"/>
    <n v="5"/>
    <n v="4"/>
    <n v="5"/>
    <n v="5"/>
    <n v="5"/>
    <n v="5"/>
    <n v="510"/>
    <n v="945"/>
    <s v="Se inició y concluyó el mismo mes de Junio.  Esta pendiente el seguimiento para alcanzar los beneficos"/>
    <s v="Terminado"/>
    <n v="150000"/>
    <m/>
    <m/>
    <m/>
    <m/>
    <m/>
    <m/>
    <m/>
    <m/>
    <m/>
    <m/>
    <s v="Agostos 20215"/>
    <d v="2026-08-01T00:00:00"/>
    <x v="4"/>
  </r>
  <r>
    <m/>
    <n v="105"/>
    <m/>
    <m/>
    <s v="Perfil de capacitación por empleado ligado a un Código QR"/>
    <s v="Automatizar el proceso de capacitación (cursos clave o básicos) para personal de operaciones."/>
    <m/>
    <d v="2024-11-11T00:00:00"/>
    <x v="43"/>
    <x v="16"/>
    <m/>
    <s v="Stand by"/>
    <s v="Finanzas, RH, Administración"/>
    <s v="Si"/>
    <s v="Digital Nlatam - Citizen Developers"/>
    <x v="1"/>
    <s v="IT Corporativo / RH"/>
    <s v="Johnny Hernández"/>
    <s v="Diego Carpio"/>
    <s v="Manuel Lozoya"/>
    <s v="TBD"/>
    <s v="José Ramón Rodríguez"/>
    <s v="PGP NAL."/>
    <s v="Sí"/>
    <s v="Manuel Lozoya"/>
    <s v="Capacitacion  técnica/Procesos PGP"/>
    <n v="2"/>
    <n v="1"/>
    <n v="5"/>
    <n v="5"/>
    <n v="1"/>
    <n v="3"/>
    <n v="5"/>
    <n v="330"/>
    <n v="4"/>
    <n v="4"/>
    <n v="3"/>
    <n v="3"/>
    <n v="3"/>
    <n v="3"/>
    <n v="3"/>
    <n v="345"/>
    <n v="675"/>
    <s v="S: Se revisó con RH la necesidad y se identificó que hay varios departamentos con necesidades similares. RH quedó de integrar en un solo esfuerzo una herramienta que sirva para todos. Se consolidará en un proyecto mayor de otros negocios con la misma necesidad de acuerdo a IT_x000a_N: Revisar con RH estatus y asignación de recursos para el desarrollo, integrarlos a las sesiones de seguimiento de proyectos."/>
    <s v="Se llevo a cabo una sesión con Raul Gallegos y su equipo,"/>
    <m/>
    <m/>
    <s v="Control del proceso"/>
    <m/>
    <m/>
    <m/>
    <m/>
    <m/>
    <m/>
    <m/>
    <m/>
    <m/>
    <m/>
    <x v="1"/>
  </r>
  <r>
    <m/>
    <n v="106"/>
    <m/>
    <m/>
    <s v="Proceso de toma de inventario físico en TA "/>
    <s v="Aprovechar el TA para facilitar el proceso de inventarios físicos en localidades."/>
    <m/>
    <d v="2024-09-01T00:00:00"/>
    <x v="25"/>
    <x v="10"/>
    <n v="602"/>
    <m/>
    <s v="Operaciones"/>
    <m/>
    <s v="IT Group"/>
    <x v="2"/>
    <s v="Digital "/>
    <m/>
    <s v="Erika Acosta"/>
    <s v="Erika Acosta"/>
    <s v="Uriel Torres"/>
    <s v="Aldo Maldonado"/>
    <s v="Operaciones"/>
    <s v="Sí"/>
    <s v="Pilar Arenas"/>
    <s v="Finanzas/RH/Compras/Nitropet"/>
    <n v="4"/>
    <n v="5"/>
    <n v="2"/>
    <n v="5"/>
    <n v="1"/>
    <n v="5"/>
    <n v="3"/>
    <n v="375"/>
    <n v="3"/>
    <n v="3"/>
    <n v="2"/>
    <n v="3"/>
    <n v="3"/>
    <n v="3"/>
    <n v="3"/>
    <n v="300"/>
    <n v="675"/>
    <s v="S: Se identificó la necesidad con grupo de implementación de TA. Se realizaron unas pruebas en la versión de TA en Puebla. Se identificaron requerimientos del negocio que no cubre la funcionalidad actual y es neCésario para el negocio. Se tiene que realizar una conciliación. Ej. No funcionaba botón de cilindro perdido. Temas con los estatus. Proveedor de TA está realizando los cambios._x000a_N: En espera de modificaciones solicitadas en modulo de TA, probar, validar y liberar"/>
    <m/>
    <m/>
    <m/>
    <s v="Tiempo y Control"/>
    <m/>
    <m/>
    <m/>
    <m/>
    <m/>
    <m/>
    <m/>
    <m/>
    <m/>
    <m/>
    <x v="2"/>
  </r>
  <r>
    <s v="A10"/>
    <n v="107"/>
    <m/>
    <m/>
    <s v="Automatización toma de pedidos y solicitud de productos especiales a Pta. Sto. Domingo."/>
    <s v="BOT que pueda leer mails y que detecte información sobre pedidos especiales de RTVs o VM para clientes de productos específicos (especiales) que solo se produzcan y tienen que pedir a Pta. Sto. Domingo. "/>
    <m/>
    <d v="2025-01-01T00:00:00"/>
    <x v="40"/>
    <x v="16"/>
    <m/>
    <s v="No iniciado"/>
    <s v="Operaciones"/>
    <s v="No"/>
    <s v="Digital Nlatam - Practicantes"/>
    <x v="2"/>
    <s v="IT Local"/>
    <s v="Practicantes"/>
    <s v="Alejandro Torres"/>
    <s v="Abraham Ramos "/>
    <s v="Yasmin Barragan "/>
    <s v="Miguel Delgado"/>
    <s v="PGP Centro/Sur"/>
    <s v="Sí"/>
    <s v="Claudia Oliden"/>
    <s v="Producción/Distribución Envasados"/>
    <n v="2"/>
    <n v="1"/>
    <n v="1"/>
    <n v="5"/>
    <n v="1"/>
    <n v="5"/>
    <n v="3"/>
    <n v="270"/>
    <n v="5"/>
    <n v="5"/>
    <n v="4"/>
    <n v="1"/>
    <n v="3"/>
    <n v="5"/>
    <n v="3"/>
    <n v="390"/>
    <n v="660"/>
    <s v="S: Análisis del Requerimientos. Actualmente se tiene una solución que pudiera usarse a partir de información de correos_x000a_N: Concluir el RFP con Requester y revisar solución actual. Algo adicional pudiera ser con AI. Invitar a Adolfo Olmedo"/>
    <m/>
    <m/>
    <m/>
    <s v="Tiempo_x000a_Servicio"/>
    <m/>
    <m/>
    <m/>
    <m/>
    <m/>
    <m/>
    <m/>
    <m/>
    <m/>
    <m/>
    <x v="3"/>
  </r>
  <r>
    <s v="G4"/>
    <n v="108"/>
    <m/>
    <n v="30648"/>
    <s v="Speach Analytics para CSC"/>
    <s v="Herramienta en el CSC Medigas que detecte palabras  de situaciones críticas que alarme la situación. Generar una herramienta alterna a Berint (detección) y que escale automáticamente casos críticos en Medigas._x000a_"/>
    <m/>
    <d v="2024-07-01T00:00:00"/>
    <x v="59"/>
    <x v="10"/>
    <n v="414"/>
    <s v="Stand by"/>
    <s v="Servicio al Cliente"/>
    <m/>
    <s v="Digital Nlatam"/>
    <x v="1"/>
    <s v="Digital "/>
    <m/>
    <s v="Marcela Hernández"/>
    <s v="Marcela Hernández"/>
    <s v="Iván Arredondo"/>
    <s v="Tania Mercado"/>
    <s v="Finanzas /Compras / IT"/>
    <s v="Sí"/>
    <s v="Marina Dávila"/>
    <s v="Finanzas/RH/Compras/Nitropet"/>
    <n v="4"/>
    <n v="5"/>
    <n v="1"/>
    <n v="5"/>
    <n v="1"/>
    <n v="1"/>
    <n v="5"/>
    <n v="330"/>
    <n v="3"/>
    <n v="2"/>
    <n v="1"/>
    <n v="5"/>
    <n v="3"/>
    <n v="1"/>
    <n v="5"/>
    <n v="300"/>
    <n v="630"/>
    <s v="S: Se identificó la necesidad en CSC. Analizado posibles soluciones_x000a_Actualmente no se tiene acceso a las BD de Atento, esto limita explotar la informacion_x000a__x000a_N: Definir soluciones potenciales y evaluarlas"/>
    <s v="Revisar si es otro alcance, se reporta que está funcionando desde Ago. 24"/>
    <m/>
    <s v="Soft"/>
    <s v="Control de incidencias y optimización del proceso"/>
    <m/>
    <m/>
    <m/>
    <m/>
    <m/>
    <m/>
    <m/>
    <m/>
    <m/>
    <m/>
    <x v="1"/>
  </r>
  <r>
    <m/>
    <n v="109"/>
    <m/>
    <m/>
    <s v="Trackabout Value Streams. Tablero Desviaciones Operativas"/>
    <s v="Se enfoca en el desarrollo de una serie de tableros de las 5 desviaciones operativas principales con la información generada por TA"/>
    <m/>
    <d v="2024-10-01T00:00:00"/>
    <x v="60"/>
    <x v="10"/>
    <n v="322"/>
    <m/>
    <s v="Finanzas, RH, Administración"/>
    <m/>
    <s v="Digital Nlatam - Citizen Developers"/>
    <x v="1"/>
    <s v="Digital "/>
    <m/>
    <s v="Diego Carpio"/>
    <s v="Diego Carpio"/>
    <s v="Aldo Maldonado"/>
    <s v="Aldo Maldonado"/>
    <s v="Nacional"/>
    <s v="Sí"/>
    <s v="Pilar Arenas"/>
    <s v="Producción/Distribución Envasados"/>
    <n v="5"/>
    <n v="5"/>
    <n v="3"/>
    <n v="5"/>
    <n v="0"/>
    <n v="3"/>
    <n v="3"/>
    <n v="360"/>
    <n v="5"/>
    <n v="4"/>
    <n v="1"/>
    <n v="3"/>
    <n v="1"/>
    <n v="1"/>
    <n v="3"/>
    <n v="270"/>
    <n v="630"/>
    <s v="S: Se liberó el primer tablero y se identificó la necesidad de mejorar la calidad de datos. Para tener efectividad en el resto de los tableros dependemos del % de escaneo_x000a_N: Es neCésario mejorar la calidad de datos para que la información sea confiable."/>
    <m/>
    <m/>
    <m/>
    <s v="Control de la operación "/>
    <m/>
    <m/>
    <m/>
    <m/>
    <m/>
    <m/>
    <m/>
    <m/>
    <m/>
    <m/>
    <x v="6"/>
  </r>
  <r>
    <m/>
    <n v="110"/>
    <m/>
    <m/>
    <s v="Tablero KPIS mensuales Operaciones.(Producción y Distribución)"/>
    <s v="Tablero en PowerBi donde se muestren los principales KPIs de Operaciones."/>
    <m/>
    <d v="2025-08-01T00:00:00"/>
    <x v="61"/>
    <x v="16"/>
    <m/>
    <s v="No iniciado"/>
    <s v="Distribución"/>
    <m/>
    <s v="Digital Nlatam"/>
    <x v="2"/>
    <s v="Digital "/>
    <s v="Aldo Maldonado"/>
    <s v="Diego Carpio"/>
    <s v="Diego Carpio"/>
    <s v="Aldo Maldonado"/>
    <s v="Aldo Maldonado"/>
    <s v="Operaciones"/>
    <s v="Sí"/>
    <s v="Marina Dávila"/>
    <m/>
    <n v="3"/>
    <n v="5"/>
    <n v="1"/>
    <n v="5"/>
    <n v="1"/>
    <n v="5"/>
    <n v="5"/>
    <n v="375"/>
    <n v="1"/>
    <n v="5"/>
    <n v="2"/>
    <n v="3"/>
    <n v="3"/>
    <n v="1"/>
    <n v="1"/>
    <n v="240"/>
    <n v="615"/>
    <s v="S: Actualmente Aldo desarrolló parte del tablero. Faltan datos que requieren de un desarrollo para completar el tablero. Se requiere un desarrollo para el registro de las horas hombre (no existe actualmente)_x000a_N. Reunión con líder de operaciones / negocio para definir requerimientos y alcances"/>
    <s v="1. Sesión para revisar alcance del reporte de Aldo y levantar requerimientos de negocio - 3 al 7 de Mar"/>
    <m/>
    <m/>
    <s v="Eficiencia operativa"/>
    <m/>
    <m/>
    <m/>
    <m/>
    <m/>
    <m/>
    <m/>
    <m/>
    <m/>
    <m/>
    <x v="3"/>
  </r>
  <r>
    <m/>
    <n v="111"/>
    <m/>
    <m/>
    <s v="Tablero KPIS de Distribución PGP"/>
    <s v="Tablero en PowerBi donde se muestren los principales KPIs de Distribución."/>
    <m/>
    <d v="2024-12-06T00:00:00"/>
    <x v="40"/>
    <x v="16"/>
    <m/>
    <s v="Cancelado"/>
    <s v="Distribución"/>
    <s v="No"/>
    <s v="Digital Nlatam"/>
    <x v="3"/>
    <s v="Digital"/>
    <s v="NA"/>
    <s v="Arturo Lozano"/>
    <s v="Arturo Lozano"/>
    <s v="ND"/>
    <s v="Miguel Delgado"/>
    <s v="Operaciones"/>
    <s v="Sí"/>
    <s v="Claudia Oliden"/>
    <s v="Producción/Distribución Envasados"/>
    <n v="3"/>
    <n v="5"/>
    <n v="1"/>
    <n v="5"/>
    <n v="1"/>
    <n v="5"/>
    <n v="5"/>
    <n v="375"/>
    <n v="1"/>
    <n v="5"/>
    <n v="2"/>
    <n v="3"/>
    <n v="3"/>
    <n v="1"/>
    <n v="1"/>
    <n v="240"/>
    <n v="615"/>
    <s v="S: Se tienen actualmente KPIs de distribución._x000a_N: se requiere junta con el negocio para definir requerimientos y alcances de la oportunidad"/>
    <s v="Este tablero fue un requerimiento de Arturo Lozano, sin embargo se está planeando otro proyecto con KPIS de OPERACIONES, lo cual puede absover este requerimiento. Se considera cancelar este proyecto para ingresarlo en el otro de tablero KPIS OPERACIONES."/>
    <m/>
    <m/>
    <m/>
    <m/>
    <m/>
    <m/>
    <m/>
    <m/>
    <m/>
    <m/>
    <m/>
    <m/>
    <m/>
    <x v="7"/>
  </r>
  <r>
    <m/>
    <n v="112"/>
    <m/>
    <m/>
    <s v="Tablero TA en pantallas en plantas y CEDIS*"/>
    <s v="Desarrollar tableros a partir de la información de TA para monitorear la operación en plantas y CEDIS_x000a_"/>
    <m/>
    <s v="TBD"/>
    <x v="27"/>
    <x v="10"/>
    <n v="244"/>
    <m/>
    <s v="Distribución"/>
    <m/>
    <s v="Digital Nlatam"/>
    <x v="2"/>
    <s v="Digital / IT "/>
    <m/>
    <s v="Erika Acosta"/>
    <s v="Erika Acosta"/>
    <s v="Uriel Torres"/>
    <s v="Aldo Maldonado"/>
    <m/>
    <s v="Sí"/>
    <s v="Pilar Arenas"/>
    <m/>
    <n v="3"/>
    <n v="5"/>
    <n v="3"/>
    <n v="5"/>
    <n v="0"/>
    <n v="1"/>
    <n v="3"/>
    <n v="300"/>
    <n v="1"/>
    <n v="3"/>
    <n v="2"/>
    <n v="3"/>
    <n v="3"/>
    <n v="5"/>
    <n v="3"/>
    <n v="300"/>
    <n v="600"/>
    <s v="S: Se enlista necesidad general_x000a_N: Se requiere reunión con Negocio para detallar alcances y detalle de requerimientos"/>
    <s v="1. Sesión para hacer la definición del proyecto y levantar requerimientos."/>
    <m/>
    <m/>
    <s v="Control de la operación "/>
    <m/>
    <m/>
    <m/>
    <m/>
    <m/>
    <m/>
    <m/>
    <m/>
    <m/>
    <m/>
    <x v="3"/>
  </r>
  <r>
    <m/>
    <n v="113"/>
    <m/>
    <m/>
    <s v="Mejorar el sistema de facturación en punto de venta"/>
    <s v="Mejoras en el sistema de facturación en punto de venta y control de inventarios (Códigos de barras, aplicación de cupones, pago de servicios etc.) _x000a_"/>
    <m/>
    <s v="TBD"/>
    <x v="27"/>
    <x v="10"/>
    <n v="244"/>
    <s v="No iniciado"/>
    <s v="Ventas &amp; Mkt."/>
    <m/>
    <s v="IT Group"/>
    <x v="2"/>
    <s v="IT Local "/>
    <m/>
    <s v="Marco Pacheco"/>
    <s v="Deyanira Blanco "/>
    <m/>
    <s v="José Ramón Rodríguez"/>
    <m/>
    <s v="Sí"/>
    <s v="Marina Dávila"/>
    <m/>
    <n v="3"/>
    <n v="1"/>
    <n v="5"/>
    <n v="5"/>
    <n v="3"/>
    <n v="5"/>
    <n v="5"/>
    <n v="405"/>
    <n v="3"/>
    <n v="2"/>
    <n v="1"/>
    <n v="3"/>
    <n v="1"/>
    <n v="1"/>
    <n v="1"/>
    <n v="180"/>
    <n v="585"/>
    <s v="S: Mejorara el proceso de facturación en punto de venta, actualmente se usa JDE como POS_x000a_N: Junta con Negocio para definir requerimientos de negocio y evaluar"/>
    <m/>
    <m/>
    <m/>
    <m/>
    <m/>
    <m/>
    <m/>
    <m/>
    <m/>
    <m/>
    <m/>
    <m/>
    <m/>
    <m/>
    <x v="3"/>
  </r>
  <r>
    <m/>
    <n v="114"/>
    <m/>
    <m/>
    <s v="Cámaras en áreas designadas para recuperación de cilindros "/>
    <s v="Instalación de cámaras que con IA detecten en las localidades faltas de compliance."/>
    <m/>
    <d v="2025-01-01T00:00:00"/>
    <x v="62"/>
    <x v="31"/>
    <n v="358"/>
    <s v="No iniciado"/>
    <s v="Finanzas, RH, Administración"/>
    <s v="No"/>
    <s v="Digital Nlatam"/>
    <x v="2"/>
    <s v="Digital / IT"/>
    <s v="NA"/>
    <s v="Erika Acosta"/>
    <s v="Erika Acosta"/>
    <s v="TBD"/>
    <s v="Tania Mercado"/>
    <s v="Operaciones"/>
    <s v="Sí"/>
    <s v="Pilar Arenas"/>
    <s v="Finanzas/RH/Compras/Nitropet"/>
    <n v="3"/>
    <n v="1"/>
    <n v="4"/>
    <n v="5"/>
    <n v="5"/>
    <n v="3"/>
    <n v="3"/>
    <n v="360"/>
    <n v="3"/>
    <n v="2"/>
    <n v="5"/>
    <n v="1"/>
    <n v="1"/>
    <n v="1"/>
    <n v="1"/>
    <n v="210"/>
    <n v="570"/>
    <s v="S: Se enlista necesidad general_x000a_N: Se requiere reunión con Negocio para detallar alcances y detalle de requerimientos"/>
    <s v="Validar alcance de este proyecto."/>
    <m/>
    <m/>
    <s v="Control"/>
    <m/>
    <m/>
    <m/>
    <m/>
    <m/>
    <m/>
    <m/>
    <m/>
    <m/>
    <m/>
    <x v="3"/>
  </r>
  <r>
    <m/>
    <n v="115"/>
    <m/>
    <m/>
    <s v="Desarrollo para sustituir avión de entrada y salida de unidades *"/>
    <s v="Formato digital para sustituir el avión de entrada y salida de unidades para mejorar el control y aprovechar el uso de información digital _x000a_"/>
    <m/>
    <d v="2025-01-01T00:00:00"/>
    <x v="61"/>
    <x v="17"/>
    <n v="61"/>
    <s v="No iniciado"/>
    <s v="Distribución"/>
    <s v="No"/>
    <s v="IT Group"/>
    <x v="2"/>
    <s v="IT local/digital"/>
    <s v="Practicantes"/>
    <s v="Erika Acosta"/>
    <s v="Erika Acosta"/>
    <s v="TBD"/>
    <s v="Miguel Delgado"/>
    <s v="Operaciones"/>
    <s v="Sí"/>
    <s v="Claudia Oliden"/>
    <s v="Producción/Distribución Envasados"/>
    <n v="3"/>
    <n v="1"/>
    <n v="3"/>
    <n v="5"/>
    <n v="1"/>
    <n v="3"/>
    <n v="3"/>
    <n v="285"/>
    <n v="5"/>
    <n v="5"/>
    <n v="3"/>
    <n v="1"/>
    <n v="1"/>
    <n v="3"/>
    <n v="1"/>
    <n v="285"/>
    <n v="570"/>
    <s v="S: El Avión es un formato que actualmente se utiliza para contabilizar cilindros que sale a la ruta. Es en papel._x000a_N: Revisar con el negocio los requerimientos para evaluar"/>
    <s v="Validar alcance de este proyecto."/>
    <m/>
    <m/>
    <s v="Control"/>
    <m/>
    <m/>
    <m/>
    <m/>
    <m/>
    <m/>
    <m/>
    <m/>
    <m/>
    <m/>
    <x v="3"/>
  </r>
  <r>
    <m/>
    <n v="116"/>
    <m/>
    <m/>
    <s v="Automatización de proceso de validación de conductores en tecnología a bordo de unidades."/>
    <s v="Reconocimiento facial a conductores profesionales para contar sus horas de servicio y tener disponible en un tablero:_x000a_i._x0009_En el acceso a la localidad para el check in e inician las horas de servicio._x000a_ii._x0009_En la unidad check in para iniciar la ruta e inician horas de conducción._x000a_iii._x0009_Check out al terminar la ruta._x000a_iv._x0009_Check out al salir de la localidad y cerrar las Horas de servicio del conductor."/>
    <m/>
    <d v="2024-12-06T00:00:00"/>
    <x v="40"/>
    <x v="16"/>
    <m/>
    <s v="No iniciado"/>
    <s v="Distribución"/>
    <s v="No"/>
    <s v="Digital Nlatam"/>
    <x v="3"/>
    <s v="IT Group"/>
    <s v="NA"/>
    <s v="Arturo Lozano"/>
    <s v="Arturo Lozano"/>
    <s v="ND"/>
    <s v="Miguel Delgado"/>
    <s v="Operaciones"/>
    <s v="Sí"/>
    <s v="Claudia Oliden"/>
    <s v="Producción/Distribución Envasados"/>
    <n v="3"/>
    <n v="1"/>
    <n v="4"/>
    <n v="3"/>
    <n v="1"/>
    <n v="3"/>
    <n v="3"/>
    <n v="270"/>
    <n v="3"/>
    <n v="3"/>
    <n v="2"/>
    <n v="3"/>
    <n v="1"/>
    <n v="3"/>
    <n v="1"/>
    <n v="240"/>
    <n v="510"/>
    <s v="S: Se enlista necesidad general_x000a_N: Se requiere reunión con Negocio para detallar alcances y detalle de requerimientos"/>
    <s v="Se evaluará este proyecto con Arturo Lozano para validar con él si es prioritario o no."/>
    <m/>
    <m/>
    <m/>
    <m/>
    <m/>
    <m/>
    <m/>
    <m/>
    <m/>
    <m/>
    <m/>
    <m/>
    <m/>
    <x v="7"/>
  </r>
  <r>
    <m/>
    <n v="117"/>
    <m/>
    <m/>
    <s v="Seguimiento a tareas de Seguridad SOS a través de Teams."/>
    <s v="Generación de grupos de TEAMS donde personal de Linde pueda documentar y dar seguimientos a hallazgos de seguridad y limpieza en localidades."/>
    <m/>
    <s v="TBD"/>
    <x v="27"/>
    <x v="10"/>
    <n v="244"/>
    <s v="Cancelado"/>
    <s v="SHEQ"/>
    <m/>
    <s v="Digital Nlatam - Citizen Developers"/>
    <x v="3"/>
    <s v="Digital "/>
    <s v="Claudia Oliden"/>
    <s v="Obed Vázquez"/>
    <s v="Obed Vázquez"/>
    <s v="no asignado"/>
    <s v="Armando Guerrero"/>
    <m/>
    <s v="Sí"/>
    <s v="Marina Dávila"/>
    <m/>
    <n v="3"/>
    <n v="5"/>
    <n v="5"/>
    <n v="5"/>
    <n v="1"/>
    <n v="3"/>
    <n v="5"/>
    <n v="405"/>
    <m/>
    <m/>
    <m/>
    <m/>
    <m/>
    <m/>
    <m/>
    <n v="0"/>
    <n v="405"/>
    <s v="S: Se enlista necesidad general_x000a_N: Se requiere reunión con Negocio para detallar alcances y detalle de requerimientos"/>
    <m/>
    <m/>
    <m/>
    <m/>
    <m/>
    <m/>
    <m/>
    <m/>
    <m/>
    <m/>
    <m/>
    <m/>
    <m/>
    <m/>
    <x v="3"/>
  </r>
  <r>
    <s v="A8"/>
    <n v="118"/>
    <m/>
    <m/>
    <s v="Planeación centralizada de rutas para conductores Retail"/>
    <m/>
    <m/>
    <d v="2024-02-01T00:00:00"/>
    <x v="57"/>
    <x v="10"/>
    <n v="609"/>
    <m/>
    <s v="Finanzas, RH, Administración"/>
    <m/>
    <s v="IT Group"/>
    <x v="2"/>
    <s v="IT Local "/>
    <m/>
    <s v="Marco Pacheco"/>
    <s v="Deyanira Blanco "/>
    <s v="Juan Romero "/>
    <s v="José Ramón Rodríguez"/>
    <s v="PGP Nte./ Occidente / Noroeste"/>
    <s v="Sí"/>
    <s v="Marina Dávila"/>
    <s v="Marketing/Ventas Cilindros"/>
    <n v="5"/>
    <n v="5"/>
    <n v="3"/>
    <n v="5"/>
    <n v="3"/>
    <n v="3"/>
    <n v="3"/>
    <n v="405"/>
    <m/>
    <m/>
    <m/>
    <m/>
    <m/>
    <m/>
    <m/>
    <n v="0"/>
    <n v="405"/>
    <s v="S: Se identifica la necesidad de mejorar el canal Express. Se busca planeación centralizada con Geoposiciones y todo lo que implica para aprovechar los reportes de desviaciones actuales que se monitorean en Distribución. Ya se está avanzando con el geoposicionamiento de clientes, Gdl., Valle de México, Mty.. Se tiene un piloto corriendo en Gdl.. Valle de México ya están Geoposicionados 100%, Mty. ya se tienen las geoposiciones y falta que carguen la info en Roadnet._x000a__x000a_N: Revisar del piloto de Gdl. los hallazgos encontrados._x000a_"/>
    <s v="Agendar sesión para definir requerimientos de Negocio 3Mar25_x000a__x000a_Seguimiento al los resultados. "/>
    <m/>
    <m/>
    <s v="Tiempo "/>
    <m/>
    <m/>
    <m/>
    <m/>
    <m/>
    <m/>
    <m/>
    <m/>
    <m/>
    <m/>
    <x v="3"/>
  </r>
  <r>
    <m/>
    <n v="119"/>
    <m/>
    <m/>
    <s v="Optimización de Cadena de suministro de Helio PGP."/>
    <s v="Herramienta digital que permita optimizar la cadena de suministro de Helio Líquido desde su fuente hasta las distintas plantas en tiempo y costo."/>
    <m/>
    <d v="2024-11-01T00:00:00"/>
    <x v="7"/>
    <x v="10"/>
    <n v="601"/>
    <m/>
    <s v="Operaciones"/>
    <m/>
    <s v="Digital Nlatam"/>
    <x v="2"/>
    <s v="Digital "/>
    <m/>
    <s v="Francisco Mata"/>
    <s v="Manuel Lozoya"/>
    <s v="TBD"/>
    <s v="José Ramón Rodríguez"/>
    <s v="PGP Nte./ Occidente / Noroeste"/>
    <s v="Sí"/>
    <s v="Manuel Lozoya"/>
    <s v="Producción/Distribución Envasados"/>
    <n v="5"/>
    <n v="5"/>
    <n v="1"/>
    <n v="5"/>
    <n v="3"/>
    <n v="3"/>
    <n v="5"/>
    <n v="405"/>
    <m/>
    <m/>
    <m/>
    <m/>
    <m/>
    <m/>
    <m/>
    <n v="0"/>
    <n v="405"/>
    <s v="S: Se identificó la necesidad general por el negocio. Se requiere asignar un recurso técnico y por el negocio definir los alcances y datos para construir el modelo. 13 Feb Nancy envía a Salvador los requerimientos neCésarios al sistema._x000a_N: Asignar desarrollo a recursos por ingresar (becarios) y tener las definiciones se negocio de los alcances del modelo y funcionalidad. Asignar líder de operaciones para este proyecto. "/>
    <s v="_x000a_"/>
    <m/>
    <m/>
    <m/>
    <m/>
    <m/>
    <m/>
    <m/>
    <m/>
    <m/>
    <m/>
    <m/>
    <m/>
    <m/>
    <x v="3"/>
  </r>
  <r>
    <m/>
    <n v="120"/>
    <m/>
    <m/>
    <s v="Conexión CONSOL con TA para el rastreo de cilindros de Gases Especiales"/>
    <s v="Fase 1. Rastrear con TA los cilindros pedidos a través de CONSOL desde su salida de planta Santo Domingo a localidades Linde y posteriormente al cliente._x000a_Fase 2. Programación automática en JDE_x000a_"/>
    <m/>
    <s v="TBD"/>
    <x v="27"/>
    <x v="10"/>
    <n v="244"/>
    <s v="No iniciado"/>
    <s v="Servicio al Cliente"/>
    <m/>
    <s v="IT Group"/>
    <x v="2"/>
    <s v="SSC"/>
    <m/>
    <s v="Raúl Gallegos "/>
    <s v="Arael Mejía"/>
    <s v="TBD"/>
    <s v="Aldo Maldonado"/>
    <m/>
    <s v="Sí"/>
    <s v="Pilar Arenas"/>
    <m/>
    <n v="5"/>
    <n v="5"/>
    <n v="3"/>
    <n v="5"/>
    <n v="1"/>
    <n v="3"/>
    <n v="3"/>
    <n v="375"/>
    <m/>
    <m/>
    <m/>
    <m/>
    <m/>
    <m/>
    <m/>
    <n v="0"/>
    <n v="375"/>
    <s v="S: Actualmente se tienen herramientas como Green Mile que permite rastrear un pedido._x000a_N: Revisar con el negocio los requerimientos para definir alcance"/>
    <m/>
    <m/>
    <m/>
    <s v="Control de activos"/>
    <m/>
    <m/>
    <m/>
    <m/>
    <m/>
    <m/>
    <m/>
    <m/>
    <m/>
    <m/>
    <x v="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
  <r>
    <s v="G10"/>
    <n v="1"/>
    <s v="AM02959"/>
    <n v="30572"/>
    <s v="Pricing Precision con AI (Pricing Precision - Mexico)"/>
    <s v="Modelo IA que analiza precios de clientes por variables: producto, región, volumen, tipo de cliente. Para detectar oportunidades de incrementos con la herramienta. PRICE TAG de manera automática."/>
    <m/>
    <s v="TBD"/>
    <d v="2024-08-01T00:00:00"/>
    <d v="2025-05-30T00:00:00"/>
    <n v="397"/>
    <s v="On time"/>
    <x v="0"/>
    <s v="No"/>
    <s v="Digital Nlatam"/>
    <x v="0"/>
    <s v="Global AI"/>
    <s v="NA"/>
    <s v="Ninfaedith Fernández"/>
    <s v="Ninfaedith Fernández"/>
    <s v="Iván Arredondo"/>
    <s v="Tania Mercado"/>
    <s v="Finanzas /Compras / IT"/>
    <s v="Sí"/>
    <x v="0"/>
    <s v="Finanzas/RH/Compras/Nitropet"/>
    <n v="4"/>
    <n v="5"/>
    <n v="5"/>
    <n v="5"/>
    <n v="5"/>
    <n v="3"/>
    <n v="5"/>
    <n v="480"/>
    <n v="5"/>
    <n v="5"/>
    <n v="2"/>
    <n v="5"/>
    <n v="3"/>
    <n v="5"/>
    <n v="5"/>
    <n v="450"/>
    <n v="930"/>
    <s v="S: terminada primera etapa del modelo. Se planea utilizarlo en la campaña de precios de junio/julio 2025."/>
    <s v=" El plan es usar el pricing precisión en la sig campaña (junio-julio 25)"/>
    <n v="1512000"/>
    <m/>
    <s v="Venta adicional"/>
    <m/>
    <m/>
    <m/>
    <m/>
    <m/>
    <m/>
    <m/>
    <n v="0"/>
    <d v="2025-08-01T00:00:00"/>
    <d v="2026-07-01T00:00:00"/>
    <x v="0"/>
  </r>
  <r>
    <m/>
    <n v="2"/>
    <s v="AM03225"/>
    <m/>
    <s v="Dashboard Digital de Inventarios Hardgoods."/>
    <s v="Herramienta de análisis de inventarios de Hardgoods, rotación, venta, recepciones, precios, que permite tomar decisiones expeditas para reducir los inventarios en lento movimiento y añejamiento."/>
    <m/>
    <d v="2025-03-10T00:00:00"/>
    <d v="2025-03-10T00:00:00"/>
    <d v="2025-04-30T00:00:00"/>
    <n v="51"/>
    <s v="On time"/>
    <x v="1"/>
    <s v="No"/>
    <s v="Digital Nlatam - Practicantes"/>
    <x v="0"/>
    <s v="IT Juan España*"/>
    <s v="Practicantes"/>
    <s v="Marco Pacheco"/>
    <s v="Nancy González"/>
    <s v="Gerardo Moya"/>
    <s v="José Ramón Rodríguez"/>
    <s v="PGP NAL."/>
    <s v="Sí"/>
    <x v="0"/>
    <s v="Marketing/Ventas Cilindros"/>
    <n v="3"/>
    <n v="5"/>
    <n v="2"/>
    <n v="5"/>
    <n v="5"/>
    <n v="3"/>
    <n v="5"/>
    <n v="420"/>
    <n v="5"/>
    <n v="5"/>
    <n v="4"/>
    <n v="5"/>
    <n v="5"/>
    <n v="5"/>
    <n v="5"/>
    <n v="510"/>
    <n v="930"/>
    <s v="S: Terminado el tablero_x000a_N: Hay una columna que aunque está definida la información tiene inconsistencia pero se requiere que Juan España proporcione la información correcta. Se está dando seguimiento."/>
    <s v="Terminado el visor."/>
    <n v="100000"/>
    <m/>
    <s v="Control de Inventarios_x000a_Objetivo reducir en el 1er año 30% el inventario añejo a mas de 1 año. Actualmente + de 7 Millones de MXP"/>
    <m/>
    <m/>
    <m/>
    <m/>
    <m/>
    <m/>
    <m/>
    <n v="0"/>
    <d v="2025-08-01T00:00:00"/>
    <d v="2026-07-01T00:00:00"/>
    <x v="0"/>
  </r>
  <r>
    <m/>
    <n v="3"/>
    <s v="NO"/>
    <m/>
    <s v="Sistema de administración de permisos y requerimientos de autoridades en PLANTAS Linde: BD, APP  para alimentación  y visor de estatus de los anteriores. Tiendas"/>
    <s v="Desarrollo de 6 Aplicaciones para alimentación de estatus de permisos y requerimientos de autoridades para Tiends, Plantas ( PGP y GI), Nitropet, Onsite, Oficinas, Inmuebles y unidades de distribuión (PGP, Bulk, Nitropet). Así mismo un visor que muestra el estatus de permisos y requiermientos en las localidades. Se complementó el proyecto con guías y videos de cómo hacer la evaluación en las APPs._x000a_"/>
    <m/>
    <d v="2019-06-01T00:00:00"/>
    <d v="2025-06-19T00:00:00"/>
    <d v="2025-07-30T00:00:00"/>
    <n v="41"/>
    <s v="On time"/>
    <x v="0"/>
    <s v="No"/>
    <s v="Digital Nlatam - Practicantes"/>
    <x v="0"/>
    <s v="Digital"/>
    <s v="Santiago Juárez"/>
    <s v="Juan José Ochoa"/>
    <s v="Eduardo Galván"/>
    <s v="NA"/>
    <s v="Miguel Delgado"/>
    <s v="Operaciones"/>
    <s v="Si"/>
    <x v="0"/>
    <s v="Marketing/Ventas Cilindros"/>
    <n v="5"/>
    <n v="5"/>
    <n v="4"/>
    <n v="5"/>
    <n v="5"/>
    <n v="3"/>
    <n v="5"/>
    <n v="480"/>
    <n v="5"/>
    <n v="5"/>
    <n v="4"/>
    <n v="3"/>
    <n v="3"/>
    <n v="5"/>
    <n v="5"/>
    <n v="450"/>
    <n v="930"/>
    <s v="S: Requerimiento por parte del Ing. Eduardo Galván que fue evolucionando de ser para efectuar un due diligence de permisos y requerimientos de autoridades en tiendas, a evaluación también de Plantas (PGP y Bulk), Nitropet, Onsite, Oficinas, Inmuebles y unidades de distribución (Bulk, Nitropet, PGP) a nivel México. Se desarrollaron las bases de datos, 6 APPs, un visor en powerbi y guías (PDF) con su respectivo video de cómo llevar a cabo la evaluación para cada APP (segmento)."/>
    <m/>
    <s v="Compliance"/>
    <m/>
    <s v="Control / Compliance"/>
    <m/>
    <m/>
    <m/>
    <m/>
    <m/>
    <m/>
    <m/>
    <m/>
    <m/>
    <m/>
    <x v="0"/>
  </r>
  <r>
    <m/>
    <n v="4"/>
    <m/>
    <m/>
    <s v="Sistema de administración de permisos y requerimientos de autoridades localidades LInde: BD , APP  para alimentación  y visor de estatus"/>
    <s v="Aplicación para alimentación de estatus de permisos y requerimientos de autoridades para localidades Linde complementada por un visor que muestra el estatus de permisos y requiermientos en las localidades._x000a_"/>
    <m/>
    <d v="2025-05-05T00:00:00"/>
    <d v="2025-05-14T00:00:00"/>
    <d v="2025-06-30T00:00:00"/>
    <n v="47"/>
    <s v="On time"/>
    <x v="0"/>
    <s v="No"/>
    <s v="Digital Nlatam - Practicantes"/>
    <x v="0"/>
    <s v="Digital"/>
    <s v="Santiago Juárez"/>
    <s v="Juan José Ochoa"/>
    <s v="Eduardo Galván"/>
    <s v="NA"/>
    <s v="Miguel Delgado"/>
    <s v="Operaciones"/>
    <s v="Si"/>
    <x v="0"/>
    <s v="Marketing/Ventas Cilindros"/>
    <n v="5"/>
    <n v="5"/>
    <n v="4"/>
    <n v="5"/>
    <n v="5"/>
    <n v="3"/>
    <n v="5"/>
    <n v="480"/>
    <n v="5"/>
    <n v="5"/>
    <n v="4"/>
    <n v="3"/>
    <n v="3"/>
    <n v="5"/>
    <n v="5"/>
    <n v="450"/>
    <n v="930"/>
    <s v="S: Se desarrollaron BD, APPs y visor referentes a permisos y otros requerimientos (RH, COFEPRIS, Otros) para Tiendas."/>
    <s v="APPS listas desarrolladas por Santiago Juárez y el reporte de bi en ajustes por Braulio Martínez"/>
    <s v="Compliance"/>
    <m/>
    <s v="Control / Compliance"/>
    <m/>
    <m/>
    <m/>
    <m/>
    <m/>
    <m/>
    <m/>
    <m/>
    <m/>
    <m/>
    <x v="0"/>
  </r>
  <r>
    <m/>
    <n v="7"/>
    <s v="Proceso Jul-25"/>
    <m/>
    <s v="Asistente Virtual Inteligente para asistencia en Tiendas con NITRO AI"/>
    <s v="Alimentar Nitro con información de consulta para vendedores en tiendas que pueda ayudar a los Vendedores a obtener información inmediata de diversos temas, Adminitrativos, Comerciales y Técnicos, con un alto nivel de confiabilidad. "/>
    <m/>
    <d v="2025-02-01T00:00:00"/>
    <d v="2025-01-02T00:00:00"/>
    <d v="2025-03-31T00:00:00"/>
    <n v="88"/>
    <s v="On time"/>
    <x v="1"/>
    <s v="Si"/>
    <s v="Digital Nlatam - Citizen Developers"/>
    <x v="0"/>
    <s v="Global AI"/>
    <s v="Manuel Lozoya"/>
    <s v="Marco Pacheco"/>
    <s v="Deyanira Blanco"/>
    <s v="Gerardo Moya"/>
    <s v="José Ramón Rodríguez"/>
    <s v="PGP Centro/Sur"/>
    <s v="Sí"/>
    <x v="1"/>
    <s v="Marketing/Ventas Cilindros"/>
    <n v="3"/>
    <n v="5"/>
    <n v="2"/>
    <n v="5"/>
    <n v="3"/>
    <n v="3"/>
    <n v="5"/>
    <n v="390"/>
    <n v="5"/>
    <n v="5"/>
    <n v="3"/>
    <n v="5"/>
    <n v="5"/>
    <n v="5"/>
    <n v="5"/>
    <n v="495"/>
    <n v="885"/>
    <s v="S: Implementó en 3 tiendas de Mty. Info ABC de tiendas, Catálogo de productos e información técnicas (Procesos de soldar) _x000a__x000a_N: Habilitar al resto de los usuarios a nivel nacional en el resto de las tiendas. Semana del 7 Abril._x000a_Integrar otros grupós como los Vtas comerciales y express"/>
    <s v="Invitacion a sesión con tiendas. Deyanira Blanco_x000a_Seguimiento a uso de la herramienta en tiendas piloto y resto de las localidades_x000a_Continuar con la carga de documentos adicionales para enriquecer BD´s"/>
    <s v="Reduccion de Tiempo / Vtas adicionales"/>
    <m/>
    <s v="Estimar Tiempo que se ahorran Vendedores en Consultas"/>
    <m/>
    <m/>
    <m/>
    <m/>
    <m/>
    <m/>
    <m/>
    <s v="Reduccion Hrs Hombre _x000a_Capitalización de Vtas_x000a_Control Administrativo"/>
    <m/>
    <m/>
    <x v="0"/>
  </r>
  <r>
    <m/>
    <n v="5"/>
    <s v="Alimentado  en esta matriz por Clau el 25 junio 2025."/>
    <n v="34795"/>
    <s v="Réplica del visor 360 (Contratos)"/>
    <s v="Réplica del visor 360 líquidos sección de Contratos para medir el nivel de contratación y blindaje de los clientes de PGP Cilindros. Da visibilidad de los clientes que se tienen con contrato y cuáles no, de manera que la fuerza de ventas gestione los contratos faltantes. El dashboard muestra a nivel cliente si tiene o no contrato y si cumple con lo parámetros de blindaje._x000a_"/>
    <m/>
    <d v="2025-06-25T00:00:00"/>
    <d v="2025-06-18T00:00:00"/>
    <d v="2025-09-19T00:00:00"/>
    <n v="93"/>
    <s v="On time"/>
    <x v="0"/>
    <s v="No"/>
    <s v="Digital Nlatam"/>
    <x v="1"/>
    <s v="T. Digital"/>
    <s v="NA"/>
    <s v="Cristina López"/>
    <s v="Ninfaedith Fernández"/>
    <s v="Nancy Arellano"/>
    <s v="Tania Mercado"/>
    <s v="Finanzas /Compras / IT"/>
    <s v="Sí"/>
    <x v="0"/>
    <s v="Finanzas/RH/Compras/Nitropet"/>
    <n v="5"/>
    <n v="5"/>
    <n v="5"/>
    <n v="5"/>
    <n v="5"/>
    <n v="3"/>
    <n v="5"/>
    <n v="495"/>
    <n v="5"/>
    <n v="5"/>
    <n v="2"/>
    <n v="5"/>
    <n v="5"/>
    <n v="1"/>
    <n v="5"/>
    <n v="420"/>
    <n v="915"/>
    <s v="S: Ya se tuvieron las primeras juntas con el equipo CRM y Digitalización Nlatam para todos los requerimientos._x000a_N: Se requiere armar una tabla con el histórico de contratación y blindaje y actualizar las fórmulas de cálculo de blindaje."/>
    <s v="Falta calcular beneficios duros, falta dar de alta con Tania Mercado para validar cómo hacer el cálculo de beneficios."/>
    <s v="Compliance"/>
    <m/>
    <m/>
    <m/>
    <m/>
    <m/>
    <m/>
    <m/>
    <m/>
    <m/>
    <m/>
    <m/>
    <m/>
    <x v="1"/>
  </r>
  <r>
    <m/>
    <n v="6"/>
    <m/>
    <m/>
    <s v="Automatización de búsqueda de multas de Distribución RPA"/>
    <s v="Desarrollo de un BOT que realice la búsqueda en diferentes páginas federales y estatales, para detectar multas en vehículos de PGP"/>
    <m/>
    <d v="2025-02-19T00:00:00"/>
    <d v="2025-02-19T00:00:00"/>
    <d v="2025-09-01T00:00:00"/>
    <n v="195"/>
    <s v="On time"/>
    <x v="2"/>
    <s v="No"/>
    <s v="IT"/>
    <x v="1"/>
    <s v="Digitalización"/>
    <s v="TBD"/>
    <s v="Arturo Lozano"/>
    <s v="Salvador García"/>
    <s v="David Silva"/>
    <s v="Aldo Maldonado"/>
    <s v="VP Gases Envasados"/>
    <s v="Si"/>
    <x v="1"/>
    <s v="Producción/Distribución Envasados"/>
    <n v="5"/>
    <n v="5"/>
    <n v="3"/>
    <n v="5"/>
    <n v="3"/>
    <n v="3"/>
    <n v="3"/>
    <n v="405"/>
    <n v="5"/>
    <n v="5"/>
    <n v="4"/>
    <n v="5"/>
    <n v="5"/>
    <n v="5"/>
    <n v="5"/>
    <n v="510"/>
    <n v="915"/>
    <s v="S: Se solicita apertura de proyecto. Se contruyó el RPA para consulta del portan de NL dado que los portales de otros estados no despliegan la información correcta. En espera de las autoridades para que nos den acceso a Linde a un portal de alcance nacional gestionado por Alonso Teutle._x000a_N: En espera de la respuesta de las autoridades y seguir con pruebas con IT en los portales de Jalisco y Edo de Mexico"/>
    <s v="Junta con Salvador González y David Silva semana del 24 de Feb"/>
    <m/>
    <m/>
    <s v="Compliance"/>
    <m/>
    <m/>
    <m/>
    <m/>
    <m/>
    <m/>
    <m/>
    <m/>
    <m/>
    <m/>
    <x v="2"/>
  </r>
  <r>
    <s v="G9"/>
    <n v="8"/>
    <s v="AM03224"/>
    <m/>
    <s v="Facturación Dia paciente instituciones públicas RPA"/>
    <s v="Automatizar el proceso de facturación de Día Paciente del negocio de Homecare."/>
    <m/>
    <s v="PROYECTO ANTERIOR"/>
    <d v="2024-01-10T00:00:00"/>
    <d v="2025-01-01T00:00:00"/>
    <n v="357"/>
    <s v="On time"/>
    <x v="0"/>
    <s v="No"/>
    <s v="IT Group"/>
    <x v="0"/>
    <s v="IT Local"/>
    <s v="NA"/>
    <s v="Alan Mendoza"/>
    <s v="Nohemí Perez / _x000a_Alan Mendoza"/>
    <s v="Ruben Monterrubio"/>
    <s v="Armando Guerrero"/>
    <s v="PGP Nte./ Occidente / Noroeste"/>
    <s v="Sí"/>
    <x v="0"/>
    <s v="Marketing/Ventas Cilindros"/>
    <n v="3"/>
    <n v="5"/>
    <n v="1"/>
    <n v="5"/>
    <n v="5"/>
    <n v="3"/>
    <n v="3"/>
    <n v="375"/>
    <n v="5"/>
    <n v="5"/>
    <n v="3"/>
    <n v="5"/>
    <n v="5"/>
    <n v="5"/>
    <n v="5"/>
    <n v="495"/>
    <n v="870"/>
    <s v="S: Ya liberado y funcionando._x000a_N: Seguimiento por parte del negocio. Calcular beneficio y reportar $"/>
    <s v="Terminado"/>
    <s v="Reducción de Tiempo"/>
    <m/>
    <s v="Reducción de 1 FTE en el proceso de facturación"/>
    <m/>
    <m/>
    <m/>
    <m/>
    <m/>
    <m/>
    <m/>
    <n v="0"/>
    <m/>
    <m/>
    <x v="0"/>
  </r>
  <r>
    <m/>
    <n v="9"/>
    <s v="AM02959"/>
    <n v="30572"/>
    <s v="Herramienta Digital, Visor Pricing Precision - Mexico"/>
    <s v="El visor dará la info de la situación actual de precios a nivel cliente - producto, así como recomendaciones/oportunidades de precios siguiendo el modelo de Pricing Precision (IA). Muesta historico de precios, comparativa vs. el promedio, etc."/>
    <m/>
    <d v="2025-06-25T00:00:00"/>
    <d v="2025-02-13T00:00:00"/>
    <d v="2025-06-25T00:00:00"/>
    <n v="132"/>
    <s v="On time"/>
    <x v="0"/>
    <s v="No"/>
    <s v="Digital Nlatam"/>
    <x v="0"/>
    <s v="Global AI"/>
    <s v="NA"/>
    <s v="Ninfaedith Fernández"/>
    <s v="Pablo Vela"/>
    <s v="Iván Arredondo"/>
    <s v="Tania Mercado"/>
    <s v="Finanzas /Compras / IT"/>
    <s v="Sí"/>
    <x v="0"/>
    <s v="Finanzas/RH/Compras/Nitropet"/>
    <n v="4"/>
    <n v="5"/>
    <n v="3"/>
    <n v="5"/>
    <n v="5"/>
    <n v="3"/>
    <n v="5"/>
    <n v="450"/>
    <n v="5"/>
    <n v="5"/>
    <n v="2"/>
    <n v="5"/>
    <n v="5"/>
    <n v="1"/>
    <n v="5"/>
    <n v="420"/>
    <n v="870"/>
    <s v="Proyecto terminado, solo falta presentación con Pablo Vela"/>
    <m/>
    <n v="1512000"/>
    <m/>
    <s v="Venta adicional"/>
    <m/>
    <m/>
    <m/>
    <m/>
    <m/>
    <m/>
    <m/>
    <n v="0"/>
    <m/>
    <m/>
    <x v="0"/>
  </r>
  <r>
    <m/>
    <n v="11"/>
    <s v="NO"/>
    <m/>
    <s v="Visor para registro de auditorías y cumplimiento de normatividad CALIDAD en plantas._x000a_"/>
    <s v="Generación de un visor de resultados de auditorías realizadas por el área de Calidad y externos en plantas Linde México, así como validación de requerimientos normativos. El visor tiene como objetivo dar seguimiento a resultados y planes de acción ante no conformidades resultantes en las auditorías._x000a_"/>
    <m/>
    <d v="2025-05-23T00:00:00"/>
    <d v="2025-07-07T00:00:00"/>
    <d v="2025-08-28T00:00:00"/>
    <n v="52"/>
    <s v="On time"/>
    <x v="3"/>
    <s v="No"/>
    <s v="Digital Nlatam - Practicantes"/>
    <x v="0"/>
    <s v="Digital"/>
    <s v="Practicantes - Santiago Juárez Roaro"/>
    <s v="Brenda Apreza"/>
    <s v="Alejandra Medrano"/>
    <s v="NA"/>
    <s v="Miguel Delgado"/>
    <s v="Operaciones"/>
    <s v="Sí"/>
    <x v="0"/>
    <s v="Calidad"/>
    <n v="5"/>
    <n v="5"/>
    <n v="1"/>
    <n v="5"/>
    <n v="1"/>
    <n v="3"/>
    <n v="5"/>
    <n v="375"/>
    <n v="5"/>
    <n v="5"/>
    <n v="5"/>
    <n v="3"/>
    <n v="5"/>
    <n v="5"/>
    <n v="5"/>
    <n v="495"/>
    <n v="870"/>
    <s v="S: Se tiene la estructura del visor, solo se espera que IT libere la extracción de datos del Sistema de Calidad para enlazarlo al tablero y tener completa la información a mostrar en el tablero."/>
    <m/>
    <s v="Compliance"/>
    <s v="Control / Compliance"/>
    <m/>
    <m/>
    <m/>
    <m/>
    <m/>
    <m/>
    <m/>
    <m/>
    <m/>
    <m/>
    <m/>
    <x v="0"/>
  </r>
  <r>
    <m/>
    <n v="10"/>
    <m/>
    <m/>
    <s v="BOT para actualización de datos de empleados en la BD de Licencias y Constancia Psicofísica de Conductores PGP._x000a_"/>
    <s v="Desarrollo de un BOT que llene en automático la información de Licencias y Constancias Psicofísicas en la BD ya creada (proyecto previo)._x000a_"/>
    <m/>
    <d v="2025-05-23T00:00:00"/>
    <d v="2025-05-27T00:00:00"/>
    <s v="TBD"/>
    <n v="98"/>
    <s v="On time"/>
    <x v="4"/>
    <s v="No"/>
    <s v="IT"/>
    <x v="1"/>
    <s v="IT Local"/>
    <s v="NA"/>
    <s v="Diego Carpio"/>
    <s v="Eduardo Galván"/>
    <s v="David Silva"/>
    <s v="Miguel Delgado"/>
    <s v="Operaciones"/>
    <s v="Si"/>
    <x v="0"/>
    <s v="Producción/Distribución Envasados"/>
    <n v="5"/>
    <n v="5"/>
    <n v="5"/>
    <n v="5"/>
    <n v="3"/>
    <n v="3"/>
    <n v="5"/>
    <n v="465"/>
    <n v="5"/>
    <n v="5"/>
    <n v="3"/>
    <n v="3"/>
    <n v="5"/>
    <n v="3"/>
    <n v="3"/>
    <n v="405"/>
    <n v="870"/>
    <s v="S: Se identifica la necesidad de automatizar llenado de datos con un BOT, revisado con Eduardo Galvan_x000a_N: Se programó para el 27 de mayo la junta inicial con David Silva. Se definirán requerimientos. Posterior a eso, se realizó una junta con Adrián Espinoza y Gerardo Moya en donde se validó el proceso y se quedó Gerardo Moya con la tarea de investigar cómo se puede hacer este requerimiento. Mientras tanto la APP se puede alimentar de manera manual."/>
    <s v="Proyecto que queda como segunda parte después del llenado por parte del personal de PGP de licencias y constancias psicofísicas."/>
    <s v="Reducción de Tiempos"/>
    <s v="Control / Compliance"/>
    <m/>
    <m/>
    <m/>
    <m/>
    <m/>
    <m/>
    <m/>
    <m/>
    <m/>
    <m/>
    <m/>
    <x v="1"/>
  </r>
  <r>
    <m/>
    <n v="12"/>
    <s v="Proceso Jul-25"/>
    <m/>
    <s v="App para la Digitalización del proceso de registro de Mtto de Cilindros"/>
    <s v="Se sustituyen formatos de Excel por una APP que permite registrar la información de los Mttos de Cil. y PGS relacionado hasta 17 servicios distintos con su respectivo costo y tiempo para medir eficiencias del proceso por operador y planta"/>
    <m/>
    <d v="2025-03-07T00:00:00"/>
    <d v="2025-03-20T00:00:00"/>
    <d v="2025-04-30T00:00:00"/>
    <n v="41"/>
    <s v="On time"/>
    <x v="4"/>
    <s v="No"/>
    <s v="Digital Nlatam - Practicantes"/>
    <x v="0"/>
    <s v="Digital"/>
    <s v="Santiago Juárez"/>
    <s v="Diego Carpio"/>
    <s v="Heberto Marin"/>
    <s v="NA"/>
    <s v="Miguel Delgado"/>
    <s v="Operaciones"/>
    <s v="Si"/>
    <x v="0"/>
    <s v="Producción/Distribución Envasados"/>
    <n v="3"/>
    <n v="5"/>
    <n v="1"/>
    <n v="5"/>
    <n v="3"/>
    <n v="3"/>
    <n v="5"/>
    <n v="375"/>
    <n v="5"/>
    <n v="5"/>
    <n v="5"/>
    <n v="3"/>
    <n v="5"/>
    <n v="5"/>
    <n v="5"/>
    <n v="495"/>
    <n v="870"/>
    <s v="S: App terminada y presentada en el comité digitalización"/>
    <s v="Terminado"/>
    <n v="75000"/>
    <m/>
    <s v="Reducción Hrs Hombre_x000a_Control Administrativo"/>
    <m/>
    <m/>
    <m/>
    <m/>
    <m/>
    <m/>
    <m/>
    <m/>
    <m/>
    <m/>
    <x v="0"/>
  </r>
  <r>
    <m/>
    <n v="13"/>
    <m/>
    <m/>
    <s v="Herramienta Digital (visor) de KPI´s  básicos del proceso de Mtto de Cilindros. _x000a_"/>
    <s v="Dashboard que permite la generación automática delos KPIs básicos del proceso e Mtto de Cilindros  que actualmente se generan de manera manual en plantas PGP._x000a_"/>
    <m/>
    <d v="2025-04-15T00:00:00"/>
    <d v="2025-04-30T00:00:00"/>
    <d v="2025-05-30T00:00:00"/>
    <n v="125"/>
    <s v="On time"/>
    <x v="4"/>
    <s v="No"/>
    <s v="Digital Nlatam - Practicantes"/>
    <x v="0"/>
    <s v="Digital"/>
    <s v="Santiago Juárez"/>
    <s v="Diego Carpio"/>
    <s v="Heberto Marin"/>
    <s v="NA"/>
    <s v="Miguel Delgado"/>
    <s v="Operaciones"/>
    <s v="Si"/>
    <x v="0"/>
    <s v="Producción/Distribución Envasados"/>
    <n v="3"/>
    <n v="5"/>
    <n v="1"/>
    <n v="5"/>
    <n v="3"/>
    <n v="3"/>
    <n v="5"/>
    <n v="375"/>
    <n v="5"/>
    <n v="5"/>
    <n v="5"/>
    <n v="3"/>
    <n v="5"/>
    <n v="5"/>
    <n v="5"/>
    <n v="495"/>
    <n v="870"/>
    <s v="S: Se finalizó el visor con los KPIS básicos de productividad en mantenimiento de cilindros._x000a_N: Como siguiente proyecto se incluirán los costos de los insumos para los mantenimientos al tablero para validación de costos del proceso por planta."/>
    <s v="Terminado. La siguiente etapa del visor será realizado por Miguel González (donde se incluyen costos de insumos de mantenimientos)."/>
    <s v="Eficiencia Operativa"/>
    <m/>
    <s v="Reducción Hrs Hombre_x000a_Control Administrativo"/>
    <m/>
    <m/>
    <m/>
    <m/>
    <m/>
    <m/>
    <m/>
    <m/>
    <m/>
    <m/>
    <x v="0"/>
  </r>
  <r>
    <m/>
    <n v="14"/>
    <s v="Proceso Jul-25"/>
    <m/>
    <s v="Dashboard del Cost to Serve. "/>
    <s v="Herramienta que permite calcular la rentabilidad por cliente / producto para basados en el cost to serve a nivel detalle que permitirá ajustar precios y tomar decisiones que incfrementen la retabilidad el negocio PGP"/>
    <m/>
    <d v="2024-09-01T00:00:00"/>
    <d v="2024-09-01T00:00:00"/>
    <d v="2025-04-01T00:00:00"/>
    <n v="212"/>
    <s v="On time"/>
    <x v="0"/>
    <m/>
    <s v="Digital Nlatam - Practicantes"/>
    <x v="0"/>
    <s v="Digital "/>
    <s v="Practicantes"/>
    <s v="Oscar Flores"/>
    <s v="Oscar Flores"/>
    <s v="Gerardo Moya"/>
    <s v="José Ramón Rodríguez"/>
    <s v="PGP NAL."/>
    <s v="Sí"/>
    <x v="2"/>
    <s v="Marketing/Ventas Cilindros"/>
    <n v="5"/>
    <n v="5"/>
    <n v="2"/>
    <n v="5"/>
    <n v="3"/>
    <n v="3"/>
    <n v="3"/>
    <n v="390"/>
    <n v="5"/>
    <n v="5"/>
    <n v="3"/>
    <n v="5"/>
    <n v="5"/>
    <n v="3"/>
    <n v="5"/>
    <n v="465"/>
    <n v="855"/>
    <s v="S: Ya se hizo el desarrollo, se encuentra en validación y pruebas_x000a_N: Terminar las pruebas y liberarlo est.. Mar25. Calcular Beneficios"/>
    <s v="1. Se programan sesiones de seguimiento de avances 1 vez a la semana, Sem 24 al 28 de feb_x000a_2. Al terminar la primer corrida de información y ver el potencial de clientes, se hará un plan de acción para modificar precios a manera de piloto._x000a_3. Definir plan de despliegue con Gtes. comerciales - Mar 30"/>
    <n v="15000"/>
    <m/>
    <s v="Reducción de tiempos"/>
    <m/>
    <m/>
    <m/>
    <m/>
    <m/>
    <m/>
    <m/>
    <s v="Incremento de precio extraordinario a cliente con bajo margen (revisar resultados en primer corrida)"/>
    <m/>
    <m/>
    <x v="0"/>
  </r>
  <r>
    <m/>
    <n v="15"/>
    <s v="AM03222"/>
    <m/>
    <s v="APP y BD para alimentación de licencias de conductores PGP ."/>
    <s v="Aplicación para la alimentación de las licencias de conductores PGP a nivel nacional, que permite el tracking de la vigencia."/>
    <m/>
    <d v="2025-04-11T00:00:00"/>
    <d v="2025-04-14T00:00:00"/>
    <d v="2025-04-30T00:00:00"/>
    <n v="16"/>
    <s v="On time"/>
    <x v="2"/>
    <s v="No"/>
    <s v="Digital Nlatam - Practicantes"/>
    <x v="0"/>
    <s v="Digital"/>
    <s v="Practicantes"/>
    <s v="Diego Carpio"/>
    <s v="Manuel Lozoya"/>
    <s v="NA"/>
    <s v="Miguel Delgado"/>
    <s v="Operaciones"/>
    <s v="Si"/>
    <x v="0"/>
    <s v="Producción/Distribución Envasados"/>
    <n v="3"/>
    <n v="5"/>
    <n v="3"/>
    <n v="5"/>
    <n v="3"/>
    <n v="3"/>
    <n v="5"/>
    <n v="405"/>
    <n v="5"/>
    <n v="5"/>
    <n v="4"/>
    <n v="3"/>
    <n v="3"/>
    <n v="5"/>
    <n v="5"/>
    <n v="450"/>
    <n v="855"/>
    <s v="S: BD terminada y APP_x000a_N: Publicación y Capacitación de personal de Operaciones para alimentar información"/>
    <s v="Terminado el desarrollo, solo falta validar acceso con ID y alimentar BD con datos de RH proporcionados por Laura Ocampo."/>
    <n v="10000"/>
    <m/>
    <s v="Control / Compliance"/>
    <m/>
    <m/>
    <m/>
    <m/>
    <m/>
    <m/>
    <m/>
    <n v="0"/>
    <d v="2025-08-01T00:00:00"/>
    <d v="2026-07-01T00:00:00"/>
    <x v="0"/>
  </r>
  <r>
    <m/>
    <n v="16"/>
    <s v="Proceso Jul-25"/>
    <m/>
    <s v="APP y BD para alimentación de Constancia de Aptitud Psicofísica de conductores PGP"/>
    <s v="Aplicación para la alimentación de las Constancias de Aptitud Psicofísica de conductores PGP a nivel nacional. Requerimiento de Compliance para SCT"/>
    <m/>
    <d v="2025-04-29T00:00:00"/>
    <d v="2025-04-14T00:00:00"/>
    <d v="2025-04-30T00:00:00"/>
    <n v="16"/>
    <s v="On time"/>
    <x v="2"/>
    <s v="No"/>
    <s v="Digital Nlatam - Practicantes"/>
    <x v="0"/>
    <s v="Digital"/>
    <s v="Practicantes"/>
    <s v="Jesús Guzmán"/>
    <s v="Diego Carpio"/>
    <s v="NA"/>
    <s v="Miguel Delgado"/>
    <s v="Operaciones"/>
    <s v="Si"/>
    <x v="0"/>
    <s v="Producción/Distribución Envasados"/>
    <n v="3"/>
    <n v="5"/>
    <n v="3"/>
    <n v="5"/>
    <n v="3"/>
    <n v="3"/>
    <n v="5"/>
    <n v="405"/>
    <n v="5"/>
    <n v="5"/>
    <n v="4"/>
    <n v="3"/>
    <n v="3"/>
    <n v="5"/>
    <n v="5"/>
    <n v="450"/>
    <n v="855"/>
    <s v="S: BD terminada y APP_x000a_N: Publicación y Capacitación de personal de Operaciones para alimentar información"/>
    <s v="Obtener la información del personal por parte de RH."/>
    <n v="10000"/>
    <m/>
    <s v="Control / Compliance"/>
    <m/>
    <m/>
    <m/>
    <m/>
    <m/>
    <m/>
    <m/>
    <m/>
    <d v="2025-08-01T00:00:00"/>
    <d v="2026-07-01T00:00:00"/>
    <x v="0"/>
  </r>
  <r>
    <m/>
    <n v="17"/>
    <s v="Proceso Jul-25"/>
    <m/>
    <s v="Herramienta Digital del análisis de inventario de cilindros basado en el modelo de CIM"/>
    <s v="Herramienta gráfica que permite desplegar los resultados del modelo del Cilinder Inventory Management para identificar las oportunidades de balance y tranferencia de inventarios en las localidades de PGP"/>
    <m/>
    <d v="2024-10-01T00:00:00"/>
    <d v="2025-01-03T00:00:00"/>
    <d v="2025-04-30T00:00:00"/>
    <n v="117"/>
    <s v="On time"/>
    <x v="0"/>
    <m/>
    <s v="Digital Nlatam - Practicantes"/>
    <x v="0"/>
    <s v="Digital"/>
    <s v="Practicantes"/>
    <s v="Diego Carpio"/>
    <s v="Francisco Mata"/>
    <s v="Gerardo Moya"/>
    <s v="José Ramón Rodríguez"/>
    <s v="PGP Nte./ Occidente / Noroeste"/>
    <s v="Sí"/>
    <x v="1"/>
    <s v="Producción/Distribución Envasados"/>
    <n v="5"/>
    <n v="5"/>
    <n v="1"/>
    <n v="5"/>
    <n v="5"/>
    <n v="1"/>
    <n v="5"/>
    <n v="405"/>
    <n v="4"/>
    <n v="5"/>
    <n v="3"/>
    <n v="5"/>
    <n v="3"/>
    <n v="5"/>
    <n v="5"/>
    <n v="450"/>
    <n v="855"/>
    <s v="S: Terminada validada por Operaciones_x000a_N: En seguimiento para su difusión y uso "/>
    <s v="Se realizan sesiones con Jose Lainez de Corporación para el entendimiento del modelo del CIM y poder aprovechar el modelo en el desarrollo del tablero"/>
    <s v="Control de Activos"/>
    <m/>
    <s v="Control de Inventarios"/>
    <m/>
    <m/>
    <m/>
    <m/>
    <m/>
    <m/>
    <m/>
    <m/>
    <m/>
    <m/>
    <x v="0"/>
  </r>
  <r>
    <m/>
    <n v="18"/>
    <m/>
    <m/>
    <s v="Herramienta Digital para el análisis y seguimiento de licencias y Constancias Psicofísicas de conductores linde."/>
    <s v="Visor que reportará estatus de licencias y Constancias Psicofísicas de conductores PGP a nivel nacional así como de las alertas emitidas previas a los vencimientos de documentos"/>
    <m/>
    <d v="2025-04-23T00:00:00"/>
    <d v="2025-05-26T00:00:00"/>
    <d v="2025-06-30T00:00:00"/>
    <n v="35"/>
    <s v="On time"/>
    <x v="2"/>
    <s v="No"/>
    <s v="Digital Nlatam - Practicantes"/>
    <x v="0"/>
    <s v="Digital"/>
    <s v="Practicantes"/>
    <s v="Diego Carpio"/>
    <s v="Manuel Lozoya"/>
    <s v="NA"/>
    <s v="Miguel Delgado"/>
    <s v="Operaciones"/>
    <s v="Si"/>
    <x v="0"/>
    <s v="Producción/Distribución Envasados"/>
    <n v="3"/>
    <n v="5"/>
    <n v="3"/>
    <n v="5"/>
    <n v="3"/>
    <n v="3"/>
    <n v="5"/>
    <n v="405"/>
    <n v="5"/>
    <n v="5"/>
    <n v="4"/>
    <n v="3"/>
    <n v="3"/>
    <n v="5"/>
    <n v="5"/>
    <n v="450"/>
    <n v="855"/>
    <s v="S: Ya se cuenta con el visor, solo se está ajustando un powerautomate para el envío de alertas."/>
    <m/>
    <s v="Compliance"/>
    <m/>
    <s v="Control / Compliance"/>
    <m/>
    <m/>
    <m/>
    <m/>
    <m/>
    <m/>
    <m/>
    <m/>
    <m/>
    <m/>
    <x v="0"/>
  </r>
  <r>
    <s v="A5"/>
    <n v="19"/>
    <s v="AM03223"/>
    <n v="27157"/>
    <s v="Rental &amp; Fees Tracking RPA/AI"/>
    <s v="Herramienta para automatizar el cobro de rentas a clientes y dar seguimiento. (Etapa 1 Dashboard de datos)"/>
    <m/>
    <s v="TBD"/>
    <d v="2024-01-01T00:00:00"/>
    <d v="2025-03-01T00:00:00"/>
    <n v="425"/>
    <s v="On time"/>
    <x v="1"/>
    <m/>
    <s v="Digital Nlatam"/>
    <x v="0"/>
    <s v="Digital EEUU"/>
    <m/>
    <s v="Oscar Flores"/>
    <s v="Oscar Flores / Alejandro Torres"/>
    <s v="Iván Arredondo/Lei Sun"/>
    <s v="José Ramón Rodríguez"/>
    <s v="PGP Norte"/>
    <s v="Sí"/>
    <x v="3"/>
    <s v="Marketing/Ventas Cilindros"/>
    <n v="5"/>
    <n v="5"/>
    <n v="5"/>
    <n v="5"/>
    <n v="3"/>
    <n v="3"/>
    <n v="5"/>
    <n v="465"/>
    <n v="5"/>
    <n v="5"/>
    <n v="2"/>
    <n v="3"/>
    <n v="3"/>
    <n v="5"/>
    <n v="3"/>
    <n v="390"/>
    <n v="855"/>
    <s v="S: Identificación de oportunidades de incremento del ingreso por cobro de rentas. Versión conectada a JDE México, con detalle de casos por vendedor. Liberado para identificar oportunidades de cobro_x000a__x000a_N: Se realiza presentación de la Htta y en proceso capacitaciones a personal"/>
    <s v="Armar plan de despliegue - Programar las sesiones de capacitación con Gtes _x000a_Actualizar valores de target para rentas, con la Corporación  - completo_x000a_Desarrollar tablero para el tracking de beneficios con apoyo de la Corporación_x000a_Sesión para validar cómo conectarlo con CRM y programar tareas para ventas_x000a_"/>
    <n v="300000"/>
    <m/>
    <m/>
    <m/>
    <m/>
    <m/>
    <m/>
    <m/>
    <m/>
    <m/>
    <n v="0"/>
    <d v="2025-05-01T00:00:00"/>
    <d v="2026-04-01T00:00:00"/>
    <x v="0"/>
  </r>
  <r>
    <m/>
    <n v="20"/>
    <m/>
    <n v="30619"/>
    <s v="Reporte de Dotaciones Negativas"/>
    <s v="Enviar un reporte o alerta a vendedores y facturistas cuando se encuentre un caso de dotación negativa reciente de cualquier producto, basado en la última actualización de dotaciones de clientes y localidades (Alertar si el cliente presenta una dotación negativa y además en el periodo de actualización anterior tuvo una dotación mayor)"/>
    <m/>
    <d v="2025-03-24T00:00:00"/>
    <d v="2025-01-04T00:00:00"/>
    <d v="2025-05-23T00:00:00"/>
    <n v="139"/>
    <s v="On time"/>
    <x v="4"/>
    <m/>
    <s v="Digital Nlatam"/>
    <x v="0"/>
    <s v="Digital "/>
    <m/>
    <s v="Erika Acosta"/>
    <s v="Erika Acosta"/>
    <s v="Gustavo Primo"/>
    <s v="Aldo Maldonado"/>
    <s v="Operaciones"/>
    <s v="Sí"/>
    <x v="3"/>
    <s v="Producción/Distribución Envasados"/>
    <n v="5"/>
    <n v="5"/>
    <n v="3"/>
    <n v="5"/>
    <n v="1"/>
    <n v="3"/>
    <n v="3"/>
    <n v="375"/>
    <n v="5"/>
    <n v="5"/>
    <n v="4"/>
    <n v="5"/>
    <n v="5"/>
    <n v="5"/>
    <n v="3"/>
    <n v="480"/>
    <n v="855"/>
    <s v="S:Se terminaron los desarrollos según los requerimientos y se realizaron pruebas. La herramienta fue liberada en producción dentro del dashboard GAP-Inventario Añejamiento_x000a_N: Despliegue por parte del negocio con usuarios"/>
    <m/>
    <s v="Control de Activos"/>
    <n v="0"/>
    <s v="Control"/>
    <m/>
    <m/>
    <m/>
    <m/>
    <m/>
    <m/>
    <m/>
    <m/>
    <m/>
    <m/>
    <x v="0"/>
  </r>
  <r>
    <m/>
    <n v="21"/>
    <s v="Proceso Jul-25"/>
    <m/>
    <s v="Página Sharepoint para Distribución "/>
    <s v="Site de SharePoint que contenga la información relativa al área de Distribución: procedimientos, materiales de capacitación PESD. Réplica sitio Retail"/>
    <m/>
    <d v="2024-12-06T00:00:00"/>
    <d v="2025-02-25T00:00:00"/>
    <d v="2025-03-30T00:00:00"/>
    <n v="33"/>
    <s v="On time"/>
    <x v="2"/>
    <s v="No"/>
    <s v="Digital Nlatam - Citizen Developers"/>
    <x v="0"/>
    <s v="NA"/>
    <s v="Claudia Oliden"/>
    <s v="Arturo Lozano"/>
    <s v="Arturo Lozano"/>
    <m/>
    <s v="Miguel Delgado"/>
    <s v="Operaciones"/>
    <s v="Sí"/>
    <x v="0"/>
    <s v="Producción/Distribución Envasados"/>
    <n v="3"/>
    <n v="5"/>
    <n v="4"/>
    <n v="5"/>
    <n v="0"/>
    <n v="3"/>
    <n v="5"/>
    <n v="375"/>
    <n v="5"/>
    <n v="5"/>
    <n v="3"/>
    <n v="5"/>
    <n v="3"/>
    <n v="5"/>
    <n v="5"/>
    <n v="465"/>
    <n v="840"/>
    <s v="S: Se diseñó y construyó el sitio. Actualmente dados de alta 24 documentos, 5 dashboards, 2 accesos a sitios, 34 videos._x000a__x000a_N: En proceso se sube información que comparta Arturo Lozano en la página."/>
    <s v="Continuar con alimentación que compartan Arturo Lozano y Salvador González."/>
    <s v="Reducción de Tiempo"/>
    <m/>
    <s v="Control  Interno_x000a_Estandarizacion"/>
    <m/>
    <m/>
    <m/>
    <m/>
    <m/>
    <m/>
    <m/>
    <m/>
    <m/>
    <m/>
    <x v="0"/>
  </r>
  <r>
    <m/>
    <n v="22"/>
    <s v="AM03136"/>
    <m/>
    <s v="Notificaciones automáticas a Clientes. RPA/AI"/>
    <s v="Automatización de proceso de notificación al cliente al momento de generar una transacción con Linde a su nombre."/>
    <m/>
    <d v="2024-01-01T00:00:00"/>
    <d v="2023-01-11T00:00:00"/>
    <d v="2025-03-01T00:00:00"/>
    <n v="780"/>
    <s v="On time"/>
    <x v="0"/>
    <s v="No"/>
    <s v="IT Group"/>
    <x v="0"/>
    <s v="IT Local"/>
    <s v="Marina Dávila"/>
    <s v="Oscar Flores"/>
    <s v="Marina Dávila"/>
    <s v="Carlos Arturo Rodríguez_x000a_/ Armando Ramos"/>
    <s v="José Ramón Rodríguez"/>
    <s v="PGP NAL."/>
    <s v="Sí"/>
    <x v="3"/>
    <s v="Marketing/Ventas Cilindros"/>
    <n v="4"/>
    <n v="5"/>
    <n v="5"/>
    <n v="5"/>
    <n v="1"/>
    <n v="5"/>
    <n v="5"/>
    <n v="450"/>
    <n v="5"/>
    <n v="5"/>
    <n v="2"/>
    <n v="5"/>
    <n v="3"/>
    <n v="3"/>
    <n v="3"/>
    <n v="390"/>
    <n v="840"/>
    <s v="S: RPA terminado, liberado para Cedis Saltillo y Cedis VH,_x000a_N: Continuación de despliegue resto de localidades"/>
    <s v="Marina convoca a Fuerza comercial y CSC para comunicación 26 de Feb, Ctes. 27 de Feb."/>
    <s v="Control de Activos"/>
    <n v="0"/>
    <s v="Soft Savings - Control_x000a_Satisfacción del cliente_x000a_Compliance_x000a_Servicio al Cliente"/>
    <m/>
    <m/>
    <m/>
    <m/>
    <m/>
    <m/>
    <m/>
    <n v="0"/>
    <m/>
    <m/>
    <x v="0"/>
  </r>
  <r>
    <m/>
    <n v="26"/>
    <m/>
    <m/>
    <s v="Actualización Automática de Tablero de Ventas Retail"/>
    <s v="Automatización de información en tablero existente. Actualmente IT y Retail gestionan parte de la información manual para actualizarlo. _x000a_"/>
    <m/>
    <d v="2024-11-06T00:00:00"/>
    <d v="2025-01-02T00:00:00"/>
    <d v="2025-07-01T00:00:00"/>
    <n v="180"/>
    <s v="On time"/>
    <x v="1"/>
    <s v="Si"/>
    <s v="IT Group"/>
    <x v="0"/>
    <s v="SSC"/>
    <s v="Marina Dávila"/>
    <s v="Marco Pacheco"/>
    <s v="Deyanira Blanco"/>
    <s v="Juan Romero "/>
    <s v="José Ramón Rodríguez"/>
    <s v="PGP Centro/Sur"/>
    <s v="Sí"/>
    <x v="3"/>
    <s v="Marketing/Ventas Cilindros"/>
    <n v="3"/>
    <n v="5"/>
    <n v="2"/>
    <n v="5"/>
    <n v="1"/>
    <n v="5"/>
    <n v="3"/>
    <n v="360"/>
    <n v="5"/>
    <n v="5"/>
    <n v="3"/>
    <n v="3"/>
    <n v="5"/>
    <n v="5"/>
    <n v="5"/>
    <n v="465"/>
    <n v="825"/>
    <s v="S: Se crearon las cards 32535 ( para cargar de forma automática los vendedores vigentes - Juan Romero) la cual ya esta cerrada y la card 32536 (Programa para cargar las excepciones), ambas cards cerradas._x000a_"/>
    <s v="Concluido"/>
    <s v="Optimizacion del Proceso y reducción de tiempo admvo"/>
    <n v="0"/>
    <s v="Tiempo y Control"/>
    <m/>
    <m/>
    <m/>
    <m/>
    <m/>
    <m/>
    <m/>
    <m/>
    <m/>
    <m/>
    <x v="0"/>
  </r>
  <r>
    <s v="G6"/>
    <n v="23"/>
    <m/>
    <n v="30571"/>
    <s v="Price Tag"/>
    <s v="Automatización de las campañas dinámicas de incremento de precios. Identifica rezagos en repaso de la inflación interna. Se alimenta del modelo del proyecto PRICING PRECISION."/>
    <m/>
    <s v="PROYECTO ANTERIOR"/>
    <d v="2024-08-15T00:00:00"/>
    <d v="2025-09-01T00:00:00"/>
    <n v="383"/>
    <s v="On time"/>
    <x v="0"/>
    <s v="No"/>
    <s v="Digital Nlatam"/>
    <x v="1"/>
    <s v="Digital EEUU"/>
    <s v="NA"/>
    <s v="Ninfaedith Fernández"/>
    <s v="Oscar Flores / Ninfaedith Fernández"/>
    <s v="Iván Arredondo/ Frank Mufalli"/>
    <s v="Tania Mercado"/>
    <s v="PGP Centro/Sur"/>
    <s v="Sí"/>
    <x v="0"/>
    <s v="Finanzas/RH/Compras/Nitropet"/>
    <n v="4"/>
    <n v="5"/>
    <n v="3"/>
    <n v="5"/>
    <n v="5"/>
    <n v="3"/>
    <n v="5"/>
    <n v="450"/>
    <n v="5"/>
    <n v="5"/>
    <n v="2"/>
    <n v="5"/>
    <n v="3"/>
    <n v="3"/>
    <n v="3"/>
    <n v="390"/>
    <n v="840"/>
    <s v="S:Se hizo la carga inicial de los catalogos y se esta configurando la jerarquia organizacional_x000a_N:Esperar la liberación de la primer versión para hacer la carga y probar"/>
    <m/>
    <n v="80000"/>
    <m/>
    <m/>
    <m/>
    <m/>
    <m/>
    <m/>
    <m/>
    <m/>
    <m/>
    <m/>
    <m/>
    <m/>
    <x v="2"/>
  </r>
  <r>
    <m/>
    <n v="24"/>
    <m/>
    <m/>
    <s v="Medición de las mermas de Gases en Plantas"/>
    <s v="Actualmente no se miden las mermas diarias. Aprox 8 millones de pesos se incrementaron las mermas Vs el año anterior. Se da seguimiento semanal o quincenal. La información es manual y no siempre se tiene disponible. Se esperaría tener un mapa para tomar decisiones. Actualmente se usa un Excel donde se captura manual Producción, con factores en una &quot;calculadora&quot; de acuerdo al vol de producción."/>
    <m/>
    <d v="2025-03-07T00:00:00"/>
    <d v="2025-08-01T00:00:00"/>
    <m/>
    <n v="32"/>
    <s v="On time"/>
    <x v="4"/>
    <m/>
    <s v="Operaciones"/>
    <x v="2"/>
    <s v="Digital"/>
    <s v="Aldo Maldonado"/>
    <s v="Diego Carpio"/>
    <s v="Francisco Mata"/>
    <m/>
    <s v="Miguel Delgado"/>
    <s v="Operaciones"/>
    <s v="Si"/>
    <x v="3"/>
    <s v="Producción/Distribución Envasados"/>
    <n v="5"/>
    <n v="5"/>
    <n v="1"/>
    <n v="5"/>
    <n v="1"/>
    <n v="3"/>
    <n v="3"/>
    <n v="345"/>
    <n v="5"/>
    <n v="5"/>
    <n v="2"/>
    <n v="5"/>
    <n v="5"/>
    <n v="5"/>
    <n v="5"/>
    <n v="480"/>
    <n v="825"/>
    <s v="Revisar con el negocio"/>
    <m/>
    <m/>
    <m/>
    <m/>
    <m/>
    <m/>
    <m/>
    <m/>
    <m/>
    <m/>
    <m/>
    <m/>
    <m/>
    <m/>
    <x v="3"/>
  </r>
  <r>
    <m/>
    <n v="25"/>
    <m/>
    <m/>
    <s v="Capacitación para el programa del PESD"/>
    <s v="Desarrollo de materiales de capacitación digitales en Synthesia sobre el PESD para Conductores profesionales, que serán publicados en Elevate y tendrán exámenes para asegurar el aprendizaje."/>
    <m/>
    <d v="2024-12-06T00:00:00"/>
    <d v="2025-08-15T00:00:00"/>
    <d v="2025-11-01T00:00:00"/>
    <n v="78"/>
    <s v="On time"/>
    <x v="2"/>
    <s v="No"/>
    <s v="Digital Nlatam - Practicantes"/>
    <x v="2"/>
    <s v="Digital"/>
    <s v="Practicantes - Valenti Arriaga"/>
    <s v="Arturo Lozano"/>
    <s v="Arturo Lozano"/>
    <s v="ND"/>
    <s v="Tania Mercado"/>
    <s v="Operaciones"/>
    <s v="Sí"/>
    <x v="0"/>
    <s v="Distribución Bulk/Servicio a Clientes - Instalaciones"/>
    <n v="3"/>
    <n v="1"/>
    <n v="4"/>
    <n v="5"/>
    <n v="1"/>
    <n v="5"/>
    <n v="5"/>
    <n v="360"/>
    <n v="5"/>
    <n v="5"/>
    <n v="3"/>
    <n v="5"/>
    <n v="3"/>
    <n v="5"/>
    <n v="5"/>
    <n v="465"/>
    <n v="825"/>
    <s v="S: Se tiene ya asignado al nuevo practicante Valenti Arriaga, el cual ya está entrenado en Synthesia. El siguiente paso es la recolección de la información con Arturo Lozano y Salvador González para desarrollar los videos. Posteriormente se solicitará a César González que suba los videos a Elevate y se hará el kickoff para su uso junto con el team de distribución STAFF."/>
    <s v="Solicitar a Arturo Lozano los materiales de capacitación para generarvideo en Synthesia."/>
    <m/>
    <m/>
    <s v="Control, compliance"/>
    <m/>
    <m/>
    <m/>
    <m/>
    <m/>
    <m/>
    <m/>
    <m/>
    <m/>
    <m/>
    <x v="4"/>
  </r>
  <r>
    <s v="G7"/>
    <n v="27"/>
    <s v="GPG34734"/>
    <m/>
    <s v="Argus for Customer Contracts"/>
    <s v="El objetivo es alimentar la herramienta con contratos y esta genere tablas e info de manera organizada (predefinida). Con el objetivo de identificar oportunidades de cobros o ajustes a clientes."/>
    <m/>
    <s v="PROYECTO ANTERIOR"/>
    <d v="2024-08-01T00:00:00"/>
    <d v="2025-05-24T00:00:00"/>
    <n v="397"/>
    <s v="On time"/>
    <x v="0"/>
    <s v="No"/>
    <s v="Digital Nlatam - Citizen Developers"/>
    <x v="0"/>
    <s v="Global AI"/>
    <s v="NA"/>
    <s v="Ninfaedith Fernández"/>
    <s v="Ninfaedith Fernández"/>
    <s v="Iván Arredondo"/>
    <s v="Tania Mercado"/>
    <s v="Finanzas /Compras / IT"/>
    <s v="Sí"/>
    <x v="0"/>
    <s v="Finanzas/RH/Compras/Nitropet"/>
    <n v="4"/>
    <n v="5"/>
    <n v="1"/>
    <n v="5"/>
    <n v="3"/>
    <n v="3"/>
    <n v="5"/>
    <n v="390"/>
    <n v="4"/>
    <n v="4"/>
    <n v="3"/>
    <n v="5"/>
    <n v="5"/>
    <n v="3"/>
    <n v="5"/>
    <n v="435"/>
    <n v="825"/>
    <s v="S: Se finaliza y en un proyecto posterior se integrará al CRM._x000a_N: En un siguiente proyecto se desarrollará la integración con CRM e integrar al equipo de T. Digital, Edgar Madrigal, Ruben Gonzalez y Cindy Lozano"/>
    <s v="Falta la integración al CRM como una segunda etapa."/>
    <n v="64000"/>
    <m/>
    <m/>
    <m/>
    <m/>
    <m/>
    <m/>
    <m/>
    <m/>
    <m/>
    <n v="0"/>
    <d v="2025-06-01T00:00:00"/>
    <m/>
    <x v="0"/>
  </r>
  <r>
    <m/>
    <n v="28"/>
    <m/>
    <m/>
    <s v="Migración CIAC /Atento"/>
    <s v="Migración de actividades de asesores comerciales que actualmente desempeña personal interno a terciarizarlo con Atento en el CSC"/>
    <m/>
    <d v="2025-04-01T00:00:00"/>
    <d v="2025-04-01T00:00:00"/>
    <d v="2025-06-01T00:00:00"/>
    <n v="61"/>
    <s v="On time"/>
    <x v="1"/>
    <m/>
    <s v="Digital Nlatam - Citizen Developers"/>
    <x v="0"/>
    <m/>
    <s v="Pilar Arenas"/>
    <s v="Gonzalo Algarra"/>
    <s v="Gonzalo Algarra"/>
    <m/>
    <m/>
    <s v="PGP Nacional"/>
    <s v="Si"/>
    <x v="2"/>
    <m/>
    <n v="5"/>
    <n v="5"/>
    <n v="5"/>
    <n v="5"/>
    <n v="3"/>
    <n v="3"/>
    <n v="3"/>
    <n v="435"/>
    <n v="4"/>
    <n v="5"/>
    <n v="3"/>
    <n v="3"/>
    <n v="3"/>
    <n v="5"/>
    <n v="3"/>
    <n v="390"/>
    <n v="825"/>
    <s v="S: Se solicita a Pilar Arenas empezar a trabajar con Equipo de CSC para migrar actividades. Se sostienen reuniones en el mes de Abril_x000a_N: En proceso transición de actividades durante May y Jun."/>
    <m/>
    <s v="Optimizacion del Proceso"/>
    <m/>
    <m/>
    <m/>
    <m/>
    <m/>
    <m/>
    <m/>
    <m/>
    <m/>
    <m/>
    <m/>
    <m/>
    <x v="2"/>
  </r>
  <r>
    <s v="E8"/>
    <n v="29"/>
    <s v="Proceso Jul-25"/>
    <m/>
    <s v="Segmentación de clientes CIAC - Norte"/>
    <s v="Proceso automático para actualizar la segmentación de los clientes de PGP según sus criterios de comportamiento"/>
    <m/>
    <d v="2024-09-01T00:00:00"/>
    <d v="2024-01-09T00:00:00"/>
    <d v="2025-03-01T00:00:00"/>
    <n v="417"/>
    <s v="On time"/>
    <x v="5"/>
    <m/>
    <s v="Transformación Digital"/>
    <x v="0"/>
    <s v="SSC"/>
    <m/>
    <s v="Oscar Flores"/>
    <s v="Ana Treviño"/>
    <s v="César Paz"/>
    <s v="José Ramón Rodríguez"/>
    <s v="PGP Nte./ Occidente / Noroeste"/>
    <s v="Sí"/>
    <x v="2"/>
    <s v="Marketing/Ventas Cilindros"/>
    <n v="3"/>
    <n v="5"/>
    <n v="3"/>
    <n v="5"/>
    <n v="3"/>
    <n v="5"/>
    <n v="3"/>
    <n v="405"/>
    <n v="5"/>
    <n v="5"/>
    <n v="2"/>
    <n v="3"/>
    <n v="3"/>
    <n v="5"/>
    <n v="5"/>
    <n v="420"/>
    <n v="825"/>
    <s v="S:Se desarrolló en CRM tablas con los cuestionarios para capturar la información y mediante un reporte combinando calcular los valores de cada segmento al que corresponden los clientes. Actualmente se está utilizando en CIAC Norte_x000a__x000a_N: Replicar a Centro y otras divisiones"/>
    <s v="1. Sesión para revisar el alcance del avance en CRM y definir cómo se puede replicar para el Centro_x000a_2. Tocar base con Gonzalo y Paco porque hay cambio en el alcance de la implementación del CIAC_x000a_3. Incluir dentro del alcance de los practicantes el diseño del proceso automático de la segmentación"/>
    <s v="Reducción de Tiempo"/>
    <m/>
    <s v="Automatización_x000a_Reducción de Hrs Hombre"/>
    <m/>
    <m/>
    <m/>
    <m/>
    <m/>
    <m/>
    <m/>
    <m/>
    <m/>
    <m/>
    <x v="0"/>
  </r>
  <r>
    <m/>
    <n v="31"/>
    <m/>
    <n v="30498"/>
    <s v="Aplicación Qliq _x000a_Lento movimiento"/>
    <s v="Analizar la información generada por TA para identificar oportunidades de Lento movimiento, mejorar y monitorear el inventario por localidad "/>
    <m/>
    <d v="2025-01-01T00:00:00"/>
    <d v="2025-01-07T00:00:00"/>
    <d v="2025-05-23T00:00:00"/>
    <n v="136"/>
    <s v="On time"/>
    <x v="0"/>
    <m/>
    <s v="Digital Nlatam"/>
    <x v="0"/>
    <s v="Digital "/>
    <m/>
    <s v="Erika Acosta"/>
    <s v="Anabel Estrada / Brenda Ramírez"/>
    <s v="TBD"/>
    <s v="Aldo Maldonado"/>
    <s v="Operaciones"/>
    <s v="Sí"/>
    <x v="3"/>
    <s v="Producción/Distribución Envasados"/>
    <n v="5"/>
    <n v="5"/>
    <n v="2"/>
    <n v="5"/>
    <n v="3"/>
    <n v="3"/>
    <n v="3"/>
    <n v="390"/>
    <n v="5"/>
    <n v="5"/>
    <n v="3"/>
    <n v="5"/>
    <n v="3"/>
    <n v="5"/>
    <n v="3"/>
    <n v="435"/>
    <n v="825"/>
    <s v="S: Realización de cambios solicitados, no hay nada pendiente por desarrollar. Herramienta liberada._x000a_N: Revisar con usuarios el uso de la herramienta."/>
    <m/>
    <s v="Control de Activos"/>
    <m/>
    <s v="Control de activos_x000a_&lt; 10%"/>
    <m/>
    <m/>
    <m/>
    <m/>
    <m/>
    <m/>
    <m/>
    <m/>
    <m/>
    <m/>
    <x v="0"/>
  </r>
  <r>
    <m/>
    <n v="30"/>
    <m/>
    <n v="30498"/>
    <s v="Aplicación Celonis/Qliq _x000a_Flujo de un cilindro"/>
    <s v="Facilitar el proceso de monitoreo del flujo de un cilindro desde que es inicializado para detectar oportunidades._x000a_"/>
    <m/>
    <s v="TBD"/>
    <d v="2025-01-01T00:00:00"/>
    <m/>
    <n v="244"/>
    <s v="Stand by"/>
    <x v="4"/>
    <m/>
    <s v="Digital Nlatam"/>
    <x v="1"/>
    <s v="Digital Business Solutions (Global)"/>
    <m/>
    <s v="Erika Acosta"/>
    <s v="Anabel Estrada / Brenda Ramírez"/>
    <s v="Uriel Torres / Pedro Ramírez"/>
    <s v="Aldo Maldonado"/>
    <m/>
    <s v="Sí"/>
    <x v="2"/>
    <s v="Producción/Distribución Envasados"/>
    <n v="5"/>
    <n v="5"/>
    <n v="2"/>
    <n v="5"/>
    <n v="3"/>
    <n v="3"/>
    <n v="3"/>
    <n v="390"/>
    <n v="5"/>
    <n v="5"/>
    <n v="3"/>
    <n v="5"/>
    <n v="3"/>
    <n v="5"/>
    <n v="3"/>
    <n v="435"/>
    <n v="825"/>
    <s v="S:  Se probo la solución en su versión original de Europa, identificando ajustes neCésarios para la región LATAM. _x000a_Se levantaron definiciones de negocio y de proceso para cobros potenciales. Aunque la versión de Europa usaba SAP y se adaptó la nueva versión a JDE._x000a_Actualmente ya se tienen 6 países incluyendo México con esta funcionalidad_x000a_Gerardo solicitó cambios a unos requerimientos - semana del 17 de Feb._x000a_N: Realizar los cambios identificados - 24 al 28 de feb"/>
    <s v="1. Seguimiento con Pedro Ramírez sobre los cambios solicitados - 3 de Mar_x000a_2. Una vez liberados los cambios, se requiere probar y validar._x000a_"/>
    <m/>
    <m/>
    <s v="Control de activos"/>
    <m/>
    <m/>
    <m/>
    <m/>
    <m/>
    <m/>
    <m/>
    <m/>
    <m/>
    <m/>
    <x v="0"/>
  </r>
  <r>
    <m/>
    <n v="32"/>
    <m/>
    <m/>
    <s v="Herramienta Digital para el análisis y seguimiento del uso de Hand Held en Distrubución"/>
    <s v="Herramienta de uso diario con visibilidad de uso de las HH, responsables administrativos, zonas, detalle de clientes y vendedores_x000a_"/>
    <m/>
    <d v="2025-06-01T00:00:00"/>
    <d v="2025-06-01T00:00:00"/>
    <d v="2025-06-30T00:00:00"/>
    <n v="93"/>
    <s v="On time"/>
    <x v="0"/>
    <m/>
    <s v="Digital Nlatam - Citizen Developers"/>
    <x v="0"/>
    <s v="Digital"/>
    <s v="Aldo Maldonado"/>
    <s v="Oscar Flores"/>
    <s v="Oscar Flores"/>
    <s v="N/A"/>
    <s v="José Ramón Rodríguez"/>
    <m/>
    <s v="Si"/>
    <x v="2"/>
    <s v="Finanzas/RH/Compras/Nitropet"/>
    <n v="3"/>
    <n v="5"/>
    <n v="4"/>
    <n v="5"/>
    <n v="0"/>
    <n v="1"/>
    <n v="3"/>
    <n v="315"/>
    <n v="5"/>
    <n v="5"/>
    <n v="3"/>
    <n v="5"/>
    <n v="5"/>
    <n v="5"/>
    <n v="5"/>
    <n v="495"/>
    <n v="810"/>
    <s v="Se mejoró el reporte original de uso de HH, asignando responsables administrativos, detalle de lo que debe trabajar, por Región y localidad "/>
    <s v="Concluido "/>
    <s v="Control "/>
    <m/>
    <s v="Control / Compliance"/>
    <m/>
    <m/>
    <m/>
    <m/>
    <m/>
    <m/>
    <m/>
    <m/>
    <m/>
    <m/>
    <x v="1"/>
  </r>
  <r>
    <m/>
    <n v="33"/>
    <m/>
    <m/>
    <s v="Heramienta Digital para el análisis y seguimiento diario reclamaciones"/>
    <s v="Seguimiento diario al cierre de reclamaciones con visibilidad de responsables administrativos, zonas, detalle de clientes y vendedores. Estatus, vencimiento, recurrencia etc._x000a_"/>
    <m/>
    <d v="2025-06-01T00:00:00"/>
    <d v="2025-06-01T00:00:00"/>
    <d v="2025-06-30T00:00:00"/>
    <n v="93"/>
    <s v="On time"/>
    <x v="0"/>
    <m/>
    <s v="Digital Nlatam - Citizen Developers"/>
    <x v="0"/>
    <s v="Digital"/>
    <s v="Aldo Maldonado"/>
    <s v="Oscar Flores"/>
    <s v="Oscar Flores"/>
    <s v="N/A"/>
    <s v="José Ramón Rodríguez"/>
    <m/>
    <s v="Si"/>
    <x v="2"/>
    <s v="Finanzas/RH/Compras/Nitropet"/>
    <n v="3"/>
    <n v="5"/>
    <n v="4"/>
    <n v="5"/>
    <n v="0"/>
    <n v="1"/>
    <n v="3"/>
    <n v="315"/>
    <n v="5"/>
    <n v="5"/>
    <n v="3"/>
    <n v="5"/>
    <n v="5"/>
    <n v="5"/>
    <n v="5"/>
    <n v="495"/>
    <n v="810"/>
    <s v="Se desarrolló un nuevo reporte para visualizar el estatus de las reclamaciones, este reporte se actualiza a diario.  Se puede visualizar por responsable administrativo, Región, localida. Estatus, reclamaciones por vencer y el deatlle de la información de la reclamación y todo lo documentado en el SMC"/>
    <s v="Concluido "/>
    <s v="Control "/>
    <m/>
    <s v="Control / Compliance"/>
    <m/>
    <m/>
    <m/>
    <m/>
    <m/>
    <m/>
    <m/>
    <m/>
    <m/>
    <m/>
    <x v="1"/>
  </r>
  <r>
    <m/>
    <n v="34"/>
    <m/>
    <m/>
    <s v="Actualización a la herramienta digital de seguimiento a Permisos en tiendas"/>
    <s v="Mejoras al reporte. incluye al responsable administrativo y una visión de corto plazo de lo que está en riesgo de vencimiento."/>
    <m/>
    <d v="2025-06-01T00:00:00"/>
    <d v="2025-06-01T00:00:00"/>
    <d v="2025-06-30T00:00:00"/>
    <n v="93"/>
    <s v="On time"/>
    <x v="0"/>
    <m/>
    <s v="Digital Nlatam - Citizen Developers"/>
    <x v="0"/>
    <s v="Digital"/>
    <s v="Aldo Maldonado"/>
    <s v="Oscar Flores"/>
    <s v="Oscar Flores"/>
    <s v="N/A"/>
    <s v="José Ramón Rodríguez"/>
    <m/>
    <s v="Si"/>
    <x v="2"/>
    <s v="Finanzas/RH/Compras/Nitropet"/>
    <n v="3"/>
    <n v="5"/>
    <n v="4"/>
    <n v="5"/>
    <n v="0"/>
    <n v="1"/>
    <n v="3"/>
    <n v="315"/>
    <n v="5"/>
    <n v="5"/>
    <n v="3"/>
    <n v="5"/>
    <n v="5"/>
    <n v="5"/>
    <n v="5"/>
    <n v="495"/>
    <n v="810"/>
    <s v="Se desarrolló un nuevo reporte sobre la base del anterior, que no solo muestra el estatus de los permisos si no que también permite dar un seguimiento diario del los permisos en riesgo de vencimiento en el corto plazo."/>
    <s v="Concluido "/>
    <s v="Control "/>
    <m/>
    <s v="Control / Compliance"/>
    <m/>
    <m/>
    <m/>
    <m/>
    <m/>
    <m/>
    <m/>
    <m/>
    <m/>
    <m/>
    <x v="1"/>
  </r>
  <r>
    <m/>
    <n v="37"/>
    <s v="Proceso Jul-25"/>
    <m/>
    <s v="Asistente virtual con AI para consulta de información confiable y aseguramiento de requisitos en el proceso de Exportación de Gases"/>
    <s v="Asistente de AI mediante el uso de NITRO y Copilot que permite consultar información actualizada de normativas y procedimientos que permitan llevar a cabo un proceso de exportación de Gases basado en información actualizada y en Compliance"/>
    <m/>
    <d v="2025-01-01T00:00:00"/>
    <d v="2025-03-13T00:00:00"/>
    <d v="2025-04-30T00:00:00"/>
    <n v="48"/>
    <s v="On time"/>
    <x v="0"/>
    <m/>
    <s v="Digital Nlatam - Citizen Developers"/>
    <x v="0"/>
    <s v="Global AI"/>
    <m/>
    <s v="Raúl Gallegos "/>
    <s v="Karla Beatriz García"/>
    <s v="Gerardo Moya"/>
    <s v="José Ramón Rodríguez"/>
    <s v="Nacional"/>
    <s v="Sí"/>
    <x v="1"/>
    <s v="Marketing/Ventas Cilindros"/>
    <n v="3"/>
    <n v="5"/>
    <n v="1"/>
    <n v="5"/>
    <n v="1"/>
    <n v="1"/>
    <n v="3"/>
    <n v="285"/>
    <n v="5"/>
    <n v="5"/>
    <n v="5"/>
    <n v="5"/>
    <n v="5"/>
    <n v="5"/>
    <n v="5"/>
    <n v="525"/>
    <n v="810"/>
    <s v="S: Sesión con Negocio Karla García. Se determinó arrancar con  Ley Aduanera / IATA / IMO se utilizará NITRO en combinación con Copilot para consultas. Se realizaron manuales de negocio OTC para Vta de Exportaciones, Vta de HG´s CIls y Equipos para exportaciones, Procedimiento de Importación para Vta Internacional y las Hojas de Seguras de los principales Productos, se cotizaron las guías de la IATA e IMO en versión PDF 2025, aprox 600 USD c/u, Se acuerda arrancar con Exportaciones (3 personas). Se suben Documentos semana del 7 de Abr. _x000a_N: Hacer la compra de las Guías, Karla García. Subir los documentos pendientes por subir. Para la parte de importaciones se enlazará con el proyecto de aplicación Juan Daniel Gonzalez."/>
    <s v="1. Se requiere conseguir los documentos Digitales para darlos de alta junto con los Fotamos Básicos DGD Packing list y documentos comerciales_x000a__x000a_2. Se agenda sesión de seguimiento con Karla García para semana 22 de Abril y par revisar con Miguel Mtz sesión 7 de Mayo."/>
    <n v="20000"/>
    <m/>
    <s v="Optimización del proceso_x000a_Reducción de carga administrativa"/>
    <m/>
    <m/>
    <m/>
    <m/>
    <m/>
    <m/>
    <m/>
    <m/>
    <m/>
    <m/>
    <x v="0"/>
  </r>
  <r>
    <s v="E2"/>
    <n v="35"/>
    <m/>
    <m/>
    <s v="App Medigas, Rediseño"/>
    <s v="Re diseño de App Medigas para permitir que los pacientes soliciten accesorios, cilindros chicos, o la recolección de activos._x000a_"/>
    <m/>
    <m/>
    <d v="2024-08-01T00:00:00"/>
    <d v="2025-06-01T00:00:00"/>
    <n v="304"/>
    <s v="Cancelado"/>
    <x v="5"/>
    <s v="No"/>
    <s v="Transformación Digital"/>
    <x v="3"/>
    <s v="SSC"/>
    <s v="NA"/>
    <s v="Alan Mendoza"/>
    <s v="Cindy Lozano"/>
    <s v="Christian Carrillo"/>
    <s v="José Ramón Rodríguez"/>
    <s v="Desarrollo de Negocios"/>
    <s v="Sí"/>
    <x v="0"/>
    <s v="Distribución Bulk/Servicio a Clientes - Instalaciones"/>
    <n v="4"/>
    <n v="5"/>
    <n v="5"/>
    <n v="5"/>
    <n v="1"/>
    <n v="3"/>
    <n v="5"/>
    <n v="420"/>
    <n v="5"/>
    <n v="5"/>
    <n v="2"/>
    <n v="5"/>
    <n v="3"/>
    <n v="1"/>
    <n v="5"/>
    <n v="390"/>
    <n v="810"/>
    <s v="S: Estaba en la etapa de análisis de los requerimientos extra (por pacientes). Originalmente esto surgió por el equipo de T. Digital para generar la adopción por parte de pacientes que siguen marcando al CSC Medigas para solicitudes EXTRA a recargas (otro tipo de accesorio o cilindro y eso no se puede hacer en la APP y es el ajuste que proponía T. Digital). Se quedó en backlog por parte de T. Digital dado que les asignaron otras responsabilidades._x000a_N: En Validación con Edgar Madrigal y Cindy Lozano si se llevará a cabo este año o no."/>
    <s v="Proyecto colocado en backlog por el área de transformación digital dado que es un nice to have y actualmente el equipo se está enfocando en otras necesidades, además que esto nunca fue solicitado por el negocio."/>
    <n v="60000"/>
    <s v="Tiempo - Hard Savings $ 60 K USD (disminución de 4 agentes $25k MXN/mes en CSC por conversión digital)_x000a_"/>
    <s v="Mejora de Servicio a pacientes"/>
    <m/>
    <m/>
    <m/>
    <m/>
    <m/>
    <m/>
    <m/>
    <m/>
    <m/>
    <m/>
    <x v="1"/>
  </r>
  <r>
    <m/>
    <n v="36"/>
    <m/>
    <m/>
    <s v="Uso de Inteligencia Artificial para consulta de información confiable y aseguramiento de requisitos en el proceso de importacion de Gases"/>
    <s v="Facilitar y agilizar el proceso de búsqueda de información relevante de Exportaciones  a través de NITRO"/>
    <m/>
    <d v="2025-03-01T00:00:00"/>
    <d v="2025-03-13T00:00:00"/>
    <d v="2025-10-01T00:00:00"/>
    <n v="202"/>
    <s v="On time"/>
    <x v="0"/>
    <m/>
    <s v="Digital Nlatam - Citizen Developers"/>
    <x v="1"/>
    <s v="Global AI"/>
    <m/>
    <s v="Raúl Gallegos "/>
    <s v="Karla Beatriz García"/>
    <s v="Gerardo Moya"/>
    <s v="Tania Mercado"/>
    <m/>
    <s v="Sí"/>
    <x v="1"/>
    <s v="Finanzas/RH/Compras/Nitropet"/>
    <n v="3"/>
    <n v="5"/>
    <n v="1"/>
    <n v="5"/>
    <n v="1"/>
    <n v="1"/>
    <n v="3"/>
    <n v="285"/>
    <n v="5"/>
    <n v="5"/>
    <n v="5"/>
    <n v="5"/>
    <n v="5"/>
    <n v="5"/>
    <n v="5"/>
    <n v="525"/>
    <n v="810"/>
    <s v="S: En análisis requirimientos de info para importaciones y se correrá en paralelo con Proyecto de Exportaciones"/>
    <s v="1. Se requiere conseguir los documentos Digitales para darlos de alta junto con los Fotamos Básicos DGD Packing list y documentos comerciales_x000a_2. Se agenda sesión de seguimiento con Karla García para semana 20 de Marzo_x000a_3. Agosto 2025 / El proyecto se divide en dos partes : 1. Desarrollo de aplicactivo para la administración de los productos (IT), 2. Desarrollo de un visor para visibilidad de la información para el área comercial. "/>
    <m/>
    <m/>
    <s v="Optimización del proceso_x000a_Reducción de carga administrativa"/>
    <m/>
    <m/>
    <m/>
    <m/>
    <m/>
    <m/>
    <m/>
    <m/>
    <m/>
    <m/>
    <x v="1"/>
  </r>
  <r>
    <s v="A1"/>
    <n v="39"/>
    <m/>
    <m/>
    <s v="Nitro for CSC"/>
    <s v="Asistente virtual de consulta de agentes del CSC para brindar respuestas e información a pacientes de Medigas. Haciendo mas confiable y rápida la respuesta"/>
    <m/>
    <d v="2024-08-01T00:00:00"/>
    <d v="2025-01-07T00:00:00"/>
    <d v="2025-05-30T00:00:00"/>
    <n v="143"/>
    <s v="On time"/>
    <x v="5"/>
    <m/>
    <s v="Digital Nlatam - Citizen Developers"/>
    <x v="0"/>
    <s v="Global AI"/>
    <m/>
    <s v="Marcela Hernández"/>
    <s v="Marcela Hernández"/>
    <s v="Iván Arredondo"/>
    <s v="Tania Mercado"/>
    <s v="Finanzas /Compras / IT"/>
    <s v="Sí"/>
    <x v="3"/>
    <s v="Finanzas/RH/Compras/Nitropet"/>
    <n v="3"/>
    <n v="5"/>
    <n v="5"/>
    <n v="5"/>
    <n v="0"/>
    <n v="3"/>
    <n v="5"/>
    <n v="390"/>
    <n v="5"/>
    <n v="5"/>
    <n v="2"/>
    <n v="3"/>
    <n v="3"/>
    <n v="5"/>
    <n v="5"/>
    <n v="420"/>
    <n v="810"/>
    <s v="S: Información cargada en Nitro lista para su uso y liberación_x000a_N: CSC tiene nueva opción de usar herramienta De Atento con mayor funcionalidad."/>
    <m/>
    <s v="Mejora en Servicio"/>
    <n v="0"/>
    <s v="Mejora en servicio a clientes"/>
    <m/>
    <m/>
    <m/>
    <m/>
    <m/>
    <m/>
    <m/>
    <m/>
    <m/>
    <m/>
    <x v="0"/>
  </r>
  <r>
    <m/>
    <n v="38"/>
    <m/>
    <m/>
    <s v="Modificación de las reglas de corte y prioridades en JDE para Medigas en JDE"/>
    <s v="Modificación de las reglas de decision digitales en JDE para los cortes de pedidos y convenios de Medigas para planta Nogalar en función de los acuerdos comerciales y la Operación de planta. Es necesario modificar la lógica actual del módulo de órdenes en JDE con una serie de reglas de corte predefinidas que se traslapan con reglas de convenios negocioados con instituciones Privadas."/>
    <m/>
    <d v="2025-05-14T00:00:00"/>
    <d v="2025-05-14T00:00:00"/>
    <d v="2025-09-01T00:00:00"/>
    <n v="111"/>
    <s v="On time"/>
    <x v="4"/>
    <s v="No"/>
    <s v="IT"/>
    <x v="1"/>
    <s v="IT Local"/>
    <m/>
    <s v="Karla Rodriguez"/>
    <s v="Luis Banda"/>
    <s v="Sergio Israel Rdgz"/>
    <s v="Miguel Delgado"/>
    <s v="Desarrollo de Negocios"/>
    <s v="Si"/>
    <x v="3"/>
    <s v="Marketing/Ventas Cilindros"/>
    <n v="3"/>
    <n v="5"/>
    <n v="1"/>
    <n v="5"/>
    <n v="5"/>
    <n v="3"/>
    <n v="3"/>
    <n v="375"/>
    <n v="5"/>
    <n v="5"/>
    <n v="3"/>
    <n v="5"/>
    <n v="5"/>
    <n v="3"/>
    <n v="3"/>
    <n v="435"/>
    <n v="810"/>
    <s v="S: Se da de alta card 34872, actualmente se estan realizando pruebas para validar información._x000a_N: Fecha de liberación se recorre a sept"/>
    <m/>
    <s v="Servicio / Compliance"/>
    <m/>
    <m/>
    <m/>
    <m/>
    <m/>
    <m/>
    <m/>
    <m/>
    <m/>
    <m/>
    <m/>
    <m/>
    <x v="1"/>
  </r>
  <r>
    <m/>
    <n v="40"/>
    <m/>
    <m/>
    <s v="APP/ BD de documentos para cumplimiento del REPSE en proyectos con clientes para servicios especializados Microbulk."/>
    <s v="APP / BD para solicitud y disponibilidad de documentos requeridos (pagos de nómina /IMSS / INFONAVIT) del REPSE en proyectos de Microbulk con el cliente."/>
    <m/>
    <d v="2025-05-06T00:00:00"/>
    <d v="2025-05-06T00:00:00"/>
    <d v="2025-06-30T00:00:00"/>
    <n v="55"/>
    <s v="On time"/>
    <x v="1"/>
    <s v="No"/>
    <s v="Digital Nlatam - Citizen Developers"/>
    <x v="0"/>
    <s v="Digital"/>
    <s v="Adán Alarcón"/>
    <s v="Jessica Zanella"/>
    <s v="Adán Alarcón"/>
    <s v="NA"/>
    <m/>
    <s v="PGP Nacional"/>
    <s v="Si"/>
    <x v="0"/>
    <s v="Marketing/Ventas Cilindros"/>
    <n v="3"/>
    <n v="5"/>
    <n v="2"/>
    <n v="5"/>
    <n v="0"/>
    <n v="3"/>
    <n v="3"/>
    <n v="315"/>
    <n v="5"/>
    <n v="5"/>
    <n v="4"/>
    <n v="5"/>
    <n v="3"/>
    <n v="5"/>
    <n v="5"/>
    <n v="480"/>
    <n v="795"/>
    <s v="S: En etapa de implementación, por pasar la info a comunicación."/>
    <s v="Proyecto desarrollado por CITIZEN DEVELOPER: Adán Alarcón"/>
    <s v="Tiempo / Compliance"/>
    <m/>
    <s v="Compliance"/>
    <m/>
    <m/>
    <m/>
    <m/>
    <m/>
    <m/>
    <m/>
    <m/>
    <m/>
    <m/>
    <x v="0"/>
  </r>
  <r>
    <s v="E1"/>
    <n v="41"/>
    <s v="Proceso Jul-25"/>
    <m/>
    <s v="Datawarehouse de logística para KPIS logística"/>
    <s v="Creación de un Dataware house para KPIS logística."/>
    <m/>
    <s v="PROYECTO ANTERIOR"/>
    <d v="2024-01-10T00:00:00"/>
    <d v="2025-03-01T00:00:00"/>
    <n v="416"/>
    <s v="On time"/>
    <x v="2"/>
    <s v="No"/>
    <s v="IT Group"/>
    <x v="0"/>
    <s v="Externo"/>
    <s v="NA"/>
    <s v="Mayela Ramírez"/>
    <s v="Mayela Ramírez"/>
    <s v="Juan España y  proveedor externo"/>
    <s v="Miguel Delgado"/>
    <s v="Operaciones"/>
    <s v="Sí"/>
    <x v="0"/>
    <s v="Producción/Distribución Envasados"/>
    <n v="5"/>
    <n v="5"/>
    <n v="5"/>
    <n v="5"/>
    <n v="0"/>
    <n v="5"/>
    <n v="5"/>
    <n v="450"/>
    <n v="4"/>
    <n v="4"/>
    <n v="1"/>
    <n v="5"/>
    <n v="3"/>
    <n v="1"/>
    <n v="5"/>
    <n v="345"/>
    <n v="795"/>
    <s v="S: Modelo de datos liberado con el que se han podido construir 3 tableros de indicadores para Distribución._x000a_N: Mantener el modelo y seguir construyendo herramientas basadas en el modelo construido"/>
    <s v="Mayela Ramírez confirma que el proyecto ya está terminado, inlusive los tableros que requiere. Lo que actualmente hace es tener un seguimiento con IT en caso de que algún tablero presente alguna falla."/>
    <s v="Reducción de Tiempo"/>
    <m/>
    <s v="Estandarización_x000a_Reducción de Hrs Hombre_x000a_Integración de Datos"/>
    <m/>
    <m/>
    <m/>
    <m/>
    <m/>
    <m/>
    <m/>
    <m/>
    <m/>
    <m/>
    <x v="0"/>
  </r>
  <r>
    <m/>
    <n v="44"/>
    <m/>
    <m/>
    <s v="Página de Sharepoint de Precios y Contratos."/>
    <s v="Actualización de la página de PYC con información relevante para el área comercial."/>
    <m/>
    <d v="2025-04-23T00:00:00"/>
    <d v="2025-05-22T00:00:00"/>
    <d v="2025-06-25T00:00:00"/>
    <n v="34"/>
    <s v="On time"/>
    <x v="0"/>
    <s v="No"/>
    <s v="Digital Nlatam - Citizen Developers"/>
    <x v="0"/>
    <s v="Digital"/>
    <s v="Claudia Oliden"/>
    <s v="Ninfaedith Fernández"/>
    <s v="Ninfaedith Fernández"/>
    <s v="NA"/>
    <s v="Tania Mercado"/>
    <s v="Finanzas /Compras / IT"/>
    <s v="Si"/>
    <x v="0"/>
    <s v="Finanzas/RH/Compras/Nitropet"/>
    <n v="3"/>
    <n v="5"/>
    <n v="4"/>
    <n v="5"/>
    <n v="0"/>
    <n v="3"/>
    <n v="0"/>
    <n v="300"/>
    <n v="5"/>
    <n v="5"/>
    <n v="4"/>
    <n v="5"/>
    <n v="3"/>
    <n v="5"/>
    <n v="5"/>
    <n v="480"/>
    <n v="780"/>
    <s v="S: Sitio terminado y validado por Ninfaedith Fernández."/>
    <m/>
    <s v="Reducción de Tiempos de consulta"/>
    <m/>
    <s v="Información para área comercial sobre PYC."/>
    <m/>
    <m/>
    <m/>
    <m/>
    <m/>
    <m/>
    <m/>
    <m/>
    <m/>
    <m/>
    <x v="0"/>
  </r>
  <r>
    <m/>
    <n v="42"/>
    <m/>
    <m/>
    <s v="Eliminación de manejo de efectivo en tiendas."/>
    <s v="Implementación Mercado Pago para ventas de contado, adecuación al Sistema de Bitácoras y Tesorería para el cierre de bitácoras."/>
    <m/>
    <s v="TBD"/>
    <d v="2025-06-01T00:00:00"/>
    <d v="2025-10-01T00:00:00"/>
    <n v="93"/>
    <s v="On time"/>
    <x v="0"/>
    <m/>
    <s v="IT Group"/>
    <x v="1"/>
    <s v="Externo /IT"/>
    <m/>
    <s v="Oscar Flores/Marco Pacheco"/>
    <s v="Deyanira Blanco"/>
    <s v="Velia Niño, Marina Dávila"/>
    <s v="Tania Mercado"/>
    <s v="PGP NAL."/>
    <s v="Sí"/>
    <x v="3"/>
    <s v="Finanzas/RH/Compras/Nitropet"/>
    <n v="5"/>
    <n v="5"/>
    <n v="3"/>
    <n v="5"/>
    <n v="5"/>
    <n v="1"/>
    <n v="3"/>
    <n v="405"/>
    <n v="5"/>
    <n v="5"/>
    <n v="2"/>
    <n v="5"/>
    <n v="3"/>
    <n v="3"/>
    <n v="3"/>
    <n v="390"/>
    <n v="795"/>
    <s v="S: Se firma NDA  y contato. Se implementa nuevo desarrollo en sistema Bitácoras y Tesorería. Se inicia en Agosto piloto con 6 sucursales._x000a_N: En mes septiembre se avanza con implementación en 30 localidades y en octubre con las 46 localidades restantes, a partir de noviembre se inicia cancelación servicio panamericano. Evaluación proceso conductores para eliminación del manejo de efectivo en rutas para implementar en octubre"/>
    <m/>
    <n v="150000"/>
    <m/>
    <s v="Control de transacciones y cumplimiento"/>
    <m/>
    <m/>
    <m/>
    <m/>
    <m/>
    <m/>
    <m/>
    <m/>
    <d v="2025-10-01T00:00:00"/>
    <m/>
    <x v="2"/>
  </r>
  <r>
    <m/>
    <n v="43"/>
    <m/>
    <n v="27154"/>
    <s v="Sales Forecast Tool"/>
    <s v="Herramienta para automatizar el proceso de creación de forecast mensual para PGP basado en modelo de la Región Noroeste._x000a_"/>
    <m/>
    <s v="TBD"/>
    <d v="2024-01-15T00:00:00"/>
    <d v="2025-10-01T00:00:00"/>
    <n v="596"/>
    <s v="On time"/>
    <x v="1"/>
    <m/>
    <s v="Digital Nlatam"/>
    <x v="1"/>
    <s v="Digital EEUU"/>
    <m/>
    <s v="Oscar Flores"/>
    <s v="Oscar Flores"/>
    <s v="José Lainez"/>
    <s v="José Ramón Rodríguez"/>
    <s v="PGP Norte"/>
    <s v="Sí"/>
    <x v="3"/>
    <s v="Marketing/Ventas Cilindros"/>
    <n v="3"/>
    <n v="5"/>
    <n v="3"/>
    <n v="5"/>
    <n v="0"/>
    <n v="3"/>
    <n v="5"/>
    <n v="360"/>
    <n v="5"/>
    <n v="5"/>
    <n v="3"/>
    <n v="5"/>
    <n v="3"/>
    <n v="5"/>
    <n v="3"/>
    <n v="435"/>
    <n v="795"/>
    <s v="S: Se realiza el desarrollo y se encuentra en pruebas para validar información._x000a_N: Se realizan juntas semanales de seguimiento"/>
    <m/>
    <s v="Reducción de Tiempos en Gtes"/>
    <n v="0"/>
    <s v="Soft_x000a_Precision de Fcst_x000a_Reducción de Tiempo"/>
    <m/>
    <m/>
    <m/>
    <m/>
    <m/>
    <m/>
    <m/>
    <m/>
    <m/>
    <m/>
    <x v="2"/>
  </r>
  <r>
    <m/>
    <n v="45"/>
    <s v="NO"/>
    <m/>
    <s v="Visor de CO2 Bebidas"/>
    <s v="Visor del negocio de CO2 enfocado en indicadores de venta para el segmento de Bebidas para los más importante grupos a nivel México."/>
    <m/>
    <d v="2025-05-06T00:00:00"/>
    <d v="2025-06-15T00:00:00"/>
    <d v="2025-08-28T00:00:00"/>
    <n v="74"/>
    <s v="On time"/>
    <x v="1"/>
    <s v="No"/>
    <s v="Digital Nlatam - Practicantes"/>
    <x v="0"/>
    <s v="Digital"/>
    <s v="Valenti Arriaga / Grisel Martínez"/>
    <s v="Jessica Zanella"/>
    <s v="Grisel Martínez"/>
    <s v="NA"/>
    <s v="NA"/>
    <s v="PGP Nacional"/>
    <s v="Si"/>
    <x v="0"/>
    <s v="Marketing/Ventas Cilindros"/>
    <n v="3"/>
    <n v="5"/>
    <n v="1"/>
    <n v="5"/>
    <n v="0"/>
    <n v="3"/>
    <n v="3"/>
    <n v="300"/>
    <n v="5"/>
    <n v="5"/>
    <n v="4"/>
    <n v="5"/>
    <n v="3"/>
    <n v="5"/>
    <n v="5"/>
    <n v="480"/>
    <n v="780"/>
    <s v="Se tiene listo el visor, solo se requiere validar que estén todos los CST por grupo definido por Grisel."/>
    <m/>
    <s v="Ahorro horas hombre preparación reporte"/>
    <m/>
    <m/>
    <m/>
    <m/>
    <m/>
    <m/>
    <m/>
    <m/>
    <m/>
    <m/>
    <m/>
    <m/>
    <x v="0"/>
  </r>
  <r>
    <m/>
    <n v="46"/>
    <m/>
    <n v="35589"/>
    <s v="Update y revisión de Tablero &quot;Homecare Delieveries&quot;"/>
    <s v="Actualización del tablero de Producto entregado a pacientes Homecare (delieveries) que permanecerá en Tableau. El tablero presenta todos las entregas (recargas etc.) a pacientes Homecare."/>
    <m/>
    <s v="PROYECTO ANTERIOR"/>
    <d v="2024-10-01T00:00:00"/>
    <d v="2025-05-09T00:00:00"/>
    <n v="336"/>
    <s v="On time"/>
    <x v="2"/>
    <s v="No"/>
    <s v="Digital Nlatam"/>
    <x v="0"/>
    <s v="Digital"/>
    <s v="NA"/>
    <s v="Alan Mendoza"/>
    <s v="Alan Mendoza"/>
    <s v="Gustavo Primo"/>
    <s v="Armando Guerrero"/>
    <s v="PGP Nte./ Occidente / Noroeste"/>
    <s v="Sí"/>
    <x v="0"/>
    <s v="Producción/Distribución Envasados"/>
    <n v="3"/>
    <n v="5"/>
    <n v="3"/>
    <n v="5"/>
    <n v="1"/>
    <n v="3"/>
    <n v="3"/>
    <n v="345"/>
    <n v="5"/>
    <n v="5"/>
    <n v="3"/>
    <n v="3"/>
    <n v="5"/>
    <n v="3"/>
    <n v="5"/>
    <n v="435"/>
    <n v="780"/>
    <s v="S:Este tablero se queda en Tableau dado que la corporación definió que sí se mantendran las licencias del mismo. Se realizaron ajustes y quedó terminado._x000a_"/>
    <s v="Terminado."/>
    <s v="Control"/>
    <m/>
    <m/>
    <m/>
    <m/>
    <m/>
    <m/>
    <m/>
    <m/>
    <m/>
    <m/>
    <m/>
    <m/>
    <x v="0"/>
  </r>
  <r>
    <m/>
    <n v="47"/>
    <m/>
    <n v="30618"/>
    <s v="Reporte (visor) de Cumplimiento Homecare"/>
    <s v="Tablero que estaba en Tableau que se migra a Powerbi y hacer ajustes necesarios por fallas del mismo al integrarse Track About. El visor muestra estatus de entregas de Servicios iniciales, finales y muestra servicios pendientes de entrega."/>
    <m/>
    <s v="PROYECTO ANTERIOR"/>
    <d v="2025-02-03T00:00:00"/>
    <d v="2025-05-09T00:00:00"/>
    <n v="95"/>
    <s v="On time"/>
    <x v="2"/>
    <s v="No"/>
    <s v="Digital Nlatam"/>
    <x v="0"/>
    <s v="Digital"/>
    <s v="NA"/>
    <s v="Alan Mendoza"/>
    <s v="Alan Mendoza"/>
    <s v="Gustavo Primo"/>
    <s v="Armando Guerrero"/>
    <s v="PGP Nacional"/>
    <s v="Sí"/>
    <x v="0"/>
    <s v="Producción/Distribución Envasados"/>
    <n v="3"/>
    <n v="5"/>
    <n v="3"/>
    <n v="5"/>
    <n v="1"/>
    <n v="3"/>
    <n v="3"/>
    <n v="345"/>
    <n v="5"/>
    <n v="5"/>
    <n v="3"/>
    <n v="3"/>
    <n v="5"/>
    <n v="3"/>
    <n v="5"/>
    <n v="435"/>
    <n v="780"/>
    <s v="S :Este tablero quedó finalizado._x000a_N: Uso por parte del negocio_x000a_"/>
    <s v="Terminado."/>
    <s v="Mejora en Servicio"/>
    <m/>
    <m/>
    <m/>
    <m/>
    <m/>
    <m/>
    <m/>
    <m/>
    <m/>
    <m/>
    <m/>
    <m/>
    <x v="0"/>
  </r>
  <r>
    <m/>
    <n v="51"/>
    <m/>
    <m/>
    <s v="BD digital para administración de proyectos de construcción, remodelación o reubicaciones"/>
    <s v="BD que facilita el control y seguimiento de las actividades a ejecutar durante una construcción, remodelación, etc. "/>
    <m/>
    <d v="2025-01-01T00:00:00"/>
    <d v="2025-06-01T00:00:00"/>
    <d v="2025-06-30T00:00:00"/>
    <n v="29"/>
    <s v="On time"/>
    <x v="0"/>
    <s v="No"/>
    <s v="Digital Nlatam - Citizen Developers"/>
    <x v="0"/>
    <s v="Digital"/>
    <s v="Practicantes"/>
    <s v="Oscar Flores"/>
    <s v="Octavio Rendón"/>
    <s v="TBD"/>
    <s v="José Ramón Rodríguez"/>
    <s v="PGP Nacional"/>
    <s v="Sí"/>
    <x v="0"/>
    <s v="Marketing/Ventas Cilindros"/>
    <n v="3"/>
    <n v="5"/>
    <n v="1"/>
    <n v="3"/>
    <n v="0"/>
    <n v="1"/>
    <n v="3"/>
    <n v="240"/>
    <n v="5"/>
    <n v="5"/>
    <n v="5"/>
    <n v="5"/>
    <n v="5"/>
    <n v="5"/>
    <n v="5"/>
    <n v="525"/>
    <n v="765"/>
    <s v="Terminado"/>
    <s v="Se desarrolló un template de seguimiento  en office 365 lists, con la base de datos de proyectos de construcción y remodelación. Con los status de avance y pendientes"/>
    <s v="Control"/>
    <m/>
    <s v="Simplificación administrativa de los proyectos, mejorar el seguimiento y control de proyectos de Construcción y remodelación. Visibilidad a las Vicepresidencias "/>
    <m/>
    <m/>
    <m/>
    <m/>
    <m/>
    <m/>
    <m/>
    <m/>
    <m/>
    <m/>
    <x v="5"/>
  </r>
  <r>
    <m/>
    <n v="53"/>
    <s v="Proceso Jul-25"/>
    <m/>
    <s v="Herramienta Digital para el análisis y seguimiento de facturas no timbradas con el error relacionado"/>
    <s v="Algoritmo inteligente que identifica los casos de facturas no timbradas para detonar acciones correctiva, mejorar el control de las transacciones y evitar sanciones"/>
    <m/>
    <d v="2025-01-01T00:00:00"/>
    <d v="2025-01-02T00:00:00"/>
    <d v="2025-06-01T00:00:00"/>
    <n v="150"/>
    <s v="On time"/>
    <x v="0"/>
    <m/>
    <s v="Digital Nlatam - Citizen Developers"/>
    <x v="0"/>
    <s v="Digital"/>
    <s v="Aldo Maldonado"/>
    <s v="Oscar Flores"/>
    <s v="Oscar Flores"/>
    <s v="Marina Dávila"/>
    <s v="José Ramón Rodríguez"/>
    <s v="Finanzas /Compras / IT"/>
    <s v="Sí"/>
    <x v="3"/>
    <s v="Finanzas/RH/Compras/Nitropet"/>
    <n v="3"/>
    <n v="5"/>
    <n v="4"/>
    <n v="5"/>
    <n v="1"/>
    <n v="3"/>
    <n v="3"/>
    <n v="360"/>
    <n v="5"/>
    <n v="5"/>
    <n v="2"/>
    <n v="3"/>
    <n v="5"/>
    <n v="3"/>
    <n v="3"/>
    <n v="390"/>
    <n v="750"/>
    <s v="S: Mensualmente en GE existe un promedio de 120 facturas (1.4mmps) que no se timbran por error en datos fiscales, actualmente se obtiene reporte y se trabaja manualmente para identificarlas y tomar acciones._x000a_Posibles Consecuencias para el negocio:_x000a_Denuncia ante SAT, multas, cierre de establecimiento, revocación de certificado. _x000a_Se libera dentro del Scorecard daily visor de ordenes retenidas."/>
    <s v="Se agenda sesión con IT_x000a_30 /Junio : Concluido"/>
    <s v="Control"/>
    <m/>
    <s v="Control administrativo._x000a_Evitar denuncia ante SAT, multas, cierre de establecimiento, revocación de certificado"/>
    <m/>
    <m/>
    <m/>
    <m/>
    <m/>
    <m/>
    <m/>
    <m/>
    <m/>
    <m/>
    <x v="5"/>
  </r>
  <r>
    <m/>
    <n v="48"/>
    <m/>
    <n v="30600"/>
    <s v="Reporte (visor) de Facturación Día Paciente."/>
    <s v="Tablero que presenta datos de facturación de día paciente - Homecare."/>
    <m/>
    <s v="PROYECTO ANTERIOR"/>
    <d v="2025-03-30T00:00:00"/>
    <d v="2025-09-01T00:00:00"/>
    <n v="155"/>
    <s v="On time"/>
    <x v="1"/>
    <s v="No"/>
    <s v="Digital Nlatam"/>
    <x v="1"/>
    <s v="Digital"/>
    <s v="NA"/>
    <s v="Alan Mendoza"/>
    <s v="Israel López (antes Noemí Pérez)"/>
    <s v="Gustavo Primo"/>
    <s v="Armando Guerrero"/>
    <s v="PGP Nacional"/>
    <s v="Sí"/>
    <x v="0"/>
    <s v="Producción/Distribución Envasados"/>
    <n v="3"/>
    <n v="5"/>
    <n v="3"/>
    <n v="5"/>
    <n v="1"/>
    <n v="3"/>
    <n v="3"/>
    <n v="345"/>
    <n v="5"/>
    <n v="5"/>
    <n v="3"/>
    <n v="3"/>
    <n v="5"/>
    <n v="3"/>
    <n v="5"/>
    <n v="435"/>
    <n v="780"/>
    <s v="S :Ya está el visor en Powerbi. Existió retraso de este proyecto dado que fue originalmente solicitud de Noemí Pérez, quien ya no está en Linde._x000a_N: Falta la validación de formulas que generan la información del visor con Israel López, Leslie Miranda y Lupita Robles._x000a_"/>
    <s v="Asegurar que se generen las juntas con Israel López, Leslie Miranda y Guadalupe Robles."/>
    <m/>
    <m/>
    <m/>
    <m/>
    <m/>
    <m/>
    <m/>
    <m/>
    <m/>
    <m/>
    <m/>
    <m/>
    <m/>
    <x v="2"/>
  </r>
  <r>
    <m/>
    <n v="49"/>
    <m/>
    <m/>
    <s v="Modulo de Rentabilidad de Cte./ Producto de HG´s"/>
    <s v="Proyecto Réplica de Digital Américas."/>
    <m/>
    <s v="PROYECTO ANTERIOR"/>
    <d v="2025-01-01T00:00:00"/>
    <d v="2025-10-01T00:00:00"/>
    <n v="244"/>
    <s v="No iniciado"/>
    <x v="1"/>
    <s v="No"/>
    <s v="Digital Nlatam"/>
    <x v="2"/>
    <s v="Digital"/>
    <s v="Aldo Maldonado"/>
    <s v="Oscar Flores"/>
    <s v="Oscar Flores"/>
    <s v="Gerardo Moya"/>
    <s v="José Ramón Rodríguez"/>
    <s v="PGP Nacional"/>
    <s v="Sí"/>
    <x v="0"/>
    <s v="Marketing/Ventas Cilindros"/>
    <n v="3"/>
    <n v="5"/>
    <n v="3"/>
    <n v="5"/>
    <n v="3"/>
    <n v="1"/>
    <n v="3"/>
    <n v="345"/>
    <n v="5"/>
    <n v="5"/>
    <n v="2"/>
    <n v="5"/>
    <n v="3"/>
    <n v="3"/>
    <n v="5"/>
    <n v="420"/>
    <n v="765"/>
    <s v="S: Gerardo revisará información con el equipo de José Pinto para probar los datos._x000a_N: En función de las pruebas se definirán los sig. Pasos"/>
    <s v="Generar sesión con Oscar Flores para validar alcance de este proyecto."/>
    <m/>
    <m/>
    <m/>
    <m/>
    <m/>
    <m/>
    <m/>
    <m/>
    <m/>
    <m/>
    <m/>
    <m/>
    <m/>
    <x v="3"/>
  </r>
  <r>
    <m/>
    <n v="50"/>
    <m/>
    <m/>
    <s v="Actualizar el reporte de clientes perdidos o en riesgo, para clientes de Especiales (Win / Lost) "/>
    <s v="Actualizar el reporte de clientes perdidos o en riesgo, para clientes de Especiales (Win / Lost) - _x000a_Para que se acomode a los criterios del SIP"/>
    <m/>
    <d v="2025-07-01T00:00:00"/>
    <d v="2025-08-01T00:00:00"/>
    <d v="2025-10-01T00:00:00"/>
    <n v="61"/>
    <s v="On time"/>
    <x v="1"/>
    <m/>
    <s v="Digital Nlatam"/>
    <x v="2"/>
    <s v="Digital"/>
    <s v="Aldo Maldonado"/>
    <s v="Raúl Gallegos "/>
    <s v="Raúl Gallegos "/>
    <s v="N/A"/>
    <s v="José Ramón Rodríguez"/>
    <m/>
    <s v="Sí"/>
    <x v="2"/>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s v="Control "/>
    <m/>
    <s v="Control / Compliance"/>
    <m/>
    <m/>
    <m/>
    <m/>
    <m/>
    <m/>
    <m/>
    <m/>
    <m/>
    <m/>
    <x v="4"/>
  </r>
  <r>
    <s v="E6"/>
    <n v="55"/>
    <s v="Proceso Jul-25"/>
    <m/>
    <s v="Modulo Bulk &amp; Microbulk eChannel"/>
    <s v="Acceso a facturación, estados de cuenta, históricos de consumo, niveles de tanques y sobre pedidos de clientes de bulk, microbulk y mixtos._x000a_"/>
    <m/>
    <s v="PROYECTO ANTERIOR"/>
    <d v="2024-05-01T00:00:00"/>
    <d v="2025-02-01T00:00:00"/>
    <n v="276"/>
    <s v="On time"/>
    <x v="1"/>
    <s v="No"/>
    <s v="Transformación Digital"/>
    <x v="0"/>
    <s v="IT Corporativo"/>
    <s v="NA"/>
    <s v="Adriana Loredo / Jessica Zanella"/>
    <s v="Tania Castorena"/>
    <s v="Adolfo Olmedo"/>
    <s v="José Ramón Rodríguez"/>
    <s v="Desarrollo de Negocios"/>
    <s v="Sí"/>
    <x v="0"/>
    <s v="Marketing/Ventas Cilindros"/>
    <n v="3"/>
    <n v="5"/>
    <n v="5"/>
    <n v="5"/>
    <n v="1"/>
    <n v="3"/>
    <n v="5"/>
    <n v="405"/>
    <n v="3"/>
    <n v="4"/>
    <n v="2"/>
    <n v="5"/>
    <n v="3"/>
    <n v="1"/>
    <n v="5"/>
    <n v="345"/>
    <n v="750"/>
    <s v="S: Terminado_x000a_N: En proceso despliegue interno y externo."/>
    <s v="Productividad - Soft Savings $106.5 K USD,  Hard Savings $15 K USD (conversión digital de pedidos cliente sobre pedido)"/>
    <n v="15000"/>
    <m/>
    <n v="115"/>
    <m/>
    <m/>
    <m/>
    <m/>
    <m/>
    <m/>
    <m/>
    <m/>
    <d v="2025-07-01T00:00:00"/>
    <d v="2026-06-01T00:00:00"/>
    <x v="0"/>
  </r>
  <r>
    <m/>
    <n v="52"/>
    <m/>
    <m/>
    <s v="Actualizar el reporte de clientes perdidos o en riesgo, para clientes de Especiales (Win / Lost) "/>
    <s v="Actualizar el reporte de clientes perdidos o en riesgo, para clientes de Especiales (Win / Lost) - Carolina Varela"/>
    <m/>
    <s v="TBD"/>
    <d v="2025-01-01T00:00:00"/>
    <s v="TBD"/>
    <n v="244"/>
    <s v="Cancelado"/>
    <x v="1"/>
    <m/>
    <s v="Digital Nlatam - Citizen Developers"/>
    <x v="3"/>
    <s v="Digital"/>
    <m/>
    <s v="Raúl Gallegos "/>
    <s v="Raúl Gallegos "/>
    <m/>
    <s v="José Ramón Rodríguez"/>
    <m/>
    <s v="Sí"/>
    <x v="2"/>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m/>
    <m/>
    <m/>
    <m/>
    <m/>
    <m/>
    <m/>
    <m/>
    <m/>
    <m/>
    <m/>
    <m/>
    <m/>
    <x v="3"/>
  </r>
  <r>
    <m/>
    <n v="59"/>
    <m/>
    <m/>
    <s v="Herramienta / Visor de costos y gastos Gases Envasados"/>
    <s v="Herramienta que permita visualizar la información actualizada de costos y gastos al detalle, que facilite el análisis y envíe alertas de gastos fuera de promedio."/>
    <m/>
    <d v="2025-05-14T00:00:00"/>
    <d v="2025-05-14T00:00:00"/>
    <d v="2025-08-01T00:00:00"/>
    <n v="79"/>
    <s v="On time"/>
    <x v="1"/>
    <s v="No"/>
    <s v="Transformación Digital"/>
    <x v="0"/>
    <s v="SSC"/>
    <m/>
    <s v="Marco Pacheco"/>
    <s v="Marco Pacheco"/>
    <s v="Aldo Maldonado"/>
    <s v="José Ramón Rodríguez"/>
    <s v="PGP Nacional"/>
    <s v="Si"/>
    <x v="3"/>
    <s v="Marketing/Ventas Cilindros"/>
    <n v="3"/>
    <n v="5"/>
    <n v="1"/>
    <n v="5"/>
    <n v="1"/>
    <n v="3"/>
    <n v="3"/>
    <n v="315"/>
    <n v="5"/>
    <n v="5"/>
    <n v="3"/>
    <n v="3"/>
    <n v="5"/>
    <n v="3"/>
    <n v="5"/>
    <n v="435"/>
    <n v="750"/>
    <s v="S: Card 34390. Se termina y libera desarrollo de dashboard._x000a_N:Se programa capacitación a usuarios."/>
    <m/>
    <s v="Reducción de Tiempos"/>
    <m/>
    <m/>
    <m/>
    <m/>
    <m/>
    <m/>
    <m/>
    <m/>
    <m/>
    <m/>
    <m/>
    <m/>
    <x v="6"/>
  </r>
  <r>
    <s v="A6"/>
    <n v="54"/>
    <m/>
    <m/>
    <s v="Roadnet Cloud"/>
    <s v="Migración de RoadNet Entreprise a RoadNet Cloud."/>
    <m/>
    <s v="PROYECTO ANTERIOR"/>
    <d v="2024-04-30T00:00:00"/>
    <d v="2025-11-01T00:00:00"/>
    <n v="490"/>
    <s v="On time"/>
    <x v="2"/>
    <s v="No"/>
    <s v="IT Group"/>
    <x v="1"/>
    <s v="IT Local"/>
    <s v="NA"/>
    <s v="Mayela Ramírez"/>
    <s v="Mayela Ramírez"/>
    <s v="Leonel Lopez"/>
    <s v="Miguel Delgado"/>
    <s v="Operaciones"/>
    <s v="Sí"/>
    <x v="0"/>
    <s v="Producción/Distribución Envasados"/>
    <n v="5"/>
    <n v="5"/>
    <n v="5"/>
    <n v="5"/>
    <n v="5"/>
    <n v="3"/>
    <n v="5"/>
    <n v="495"/>
    <n v="3"/>
    <n v="1"/>
    <n v="1"/>
    <n v="5"/>
    <n v="3"/>
    <n v="1"/>
    <n v="3"/>
    <n v="255"/>
    <n v="750"/>
    <s v="S: Cierre del diseño de la solución _x000a_N: In progress, cotización de la solución "/>
    <s v="Validar con Mayela Ramírez tiempos de requerimiento de este proyecto, en función de la inversión requerida."/>
    <m/>
    <m/>
    <s v="Optimización de tiempos"/>
    <m/>
    <m/>
    <m/>
    <m/>
    <m/>
    <m/>
    <m/>
    <m/>
    <m/>
    <m/>
    <x v="1"/>
  </r>
  <r>
    <m/>
    <n v="60"/>
    <m/>
    <m/>
    <s v="Herramienta Digital para el analisis y seguimiento del proceso de conciliación de rutas"/>
    <s v="Htta que facilita el seguimiento al cumplimiento dirario de conciliación administrativa de rutas en plantas y sucursales. _x000a_"/>
    <m/>
    <d v="2025-01-01T00:00:00"/>
    <d v="2025-03-30T00:00:00"/>
    <d v="2025-06-01T00:00:00"/>
    <n v="156"/>
    <s v="On time"/>
    <x v="2"/>
    <m/>
    <s v="IT Group"/>
    <x v="0"/>
    <s v="Digital "/>
    <s v="Aldo Maldonado"/>
    <s v="Oscar Flores"/>
    <s v="Aldo Maldonado"/>
    <s v="Velia Niño, Marina Dávila"/>
    <s v="José Ramón Rodríguez"/>
    <s v="Operaciones"/>
    <s v="Sí"/>
    <x v="3"/>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Proyecto Concluido_x000a_"/>
    <s v="Compliance"/>
    <m/>
    <s v="Control de transacciones y cumplimiento"/>
    <m/>
    <m/>
    <m/>
    <m/>
    <m/>
    <m/>
    <m/>
    <m/>
    <m/>
    <m/>
    <x v="5"/>
  </r>
  <r>
    <s v="G2"/>
    <n v="56"/>
    <m/>
    <n v="27155"/>
    <s v="Auto - Geoposición pacientes iniciales"/>
    <s v="Desarrollo para que los pacientes de Homecare puedan  poner su ubicación real (domicilio). Con miras a resolver el problema de geoposición de los clientes. (HOLD)"/>
    <m/>
    <s v="PROYECTO ANTERIOR"/>
    <d v="2024-06-01T00:00:00"/>
    <d v="2025-06-01T00:00:00"/>
    <n v="365"/>
    <s v="Cancelado"/>
    <x v="2"/>
    <s v="No"/>
    <s v="Digital Nlatam"/>
    <x v="3"/>
    <s v="Digital"/>
    <s v="NA"/>
    <s v="Mayela Ramírez"/>
    <s v="Mayela Ramírez"/>
    <s v="Gerardo Moya"/>
    <s v="Miguel Delgado"/>
    <s v="Excelencia operacional "/>
    <s v="Sí"/>
    <x v="0"/>
    <s v="Producción/Distribución Envasados"/>
    <n v="4"/>
    <n v="5"/>
    <n v="5"/>
    <n v="5"/>
    <n v="1"/>
    <n v="5"/>
    <n v="5"/>
    <n v="450"/>
    <n v="5"/>
    <n v="3"/>
    <n v="2"/>
    <n v="1"/>
    <n v="3"/>
    <n v="3"/>
    <n v="3"/>
    <n v="300"/>
    <n v="750"/>
    <s v="S: Se identificó la necesidad. Se realizaron algunas pruebas del modelo de estandarización de direcciones (ML) con largos tiempos de procesamiento. Se solicitó un servidor con mayor capacidad_x000a_N: Resolver si se requiere inversión de un servidor adicional en cuanto confirme IT disponibilidad de recursos"/>
    <s v="Validar con Mayela Ramírez tiempos de requerimiento de este proyecto, en función de la inversión requerida."/>
    <m/>
    <m/>
    <m/>
    <m/>
    <m/>
    <m/>
    <m/>
    <m/>
    <m/>
    <m/>
    <m/>
    <m/>
    <m/>
    <x v="7"/>
  </r>
  <r>
    <m/>
    <n v="57"/>
    <m/>
    <m/>
    <s v="Integración Argus con CRM "/>
    <s v="Integración información organizada de contratos con Argus a CRM"/>
    <m/>
    <d v="2025-05-23T00:00:00"/>
    <m/>
    <m/>
    <n v="0"/>
    <s v="No iniciado"/>
    <x v="5"/>
    <s v="No"/>
    <s v="Transformación Digital"/>
    <x v="2"/>
    <s v="TBD"/>
    <s v="NA"/>
    <s v="Edgar Madrigal"/>
    <s v="NinfaEdith Fernández"/>
    <m/>
    <s v="Tania Mercado"/>
    <s v="Finanzas /Compras / IT"/>
    <s v="Sí"/>
    <x v="0"/>
    <s v="Finanzas/RH/Compras/Nitropet"/>
    <n v="3"/>
    <n v="5"/>
    <n v="3"/>
    <n v="5"/>
    <n v="1"/>
    <n v="3"/>
    <n v="5"/>
    <n v="375"/>
    <n v="3"/>
    <n v="5"/>
    <n v="3"/>
    <n v="5"/>
    <n v="3"/>
    <n v="3"/>
    <n v="3"/>
    <n v="375"/>
    <n v="750"/>
    <s v="S: Por iniciar._x000a_N: Se programará sesión con NinfaEdith Fdz, Edgar Madrigal y Gerardo Moya."/>
    <s v="En siguiente sesión de validación con PYC se definirá alcance de este proyecto para tocar luego base con Edgar Madrigal_x000a_"/>
    <m/>
    <m/>
    <m/>
    <m/>
    <m/>
    <m/>
    <m/>
    <m/>
    <m/>
    <m/>
    <m/>
    <m/>
    <m/>
    <x v="3"/>
  </r>
  <r>
    <m/>
    <n v="58"/>
    <m/>
    <m/>
    <s v="Reporte para visualizar el Margen por línea de Flash gases especiales "/>
    <s v="Automatizar un reporte para monitorear el margen por línea de Flash, costos y su desempeño, precios.  "/>
    <m/>
    <s v="TBD"/>
    <d v="2025-01-01T00:00:00"/>
    <s v="TBD"/>
    <n v="244"/>
    <s v="No iniciado"/>
    <x v="1"/>
    <m/>
    <s v="Digital Nlatam - Citizen Developers"/>
    <x v="2"/>
    <s v="Digital"/>
    <m/>
    <s v="Raúl Gallegos "/>
    <s v="Raúl Gallegos "/>
    <m/>
    <s v="José Ramón Rodríguez"/>
    <m/>
    <s v="Sí"/>
    <x v="2"/>
    <m/>
    <n v="3"/>
    <n v="5"/>
    <n v="1"/>
    <n v="5"/>
    <n v="0"/>
    <n v="1"/>
    <n v="5"/>
    <n v="300"/>
    <n v="4"/>
    <n v="5"/>
    <n v="3"/>
    <n v="5"/>
    <n v="3"/>
    <n v="5"/>
    <n v="5"/>
    <n v="450"/>
    <n v="750"/>
    <s v="S: Se identificó oportunidad con usuario y se requiere definiciones de alcances y líderes para el proyecto._x000a_N: Sesión con Process Owner para tomar definiciones de negocio"/>
    <s v="1. Se revisará el reporte del Cost to serve con Raúl Gallegos para ver si la información es lo que busca para el análisis de rentabilidad de los clientes de especiales / Semana 20 al 28 de feb_x000a_2. Levantar requerimientos de negocio para diseñar la solución tecnológica neCésaria_x000a_"/>
    <m/>
    <m/>
    <m/>
    <m/>
    <m/>
    <m/>
    <m/>
    <m/>
    <m/>
    <m/>
    <m/>
    <m/>
    <m/>
    <x v="3"/>
  </r>
  <r>
    <m/>
    <n v="61"/>
    <m/>
    <m/>
    <s v="Herramienta Digital para el análisis y seguimiento de transacciones pendientes por cerrar (A8, O2, TT, TY)"/>
    <s v="Htta que facilita la detección y seguimiento en plantas y sucursales ordenes de JDE retenidas y que tienen que cerrarse._x000a_"/>
    <m/>
    <d v="2025-01-01T00:00:00"/>
    <d v="2025-03-30T00:00:00"/>
    <d v="2025-06-01T00:00:00"/>
    <n v="156"/>
    <s v="On time"/>
    <x v="2"/>
    <m/>
    <s v="IT Group"/>
    <x v="0"/>
    <s v="Digital "/>
    <s v="Aldo Maldonado"/>
    <s v="Oscar Flores"/>
    <s v="Aldo Maldonado"/>
    <s v="Velia Niño, Marina Dávila"/>
    <s v="José Ramón Rodríguez"/>
    <s v="Operaciones"/>
    <s v="Sí"/>
    <x v="3"/>
    <s v="Producción/Distribución Envasados"/>
    <n v="5"/>
    <n v="5"/>
    <n v="3"/>
    <n v="5"/>
    <n v="3"/>
    <n v="1"/>
    <n v="3"/>
    <n v="375"/>
    <n v="5"/>
    <n v="5"/>
    <n v="2"/>
    <n v="3"/>
    <n v="3"/>
    <n v="3"/>
    <n v="3"/>
    <n v="360"/>
    <n v="735"/>
    <s v="S: Se desarrolla dashboard con el resumen y detalle de todas las ordenes pendientes de cerrar (O2, TY, A8 y ordenes pendientes de verificar en TA). Se libera con supervisores adiministrativos_x000a_"/>
    <s v="Proyecto Concluido_x000a_"/>
    <s v="Compliance"/>
    <m/>
    <s v="Control de transacciones y cumplimiento"/>
    <m/>
    <m/>
    <m/>
    <m/>
    <m/>
    <m/>
    <m/>
    <m/>
    <m/>
    <m/>
    <x v="5"/>
  </r>
  <r>
    <m/>
    <n v="67"/>
    <s v="Proceso Jul-25"/>
    <m/>
    <s v="Facturas retenidas sin contabilizar"/>
    <s v="Herramienta que Identifique ventas retenidas en estatus 580 - 620 o estaus anteriores con el fin de identificar el error con un algoritmo inteligente y liberarlas lo antes posible."/>
    <m/>
    <d v="2025-01-01T00:00:00"/>
    <d v="2025-07-01T00:00:00"/>
    <d v="2025-07-31T00:00:00"/>
    <n v="30"/>
    <s v="On time"/>
    <x v="0"/>
    <m/>
    <s v="Digital Nlatam - Citizen Developers"/>
    <x v="0"/>
    <s v="Digital"/>
    <s v="Aldo Maldonado"/>
    <s v="Oscar Flores"/>
    <s v="Oscar Flores"/>
    <s v="Marina Dávila"/>
    <s v="José Ramón Rodríguez"/>
    <s v="Finanzas /Compras / IT"/>
    <s v="Sí"/>
    <x v="3"/>
    <s v="Finanzas/RH/Compras/Nitropet"/>
    <n v="3"/>
    <n v="5"/>
    <n v="1"/>
    <n v="5"/>
    <n v="3"/>
    <n v="5"/>
    <n v="3"/>
    <n v="375"/>
    <n v="5"/>
    <n v="5"/>
    <n v="2"/>
    <n v="3"/>
    <n v="3"/>
    <n v="3"/>
    <n v="3"/>
    <n v="360"/>
    <n v="735"/>
    <s v="S: Se libera información en dashboard de scorecard daily._x000a_N: Crear roles específicos para acceso a la información a usuarios de las areas: Soporte Integra, Operaciones, Facturación, Crédito y Cobranza."/>
    <s v="Concluido"/>
    <n v="50000"/>
    <m/>
    <s v="Control administrativo"/>
    <m/>
    <m/>
    <m/>
    <m/>
    <m/>
    <m/>
    <m/>
    <m/>
    <d v="2025-08-01T00:00:00"/>
    <m/>
    <x v="4"/>
  </r>
  <r>
    <m/>
    <n v="68"/>
    <m/>
    <m/>
    <s v="Herramienta Digital para el analisis y seguimiento de Bitácoras de ingresos pendientes de cerrar"/>
    <s v="Visor en Power BI para visualizar bitácoras pendiente de cerrar, el importe pendiente de cerrar, medición del tiempo de ciclo, la tendencia a través del tiempo, la vista calendario de lo pendiente y el tipo de recolección de efectivo"/>
    <m/>
    <d v="2025-02-01T00:00:00"/>
    <d v="2025-01-02T00:00:00"/>
    <d v="2025-06-01T00:00:00"/>
    <n v="243"/>
    <s v="On time"/>
    <x v="6"/>
    <m/>
    <s v="Digital Nlatam - Citizen Developers"/>
    <x v="0"/>
    <m/>
    <s v="Aldo Maldonado"/>
    <s v="Oscar Flores"/>
    <s v="Oscar Flores"/>
    <m/>
    <s v="José Ramón Rodríguez"/>
    <s v="PGP Nacional"/>
    <s v="Si"/>
    <x v="3"/>
    <s v="Marketing/Ventas Cilindros"/>
    <n v="3"/>
    <n v="5"/>
    <n v="1"/>
    <n v="5"/>
    <n v="0"/>
    <n v="1"/>
    <n v="5"/>
    <n v="300"/>
    <n v="5"/>
    <n v="5"/>
    <n v="2"/>
    <n v="3"/>
    <n v="5"/>
    <n v="3"/>
    <n v="5"/>
    <n v="420"/>
    <n v="720"/>
    <s v="S: Se termina desarrollo por parte del equipo de Pedro Ramírez, se realizam sesiones de revisión y se solicitan algunos ajustes. Aldo continua con desarrollo e implementa dashboard en scorecard diario para seguimiento a bitácoras pendientes de cerrar. Se libera a supervisores administrativos._x000a_N: Se genera vista para liberar a todos los ventas mostrador_x000a_"/>
    <s v="Concluido"/>
    <s v="Compliance"/>
    <m/>
    <s v="Control, Compliance, Reducción de tiempo admin"/>
    <m/>
    <m/>
    <m/>
    <m/>
    <m/>
    <m/>
    <m/>
    <m/>
    <m/>
    <m/>
    <x v="5"/>
  </r>
  <r>
    <m/>
    <n v="62"/>
    <m/>
    <m/>
    <s v="Herramienta Digital para el análisis y seguimiento de Facturas retenidas sin contabilizar (duplicado)"/>
    <s v="Herramienta que Identifique ventas retenidas en estatus 580 - 620 con el fin de identificar el error con un algoritmo inteligente y liberarlas lo antes posible."/>
    <m/>
    <d v="2025-01-01T00:00:00"/>
    <d v="2025-01-02T00:00:00"/>
    <d v="2025-06-01T00:00:00"/>
    <m/>
    <s v="Cancelado"/>
    <x v="0"/>
    <m/>
    <s v="Digital Nlatam - Citizen Developers"/>
    <x v="3"/>
    <s v="Digital"/>
    <s v="Aldo Maldonado"/>
    <s v="Oscar Flores"/>
    <s v="Oscar Flores"/>
    <s v="Marina Dávila"/>
    <s v="José Ramón Rodríguez"/>
    <s v="Finanzas /Compras / IT"/>
    <s v="Sí"/>
    <x v="3"/>
    <s v="Finanzas/RH/Compras/Nitropet"/>
    <n v="3"/>
    <n v="5"/>
    <n v="1"/>
    <n v="5"/>
    <n v="3"/>
    <n v="5"/>
    <n v="3"/>
    <n v="375"/>
    <n v="5"/>
    <n v="5"/>
    <n v="2"/>
    <n v="3"/>
    <n v="3"/>
    <n v="3"/>
    <n v="3"/>
    <n v="360"/>
    <n v="735"/>
    <s v="S: En nov-24 se tenían 163 documentos a crédito de enero a octubre en 580-620 por un importe de $1.8 mmps.  Se definen reglas para identificar ordenes/facturas de producto ya entregado y que aún no esta contabilizado en JDE (estatus 580-620 y anteriores, ordenes con código de retención o pedientes por TA) así como sus motivos y responsable de avanzar dichas ordenes. Se libera información en dashboard de scorecard daily._x000a_N: Crear roles específicos para acceso a la información a usuarios de las areas: Soporte Integra, Operaciones, Facturación, Crédito y Cobranza."/>
    <s v="Se agenda sesión 29 abril con Cobranza y Facturación"/>
    <n v="50000"/>
    <m/>
    <s v="Control administrativo"/>
    <m/>
    <m/>
    <m/>
    <m/>
    <m/>
    <m/>
    <m/>
    <m/>
    <d v="2025-08-01T00:00:00"/>
    <m/>
    <x v="7"/>
  </r>
  <r>
    <m/>
    <n v="63"/>
    <m/>
    <m/>
    <s v="Rediseño de modelo de compensación Variable de Distribución para PGP"/>
    <s v="Revision de modelo de compensación Variable de PGP, para automatizar y reducir oportunidades de GAPS en el proceso"/>
    <m/>
    <d v="2025-04-01T00:00:00"/>
    <d v="2025-04-01T00:00:00"/>
    <d v="2025-10-01T00:00:00"/>
    <m/>
    <s v="Cancelado"/>
    <x v="2"/>
    <m/>
    <s v="Digital Nlatam - Citizen Developers"/>
    <x v="3"/>
    <m/>
    <s v="Marina Davila"/>
    <s v="Hector Cuellar"/>
    <s v="Hector Cuellar"/>
    <m/>
    <m/>
    <s v="PGP Nacional"/>
    <s v="Si"/>
    <x v="3"/>
    <m/>
    <n v="5"/>
    <n v="5"/>
    <n v="5"/>
    <n v="5"/>
    <n v="3"/>
    <n v="5"/>
    <n v="5"/>
    <n v="495"/>
    <n v="3"/>
    <n v="3"/>
    <n v="2"/>
    <n v="5"/>
    <n v="1"/>
    <n v="1"/>
    <n v="1"/>
    <n v="240"/>
    <n v="735"/>
    <s v="S: Se realiza sesión con equipo Staff para entender los GAPS identificados y se elabora un plan a seguir involucrando otras áreas_x000a_N: Sesión con líderes de Distribción para revisar el mapeo del proceso y las oportunidades identificadas. Definir oportunidades de Tecnología y/o definiciones de negocio (Procedimiento)"/>
    <m/>
    <s v="Compliance"/>
    <m/>
    <m/>
    <m/>
    <m/>
    <m/>
    <m/>
    <m/>
    <m/>
    <m/>
    <m/>
    <m/>
    <m/>
    <x v="1"/>
  </r>
  <r>
    <s v="E4"/>
    <n v="64"/>
    <m/>
    <m/>
    <s v="Migración Tienda Linde y Tienda Medigas"/>
    <s v="Migración de plataformas de e-Commerce para reducción de oportunidades en ciberseguridad._x000a_"/>
    <m/>
    <s v="PROYECTO ANTERIOR"/>
    <d v="2024-01-08T00:00:00"/>
    <d v="2025-12-01T00:00:00"/>
    <n v="603"/>
    <s v="On time"/>
    <x v="1"/>
    <s v="No"/>
    <s v="Transformación Digital"/>
    <x v="1"/>
    <s v="IT Corporativo"/>
    <s v="NA"/>
    <s v="Edgar Madrigal"/>
    <s v="Cindy Lozano"/>
    <s v="TBD"/>
    <s v="José Ramón Rodríguez"/>
    <s v="Desarrollo de Negocios"/>
    <s v="Sí"/>
    <x v="0"/>
    <s v="Marketing/Ventas Cilindros"/>
    <n v="5"/>
    <n v="5"/>
    <n v="5"/>
    <n v="5"/>
    <n v="0"/>
    <n v="5"/>
    <n v="3"/>
    <n v="420"/>
    <n v="3"/>
    <n v="2"/>
    <n v="2"/>
    <n v="5"/>
    <n v="3"/>
    <n v="1"/>
    <n v="5"/>
    <n v="315"/>
    <n v="735"/>
    <s v="_x000a_S: Se está trabajando Virket/IT en actualización de Versiones para garantizar oportunidades de Ciberseguridad._x000a_Se está implementando una DMZ para proteger la red de Linde_x000a_Se esta analizando junto con Corporación los requerimientos para migrar ambas tiendas a plataforma de E-Channel. Se tienen requerimientos y cotizaciones. _x000a_N: Terminar pruebas de Ciberseguridad Feb25 _x000a_Evaluar desarrollos y cambios que se tienen que hacer y hacer plan de trabajo. Revisar propuestas del proyecto de canal minorista."/>
    <s v="Se validará con Cindy Lozano para validar estatus de las pruebas de Ciberseguridad y requerimientos con la Corporación."/>
    <m/>
    <m/>
    <s v="Cumplimiento_x000a_UX_x000a_Performance_x000a_Ventas Potenciales Adicionales"/>
    <m/>
    <m/>
    <m/>
    <m/>
    <m/>
    <m/>
    <m/>
    <m/>
    <m/>
    <m/>
    <x v="6"/>
  </r>
  <r>
    <m/>
    <n v="65"/>
    <m/>
    <m/>
    <s v="Automatizar o digitalizar el proceso de conciliación de rutas"/>
    <s v="Facilitar y agilizar el proceso de conciliación administrativa en plantas y sucursales, asegurar la conciliación de rutas_x000a_"/>
    <m/>
    <s v="TBD"/>
    <m/>
    <m/>
    <m/>
    <s v="Cancelado"/>
    <x v="2"/>
    <m/>
    <s v="IT Group"/>
    <x v="3"/>
    <s v="Digital "/>
    <m/>
    <s v="Oscar Flores"/>
    <s v="Aldo Maldonado"/>
    <s v="Velia Niño, Marina Dávila"/>
    <s v="José Ramón Rodríguez"/>
    <s v="Operaciones"/>
    <s v="Sí"/>
    <x v="3"/>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Sesión con el negocio para definir requerimientos 1era semana de marzo_x000a_"/>
    <n v="100000"/>
    <m/>
    <s v="Control de transacciones y cumplimiento"/>
    <m/>
    <m/>
    <m/>
    <m/>
    <m/>
    <m/>
    <m/>
    <m/>
    <m/>
    <m/>
    <x v="3"/>
  </r>
  <r>
    <s v="G8"/>
    <n v="66"/>
    <m/>
    <n v="30647"/>
    <s v="OrderGPT"/>
    <s v="BOT enfocado en CSC Envasados  que interpreta mails con pedidos, resumiendo solicitud y crea pedido (orden) en JDE."/>
    <m/>
    <s v="TBD"/>
    <d v="2025-01-15T00:00:00"/>
    <d v="2025-10-01T00:00:00"/>
    <n v="230"/>
    <s v="On time"/>
    <x v="5"/>
    <m/>
    <s v="Digital Nlatam"/>
    <x v="1"/>
    <s v="Digital EEUU"/>
    <m/>
    <s v="Marcela Hernández"/>
    <s v="Marcela Hernández"/>
    <s v="Adolfo Olmedo/Lei Sun"/>
    <s v="Tania Mercado"/>
    <s v="Finanzas /Compras / IT"/>
    <s v="Sí"/>
    <x v="3"/>
    <s v="Finanzas/RH/Compras/Nitropet"/>
    <n v="4"/>
    <n v="5"/>
    <n v="5"/>
    <n v="5"/>
    <n v="1"/>
    <n v="1"/>
    <n v="5"/>
    <n v="390"/>
    <n v="5"/>
    <n v="5"/>
    <n v="1"/>
    <n v="3"/>
    <n v="3"/>
    <n v="3"/>
    <n v="3"/>
    <n v="345"/>
    <n v="735"/>
    <s v="S:  Se presentó la iniciativa por el Grupo Digital Américas._x000a_N: Se realizan sesiones programadas, proxima para el 22 julio, en definición plan de trabajo y fecha estimada de cierre."/>
    <s v="Tania revisará con Marcela si hay impacto de beneficios con el CSC. 24feb25_x000a_Manuel Revisa con PO sesión para kickoff del proyecto y estatus 24 feb 25"/>
    <n v="36000"/>
    <m/>
    <m/>
    <m/>
    <m/>
    <m/>
    <m/>
    <m/>
    <m/>
    <m/>
    <m/>
    <m/>
    <m/>
    <x v="6"/>
  </r>
  <r>
    <m/>
    <n v="69"/>
    <m/>
    <m/>
    <s v="Identificación proactiva de créditos informales"/>
    <s v="Visor en Power BI para visualizar desviaciones de efectivo"/>
    <m/>
    <d v="2025-05-01T00:00:00"/>
    <d v="2025-06-02T00:00:00"/>
    <d v="2025-07-01T00:00:00"/>
    <n v="29"/>
    <s v="On time"/>
    <x v="6"/>
    <m/>
    <s v="Digital Nlatam - Citizen Developers"/>
    <x v="0"/>
    <m/>
    <s v="Aldo Maldonado"/>
    <s v="Oscar Flores"/>
    <s v="Oscar Flores"/>
    <m/>
    <s v="José Ramón Rodríguez"/>
    <s v="PGP Nacional"/>
    <s v="Si"/>
    <x v="3"/>
    <s v="Marketing/Ventas Cilindros"/>
    <n v="3"/>
    <n v="5"/>
    <n v="1"/>
    <n v="5"/>
    <n v="0"/>
    <n v="1"/>
    <n v="5"/>
    <n v="300"/>
    <n v="5"/>
    <n v="5"/>
    <n v="2"/>
    <n v="3"/>
    <n v="5"/>
    <n v="3"/>
    <n v="5"/>
    <n v="420"/>
    <n v="720"/>
    <s v="S: Sesión jueves 10 julio para validación de datos y liberación del visor"/>
    <s v="Concluido"/>
    <s v="Compliance"/>
    <m/>
    <s v="Control, Compliance, Reducción de tiempo admin"/>
    <m/>
    <m/>
    <m/>
    <m/>
    <m/>
    <m/>
    <m/>
    <m/>
    <m/>
    <m/>
    <x v="0"/>
  </r>
  <r>
    <m/>
    <m/>
    <m/>
    <m/>
    <s v="Visor EAM: Principales KPIS de mantenimientos PREVENTIVOS en unidades de distribución"/>
    <s v="Dashboard para seguimiento a KPI´s sobre los mantenimientos preventivos y correctivos que se registran en la app EAM"/>
    <m/>
    <m/>
    <d v="2025-07-22T00:00:00"/>
    <d v="2025-09-01T00:00:00"/>
    <n v="41"/>
    <s v="On time"/>
    <x v="2"/>
    <m/>
    <s v="Digital Nlatam - Practicantes"/>
    <x v="1"/>
    <s v="Digital"/>
    <m/>
    <s v="Oscar Caballero"/>
    <s v="Jesus Guzman"/>
    <m/>
    <s v="Miguel Delgado"/>
    <s v="Operaciones"/>
    <m/>
    <x v="3"/>
    <m/>
    <n v="3"/>
    <n v="5"/>
    <n v="1"/>
    <n v="5"/>
    <n v="0"/>
    <n v="1"/>
    <n v="3"/>
    <n v="270"/>
    <n v="5"/>
    <n v="5"/>
    <n v="3"/>
    <n v="3"/>
    <n v="5"/>
    <n v="5"/>
    <n v="5"/>
    <n v="465"/>
    <n v="735"/>
    <m/>
    <m/>
    <s v="Control y optimización"/>
    <m/>
    <m/>
    <m/>
    <m/>
    <m/>
    <m/>
    <m/>
    <m/>
    <m/>
    <m/>
    <m/>
    <m/>
    <x v="4"/>
  </r>
  <r>
    <m/>
    <n v="75"/>
    <m/>
    <n v="19155"/>
    <s v="MB Quoting Tool"/>
    <s v="Adecuar la herramienta en a la versión de EU para considerar cálculo de rentabilidad._x000a_Esta herramienta permite guardar las cotizaciones realizadas y enviarlas de manera automática a clientes"/>
    <m/>
    <s v="TBD"/>
    <d v="2024-04-30T00:00:00"/>
    <d v="2025-08-01T00:00:00"/>
    <n v="490"/>
    <s v="On time"/>
    <x v="1"/>
    <m/>
    <s v="Digital Nlatam"/>
    <x v="0"/>
    <s v="Digital EEUU "/>
    <m/>
    <s v="Jessica Zanella"/>
    <s v="Jessica Zanella"/>
    <s v="Uriel Torres/ Lei Sun"/>
    <s v="José Ramón Rodríguez"/>
    <s v="PGP Centro/Sur"/>
    <s v="Sí"/>
    <x v="2"/>
    <s v="Marketing/Ventas Cilindros"/>
    <n v="3"/>
    <n v="5"/>
    <n v="2"/>
    <n v="5"/>
    <n v="1"/>
    <n v="1"/>
    <n v="3"/>
    <n v="300"/>
    <n v="5"/>
    <n v="5"/>
    <n v="2"/>
    <n v="5"/>
    <n v="3"/>
    <n v="3"/>
    <n v="5"/>
    <n v="420"/>
    <n v="720"/>
    <s v="S:  Se hicieron los ultimos ajustes por parte de la corporación y Yarizma esta trabajando en el formato final que se genera para la cotizacion. Se estima tenerlo listo para 11 de Abril_x000a_N: Una vez que se entregue el formato, la corporación (Lei) revisará integrar un flujo de aprobación de acuerdo a lo que requiere el negocio (Jessica definirá el flujo)"/>
    <s v="1. Se realiza sesión con Jose Pinto y Lei en Mty 4 Abr25, se revisa con Yarizma y Jessica las acciones a tomar: Terminar de definir formato_x000a_2. Definir el flujo del proceso con la nueva herramienta y validar con Gtes.. Yarizma. 3Mar25 Pilar convoca sesión para revisar antes de la sesión con el resto del equipo_x000a_3. Gerardo proporciona guía básica de temas a definir por el negocio 26Feb25_x000a_4. Se requiere ratificar el proceso y definir el proceso por parte del negocio y logística, Luis Enrique Macario, Roxana Frutos. j. cotizaciones en zonas donde no hay cobertura._x000a_5.  Solo esta pendiente la realización de pruebas por parte de ventas para liberar la herramienta  30/07/2025_x000a_"/>
    <s v="Optimizacion del Proceso y reducción de tiempo admvo"/>
    <m/>
    <s v="Integración de Procesos_x000a_Simplificación de procesos_x000a_Reducción de tiempos_x000a_Generación de Data para Análisis "/>
    <m/>
    <m/>
    <m/>
    <m/>
    <m/>
    <m/>
    <m/>
    <m/>
    <m/>
    <m/>
    <x v="0"/>
  </r>
  <r>
    <s v="G3"/>
    <n v="79"/>
    <s v="NO"/>
    <n v="30503"/>
    <s v="Use of vehicle ramps at unauthorized stops"/>
    <s v="Reporte de Información de uso de rampas de Mix Telematics."/>
    <m/>
    <s v="PROYECTO ANTERIOR"/>
    <d v="2024-09-15T00:00:00"/>
    <d v="2025-07-15T00:00:00"/>
    <n v="352"/>
    <s v="On time"/>
    <x v="2"/>
    <s v="No"/>
    <s v="Digital Nlatam"/>
    <x v="0"/>
    <s v="Digital"/>
    <s v="NA"/>
    <s v="Mayela Ramírez"/>
    <s v="Uriel Torres"/>
    <s v="Uriel Torres"/>
    <s v="Miguel Delgado"/>
    <s v="PGP Nte./ Occidente / Noroeste"/>
    <s v="Sí"/>
    <x v="0"/>
    <s v="Producción/Distribución Envasados"/>
    <n v="5"/>
    <n v="5"/>
    <n v="1"/>
    <n v="5"/>
    <n v="1"/>
    <n v="3"/>
    <n v="3"/>
    <n v="345"/>
    <n v="5"/>
    <n v="3"/>
    <n v="2"/>
    <n v="3"/>
    <n v="3"/>
    <n v="3"/>
    <n v="5"/>
    <n v="360"/>
    <n v="705"/>
    <s v="Proyecto terminado por Uriel Torres. Este proyecto en realidad fueron dos etapas, la primera parte fue  uso de rampas con trackabout y  seguirá la segunda parte que tiene que ver con  paradas no planeadas. Se está trabajando en la segunda etapa con Mayela Ramírez, Gerardo Moya, Uriel Torres y esta segunda etapa está en la fase de defición de lineamientos por parte del negocio (Héctor Cuéllar)."/>
    <m/>
    <s v="Control"/>
    <s v="Soft"/>
    <s v="Control"/>
    <m/>
    <m/>
    <m/>
    <m/>
    <m/>
    <m/>
    <m/>
    <m/>
    <m/>
    <m/>
    <x v="0"/>
  </r>
  <r>
    <m/>
    <n v="70"/>
    <m/>
    <m/>
    <s v="App para administración de vigilancia, intendencia y servicios TI latina "/>
    <s v="Digitalizar y simplificar el proceso de inasistencias de vigilancia y seguridad para llevar un control Digital."/>
    <m/>
    <d v="2025-02-01T00:00:00"/>
    <d v="2025-06-01T00:00:00"/>
    <d v="2025-09-01T00:00:00"/>
    <n v="92"/>
    <s v="On time"/>
    <x v="0"/>
    <s v="No"/>
    <s v="Digital Nlatam - Citizen Developers"/>
    <x v="1"/>
    <s v="Digital"/>
    <s v="Aldo Maldonado"/>
    <s v="Oscar Flores"/>
    <s v="Oscar Flores"/>
    <m/>
    <s v="José Ramón Rodríguez"/>
    <s v="PGP Nacional"/>
    <s v="Sí"/>
    <x v="0"/>
    <s v="Marketing/Ventas Cilindros"/>
    <n v="3"/>
    <n v="5"/>
    <n v="1"/>
    <n v="5"/>
    <n v="0"/>
    <n v="5"/>
    <n v="3"/>
    <n v="330"/>
    <n v="5"/>
    <n v="5"/>
    <n v="4"/>
    <n v="3"/>
    <n v="3"/>
    <n v="3"/>
    <n v="3"/>
    <n v="390"/>
    <n v="720"/>
    <s v="S: Se identificó la oportunidad_x000a_N: Sesión con el negocio para definir requerimientos"/>
    <s v="Generar sesión con Oscar Flores, Fernando Madrigal, Mario Carranza y Víctor Mata para definir el alcance del proyecto y evaluar la herramienta a desarrollar."/>
    <n v="20000"/>
    <m/>
    <s v="Mejorar el control del costo por inasistencias de los servicios de vigilancia"/>
    <m/>
    <m/>
    <m/>
    <m/>
    <m/>
    <m/>
    <m/>
    <m/>
    <m/>
    <m/>
    <x v="1"/>
  </r>
  <r>
    <m/>
    <n v="71"/>
    <m/>
    <m/>
    <s v="ECOA etapa II Mezclas especiales"/>
    <s v="Replicar la funcionalidad de ECOA para gases puros para las Mezclas especiales. Consiste en el desarrollo de reportes y certificados de calidad para las mezclas especiales. (etapa 1 réplica de código QR)"/>
    <m/>
    <s v="TBD"/>
    <d v="2025-01-02T00:00:00"/>
    <s v="TBD"/>
    <n v="243"/>
    <s v="Stand by"/>
    <x v="5"/>
    <m/>
    <s v="IT Group"/>
    <x v="1"/>
    <s v="IT Local "/>
    <s v="N/A"/>
    <s v="Raúl Gallegos "/>
    <s v="Arael Mejía"/>
    <s v="Ismael Hernández"/>
    <s v="Aldo Maldonado"/>
    <m/>
    <s v="Sí"/>
    <x v="2"/>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19 Feb con Raul Gallegos, su equipo, Rodolfo Gomez, Ismael Hernández."/>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
    <m/>
    <s v="$TBD"/>
    <s v="Servicio y control de certificados"/>
    <m/>
    <m/>
    <m/>
    <m/>
    <m/>
    <m/>
    <m/>
    <m/>
    <m/>
    <m/>
    <x v="2"/>
  </r>
  <r>
    <m/>
    <n v="72"/>
    <m/>
    <m/>
    <s v="QR para descarga de certificados de calidad Gases puros"/>
    <s v="Replicar la funcionalidad de Ecuador para descarga de certificados de calidad para gases puros"/>
    <m/>
    <d v="2025-02-01T00:00:00"/>
    <d v="2025-01-30T00:00:00"/>
    <s v="TBD"/>
    <n v="215"/>
    <s v="Stand by"/>
    <x v="5"/>
    <m/>
    <s v="IT Group"/>
    <x v="1"/>
    <s v="IT Local "/>
    <s v="N/A"/>
    <s v="Raúl Gallegos "/>
    <s v="Arael Mejía"/>
    <s v="Ismael Hernández"/>
    <s v="Aldo Maldonado"/>
    <s v="Gases Especiales"/>
    <s v="Sí"/>
    <x v="2"/>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con Raul Gallegos, su equipo, Rodolfo Gomez, Ismael Hernández._x000a_30 / 06 / 2025 Está lista de espera de IT"/>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4. Esta en lista de espera por IT _x000a_"/>
    <m/>
    <m/>
    <s v="Servicio y control de certificados"/>
    <m/>
    <m/>
    <m/>
    <m/>
    <m/>
    <m/>
    <m/>
    <m/>
    <m/>
    <m/>
    <x v="2"/>
  </r>
  <r>
    <s v="A3"/>
    <n v="73"/>
    <m/>
    <m/>
    <s v="Implementación Azure B2C"/>
    <s v="Implementación de Azure B2C para unificar cuentas de usuarios en canales digitales: Portales, Recarga Linde web, Apps móviles._x000a_"/>
    <m/>
    <s v="PROYECTO ANTERIOR"/>
    <d v="2024-10-01T00:00:00"/>
    <d v="2025-09-01T00:00:00"/>
    <n v="335"/>
    <s v="On time"/>
    <x v="5"/>
    <s v="No"/>
    <s v="Transformación Digital"/>
    <x v="1"/>
    <s v="SSC"/>
    <s v="NA"/>
    <s v="Edgar Madrigal"/>
    <s v="Cindy Lozano"/>
    <s v="Christian Carrillo"/>
    <s v="José Ramón Rodríguez"/>
    <s v="Desarrollo de Negocios"/>
    <s v="Sí"/>
    <x v="0"/>
    <s v="Marketing/Ventas Cilindros"/>
    <n v="3"/>
    <n v="5"/>
    <n v="5"/>
    <n v="5"/>
    <n v="0"/>
    <n v="3"/>
    <n v="5"/>
    <n v="390"/>
    <n v="3"/>
    <n v="5"/>
    <n v="2"/>
    <n v="5"/>
    <n v="3"/>
    <n v="1"/>
    <n v="3"/>
    <n v="330"/>
    <n v="720"/>
    <s v="S: En desarrollo con SSC y Corporación_x000a_N: Terminar integraciones de diferentes canales, Pruebas finales, Campaña a clientes (usuarios activos)"/>
    <s v="Se solicitará sesión con Cindy Lozano para ver actualización del proyecto y si sigue en el scope de proyectos prioritarios para Transformación Digital."/>
    <m/>
    <m/>
    <s v="Cumplimiento, Satisfacción del Cliente"/>
    <m/>
    <m/>
    <m/>
    <m/>
    <m/>
    <m/>
    <m/>
    <m/>
    <m/>
    <m/>
    <x v="2"/>
  </r>
  <r>
    <m/>
    <n v="74"/>
    <m/>
    <m/>
    <s v="Actualización plan compensación a vendedores PGP &amp; Merchant"/>
    <s v="Update de la matriz digital para generar la compensación variable a vendedores de GE y Merchant."/>
    <m/>
    <s v="TBD"/>
    <d v="2025-01-01T00:00:00"/>
    <d v="2025-10-01T00:00:00"/>
    <n v="244"/>
    <s v="On time"/>
    <x v="0"/>
    <m/>
    <s v="IT Group"/>
    <x v="2"/>
    <s v="IT Local "/>
    <s v="No aplica"/>
    <s v="Pablo Vela"/>
    <s v="Ninfaedith Fernández"/>
    <s v="Velia Niño"/>
    <s v="Tania Mercado"/>
    <s v="Finanzas /Compras / IT"/>
    <s v="Sí"/>
    <x v="3"/>
    <s v="Finanzas/RH/Compras/Nitropet"/>
    <n v="4"/>
    <n v="5"/>
    <n v="4"/>
    <n v="5"/>
    <n v="3"/>
    <n v="5"/>
    <n v="5"/>
    <n v="465"/>
    <n v="3"/>
    <n v="2"/>
    <n v="2"/>
    <n v="3"/>
    <n v="3"/>
    <n v="1"/>
    <n v="3"/>
    <n v="255"/>
    <n v="720"/>
    <s v="S: Proveedor seleccionado, en proceso de alta y sesiones iniciales de analisis de alcance y plan de desarrollo_x000a_N: Concuir el proceso de arranque y hacer seguimiento de sprints "/>
    <m/>
    <m/>
    <m/>
    <m/>
    <m/>
    <m/>
    <m/>
    <m/>
    <m/>
    <m/>
    <m/>
    <m/>
    <m/>
    <m/>
    <x v="3"/>
  </r>
  <r>
    <m/>
    <n v="82"/>
    <s v="AM03192"/>
    <n v="30489"/>
    <s v="Trackabout Value Streams. Tablero Lento Movimiento"/>
    <s v="Tablero que permite identificar los cilindros que entregamos a los clientes y que no regresan a nuestras plantas en periodos de 30, 45, 60 días (Contador, identifica a clientes con lento movimiento para detonar acciones de recuperación o cobro automático. "/>
    <m/>
    <d v="2024-09-01T00:00:00"/>
    <d v="2024-01-09T00:00:00"/>
    <d v="2025-03-01T00:00:00"/>
    <n v="417"/>
    <s v="On time"/>
    <x v="0"/>
    <m/>
    <s v="Digital Nlatam"/>
    <x v="0"/>
    <s v="Digital "/>
    <m/>
    <s v="Oscar Flores"/>
    <s v="Oscar Flores"/>
    <s v="Uriel Torres"/>
    <s v="Armando Guerrero"/>
    <s v="PGP Norte"/>
    <s v="Sí"/>
    <x v="2"/>
    <s v="Producción/Distribución Envasados"/>
    <n v="5"/>
    <n v="5"/>
    <n v="5"/>
    <n v="5"/>
    <n v="3"/>
    <n v="3"/>
    <n v="3"/>
    <n v="435"/>
    <n v="5"/>
    <n v="4"/>
    <n v="1"/>
    <n v="3"/>
    <n v="1"/>
    <n v="1"/>
    <n v="3"/>
    <n v="270"/>
    <n v="705"/>
    <s v="S:  Tablero terminado_x000a_N: Corrección de duplicidad de cilindros en TA. Pendiente Integración a CRM para que se generen tareas para una segunda etapa"/>
    <s v="1. Sesión para validar siguientes pasos con el proceso, después de elaborado el reporte - Semana del 3 al 7 de marzo"/>
    <n v="55000"/>
    <m/>
    <s v="Mejora la Rotación de cilindros_x000a_Mejora en el control de activos"/>
    <m/>
    <m/>
    <m/>
    <m/>
    <m/>
    <m/>
    <m/>
    <n v="0"/>
    <d v="2025-07-01T00:00:00"/>
    <d v="2026-06-01T00:00:00"/>
    <x v="0"/>
  </r>
  <r>
    <m/>
    <n v="76"/>
    <m/>
    <m/>
    <s v="Modulo para Análisis de patrones de consumo de Ctes.."/>
    <s v="Proyecto Réplica de Digital Américas"/>
    <m/>
    <m/>
    <d v="2025-01-01T00:00:00"/>
    <d v="2025-10-01T00:00:00"/>
    <n v="244"/>
    <m/>
    <x v="1"/>
    <m/>
    <s v="Digital Nlatam"/>
    <x v="2"/>
    <m/>
    <m/>
    <s v="Oscar Flores"/>
    <s v="Oscar Flores"/>
    <s v="Gerardo Moya"/>
    <s v="José Ramón Rodríguez"/>
    <m/>
    <m/>
    <x v="3"/>
    <s v="Marketing/Ventas Cilindros"/>
    <n v="3"/>
    <n v="5"/>
    <n v="3"/>
    <n v="5"/>
    <m/>
    <n v="1"/>
    <n v="3"/>
    <n v="300"/>
    <n v="5"/>
    <n v="5"/>
    <n v="2"/>
    <n v="5"/>
    <n v="3"/>
    <n v="3"/>
    <n v="5"/>
    <n v="420"/>
    <n v="720"/>
    <s v="S: Gerardo revisará información con el equipo de José Pinto para probar los datos._x000a_N: En función de las pruebas se definirán los sig. Pasos"/>
    <m/>
    <m/>
    <m/>
    <m/>
    <m/>
    <m/>
    <m/>
    <m/>
    <m/>
    <m/>
    <m/>
    <m/>
    <m/>
    <m/>
    <x v="3"/>
  </r>
  <r>
    <m/>
    <n v="77"/>
    <m/>
    <m/>
    <s v="Cobro automático de rentas y mtto. a clientes de contado"/>
    <s v="Automatizar el cobro de rentas y mantenimientos a clientes de contado."/>
    <m/>
    <s v="TBD"/>
    <d v="2025-01-01T00:00:00"/>
    <s v="TBD"/>
    <n v="244"/>
    <s v="No iniciado"/>
    <x v="1"/>
    <m/>
    <s v="IT Group"/>
    <x v="2"/>
    <s v="IT Local"/>
    <m/>
    <s v="Marco Pacheco"/>
    <s v="Deyanira Blanco "/>
    <m/>
    <s v="José Ramón Rodríguez"/>
    <m/>
    <s v="Sí"/>
    <x v="3"/>
    <s v="Marketing/Ventas Cilindros"/>
    <n v="3"/>
    <n v="1"/>
    <n v="3"/>
    <n v="5"/>
    <n v="5"/>
    <n v="5"/>
    <n v="5"/>
    <n v="405"/>
    <n v="4"/>
    <n v="3"/>
    <n v="2"/>
    <n v="3"/>
    <n v="3"/>
    <n v="3"/>
    <n v="3"/>
    <n v="315"/>
    <n v="720"/>
    <s v="S: Automatizar el cobro de rentas y Mattos a clientes de Contado / Crédito_x000a_N: Realizar Junta para entender requerimientos del negocio. Sesión con Alejandro Torres / Deyanira Blanco / Rubén / Oscar Flores  Monterrubio. Evaluar uso de un Orquestador"/>
    <s v="Agendar sesión para definir requerimientos de Negocio 3Mar25"/>
    <m/>
    <m/>
    <m/>
    <m/>
    <m/>
    <m/>
    <m/>
    <m/>
    <m/>
    <m/>
    <m/>
    <m/>
    <m/>
    <x v="3"/>
  </r>
  <r>
    <m/>
    <m/>
    <m/>
    <m/>
    <s v="APP y visor de Mantenimiento para PGS"/>
    <s v="Aplicación para la captura de actividades realizadas en cada PGS que se le da mantenimiento, de manera que arroje las horas y costos incurridos así como un % de productividad por cada operador y que permita conocer el estatus de los PGS que se encuentran en el talller de mantenimiento."/>
    <m/>
    <m/>
    <d v="2025-07-01T00:00:00"/>
    <d v="2025-09-01T00:00:00"/>
    <n v="62"/>
    <s v="On time"/>
    <x v="4"/>
    <m/>
    <s v="Digital Nlatam - Practicantes"/>
    <x v="1"/>
    <m/>
    <m/>
    <s v="Diego Carpio"/>
    <s v="Heberto Marín"/>
    <m/>
    <s v="Miguel Delgado"/>
    <s v="Operaciones"/>
    <m/>
    <x v="3"/>
    <m/>
    <n v="3"/>
    <n v="5"/>
    <n v="1"/>
    <n v="5"/>
    <n v="0"/>
    <n v="3"/>
    <n v="3"/>
    <n v="300"/>
    <n v="5"/>
    <n v="5"/>
    <n v="2"/>
    <n v="3"/>
    <n v="5"/>
    <n v="3"/>
    <n v="5"/>
    <n v="420"/>
    <n v="720"/>
    <m/>
    <m/>
    <s v="Control"/>
    <m/>
    <m/>
    <m/>
    <m/>
    <m/>
    <m/>
    <m/>
    <m/>
    <m/>
    <m/>
    <m/>
    <m/>
    <x v="4"/>
  </r>
  <r>
    <s v="E7"/>
    <n v="78"/>
    <m/>
    <m/>
    <s v="Reporte One Page de ventas"/>
    <s v="Reporte integral del área de ventas, que incluye los compromisos de diversos indicadores_x000a_"/>
    <m/>
    <s v="TBD"/>
    <d v="2024-01-05T00:00:00"/>
    <s v="TBD"/>
    <n v="606"/>
    <s v="Stand by"/>
    <x v="0"/>
    <m/>
    <s v="Transformación Digital"/>
    <x v="2"/>
    <s v="SSC"/>
    <s v="Desarrollo de Negocios"/>
    <s v="Oscar Flores"/>
    <s v="Ruben González"/>
    <s v="César Paz"/>
    <s v="Tania Mercado"/>
    <s v="Desarrollo de Negocios"/>
    <s v="Sí"/>
    <x v="3"/>
    <s v="Finanzas/RH/Compras/Nitropet"/>
    <n v="3"/>
    <n v="5"/>
    <n v="3"/>
    <n v="5"/>
    <n v="0"/>
    <n v="1"/>
    <n v="5"/>
    <n v="330"/>
    <n v="4"/>
    <n v="5"/>
    <n v="2"/>
    <n v="3"/>
    <n v="3"/>
    <n v="3"/>
    <n v="5"/>
    <n v="375"/>
    <n v="705"/>
    <s v="S: Se definieron requerimientos y se habilitaron en CRM. Tareas para vendedores para registrar compromisos de recolección de cilindros, cobros de rentas. _x000a_N: Retomar proyecto con Negocio, Diseñar reporte. Hacer plan de trabajo. Junta con Negocio para definir requerimientos"/>
    <m/>
    <m/>
    <m/>
    <s v="Tiempo - Disminución de horas en elaboración de reportes área de Ventas"/>
    <m/>
    <m/>
    <m/>
    <m/>
    <m/>
    <m/>
    <m/>
    <m/>
    <m/>
    <m/>
    <x v="3"/>
  </r>
  <r>
    <m/>
    <n v="83"/>
    <s v="AM03412"/>
    <n v="30490"/>
    <s v="Trackabout Value Streams. Tablero Desviaciones comerciales"/>
    <s v="Identificar todos los cilindros que nos regresan los clientes a los cuales no les entregué originalmente"/>
    <m/>
    <d v="2024-10-01T00:00:00"/>
    <d v="2024-01-09T00:00:00"/>
    <d v="2025-03-04T00:00:00"/>
    <n v="420"/>
    <s v="On time"/>
    <x v="0"/>
    <m/>
    <s v="Digital Nlatam"/>
    <x v="0"/>
    <s v="Digital "/>
    <m/>
    <s v="Edgar Borquez"/>
    <s v="Oscar Flores"/>
    <s v="Uriel Torres"/>
    <s v="José Ramón Rodríguez"/>
    <s v="PGP Norte"/>
    <s v="Sí"/>
    <x v="2"/>
    <s v="Marketing/Ventas Cilindros"/>
    <n v="5"/>
    <n v="5"/>
    <n v="5"/>
    <n v="5"/>
    <n v="3"/>
    <n v="3"/>
    <n v="3"/>
    <n v="435"/>
    <n v="5"/>
    <n v="4"/>
    <n v="1"/>
    <n v="3"/>
    <n v="1"/>
    <n v="1"/>
    <n v="3"/>
    <n v="270"/>
    <n v="705"/>
    <s v="S:  Tablero terminado _x000a_N: En proceso de identificar casos de desviaciones para tomar acción. En evaluación etapa de integración con CRM"/>
    <s v="1. Dar seguimiento en la semana del 24 al 28 de Feb, para validar la funcionalidad del ultimo requerimiento del filtro._x000a_2. Junta en la semana del 20 al 28 de feb para aterrizar beneficios potenciales en conjunto con el BB (Edgar junto con José Ramon)_x000a_3. Confirmar que la herramienta está terminada y ahora hay que aprovecharla para detectar oportunidades. Sesión 4Mar25"/>
    <n v="41293"/>
    <m/>
    <s v="Mejor control de activos"/>
    <m/>
    <n v="12388"/>
    <m/>
    <m/>
    <m/>
    <m/>
    <m/>
    <n v="12388"/>
    <d v="2025-10-01T00:00:00"/>
    <d v="2026-09-01T00:00:00"/>
    <x v="0"/>
  </r>
  <r>
    <m/>
    <n v="80"/>
    <m/>
    <n v="27154"/>
    <s v="Reporte de ventas y forecast para mezclas especiales."/>
    <s v="Automatizar el reporte de ventas de gases especiales a un nivel de detalle granular y que sirva como base para el cálculo del forecast (Se necesitan varios cortes al mes)"/>
    <m/>
    <s v="TBD"/>
    <d v="2025-01-01T00:00:00"/>
    <d v="2025-10-01T00:00:00"/>
    <n v="273"/>
    <s v="On time"/>
    <x v="1"/>
    <m/>
    <s v="Digital Nlatam"/>
    <x v="1"/>
    <s v="Digital"/>
    <s v="TBD"/>
    <s v="Raúl Gallegos "/>
    <s v="Raúl Gallegos "/>
    <m/>
    <s v="José Ramón Rodríguez"/>
    <m/>
    <s v="Sí"/>
    <x v="2"/>
    <m/>
    <n v="3"/>
    <n v="5"/>
    <n v="1"/>
    <n v="5"/>
    <n v="0"/>
    <n v="1"/>
    <n v="5"/>
    <n v="300"/>
    <n v="4"/>
    <n v="4"/>
    <n v="3"/>
    <n v="5"/>
    <n v="3"/>
    <n v="5"/>
    <n v="3"/>
    <n v="405"/>
    <n v="705"/>
    <s v="S: Se identificó oportunidad con usuario y se requiere definiciones de alcances y líderes para el proyecto._x000a_Se revisa el alcance del reporte de ventas que está en proceso y hay posibilidad de integrar ambos requerimientos y desarrollar un solo reporte_x000a_N: Sesión con Process Owner para tomar definiciones de negocio_x000a_30/06/2025 : Se toma un nuevo modelo de datos para hacer el cálculo del forecast"/>
    <s v="Se sugiere dividir el proyecto en dos etapas para acelerar el resultado:_x000a_Etapa 1: Ampliar el alcance del proyecto de forecast automático de Oscar Flores para que incluya Especiales, ese proyecto tiene 70% de avance y tiene juntas de seguimiento quincenales, la siguiente junta es el 28 de feb._x000a_30/06/2025 : Pendiente la validación de datos resultado de correr el nuevo modelo _x000a_Etapa 2: Levantar requerimientos para diseñar el reporte de ventas, se propone revisar el proceso As Is con César Moreno y Pablo Núñez / semana del 20 al 28 de feb._x000a_"/>
    <m/>
    <m/>
    <s v="Optimización de procesos_x000a_Reducción de tiempos"/>
    <m/>
    <m/>
    <m/>
    <m/>
    <m/>
    <m/>
    <m/>
    <m/>
    <m/>
    <m/>
    <x v="3"/>
  </r>
  <r>
    <m/>
    <n v="81"/>
    <m/>
    <m/>
    <s v="Sistema de resurtimiento en JDE de HG (RPS - POP)"/>
    <s v="Desarrollo de un sistema que identifique producto en lento movimiento para transferencia a otras localidades e incrementar ventas."/>
    <m/>
    <d v="2023-01-01T00:00:00"/>
    <d v="2024-03-30T00:00:00"/>
    <d v="2025-10-01T00:00:00"/>
    <n v="521"/>
    <s v="En riesgo ente &gt;1&lt;2 meses"/>
    <x v="0"/>
    <m/>
    <s v="IT Group"/>
    <x v="1"/>
    <s v="IT Local"/>
    <m/>
    <s v="Marco Pacheco"/>
    <s v="Nancy González"/>
    <s v="Jaime Hernández"/>
    <s v="José Ramón Rodríguez"/>
    <s v="Nacional"/>
    <s v="Sí"/>
    <x v="1"/>
    <s v="Marketing/Ventas Cilindros"/>
    <n v="5"/>
    <n v="5"/>
    <n v="2"/>
    <n v="5"/>
    <n v="5"/>
    <n v="3"/>
    <n v="5"/>
    <n v="450"/>
    <n v="4"/>
    <n v="2"/>
    <n v="1"/>
    <n v="5"/>
    <n v="3"/>
    <n v="1"/>
    <n v="1"/>
    <n v="255"/>
    <n v="705"/>
    <s v="S: Se encuentra en Análisis por IT incorporando nuevas variables/ requerimientos del negocio. Se identifica la necesidad de desarrollador externo. Salvador cotizó 7.2KUSD mensual por 7 meses de desarrollo con Proveedor TCIS._x000a_N: En espera de aprobación por parte del Negocio para iniciar desarrollo por IT. Cotizar de acuerdo a los requerimientos de Nancy del 13deFeb.  Salvador pedirá una segunda cotización con otro proveedor TGUV 20Feb. Revisar con Marco Pacheco Beneficios estimados del proyecto 20 de Feb25"/>
    <s v="Dar seguimiento a la estimación de la inversión por IT y cantidad de recursos para desarrollos funcionales que cumplan con requerimientos de México._x000a_Manuel da seguimiento con Salvador Reyes y solicita Cotización para evaluar con el negocio los recursos. 14Feb25_x000a_Sesión con Salvador Reyes y Nancy González 19Feb para entender el estatus de la cotización de los cambios."/>
    <n v="150000"/>
    <m/>
    <s v="SI se considera una reducción del 0.5% de la reserva de obsoletos"/>
    <m/>
    <m/>
    <m/>
    <m/>
    <m/>
    <m/>
    <m/>
    <m/>
    <m/>
    <m/>
    <x v="1"/>
  </r>
  <r>
    <m/>
    <n v="90"/>
    <m/>
    <n v="30619"/>
    <s v="Cambio de reporte GAP / inventario de tableau a Power BI"/>
    <s v="Migración de reportes de Tableau a power BI."/>
    <m/>
    <s v="TBD"/>
    <d v="2024-02-28T00:00:00"/>
    <d v="2025-07-01T00:00:00"/>
    <n v="552"/>
    <s v="On time"/>
    <x v="4"/>
    <m/>
    <s v="Digital Nlatam"/>
    <x v="0"/>
    <s v="IT"/>
    <m/>
    <s v="Erika Acosta"/>
    <s v="Erika Acosta"/>
    <s v="Gustavo Primo / Juan Romero "/>
    <s v="Aldo Maldonado"/>
    <m/>
    <s v="Sí"/>
    <x v="2"/>
    <s v="Producción/Distribución Envasados"/>
    <n v="3"/>
    <n v="5"/>
    <n v="2"/>
    <n v="5"/>
    <n v="0"/>
    <n v="3"/>
    <n v="3"/>
    <n v="315"/>
    <n v="5"/>
    <n v="5"/>
    <n v="2"/>
    <n v="5"/>
    <n v="3"/>
    <n v="3"/>
    <n v="3"/>
    <n v="390"/>
    <n v="705"/>
    <s v="S: Ya se tiene una versión actual, los cambios están en desarrollo, se ha dado prioridad a Homecare_x000a_N: Terminar desarrollos, validar información y desplegar. Revision final ultima semana de Mayo"/>
    <s v="1. Sesión de seguimiento con Gerardo y Erika para armar plan de trabajo y prioridad para la migración de los reportes semana 24 al 28 de feb"/>
    <s v="Control de Activos"/>
    <m/>
    <m/>
    <m/>
    <m/>
    <m/>
    <m/>
    <m/>
    <m/>
    <m/>
    <m/>
    <m/>
    <m/>
    <x v="0"/>
  </r>
  <r>
    <m/>
    <n v="91"/>
    <s v="Proceso Jul-25"/>
    <n v="30491"/>
    <s v="Trackabout Value Streams Dashboard. &quot;Black Hole&quot; "/>
    <s v="Herramienta de análisis de datos digital para identificar aquellos cilindros que NO estaban registrados en inventario de activos y gracias a Trackabout se recuperan."/>
    <m/>
    <d v="2024-09-01T00:00:00"/>
    <d v="2024-01-09T00:00:00"/>
    <d v="2025-04-01T00:00:00"/>
    <n v="602"/>
    <s v="En riesgo o vencido &gt; 2 meses"/>
    <x v="0"/>
    <m/>
    <s v="Digital Nlatam"/>
    <x v="0"/>
    <s v="Digital "/>
    <s v="Aldo Maldonado"/>
    <s v="Erika Acosta"/>
    <s v="Erika Acosta"/>
    <s v="Uriel Torres"/>
    <s v="Civoney Alvarez"/>
    <s v="PGP Norte"/>
    <s v="Sí"/>
    <x v="2"/>
    <s v="Producción/Distribución Envasados"/>
    <n v="3"/>
    <n v="5"/>
    <n v="1"/>
    <n v="5"/>
    <n v="1"/>
    <n v="3"/>
    <n v="5"/>
    <n v="345"/>
    <n v="5"/>
    <n v="5"/>
    <n v="3"/>
    <n v="3"/>
    <n v="1"/>
    <n v="3"/>
    <n v="3"/>
    <n v="345"/>
    <n v="690"/>
    <s v="S:  Tablero elaborado en validación (elaborado por Aldo Maldonado). Se está realizando limpieza de datos en TA._x000a_N: Definir si el tablero actual cumple el objetivo, sino hacer los ajustes pertinentes. Validar la calidad de los datos en TA."/>
    <s v="1. Sesión para revisar alcance del reporte existente y levantar requerimientos - Semana del 3 al 7 de marzo"/>
    <s v="Control de Activos"/>
    <m/>
    <s v="Control de activos"/>
    <m/>
    <m/>
    <m/>
    <m/>
    <m/>
    <m/>
    <m/>
    <m/>
    <m/>
    <m/>
    <x v="0"/>
  </r>
  <r>
    <m/>
    <n v="84"/>
    <m/>
    <m/>
    <s v="Tablero One Page de indicadores para control de cilindros en Power BI"/>
    <s v="Aprovechar la migración de tablea a power BI de reportes clave de Control del cilindros para armar un reporte One Page"/>
    <m/>
    <s v="TBD"/>
    <d v="2024-03-12T00:00:00"/>
    <d v="2025-09-01T00:00:00"/>
    <n v="539"/>
    <s v="On time"/>
    <x v="4"/>
    <m/>
    <s v="Digital Nlatam - Citizen Developers"/>
    <x v="1"/>
    <s v="Digital "/>
    <m/>
    <s v="Erika Acosta"/>
    <s v="Erika Acosta"/>
    <s v="TBD"/>
    <s v="Aldo Maldonado"/>
    <m/>
    <s v="Sí"/>
    <x v="2"/>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
    <m/>
    <m/>
    <s v="Simplicidad administrativa y mejora en el análisis de información"/>
    <m/>
    <m/>
    <m/>
    <m/>
    <m/>
    <m/>
    <m/>
    <m/>
    <m/>
    <m/>
    <x v="2"/>
  </r>
  <r>
    <m/>
    <n v="85"/>
    <m/>
    <m/>
    <s v="Reporte automático de recuperación y aumentos de dotación en power BI"/>
    <s v="Migración de reportes de Tableau a power BI._x000a_"/>
    <m/>
    <s v="TBD"/>
    <d v="2024-05-01T00:00:00"/>
    <d v="2025-11-01T00:00:00"/>
    <n v="489"/>
    <s v="On time"/>
    <x v="4"/>
    <m/>
    <s v="Digital Nlatam - Citizen Developers"/>
    <x v="1"/>
    <s v="Digital"/>
    <m/>
    <s v="Erika Acosta"/>
    <s v="Erika Acosta "/>
    <s v="Gustavo Primo "/>
    <s v="Aldo Maldonado"/>
    <m/>
    <s v="Sí"/>
    <x v="2"/>
    <s v="Producción/Distribución Envasados"/>
    <n v="3"/>
    <n v="5"/>
    <n v="2"/>
    <n v="5"/>
    <n v="0"/>
    <n v="3"/>
    <n v="3"/>
    <n v="315"/>
    <n v="5"/>
    <n v="5"/>
    <n v="2"/>
    <n v="5"/>
    <n v="3"/>
    <n v="3"/>
    <n v="3"/>
    <n v="390"/>
    <n v="705"/>
    <s v="S: Ya se tiene una versión actual, los cambios están en están en desarrollo, se ha dado prioridad a Homecare, después se dará prioridad al reporte GAP._x000a_N: Terminar desarrollos, validar información y desplegar."/>
    <s v="1. Sesión de seguimiento con Gerardo y Erika para armar plan de trabajo y prioridad para la migración de los reportes semana 24 al 28 de feb"/>
    <m/>
    <m/>
    <m/>
    <m/>
    <m/>
    <m/>
    <m/>
    <m/>
    <m/>
    <m/>
    <m/>
    <m/>
    <m/>
    <x v="2"/>
  </r>
  <r>
    <m/>
    <n v="86"/>
    <m/>
    <m/>
    <s v="Cambio de reporte rotación de tableau a Power BI"/>
    <s v="Migración de reportes de Tableau a power BI por Directriz._x000a_"/>
    <m/>
    <s v="TBD"/>
    <d v="2024-12-15T00:00:00"/>
    <s v="TBD"/>
    <n v="261"/>
    <s v="Stand by"/>
    <x v="4"/>
    <m/>
    <s v="Digital Nlatam - Citizen Developers"/>
    <x v="4"/>
    <s v="Digital "/>
    <m/>
    <s v="Erika Acosta"/>
    <s v="Erika Acosta"/>
    <s v="TBD"/>
    <s v="Aldo Maldonado"/>
    <m/>
    <s v="Sí"/>
    <x v="2"/>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_x000a_2. Agosto 2025 : Se hará una sesión de alineación para validar requerimientos sobre una nueva aplicación y necesidad.  Dependiendo de esta sesión se decidí si iniciar con la migración de tableau a power BI, se coloca en HOLD hasta nuevo aviso."/>
    <m/>
    <m/>
    <m/>
    <m/>
    <m/>
    <m/>
    <m/>
    <m/>
    <m/>
    <m/>
    <m/>
    <m/>
    <m/>
    <x v="1"/>
  </r>
  <r>
    <m/>
    <n v="87"/>
    <m/>
    <m/>
    <s v="Reporte de crecimiento de PSO´s ´para gases especiales. "/>
    <s v="Convertir el  Reporte de crecimiento de PSO´s que es manual y se hace con base al conocimiento de los vendedores a un reporte automatizado. Revisar con Edgar, la iniciativa de registrar PSO en CRM"/>
    <m/>
    <s v="TBD"/>
    <d v="2025-08-28T00:00:00"/>
    <d v="2025-10-01T00:00:00"/>
    <n v="5"/>
    <s v="On time"/>
    <x v="1"/>
    <m/>
    <s v="Digital Nlatam"/>
    <x v="2"/>
    <s v="Trans Digital"/>
    <m/>
    <s v="Raúl Gallegos "/>
    <s v="Raúl Gallegos "/>
    <m/>
    <s v="José Ramón Rodríguez"/>
    <m/>
    <s v="Sí"/>
    <x v="2"/>
    <m/>
    <n v="3"/>
    <n v="5"/>
    <n v="1"/>
    <n v="5"/>
    <n v="0"/>
    <n v="1"/>
    <n v="5"/>
    <n v="300"/>
    <n v="5"/>
    <n v="5"/>
    <n v="3"/>
    <n v="3"/>
    <n v="3"/>
    <n v="3"/>
    <n v="5"/>
    <n v="405"/>
    <n v="705"/>
    <s v="S: Se identificó oportunidad con usuario y se requiere definiciones de alcances y líderes para el proyecto._x000a_N: Sesión con Process Owner para tomar definiciones de negocio"/>
    <s v="1. Programar sesión para definir el proyecto, alcance y equipo 24 - 28 Feb"/>
    <m/>
    <m/>
    <s v="Optimización del proceso"/>
    <m/>
    <m/>
    <m/>
    <m/>
    <m/>
    <m/>
    <m/>
    <m/>
    <m/>
    <m/>
    <x v="4"/>
  </r>
  <r>
    <m/>
    <n v="88"/>
    <m/>
    <m/>
    <s v="BD y APP para el control de Horas de Servicio de Conductores profesionales PGP, Bulk y Nitropet"/>
    <s v="Desarrollo de una Herramienta Digital para llevar el seguimiento y control de las Hrs de servicio de Conductores Profesionales"/>
    <m/>
    <d v="2025-04-30T00:00:00"/>
    <d v="2025-04-30T00:00:00"/>
    <s v="TBD"/>
    <n v="125"/>
    <s v="On time"/>
    <x v="2"/>
    <s v="No"/>
    <s v="IT Group"/>
    <x v="1"/>
    <s v="Digital"/>
    <m/>
    <s v="Jesús Guzmán"/>
    <s v="Diego Carpio"/>
    <s v="NA"/>
    <s v="Miguel Delgado"/>
    <s v="Operaciones"/>
    <s v="Si"/>
    <x v="1"/>
    <s v="Producción/Distribución Envasados"/>
    <n v="5"/>
    <n v="5"/>
    <n v="4"/>
    <n v="5"/>
    <n v="0"/>
    <n v="3"/>
    <n v="5"/>
    <n v="405"/>
    <n v="5"/>
    <n v="5"/>
    <n v="4"/>
    <n v="1"/>
    <n v="1"/>
    <n v="3"/>
    <n v="1"/>
    <n v="300"/>
    <n v="705"/>
    <s v="S: Se identifica la necesidad y se tienen sesiones con distintas areas del negocio para conocer la tecnología actual disponible. Marina Dávila solicita a Roberto Mtz acceso a las BD de datos donde se tiene reconocimiento facial para primeras pruebas._x000a_N: Sesión con seguridad, IT, Distribución y RH, Semana 12 May para definir alcance de un primer piloto basado en los identificadores de reconocimiento facial instalados en disntintas plantas. Definir con Seguridad e IT cuál será la tecnología estándar a instalar en el resto de las localidades"/>
    <s v="Definición rápida de alcance del proyecto con Manuel Lozoya. Validar lo del login facial con RH dado que las BD y dispositivo son de proveedores externos."/>
    <s v="Compliance"/>
    <m/>
    <m/>
    <m/>
    <m/>
    <m/>
    <m/>
    <m/>
    <m/>
    <m/>
    <m/>
    <m/>
    <m/>
    <x v="2"/>
  </r>
  <r>
    <s v="G5"/>
    <n v="89"/>
    <m/>
    <m/>
    <s v="Cierre automático de bitácoras para Ventas de contado"/>
    <s v="Conciliación automática de depósitos/transferencias del banco y pagos con tarjeta con las ventas de contado en el sistema de bitácoras_x000a_"/>
    <m/>
    <s v="TBD"/>
    <m/>
    <s v="TBD"/>
    <m/>
    <s v="No iniciado"/>
    <x v="1"/>
    <m/>
    <s v="IT Group"/>
    <x v="2"/>
    <s v="IT Local"/>
    <m/>
    <s v="Marco Pacheco"/>
    <s v="Deyanira Blanco"/>
    <s v="Carlos Arturo Rodríguez_x000a_/ Armando Ramos"/>
    <s v="José Ramón Rodríguez"/>
    <s v="Nacional"/>
    <s v="Sí"/>
    <x v="3"/>
    <s v="Marketing/Ventas Cilindros"/>
    <n v="5"/>
    <n v="5"/>
    <n v="2"/>
    <n v="5"/>
    <n v="0"/>
    <n v="5"/>
    <n v="5"/>
    <n v="405"/>
    <n v="3"/>
    <n v="3"/>
    <n v="2"/>
    <n v="5"/>
    <n v="1"/>
    <n v="3"/>
    <n v="3"/>
    <n v="300"/>
    <n v="705"/>
    <s v="S: Actualmente se realiza proceso manual para identificar los pagos de los clientes en sistema de Tesorería y posteriormente se relaciona ese pago en el sistema de bitácoras para la conciliación de la venta de contado._x000a_N: Detallar requerimiento con negocio"/>
    <s v="Este proyecto tiene dependencia del proyecto 23, donde se integra cierre de bitácora de ventas contado de Mercado Pago. Se podrían ir describiendo requerimientos de negocios con supuestos de funcionalidad con Mercado Pago"/>
    <m/>
    <m/>
    <s v="Control "/>
    <m/>
    <m/>
    <m/>
    <m/>
    <m/>
    <m/>
    <m/>
    <m/>
    <m/>
    <m/>
    <x v="3"/>
  </r>
  <r>
    <m/>
    <n v="92"/>
    <m/>
    <m/>
    <s v="Dashboard Digital de KPI´s  Administrativos para Sucursales"/>
    <s v="Herramienta donde se integran los KPIs de forma diaria para seguimiento y toma de acciones de forma oportuna en temas adminisrativos: reclamaciones, bitácoras, uso HH, Conciliación rutas, transitos, permisos, gastos que actualmente se integran manualmente."/>
    <m/>
    <d v="2025-04-01T00:00:00"/>
    <d v="2025-04-01T00:00:00"/>
    <d v="2025-05-23T00:00:00"/>
    <n v="52"/>
    <s v="On time"/>
    <x v="6"/>
    <m/>
    <s v="Digital Nlatam - Citizen Developers"/>
    <x v="0"/>
    <m/>
    <s v="Aldo Maldonado"/>
    <s v="Oscar Flores"/>
    <s v="Oscar Flores"/>
    <m/>
    <s v="José Ramón Rodríguez"/>
    <s v="PGP Nacional"/>
    <s v="Si"/>
    <x v="3"/>
    <s v="Marketing/Ventas Cilindros"/>
    <n v="3"/>
    <n v="5"/>
    <n v="1"/>
    <n v="5"/>
    <n v="0"/>
    <n v="1"/>
    <n v="3"/>
    <n v="270"/>
    <n v="5"/>
    <n v="5"/>
    <n v="2"/>
    <n v="3"/>
    <n v="5"/>
    <n v="3"/>
    <n v="5"/>
    <n v="420"/>
    <n v="690"/>
    <s v="S: Se libera la herramienta, se da capacitación a usuarios._x000a_N: Se dará acceso a gerentes comerciales."/>
    <m/>
    <s v="Compliance"/>
    <m/>
    <m/>
    <m/>
    <m/>
    <m/>
    <m/>
    <m/>
    <m/>
    <m/>
    <m/>
    <m/>
    <m/>
    <x v="0"/>
  </r>
  <r>
    <m/>
    <n v="94"/>
    <m/>
    <m/>
    <s v="Herramienta Digital para el Análisis, Monitoreo e identificación de riesgos de manera remota de variables administrativas en Sucursales"/>
    <s v="Herramienta de diagnostico/medición de riesgos en sucursales en los siguientes temas: microcréditos, tiempo de cierre de bitácoras, TDI vs lista de empleados, productos a demostración, añejamiento en productos a demostración entre otras."/>
    <m/>
    <d v="2025-04-01T00:00:00"/>
    <d v="2025-04-01T00:00:00"/>
    <d v="2025-07-01T00:00:00"/>
    <n v="91"/>
    <s v="On time"/>
    <x v="6"/>
    <m/>
    <s v="Digital Nlatam - Citizen Developers"/>
    <x v="0"/>
    <m/>
    <s v="Aldo Maldonado"/>
    <s v="Oscar Flores"/>
    <s v="Oscar Flores"/>
    <m/>
    <s v="José Ramón Rodríguez"/>
    <s v="PGP Nacional"/>
    <s v="Si"/>
    <x v="3"/>
    <s v="Marketing/Ventas Cilindros"/>
    <n v="3"/>
    <n v="5"/>
    <n v="1"/>
    <n v="5"/>
    <n v="0"/>
    <n v="1"/>
    <n v="3"/>
    <n v="270"/>
    <n v="5"/>
    <n v="5"/>
    <n v="2"/>
    <n v="3"/>
    <n v="5"/>
    <n v="3"/>
    <n v="5"/>
    <n v="420"/>
    <n v="690"/>
    <s v="S: Se libera herramienta que integra información para monitoreo de indicadores críticos en sucursales._x000a_N: La información de producto a demostración se libera en una herramienta por separardo."/>
    <s v="Concluido"/>
    <s v="Compliance"/>
    <m/>
    <s v="Control/Compliance"/>
    <m/>
    <m/>
    <m/>
    <m/>
    <m/>
    <m/>
    <m/>
    <m/>
    <m/>
    <m/>
    <x v="0"/>
  </r>
  <r>
    <s v="E3"/>
    <n v="96"/>
    <s v="?"/>
    <m/>
    <s v="Automatización servicios  iniciales SAOS"/>
    <s v="Proceso de automatización de los servicios iniciales para pacientes de SAOS, pasando por los procesos de  servicio inicial, entrega de consumibles, entrega de equipo y servicio final."/>
    <m/>
    <s v="PROYECTO ANTERIOR"/>
    <d v="2025-01-15T00:00:00"/>
    <d v="2025-07-12T00:00:00"/>
    <n v="178"/>
    <s v="On time"/>
    <x v="2"/>
    <s v="No"/>
    <s v="Transformación Digital"/>
    <x v="0"/>
    <s v="SSC"/>
    <s v="NA"/>
    <s v="Alan Mendoza"/>
    <s v="Omar Acosta"/>
    <s v="César Paz"/>
    <s v="José Ramón Rodríguez"/>
    <s v="Desarrollo de Negocios"/>
    <s v="Sí"/>
    <x v="0"/>
    <s v="Producción/Distribución Envasados"/>
    <n v="3"/>
    <n v="5"/>
    <n v="5"/>
    <n v="5"/>
    <n v="3"/>
    <n v="3"/>
    <n v="3"/>
    <n v="405"/>
    <n v="3"/>
    <n v="4"/>
    <n v="2"/>
    <n v="5"/>
    <n v="3"/>
    <n v="1"/>
    <n v="1"/>
    <n v="285"/>
    <n v="690"/>
    <s v="S: Se llevó a cabo la orquestación con JDE el dia 12 de julio. Proyecto terminado por Omar Acosta."/>
    <m/>
    <n v="144000"/>
    <m/>
    <s v="Productividad - Hard Savings $ 144 K USD (incremento de días paciente por entrega oportuna de equipos SAOS)"/>
    <m/>
    <m/>
    <m/>
    <m/>
    <m/>
    <m/>
    <m/>
    <m/>
    <m/>
    <m/>
    <x v="0"/>
  </r>
  <r>
    <m/>
    <n v="93"/>
    <m/>
    <m/>
    <s v="Visor Seguimiento de cilindros vacios pendientes de enviar a planta"/>
    <m/>
    <m/>
    <d v="2025-04-01T00:00:00"/>
    <m/>
    <m/>
    <m/>
    <s v="No iniciado"/>
    <x v="6"/>
    <m/>
    <s v="Digital Nlatam - Citizen Developers"/>
    <x v="2"/>
    <m/>
    <s v="Aldo Maldonado"/>
    <s v="Oscar Flores"/>
    <s v="Oscar Flores"/>
    <m/>
    <s v="José Ramón Rodríguez"/>
    <s v="PGP Nacional"/>
    <s v="Si"/>
    <x v="3"/>
    <s v="Producción/Distribución Envasados"/>
    <n v="3"/>
    <n v="5"/>
    <n v="1"/>
    <n v="5"/>
    <n v="0"/>
    <n v="1"/>
    <n v="3"/>
    <n v="270"/>
    <n v="5"/>
    <n v="5"/>
    <n v="2"/>
    <n v="3"/>
    <n v="5"/>
    <n v="3"/>
    <n v="5"/>
    <n v="420"/>
    <n v="690"/>
    <s v="S: Definición de requerimientos"/>
    <m/>
    <m/>
    <m/>
    <m/>
    <m/>
    <m/>
    <m/>
    <m/>
    <m/>
    <m/>
    <m/>
    <m/>
    <m/>
    <m/>
    <x v="3"/>
  </r>
  <r>
    <m/>
    <n v="98"/>
    <s v="NO"/>
    <m/>
    <s v="Desarrollo de APP para alta de prospectos de PSOs MAPAX de  Atmósfera controlada para alimentos."/>
    <s v="Desarrollo de una BD y APP que pueda alimentar la fuerza de ventas con proyectos prospecto para las PSOs MAPAX de atmósfera controlada para Alimentos. La APP servirá para asesorar a los vendedores de acuerdo a sus prospectos por parte de Nineth Gallegos y además llevar una administración de captura de leads para el negocio de Alimentos y Bebidas (desarrollo de mercado). La APP quedó instertada en el sitio de Sharepoint de Alimentos y Bebidas, también desarrollado por el área de Digitalización y Procesos."/>
    <m/>
    <d v="2025-06-25T00:00:00"/>
    <d v="2025-06-25T00:00:00"/>
    <d v="2025-07-14T00:00:00"/>
    <n v="19"/>
    <s v="On time"/>
    <x v="1"/>
    <s v="No"/>
    <s v="Digital Nlatam - Practicantes"/>
    <x v="0"/>
    <s v="Digital"/>
    <s v="Santiago Juárez"/>
    <s v="Nineth Gallegos"/>
    <s v="Nineth Gallegos"/>
    <s v="NA"/>
    <s v="José Ramón Rodríguez"/>
    <s v="Desarrollo de Negocios"/>
    <s v="Si"/>
    <x v="0"/>
    <s v="Marketing/Ventas Cilindros"/>
    <n v="3"/>
    <n v="1"/>
    <n v="2"/>
    <n v="5"/>
    <n v="0"/>
    <n v="3"/>
    <n v="0"/>
    <n v="210"/>
    <n v="5"/>
    <n v="5"/>
    <n v="4"/>
    <n v="5"/>
    <n v="3"/>
    <n v="5"/>
    <n v="5"/>
    <n v="480"/>
    <n v="690"/>
    <s v="S: Se tienes ya  la APP de maduración, pero se que requiere ser agregadas el resto de PSOs. Como una siguiente etapa, se verá con Edgar Madrigal y Cindy Lozano si en CRM se puede poner la información para evitar tener una herramienta que pueda estar en CRM integrada."/>
    <m/>
    <s v="Ventas"/>
    <m/>
    <s v="Información para área comercial  del área de alimentos que apoyará generación de ventas."/>
    <m/>
    <m/>
    <m/>
    <m/>
    <m/>
    <m/>
    <m/>
    <m/>
    <m/>
    <m/>
    <x v="0"/>
  </r>
  <r>
    <m/>
    <n v="95"/>
    <m/>
    <m/>
    <s v="Modelo de compensación Variable Distribución PGP"/>
    <s v="Revisión del Modelo actual de compensación Variable de PGP que permita mejorar el proceso, identificando oportunidades de control y automatización_x000a_"/>
    <m/>
    <d v="2025-04-15T00:00:00"/>
    <d v="2025-04-15T00:00:00"/>
    <d v="2025-10-01T00:00:00"/>
    <n v="140"/>
    <s v="On time"/>
    <x v="2"/>
    <s v="No"/>
    <s v="IT Group"/>
    <x v="1"/>
    <s v="Digital"/>
    <s v="Marina Davila"/>
    <s v="Hector Cuellar"/>
    <s v="Hector Cuellar"/>
    <s v="NA"/>
    <s v="Miguel Delgado"/>
    <s v="Operaciones"/>
    <s v="Si"/>
    <x v="2"/>
    <s v="Producción/Distribución Envasados"/>
    <n v="5"/>
    <n v="5"/>
    <n v="4"/>
    <n v="5"/>
    <n v="1"/>
    <n v="3"/>
    <n v="5"/>
    <n v="420"/>
    <n v="3"/>
    <n v="3"/>
    <n v="2"/>
    <n v="3"/>
    <n v="1"/>
    <n v="3"/>
    <n v="3"/>
    <n v="270"/>
    <n v="690"/>
    <s v="S: Se identifican oportunidades en el proceso actual de compensación de Dist. de PGP en el registro de información. Se requiere reducir la interaccion manual de datos en el proceso_x000a_N: Revisión del proceso con líderes de Distribución, staff Distribución y business Analyst, semana 5 de May. para identificar oportunidades de sistema o proceso"/>
    <s v="Agendar sesión de revisión inicial con Líderes y ejecutores, 7 de Mayo 25"/>
    <s v="Compliance"/>
    <m/>
    <s v="Control / Compliance"/>
    <m/>
    <m/>
    <m/>
    <m/>
    <m/>
    <m/>
    <m/>
    <m/>
    <m/>
    <m/>
    <x v="2"/>
  </r>
  <r>
    <m/>
    <n v="99"/>
    <m/>
    <m/>
    <s v="Página de Sharepoint de Alimentos (desarrollo de Negocios)"/>
    <s v="Desarrollo de la página de desarrollo de Mercado para alimentos con información útil para el personal de ventas. "/>
    <m/>
    <d v="2025-05-01T00:00:00"/>
    <d v="2025-05-26T00:00:00"/>
    <d v="2025-06-25T00:00:00"/>
    <n v="30"/>
    <s v="On time"/>
    <x v="1"/>
    <s v="No"/>
    <s v="Digital Nlatam - Citizen Developers"/>
    <x v="0"/>
    <s v="Digital"/>
    <s v="Nineth Gallegos / Claudia Oliden"/>
    <s v="Nineth Gallegos"/>
    <s v="Nineth Gallegos"/>
    <s v="NA"/>
    <s v="José Ramón Rodríguez"/>
    <s v="Desarrollo de Negocios"/>
    <s v="Si"/>
    <x v="0"/>
    <s v="Marketing/Ventas Cilindros"/>
    <n v="3"/>
    <n v="1"/>
    <n v="2"/>
    <n v="5"/>
    <n v="0"/>
    <n v="3"/>
    <n v="0"/>
    <n v="210"/>
    <n v="5"/>
    <n v="5"/>
    <n v="4"/>
    <n v="5"/>
    <n v="3"/>
    <n v="5"/>
    <n v="5"/>
    <n v="480"/>
    <n v="690"/>
    <s v="S: Sitio terminado y validado por Nineth Gallegos"/>
    <m/>
    <s v="Reducción de Tiempos de consulta"/>
    <m/>
    <s v="Información para área comercial  del área de alimentos que apoyará generación de ventas."/>
    <m/>
    <m/>
    <m/>
    <m/>
    <m/>
    <m/>
    <m/>
    <m/>
    <m/>
    <m/>
    <x v="0"/>
  </r>
  <r>
    <m/>
    <n v="97"/>
    <m/>
    <m/>
    <s v="Automatización para la Gestión de Altas de Pacientes ISSSTE"/>
    <s v="El proyecto consiste en desarrollar un proceso automatizado para la alta de pacientes y la generación del servicio inicial a partir de solicitudes enviadas vía correo electrónico. Las solicitudes, que incluyen documentos PDF con la información, serán procesadas mediante la herramienta Argus, basada en inteligencia artificial, para descifrar y convertir el contenido en datos estructurados. Posteriormente, estos datos se integrarán en el CRM y en JDE para crear el registro del paciente y la orden, completando el ciclo con la confirmación automática enviada a la institución._x000a_El objetivo principal es optimizar el tiempo de respuesta, asegurando que cada solicitud sea atendida en menos de 30 minutos, cumpliendo con los estándares establecidos por contrato. Esto permitirá sustituir el flujo manual actual, que ha generado incumplimientos en dicha métrica, con un proceso eficiente y completamente automatizado."/>
    <m/>
    <d v="2025-05-03T00:00:00"/>
    <d v="2025-06-04T00:00:00"/>
    <d v="2025-10-01T00:00:00"/>
    <n v="90"/>
    <s v="On time"/>
    <x v="5"/>
    <s v="No"/>
    <s v="Transformación Digital"/>
    <x v="1"/>
    <s v="T. Digital, Digitalización"/>
    <s v="NA"/>
    <s v="Alan Mendoza"/>
    <s v="Luis Banda"/>
    <s v="Adolfo Bulnes"/>
    <s v="José Ramón Rodríguez"/>
    <s v="Desarrollo de Negocios"/>
    <s v="Sí"/>
    <x v="0"/>
    <s v="Marketing/Ventas Cilindros"/>
    <n v="5"/>
    <n v="5"/>
    <n v="5"/>
    <n v="5"/>
    <m/>
    <n v="3"/>
    <n v="3"/>
    <n v="390"/>
    <n v="4"/>
    <n v="4"/>
    <n v="2"/>
    <n v="3"/>
    <n v="5"/>
    <n v="1"/>
    <n v="1"/>
    <n v="300"/>
    <n v="690"/>
    <s v="S: En definición de requerimientos por parte del negocio._x000a_N: Ante nuevos requerimientos se solicitará una nueva cotización de proveedor externo."/>
    <m/>
    <s v="Tiempo / Compliance"/>
    <m/>
    <s v="Mejora de Servicio a pacientes"/>
    <m/>
    <m/>
    <m/>
    <m/>
    <m/>
    <m/>
    <m/>
    <m/>
    <m/>
    <m/>
    <x v="1"/>
  </r>
  <r>
    <m/>
    <n v="103"/>
    <m/>
    <m/>
    <s v="Visor para medir el desempeño de la fuerza de ventas"/>
    <s v="Herramienta para medir el desempeño en crecimiento de clientes por vendedor, Región y División. "/>
    <m/>
    <d v="2024-10-01T00:00:00"/>
    <d v="2025-01-15T00:00:00"/>
    <d v="2025-08-01T00:00:00"/>
    <n v="230"/>
    <s v="On time"/>
    <x v="1"/>
    <m/>
    <s v="Digital Nlatam - Citizen Developers"/>
    <x v="0"/>
    <s v="N/A"/>
    <s v="Aldo Maldonado"/>
    <s v="Oscar Flores"/>
    <s v="Oscar Flores"/>
    <s v="Aldo Maldonado"/>
    <s v="José Ramón Rodríguez"/>
    <s v="PGP NAL."/>
    <s v="Sí"/>
    <x v="3"/>
    <s v="Marketing/Ventas Cilindros"/>
    <n v="3"/>
    <n v="5"/>
    <n v="1"/>
    <n v="5"/>
    <n v="0"/>
    <n v="5"/>
    <n v="3"/>
    <n v="330"/>
    <n v="5"/>
    <n v="5"/>
    <n v="2"/>
    <n v="3"/>
    <n v="3"/>
    <n v="3"/>
    <n v="3"/>
    <n v="360"/>
    <n v="690"/>
    <s v="S: Se revisa con usuario requerimiento y diselo del dashboard. Se obtiene en julio acceso a BD para los practicantes que van a realizar el desarrollo._x000a_N: Desarrollo en Power BI."/>
    <s v="Se programa sesión con Oscar Flores el 5 de mayo para validar requerimientos"/>
    <s v="Reducción de tiempo"/>
    <m/>
    <s v="Tiempo"/>
    <m/>
    <m/>
    <m/>
    <m/>
    <m/>
    <m/>
    <m/>
    <m/>
    <m/>
    <m/>
    <x v="0"/>
  </r>
  <r>
    <s v="E5"/>
    <n v="104"/>
    <s v="GPG33156"/>
    <m/>
    <s v="Email automation Customer Insight / AI"/>
    <s v="Envío de correos automáticos a grupos de clientes en función del cumplimiento de criterios predefinidos, para generar clientes potenciales de Ventas Nuevas._x000a_"/>
    <m/>
    <s v="TBD"/>
    <d v="2024-01-05T00:00:00"/>
    <d v="2025-01-01T00:00:00"/>
    <n v="362"/>
    <s v="On time"/>
    <x v="1"/>
    <m/>
    <s v="Transformación Digital"/>
    <x v="0"/>
    <s v="Externo"/>
    <s v="Desarrollo de Negocios"/>
    <s v="Tania Castorena"/>
    <s v="Jorge Villarreal"/>
    <s v="Externo"/>
    <s v="José Ramón Rodríguez"/>
    <s v="Desarrollo de Negocios"/>
    <s v="Sí"/>
    <x v="3"/>
    <m/>
    <n v="3"/>
    <n v="5"/>
    <n v="5"/>
    <n v="5"/>
    <n v="3"/>
    <n v="3"/>
    <n v="3"/>
    <n v="405"/>
    <n v="3"/>
    <n v="3"/>
    <n v="2"/>
    <n v="3"/>
    <n v="3"/>
    <n v="1"/>
    <n v="3"/>
    <n v="270"/>
    <n v="675"/>
    <s v="S: Liberada y funcionando con campaña actual. Promoción del COBOT. 27Ene25. 2600 correos que generaron 30 leads interesados en una prueba._x000a_N: Seguimiento a la campaña actual y diseño de nuevas campañas"/>
    <s v="Se revisó con Adalberto Mejía estatus y se identifica la necesidad de depurar datos de contacto (e-mails) con perfil de dueños de empresa y tomadores de decisiones. Sesión De Adalberto con Tania Castorena semana del 2 de Mayo para revisar estatus"/>
    <n v="500000"/>
    <m/>
    <s v="Crecimiento - Hard Savings  $510.4 K USD (nuevos leads derivados de envío de campañas de marketing dirigidas)"/>
    <m/>
    <m/>
    <m/>
    <m/>
    <m/>
    <m/>
    <m/>
    <n v="0"/>
    <m/>
    <m/>
    <x v="0"/>
  </r>
  <r>
    <m/>
    <n v="100"/>
    <m/>
    <m/>
    <s v="App para seguimiento de buenas prácticas de producto medicinal en sucursales."/>
    <s v="Llevar el seguimiento de visitas y hallazgos de los responsables sanitarios a las sucursales."/>
    <m/>
    <d v="2025-02-01T00:00:00"/>
    <m/>
    <m/>
    <m/>
    <s v="No iniciado"/>
    <x v="0"/>
    <s v="No"/>
    <s v="Digital Nlatam - Citizen Developers"/>
    <x v="2"/>
    <s v="Digital"/>
    <s v="TBD"/>
    <s v="Oscar Flores"/>
    <s v="Aldo Maldonado"/>
    <s v="N/A"/>
    <s v="José Ramón Rodríguez"/>
    <s v="PGP Nacional"/>
    <s v="Sí"/>
    <x v="0"/>
    <s v="Marketing/Ventas Cilindros"/>
    <n v="3"/>
    <n v="5"/>
    <n v="1"/>
    <n v="3"/>
    <n v="0"/>
    <n v="5"/>
    <n v="3"/>
    <n v="300"/>
    <n v="5"/>
    <n v="5"/>
    <n v="4"/>
    <n v="3"/>
    <n v="3"/>
    <n v="3"/>
    <n v="3"/>
    <n v="390"/>
    <n v="690"/>
    <s v="S: Se identificó la oportunidad_x000a_N: Sesión con el negocio para definir requerimientos"/>
    <s v="Este proyecto es posible se cancele dado que quedó incluido en el proyecto solciitado por el Ing. Galván."/>
    <m/>
    <m/>
    <s v="Control y cumplimiento para la continuidad del negocio"/>
    <m/>
    <m/>
    <m/>
    <m/>
    <m/>
    <m/>
    <m/>
    <m/>
    <m/>
    <m/>
    <x v="3"/>
  </r>
  <r>
    <s v="G1"/>
    <n v="101"/>
    <m/>
    <m/>
    <s v="Trackabout Value Streams. Tablero. Cobro de cilindros dañados por los clientes SIGA. Que se genere la orden automática para facturarle al cliente"/>
    <s v="_x000a_Identificar los activos dañados por clientes, que deben ser dados de baja por ya no ser aptos para servicio, o bien que requieren un mantenimiento para continuar en operación y automatizar el cobro al cliente"/>
    <m/>
    <s v="TBD"/>
    <d v="2024-01-02T00:00:00"/>
    <s v="TBD"/>
    <n v="609"/>
    <m/>
    <x v="1"/>
    <m/>
    <s v="Digital Nlatam"/>
    <x v="2"/>
    <s v="Digital"/>
    <m/>
    <s v="Jessica Zanella"/>
    <s v="Jessica Zanella"/>
    <s v="Uriel Torres"/>
    <s v="Aldo Maldonado"/>
    <s v="Nacional "/>
    <s v="Sí"/>
    <x v="2"/>
    <s v="Marketing/Ventas Cilindros"/>
    <n v="5"/>
    <n v="5"/>
    <n v="4"/>
    <n v="5"/>
    <n v="3"/>
    <n v="3"/>
    <n v="3"/>
    <n v="420"/>
    <n v="5"/>
    <n v="4"/>
    <n v="1"/>
    <n v="3"/>
    <n v="1"/>
    <n v="1"/>
    <n v="3"/>
    <n v="270"/>
    <n v="690"/>
    <s v="S: Se desarrollo reporte de cilindros potenciales de cobro de Mtto._x000a_N: Revisar / confirmar causas que se alimentan desde Trackabout. Limpieza de datos de Cilindros/activos en TA Vs JDE. Falta definición de negocio (proceso) para identificar automatización de cargos y/o excepciones. No está estandarizado el monto para cobro"/>
    <s v="1. Pendiente concluir con la validación de la calidad de la información - 30 de marzo_x000a_2. Sesión con Jessica Zanella para mapear empezar con la definición de requerimientos de negocio - 10 al 14 de marzo"/>
    <n v="117000"/>
    <m/>
    <s v="Control de activos"/>
    <m/>
    <m/>
    <m/>
    <m/>
    <m/>
    <m/>
    <m/>
    <m/>
    <m/>
    <m/>
    <x v="1"/>
  </r>
  <r>
    <m/>
    <n v="102"/>
    <m/>
    <m/>
    <s v="Firma Electrónica de documentos legales (Dotaciones, crédito, homecare)"/>
    <s v="Proceso digital para la firma de documentos legales que soportan activos de Linde._x000a_"/>
    <m/>
    <s v="TBD"/>
    <d v="2024-01-20T00:00:00"/>
    <d v="2025-10-01T00:00:00"/>
    <n v="591"/>
    <s v="On time"/>
    <x v="0"/>
    <m/>
    <s v="IT Group"/>
    <x v="1"/>
    <s v="IT Local"/>
    <m/>
    <s v="Manuel Lozoya"/>
    <s v="Pilar Arenas"/>
    <s v="Yasmin Barragan "/>
    <s v="Tania Mercado"/>
    <s v="PGP Nte./ Occidente / Noroeste"/>
    <s v="Sí"/>
    <x v="2"/>
    <s v="Finanzas/RH/Compras/Nitropet"/>
    <n v="5"/>
    <n v="5"/>
    <n v="5"/>
    <n v="5"/>
    <n v="3"/>
    <n v="5"/>
    <n v="3"/>
    <n v="465"/>
    <n v="3"/>
    <n v="2"/>
    <n v="2"/>
    <n v="5"/>
    <n v="1"/>
    <n v="1"/>
    <n v="1"/>
    <n v="225"/>
    <n v="690"/>
    <s v="S: En proceso el Risk Assesment con Corporación por IT, se está re-evaluando la cantidad de plantillas y formatos del negocio de Medicinales neCésarios en la operación para ajustar cotización de OPEX. Inician pruebas y configuraciones en HH, 30 Ene._x000a_N: Revisar resultados de las pruebas finales en HH de la aplicación. Ajustar Business Case con la información obtenida y validar el GO/No Go del proyecto"/>
    <s v="1. Concluir pruebas de campo con HH, está detenido hasta que la Corporación libere el uso de la HH y los permisos _x000a_2. Se concluyo con la actualización de los números de Homecare_x000a_3. Se enviará la información a (No hay sugerencias) para la actualización de la propuesta económica /28 de feb _x000a_4. Revisar plan de implementación con base en los números de transacciones actualizados_x000a_5. Se revisó con Alan la tabla de beneficios y se va actualizar, revisar números 26 de Feb_x000a__x000a_"/>
    <m/>
    <s v="USD $501 K_x000a_"/>
    <s v="Mejora en el control administrativo de activos _x000a_Reducción de carga administrativa de fuerza de ventas y personal administrativo"/>
    <m/>
    <m/>
    <m/>
    <m/>
    <m/>
    <m/>
    <m/>
    <m/>
    <m/>
    <m/>
    <x v="1"/>
  </r>
  <r>
    <m/>
    <n v="128"/>
    <s v="Proceso Jul-25"/>
    <n v="31222"/>
    <s v="Trackabout Value Streams Dashboard - Mejora en la calidad de la información. Detección de duplicados de Num de Serie de cilindros"/>
    <s v="Herramienta que permite identificar desviaciones y asegurar la calidad de los datos dentro de la aplicación de TA, identificando errores y/o inconsistencias de información como Num de Serie."/>
    <m/>
    <d v="2025-01-01T00:00:00"/>
    <d v="2025-01-01T00:00:00"/>
    <d v="2025-04-01T00:00:00"/>
    <n v="90"/>
    <s v="On time"/>
    <x v="4"/>
    <m/>
    <s v="Digital Nlatam"/>
    <x v="0"/>
    <s v="Digital"/>
    <m/>
    <s v="Anabel Estrada"/>
    <s v="Héctor Cuéllar"/>
    <s v="Uriel Torres"/>
    <s v="Miguel Delgado"/>
    <s v="Nacional"/>
    <s v="Si"/>
    <x v="2"/>
    <s v="Producción/Distribución Envasados"/>
    <n v="3"/>
    <n v="5"/>
    <n v="4"/>
    <n v="5"/>
    <n v="0"/>
    <n v="3"/>
    <n v="3"/>
    <n v="345"/>
    <n v="5"/>
    <n v="5"/>
    <s v="Validar con Gera y Uriel"/>
    <n v="3"/>
    <n v="1"/>
    <n v="1"/>
    <n v="3"/>
    <e v="#VALUE!"/>
    <m/>
    <s v="S:  Tablero de alta de activos elaborado y liberado en validación. Muestra activos que ingresan por registros de activos (la que debe ser) y los que ingresan por otros medio (recolecta, etc.) esto es FASE 1._x000a_N: AMEF_x000a__x000a_N: Realizar un AMEF y validar nuevos requerimientos para el tablero."/>
    <s v="Sesión de seguimiento con Anabel 3 al 7 de Marzo"/>
    <s v="Compliance"/>
    <m/>
    <s v="Control"/>
    <m/>
    <m/>
    <m/>
    <m/>
    <m/>
    <m/>
    <m/>
    <m/>
    <m/>
    <m/>
    <x v="0"/>
  </r>
  <r>
    <m/>
    <m/>
    <s v="Proceso Jul-25"/>
    <m/>
    <s v="Gestión de clientes nuevos "/>
    <s v="Dashboard de power BI para Medición de venta nueva en #Cantidad, $Valor y Volumen"/>
    <m/>
    <m/>
    <d v="2025-07-01T00:00:00"/>
    <d v="2025-07-29T00:00:00"/>
    <n v="28"/>
    <s v="On time"/>
    <x v="1"/>
    <m/>
    <s v="Citizaen developers"/>
    <x v="0"/>
    <s v="N/A"/>
    <s v="Aldo Maldonado"/>
    <s v="Oscar Flores"/>
    <s v="Oscar Flores"/>
    <m/>
    <s v="José Ramón Rodríguez"/>
    <s v="VP Gases Envasados"/>
    <m/>
    <x v="2"/>
    <m/>
    <n v="3"/>
    <n v="5"/>
    <n v="3"/>
    <n v="5"/>
    <n v="5"/>
    <n v="3"/>
    <n v="5"/>
    <n v="435"/>
    <n v="5"/>
    <n v="5"/>
    <n v="4"/>
    <n v="5"/>
    <n v="5"/>
    <n v="5"/>
    <n v="5"/>
    <n v="510"/>
    <n v="945"/>
    <s v="Se inició y concluyó el mismo mes de Junio.  Esta pendiente el seguimiento para alcanzar los beneficos"/>
    <s v="Terminado"/>
    <n v="150000"/>
    <m/>
    <m/>
    <m/>
    <m/>
    <m/>
    <m/>
    <m/>
    <m/>
    <m/>
    <m/>
    <s v="Agostos 20215"/>
    <d v="2026-08-01T00:00:00"/>
    <x v="4"/>
  </r>
  <r>
    <m/>
    <n v="105"/>
    <m/>
    <m/>
    <s v="Perfil de capacitación por empleado ligado a un Código QR"/>
    <s v="Automatizar el proceso de capacitación (cursos clave o básicos) para personal de operaciones."/>
    <m/>
    <d v="2024-11-11T00:00:00"/>
    <d v="2025-01-15T00:00:00"/>
    <m/>
    <m/>
    <s v="Stand by"/>
    <x v="0"/>
    <s v="Si"/>
    <s v="Digital Nlatam - Citizen Developers"/>
    <x v="1"/>
    <s v="IT Corporativo / RH"/>
    <s v="Johnny Hernández"/>
    <s v="Diego Carpio"/>
    <s v="Manuel Lozoya"/>
    <s v="TBD"/>
    <s v="José Ramón Rodríguez"/>
    <s v="PGP NAL."/>
    <s v="Sí"/>
    <x v="1"/>
    <s v="Capacitacion  técnica/Procesos PGP"/>
    <n v="2"/>
    <n v="1"/>
    <n v="5"/>
    <n v="5"/>
    <n v="1"/>
    <n v="3"/>
    <n v="5"/>
    <n v="330"/>
    <n v="4"/>
    <n v="4"/>
    <n v="3"/>
    <n v="3"/>
    <n v="3"/>
    <n v="3"/>
    <n v="3"/>
    <n v="345"/>
    <n v="675"/>
    <s v="S: Se revisó con RH la necesidad y se identificó que hay varios departamentos con necesidades similares. RH quedó de integrar en un solo esfuerzo una herramienta que sirva para todos. Se consolidará en un proyecto mayor de otros negocios con la misma necesidad de acuerdo a IT_x000a_N: Revisar con RH estatus y asignación de recursos para el desarrollo, integrarlos a las sesiones de seguimiento de proyectos."/>
    <s v="Se llevo a cabo una sesión con Raul Gallegos y su equipo,"/>
    <m/>
    <m/>
    <s v="Control del proceso"/>
    <m/>
    <m/>
    <m/>
    <m/>
    <m/>
    <m/>
    <m/>
    <m/>
    <m/>
    <m/>
    <x v="1"/>
  </r>
  <r>
    <m/>
    <n v="106"/>
    <m/>
    <m/>
    <s v="Proceso de toma de inventario físico en TA "/>
    <s v="Aprovechar el TA para facilitar el proceso de inventarios físicos en localidades."/>
    <m/>
    <d v="2024-09-01T00:00:00"/>
    <d v="2024-01-09T00:00:00"/>
    <s v="TBD"/>
    <n v="602"/>
    <m/>
    <x v="4"/>
    <m/>
    <s v="IT Group"/>
    <x v="2"/>
    <s v="Digital "/>
    <m/>
    <s v="Erika Acosta"/>
    <s v="Erika Acosta"/>
    <s v="Uriel Torres"/>
    <s v="Aldo Maldonado"/>
    <s v="Operaciones"/>
    <s v="Sí"/>
    <x v="2"/>
    <s v="Finanzas/RH/Compras/Nitropet"/>
    <n v="4"/>
    <n v="5"/>
    <n v="2"/>
    <n v="5"/>
    <n v="1"/>
    <n v="5"/>
    <n v="3"/>
    <n v="375"/>
    <n v="3"/>
    <n v="3"/>
    <n v="2"/>
    <n v="3"/>
    <n v="3"/>
    <n v="3"/>
    <n v="3"/>
    <n v="300"/>
    <n v="675"/>
    <s v="S: Se identificó la necesidad con grupo de implementación de TA. Se realizaron unas pruebas en la versión de TA en Puebla. Se identificaron requerimientos del negocio que no cubre la funcionalidad actual y es neCésario para el negocio. Se tiene que realizar una conciliación. Ej. No funcionaba botón de cilindro perdido. Temas con los estatus. Proveedor de TA está realizando los cambios._x000a_N: En espera de modificaciones solicitadas en modulo de TA, probar, validar y liberar"/>
    <m/>
    <m/>
    <m/>
    <s v="Tiempo y Control"/>
    <m/>
    <m/>
    <m/>
    <m/>
    <m/>
    <m/>
    <m/>
    <m/>
    <m/>
    <m/>
    <x v="2"/>
  </r>
  <r>
    <s v="A10"/>
    <n v="107"/>
    <m/>
    <m/>
    <s v="Automatización toma de pedidos y solicitud de productos especiales a Pta. Sto. Domingo."/>
    <s v="BOT que pueda leer mails y que detecte información sobre pedidos especiales de RTVs o VM para clientes de productos específicos (especiales) que solo se produzcan y tienen que pedir a Pta. Sto. Domingo. "/>
    <m/>
    <d v="2025-01-01T00:00:00"/>
    <m/>
    <m/>
    <m/>
    <s v="No iniciado"/>
    <x v="4"/>
    <s v="No"/>
    <s v="Digital Nlatam - Practicantes"/>
    <x v="2"/>
    <s v="IT Local"/>
    <s v="Practicantes"/>
    <s v="Alejandro Torres"/>
    <s v="Abraham Ramos "/>
    <s v="Yasmin Barragan "/>
    <s v="Miguel Delgado"/>
    <s v="PGP Centro/Sur"/>
    <s v="Sí"/>
    <x v="0"/>
    <s v="Producción/Distribución Envasados"/>
    <n v="2"/>
    <n v="1"/>
    <n v="1"/>
    <n v="5"/>
    <n v="1"/>
    <n v="5"/>
    <n v="3"/>
    <n v="270"/>
    <n v="5"/>
    <n v="5"/>
    <n v="4"/>
    <n v="1"/>
    <n v="3"/>
    <n v="5"/>
    <n v="3"/>
    <n v="390"/>
    <n v="660"/>
    <s v="S: Análisis del Requerimientos. Actualmente se tiene una solución que pudiera usarse a partir de información de correos_x000a_N: Concluir el RFP con Requester y revisar solución actual. Algo adicional pudiera ser con AI. Invitar a Adolfo Olmedo"/>
    <m/>
    <m/>
    <m/>
    <s v="Tiempo_x000a_Servicio"/>
    <m/>
    <m/>
    <m/>
    <m/>
    <m/>
    <m/>
    <m/>
    <m/>
    <m/>
    <m/>
    <x v="3"/>
  </r>
  <r>
    <s v="G4"/>
    <n v="108"/>
    <m/>
    <n v="30648"/>
    <s v="Speach Analytics para CSC"/>
    <s v="Herramienta en el CSC Medigas que detecte palabras  de situaciones críticas que alarme la situación. Generar una herramienta alterna a Berint (detección) y que escale automáticamente casos críticos en Medigas._x000a_"/>
    <m/>
    <d v="2024-07-01T00:00:00"/>
    <d v="2024-07-15T00:00:00"/>
    <s v="TBD"/>
    <n v="414"/>
    <s v="Stand by"/>
    <x v="5"/>
    <m/>
    <s v="Digital Nlatam"/>
    <x v="1"/>
    <s v="Digital "/>
    <m/>
    <s v="Marcela Hernández"/>
    <s v="Marcela Hernández"/>
    <s v="Iván Arredondo"/>
    <s v="Tania Mercado"/>
    <s v="Finanzas /Compras / IT"/>
    <s v="Sí"/>
    <x v="3"/>
    <s v="Finanzas/RH/Compras/Nitropet"/>
    <n v="4"/>
    <n v="5"/>
    <n v="1"/>
    <n v="5"/>
    <n v="1"/>
    <n v="1"/>
    <n v="5"/>
    <n v="330"/>
    <n v="3"/>
    <n v="2"/>
    <n v="1"/>
    <n v="5"/>
    <n v="3"/>
    <n v="1"/>
    <n v="5"/>
    <n v="300"/>
    <n v="630"/>
    <s v="S: Se identificó la necesidad en CSC. Analizado posibles soluciones_x000a_Actualmente no se tiene acceso a las BD de Atento, esto limita explotar la informacion_x000a__x000a_N: Definir soluciones potenciales y evaluarlas"/>
    <s v="Revisar si es otro alcance, se reporta que está funcionando desde Ago. 24"/>
    <m/>
    <s v="Soft"/>
    <s v="Control de incidencias y optimización del proceso"/>
    <m/>
    <m/>
    <m/>
    <m/>
    <m/>
    <m/>
    <m/>
    <m/>
    <m/>
    <m/>
    <x v="1"/>
  </r>
  <r>
    <m/>
    <n v="109"/>
    <m/>
    <m/>
    <s v="Trackabout Value Streams. Tablero Desviaciones Operativas"/>
    <s v="Se enfoca en el desarrollo de una serie de tableros de las 5 desviaciones operativas principales con la información generada por TA"/>
    <m/>
    <d v="2024-10-01T00:00:00"/>
    <d v="2024-10-15T00:00:00"/>
    <s v="TBD"/>
    <n v="322"/>
    <m/>
    <x v="0"/>
    <m/>
    <s v="Digital Nlatam - Citizen Developers"/>
    <x v="1"/>
    <s v="Digital "/>
    <m/>
    <s v="Diego Carpio"/>
    <s v="Diego Carpio"/>
    <s v="Aldo Maldonado"/>
    <s v="Aldo Maldonado"/>
    <s v="Nacional"/>
    <s v="Sí"/>
    <x v="2"/>
    <s v="Producción/Distribución Envasados"/>
    <n v="5"/>
    <n v="5"/>
    <n v="3"/>
    <n v="5"/>
    <n v="0"/>
    <n v="3"/>
    <n v="3"/>
    <n v="360"/>
    <n v="5"/>
    <n v="4"/>
    <n v="1"/>
    <n v="3"/>
    <n v="1"/>
    <n v="1"/>
    <n v="3"/>
    <n v="270"/>
    <n v="630"/>
    <s v="S: Se liberó el primer tablero y se identificó la necesidad de mejorar la calidad de datos. Para tener efectividad en el resto de los tableros dependemos del % de escaneo_x000a_N: Es neCésario mejorar la calidad de datos para que la información sea confiable."/>
    <m/>
    <m/>
    <m/>
    <s v="Control de la operación "/>
    <m/>
    <m/>
    <m/>
    <m/>
    <m/>
    <m/>
    <m/>
    <m/>
    <m/>
    <m/>
    <x v="6"/>
  </r>
  <r>
    <m/>
    <n v="110"/>
    <m/>
    <m/>
    <s v="Tablero KPIS mensuales Operaciones.(Producción y Distribución)"/>
    <s v="Tablero en PowerBi donde se muestren los principales KPIs de Operaciones."/>
    <m/>
    <d v="2025-08-01T00:00:00"/>
    <d v="2025-09-01T00:00:00"/>
    <m/>
    <m/>
    <s v="No iniciado"/>
    <x v="2"/>
    <m/>
    <s v="Digital Nlatam"/>
    <x v="2"/>
    <s v="Digital "/>
    <s v="Aldo Maldonado"/>
    <s v="Diego Carpio"/>
    <s v="Diego Carpio"/>
    <s v="Aldo Maldonado"/>
    <s v="Aldo Maldonado"/>
    <s v="Operaciones"/>
    <s v="Sí"/>
    <x v="3"/>
    <m/>
    <n v="3"/>
    <n v="5"/>
    <n v="1"/>
    <n v="5"/>
    <n v="1"/>
    <n v="5"/>
    <n v="5"/>
    <n v="375"/>
    <n v="1"/>
    <n v="5"/>
    <n v="2"/>
    <n v="3"/>
    <n v="3"/>
    <n v="1"/>
    <n v="1"/>
    <n v="240"/>
    <n v="615"/>
    <s v="S: Actualmente Aldo desarrolló parte del tablero. Faltan datos que requieren de un desarrollo para completar el tablero. Se requiere un desarrollo para el registro de las horas hombre (no existe actualmente)_x000a_N. Reunión con líder de operaciones / negocio para definir requerimientos y alcances"/>
    <s v="1. Sesión para revisar alcance del reporte de Aldo y levantar requerimientos de negocio - 3 al 7 de Mar"/>
    <m/>
    <m/>
    <s v="Eficiencia operativa"/>
    <m/>
    <m/>
    <m/>
    <m/>
    <m/>
    <m/>
    <m/>
    <m/>
    <m/>
    <m/>
    <x v="3"/>
  </r>
  <r>
    <m/>
    <n v="111"/>
    <m/>
    <m/>
    <s v="Tablero KPIS de Distribución PGP"/>
    <s v="Tablero en PowerBi donde se muestren los principales KPIs de Distribución."/>
    <m/>
    <d v="2024-12-06T00:00:00"/>
    <m/>
    <m/>
    <m/>
    <s v="Cancelado"/>
    <x v="2"/>
    <s v="No"/>
    <s v="Digital Nlatam"/>
    <x v="3"/>
    <s v="Digital"/>
    <s v="NA"/>
    <s v="Arturo Lozano"/>
    <s v="Arturo Lozano"/>
    <s v="ND"/>
    <s v="Miguel Delgado"/>
    <s v="Operaciones"/>
    <s v="Sí"/>
    <x v="0"/>
    <s v="Producción/Distribución Envasados"/>
    <n v="3"/>
    <n v="5"/>
    <n v="1"/>
    <n v="5"/>
    <n v="1"/>
    <n v="5"/>
    <n v="5"/>
    <n v="375"/>
    <n v="1"/>
    <n v="5"/>
    <n v="2"/>
    <n v="3"/>
    <n v="3"/>
    <n v="1"/>
    <n v="1"/>
    <n v="240"/>
    <n v="615"/>
    <s v="S: Se tienen actualmente KPIs de distribución._x000a_N: se requiere junta con el negocio para definir requerimientos y alcances de la oportunidad"/>
    <s v="Este tablero fue un requerimiento de Arturo Lozano, sin embargo se está planeando otro proyecto con KPIS de OPERACIONES, lo cual puede absover este requerimiento. Se considera cancelar este proyecto para ingresarlo en el otro de tablero KPIS OPERACIONES."/>
    <m/>
    <m/>
    <m/>
    <m/>
    <m/>
    <m/>
    <m/>
    <m/>
    <m/>
    <m/>
    <m/>
    <m/>
    <m/>
    <x v="7"/>
  </r>
  <r>
    <m/>
    <n v="112"/>
    <m/>
    <m/>
    <s v="Tablero TA en pantallas en plantas y CEDIS*"/>
    <s v="Desarrollar tableros a partir de la información de TA para monitorear la operación en plantas y CEDIS_x000a_"/>
    <m/>
    <s v="TBD"/>
    <d v="2025-01-01T00:00:00"/>
    <s v="TBD"/>
    <n v="244"/>
    <m/>
    <x v="2"/>
    <m/>
    <s v="Digital Nlatam"/>
    <x v="2"/>
    <s v="Digital / IT "/>
    <m/>
    <s v="Erika Acosta"/>
    <s v="Erika Acosta"/>
    <s v="Uriel Torres"/>
    <s v="Aldo Maldonado"/>
    <m/>
    <s v="Sí"/>
    <x v="2"/>
    <m/>
    <n v="3"/>
    <n v="5"/>
    <n v="3"/>
    <n v="5"/>
    <n v="0"/>
    <n v="1"/>
    <n v="3"/>
    <n v="300"/>
    <n v="1"/>
    <n v="3"/>
    <n v="2"/>
    <n v="3"/>
    <n v="3"/>
    <n v="5"/>
    <n v="3"/>
    <n v="300"/>
    <n v="600"/>
    <s v="S: Se enlista necesidad general_x000a_N: Se requiere reunión con Negocio para detallar alcances y detalle de requerimientos"/>
    <s v="1. Sesión para hacer la definición del proyecto y levantar requerimientos."/>
    <m/>
    <m/>
    <s v="Control de la operación "/>
    <m/>
    <m/>
    <m/>
    <m/>
    <m/>
    <m/>
    <m/>
    <m/>
    <m/>
    <m/>
    <x v="3"/>
  </r>
  <r>
    <m/>
    <n v="113"/>
    <m/>
    <m/>
    <s v="Mejorar el sistema de facturación en punto de venta"/>
    <s v="Mejoras en el sistema de facturación en punto de venta y control de inventarios (Códigos de barras, aplicación de cupones, pago de servicios etc.) _x000a_"/>
    <m/>
    <s v="TBD"/>
    <d v="2025-01-01T00:00:00"/>
    <s v="TBD"/>
    <n v="244"/>
    <s v="No iniciado"/>
    <x v="1"/>
    <m/>
    <s v="IT Group"/>
    <x v="2"/>
    <s v="IT Local "/>
    <m/>
    <s v="Marco Pacheco"/>
    <s v="Deyanira Blanco "/>
    <m/>
    <s v="José Ramón Rodríguez"/>
    <m/>
    <s v="Sí"/>
    <x v="3"/>
    <m/>
    <n v="3"/>
    <n v="1"/>
    <n v="5"/>
    <n v="5"/>
    <n v="3"/>
    <n v="5"/>
    <n v="5"/>
    <n v="405"/>
    <n v="3"/>
    <n v="2"/>
    <n v="1"/>
    <n v="3"/>
    <n v="1"/>
    <n v="1"/>
    <n v="1"/>
    <n v="180"/>
    <n v="585"/>
    <s v="S: Mejorara el proceso de facturación en punto de venta, actualmente se usa JDE como POS_x000a_N: Junta con Negocio para definir requerimientos de negocio y evaluar"/>
    <m/>
    <m/>
    <m/>
    <m/>
    <m/>
    <m/>
    <m/>
    <m/>
    <m/>
    <m/>
    <m/>
    <m/>
    <m/>
    <m/>
    <x v="3"/>
  </r>
  <r>
    <m/>
    <n v="114"/>
    <m/>
    <m/>
    <s v="Cámaras en áreas designadas para recuperación de cilindros "/>
    <s v="Instalación de cámaras que con IA detecten en las localidades faltas de compliance."/>
    <m/>
    <d v="2025-01-01T00:00:00"/>
    <d v="2025-01-08T00:00:00"/>
    <d v="2026-01-01T00:00:00"/>
    <n v="358"/>
    <s v="No iniciado"/>
    <x v="0"/>
    <s v="No"/>
    <s v="Digital Nlatam"/>
    <x v="2"/>
    <s v="Digital / IT"/>
    <s v="NA"/>
    <s v="Erika Acosta"/>
    <s v="Erika Acosta"/>
    <s v="TBD"/>
    <s v="Tania Mercado"/>
    <s v="Operaciones"/>
    <s v="Sí"/>
    <x v="2"/>
    <s v="Finanzas/RH/Compras/Nitropet"/>
    <n v="3"/>
    <n v="1"/>
    <n v="4"/>
    <n v="5"/>
    <n v="5"/>
    <n v="3"/>
    <n v="3"/>
    <n v="360"/>
    <n v="3"/>
    <n v="2"/>
    <n v="5"/>
    <n v="1"/>
    <n v="1"/>
    <n v="1"/>
    <n v="1"/>
    <n v="210"/>
    <n v="570"/>
    <s v="S: Se enlista necesidad general_x000a_N: Se requiere reunión con Negocio para detallar alcances y detalle de requerimientos"/>
    <s v="Validar alcance de este proyecto."/>
    <m/>
    <m/>
    <s v="Control"/>
    <m/>
    <m/>
    <m/>
    <m/>
    <m/>
    <m/>
    <m/>
    <m/>
    <m/>
    <m/>
    <x v="3"/>
  </r>
  <r>
    <m/>
    <n v="115"/>
    <m/>
    <m/>
    <s v="Desarrollo para sustituir avión de entrada y salida de unidades *"/>
    <s v="Formato digital para sustituir el avión de entrada y salida de unidades para mejorar el control y aprovechar el uso de información digital _x000a_"/>
    <m/>
    <d v="2025-01-01T00:00:00"/>
    <d v="2025-09-01T00:00:00"/>
    <d v="2025-11-01T00:00:00"/>
    <n v="61"/>
    <s v="No iniciado"/>
    <x v="2"/>
    <s v="No"/>
    <s v="IT Group"/>
    <x v="2"/>
    <s v="IT local/digital"/>
    <s v="Practicantes"/>
    <s v="Erika Acosta"/>
    <s v="Erika Acosta"/>
    <s v="TBD"/>
    <s v="Miguel Delgado"/>
    <s v="Operaciones"/>
    <s v="Sí"/>
    <x v="0"/>
    <s v="Producción/Distribución Envasados"/>
    <n v="3"/>
    <n v="1"/>
    <n v="3"/>
    <n v="5"/>
    <n v="1"/>
    <n v="3"/>
    <n v="3"/>
    <n v="285"/>
    <n v="5"/>
    <n v="5"/>
    <n v="3"/>
    <n v="1"/>
    <n v="1"/>
    <n v="3"/>
    <n v="1"/>
    <n v="285"/>
    <n v="570"/>
    <s v="S: El Avión es un formato que actualmente se utiliza para contabilizar cilindros que sale a la ruta. Es en papel._x000a_N: Revisar con el negocio los requerimientos para evaluar"/>
    <s v="Validar alcance de este proyecto."/>
    <m/>
    <m/>
    <s v="Control"/>
    <m/>
    <m/>
    <m/>
    <m/>
    <m/>
    <m/>
    <m/>
    <m/>
    <m/>
    <m/>
    <x v="3"/>
  </r>
  <r>
    <m/>
    <n v="116"/>
    <m/>
    <m/>
    <s v="Automatización de proceso de validación de conductores en tecnología a bordo de unidades."/>
    <s v="Reconocimiento facial a conductores profesionales para contar sus horas de servicio y tener disponible en un tablero:_x000a_i._x0009_En el acceso a la localidad para el check in e inician las horas de servicio._x000a_ii._x0009_En la unidad check in para iniciar la ruta e inician horas de conducción._x000a_iii._x0009_Check out al terminar la ruta._x000a_iv._x0009_Check out al salir de la localidad y cerrar las Horas de servicio del conductor."/>
    <m/>
    <d v="2024-12-06T00:00:00"/>
    <m/>
    <m/>
    <m/>
    <s v="No iniciado"/>
    <x v="2"/>
    <s v="No"/>
    <s v="Digital Nlatam"/>
    <x v="3"/>
    <s v="IT Group"/>
    <s v="NA"/>
    <s v="Arturo Lozano"/>
    <s v="Arturo Lozano"/>
    <s v="ND"/>
    <s v="Miguel Delgado"/>
    <s v="Operaciones"/>
    <s v="Sí"/>
    <x v="0"/>
    <s v="Producción/Distribución Envasados"/>
    <n v="3"/>
    <n v="1"/>
    <n v="4"/>
    <n v="3"/>
    <n v="1"/>
    <n v="3"/>
    <n v="3"/>
    <n v="270"/>
    <n v="3"/>
    <n v="3"/>
    <n v="2"/>
    <n v="3"/>
    <n v="1"/>
    <n v="3"/>
    <n v="1"/>
    <n v="240"/>
    <n v="510"/>
    <s v="S: Se enlista necesidad general_x000a_N: Se requiere reunión con Negocio para detallar alcances y detalle de requerimientos"/>
    <s v="Se evaluará este proyecto con Arturo Lozano para validar con él si es prioritario o no."/>
    <m/>
    <m/>
    <m/>
    <m/>
    <m/>
    <m/>
    <m/>
    <m/>
    <m/>
    <m/>
    <m/>
    <m/>
    <m/>
    <x v="7"/>
  </r>
  <r>
    <m/>
    <n v="117"/>
    <m/>
    <m/>
    <s v="Seguimiento a tareas de Seguridad SOS a través de Teams."/>
    <s v="Generación de grupos de TEAMS donde personal de Linde pueda documentar y dar seguimientos a hallazgos de seguridad y limpieza en localidades."/>
    <m/>
    <s v="TBD"/>
    <d v="2025-01-01T00:00:00"/>
    <s v="TBD"/>
    <n v="244"/>
    <s v="Cancelado"/>
    <x v="7"/>
    <m/>
    <s v="Digital Nlatam - Citizen Developers"/>
    <x v="3"/>
    <s v="Digital "/>
    <s v="Claudia Oliden"/>
    <s v="Obed Vázquez"/>
    <s v="Obed Vázquez"/>
    <s v="no asignado"/>
    <s v="Armando Guerrero"/>
    <m/>
    <s v="Sí"/>
    <x v="3"/>
    <m/>
    <n v="3"/>
    <n v="5"/>
    <n v="5"/>
    <n v="5"/>
    <n v="1"/>
    <n v="3"/>
    <n v="5"/>
    <n v="405"/>
    <m/>
    <m/>
    <m/>
    <m/>
    <m/>
    <m/>
    <m/>
    <n v="0"/>
    <n v="405"/>
    <s v="S: Se enlista necesidad general_x000a_N: Se requiere reunión con Negocio para detallar alcances y detalle de requerimientos"/>
    <m/>
    <m/>
    <m/>
    <m/>
    <m/>
    <m/>
    <m/>
    <m/>
    <m/>
    <m/>
    <m/>
    <m/>
    <m/>
    <m/>
    <x v="3"/>
  </r>
  <r>
    <s v="A8"/>
    <n v="118"/>
    <m/>
    <m/>
    <s v="Planeación centralizada de rutas para conductores Retail"/>
    <m/>
    <m/>
    <d v="2024-02-01T00:00:00"/>
    <d v="2024-01-02T00:00:00"/>
    <s v="TBD"/>
    <n v="609"/>
    <m/>
    <x v="0"/>
    <m/>
    <s v="IT Group"/>
    <x v="2"/>
    <s v="IT Local "/>
    <m/>
    <s v="Marco Pacheco"/>
    <s v="Deyanira Blanco "/>
    <s v="Juan Romero "/>
    <s v="José Ramón Rodríguez"/>
    <s v="PGP Nte./ Occidente / Noroeste"/>
    <s v="Sí"/>
    <x v="3"/>
    <s v="Marketing/Ventas Cilindros"/>
    <n v="5"/>
    <n v="5"/>
    <n v="3"/>
    <n v="5"/>
    <n v="3"/>
    <n v="3"/>
    <n v="3"/>
    <n v="405"/>
    <m/>
    <m/>
    <m/>
    <m/>
    <m/>
    <m/>
    <m/>
    <n v="0"/>
    <n v="405"/>
    <s v="S: Se identifica la necesidad de mejorar el canal Express. Se busca planeación centralizada con Geoposiciones y todo lo que implica para aprovechar los reportes de desviaciones actuales que se monitorean en Distribución. Ya se está avanzando con el geoposicionamiento de clientes, Gdl., Valle de México, Mty.. Se tiene un piloto corriendo en Gdl.. Valle de México ya están Geoposicionados 100%, Mty. ya se tienen las geoposiciones y falta que carguen la info en Roadnet._x000a__x000a_N: Revisar del piloto de Gdl. los hallazgos encontrados._x000a_"/>
    <s v="Agendar sesión para definir requerimientos de Negocio 3Mar25_x000a__x000a_Seguimiento al los resultados. "/>
    <m/>
    <m/>
    <s v="Tiempo "/>
    <m/>
    <m/>
    <m/>
    <m/>
    <m/>
    <m/>
    <m/>
    <m/>
    <m/>
    <m/>
    <x v="3"/>
  </r>
  <r>
    <m/>
    <n v="119"/>
    <m/>
    <m/>
    <s v="Optimización de Cadena de suministro de Helio PGP."/>
    <s v="Herramienta digital que permita optimizar la cadena de suministro de Helio Líquido desde su fuente hasta las distintas plantas en tiempo y costo."/>
    <m/>
    <d v="2024-11-01T00:00:00"/>
    <d v="2024-01-10T00:00:00"/>
    <s v="TBD"/>
    <n v="601"/>
    <m/>
    <x v="4"/>
    <m/>
    <s v="Digital Nlatam"/>
    <x v="2"/>
    <s v="Digital "/>
    <m/>
    <s v="Francisco Mata"/>
    <s v="Manuel Lozoya"/>
    <s v="TBD"/>
    <s v="José Ramón Rodríguez"/>
    <s v="PGP Nte./ Occidente / Noroeste"/>
    <s v="Sí"/>
    <x v="1"/>
    <s v="Producción/Distribución Envasados"/>
    <n v="5"/>
    <n v="5"/>
    <n v="1"/>
    <n v="5"/>
    <n v="3"/>
    <n v="3"/>
    <n v="5"/>
    <n v="405"/>
    <m/>
    <m/>
    <m/>
    <m/>
    <m/>
    <m/>
    <m/>
    <n v="0"/>
    <n v="405"/>
    <s v="S: Se identificó la necesidad general por el negocio. Se requiere asignar un recurso técnico y por el negocio definir los alcances y datos para construir el modelo. 13 Feb Nancy envía a Salvador los requerimientos neCésarios al sistema._x000a_N: Asignar desarrollo a recursos por ingresar (becarios) y tener las definiciones se negocio de los alcances del modelo y funcionalidad. Asignar líder de operaciones para este proyecto. "/>
    <s v="_x000a_"/>
    <m/>
    <m/>
    <m/>
    <m/>
    <m/>
    <m/>
    <m/>
    <m/>
    <m/>
    <m/>
    <m/>
    <m/>
    <m/>
    <x v="3"/>
  </r>
  <r>
    <m/>
    <n v="120"/>
    <m/>
    <m/>
    <s v="Conexión CONSOL con TA para el rastreo de cilindros de Gases Especiales"/>
    <s v="Fase 1. Rastrear con TA los cilindros pedidos a través de CONSOL desde su salida de planta Santo Domingo a localidades Linde y posteriormente al cliente._x000a_Fase 2. Programación automática en JDE_x000a_"/>
    <m/>
    <s v="TBD"/>
    <d v="2025-01-01T00:00:00"/>
    <s v="TBD"/>
    <n v="244"/>
    <s v="No iniciado"/>
    <x v="5"/>
    <m/>
    <s v="IT Group"/>
    <x v="2"/>
    <s v="SSC"/>
    <m/>
    <s v="Raúl Gallegos "/>
    <s v="Arael Mejía"/>
    <s v="TBD"/>
    <s v="Aldo Maldonado"/>
    <m/>
    <s v="Sí"/>
    <x v="2"/>
    <m/>
    <n v="5"/>
    <n v="5"/>
    <n v="3"/>
    <n v="5"/>
    <n v="1"/>
    <n v="3"/>
    <n v="3"/>
    <n v="375"/>
    <m/>
    <m/>
    <m/>
    <m/>
    <m/>
    <m/>
    <m/>
    <n v="0"/>
    <n v="375"/>
    <s v="S: Actualmente se tienen herramientas como Green Mile que permite rastrear un pedido._x000a_N: Revisar con el negocio los requerimientos para definir alcance"/>
    <m/>
    <m/>
    <m/>
    <s v="Control de activos"/>
    <m/>
    <m/>
    <m/>
    <m/>
    <m/>
    <m/>
    <m/>
    <m/>
    <m/>
    <m/>
    <x v="3"/>
  </r>
  <r>
    <s v="A2"/>
    <n v="121"/>
    <m/>
    <m/>
    <s v="COMPENSA Sistema de compensación variable para Retail  (Ventas)  "/>
    <s v="Sistema para calcular la compensación variable de personal comercial de Retail._x000a_"/>
    <m/>
    <s v="TBD"/>
    <d v="2024-01-08T00:00:00"/>
    <s v="TBD"/>
    <n v="603"/>
    <m/>
    <x v="1"/>
    <m/>
    <s v="IT Group"/>
    <x v="2"/>
    <s v="IT Local"/>
    <m/>
    <s v="Marco Pacheco"/>
    <s v="NinfaEdith Fernández / Deyanira Blanco (negocio)"/>
    <s v="Juan Lopez_x000a_ Julio Olvera"/>
    <s v="José Ramón Rodríguez"/>
    <s v="PGP Nte./ Occidente / Noroeste"/>
    <s v="Sí"/>
    <x v="3"/>
    <s v="Marketing/Ventas Cilindros"/>
    <n v="4"/>
    <n v="5"/>
    <n v="2"/>
    <n v="5"/>
    <n v="1"/>
    <n v="1"/>
    <n v="3"/>
    <n v="315"/>
    <m/>
    <m/>
    <m/>
    <m/>
    <m/>
    <m/>
    <m/>
    <n v="0"/>
    <n v="315"/>
    <s v="S: Se desarrollo una primer etapa para Bulk que termina en Mar25, se decisión poner on Hold el alcance para PGP_x000a_N: Retomar proyecto para PGP. Primero Definir reglas de negocio"/>
    <m/>
    <m/>
    <m/>
    <s v="Tiempo_x000a_Costo"/>
    <m/>
    <m/>
    <m/>
    <m/>
    <m/>
    <m/>
    <m/>
    <m/>
    <m/>
    <m/>
    <x v="3"/>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
  <r>
    <s v="G10"/>
    <n v="1"/>
    <s v="AM02959"/>
    <n v="30572"/>
    <s v="Pricing Precision con AI (Pricing Precision - Mexico)"/>
    <s v="Modelo IA que analiza precios de clientes por variables: producto, región, volumen, tipo de cliente. Para detectar oportunidades de incrementos con la herramienta. PRICE TAG de manera automática."/>
    <m/>
    <s v="TBD"/>
    <x v="0"/>
    <x v="0"/>
    <n v="397"/>
    <s v="On time"/>
    <x v="0"/>
    <s v="No"/>
    <s v="Digital Nlatam"/>
    <x v="0"/>
    <s v="Global AI"/>
    <s v="NA"/>
    <s v="Ninfaedith Fernández"/>
    <s v="Ninfaedith Fernández"/>
    <s v="Iván Arredondo"/>
    <s v="Tania Mercado"/>
    <s v="Finanzas /Compras / IT"/>
    <s v="Sí"/>
    <x v="0"/>
    <s v="Finanzas/RH/Compras/Nitropet"/>
    <n v="4"/>
    <n v="5"/>
    <n v="5"/>
    <n v="5"/>
    <n v="5"/>
    <n v="3"/>
    <n v="5"/>
    <n v="480"/>
    <n v="5"/>
    <n v="5"/>
    <n v="2"/>
    <n v="5"/>
    <n v="3"/>
    <n v="5"/>
    <n v="5"/>
    <n v="450"/>
    <n v="930"/>
    <s v="S: terminada primera etapa del modelo. Se planea utilizarlo en la campaña de precios de junio/julio 2025."/>
    <s v=" El plan es usar el pricing precisión en la sig campaña (junio-julio 25)"/>
    <n v="1512000"/>
    <m/>
    <s v="Venta adicional"/>
    <m/>
    <m/>
    <m/>
    <m/>
    <m/>
    <m/>
    <m/>
    <n v="0"/>
    <d v="2025-08-01T00:00:00"/>
    <d v="2026-07-01T00:00:00"/>
    <x v="0"/>
  </r>
  <r>
    <m/>
    <n v="2"/>
    <s v="AM03225"/>
    <m/>
    <s v="Dashboard Digital de Inventarios Hardgoods."/>
    <s v="Herramienta de análisis de inventarios de Hardgoods, rotación, venta, recepciones, precios, que permite tomar decisiones expeditas para reducir los inventarios en lento movimiento y añejamiento."/>
    <m/>
    <d v="2025-03-10T00:00:00"/>
    <x v="1"/>
    <x v="1"/>
    <n v="51"/>
    <s v="On time"/>
    <x v="1"/>
    <s v="No"/>
    <s v="Digital Nlatam - Practicantes"/>
    <x v="0"/>
    <s v="IT Juan España*"/>
    <s v="Practicantes"/>
    <s v="Marco Pacheco"/>
    <s v="Nancy González"/>
    <s v="Gerardo Moya"/>
    <s v="José Ramón Rodríguez"/>
    <s v="PGP NAL."/>
    <s v="Sí"/>
    <x v="0"/>
    <s v="Marketing/Ventas Cilindros"/>
    <n v="3"/>
    <n v="5"/>
    <n v="2"/>
    <n v="5"/>
    <n v="5"/>
    <n v="3"/>
    <n v="5"/>
    <n v="420"/>
    <n v="5"/>
    <n v="5"/>
    <n v="4"/>
    <n v="5"/>
    <n v="5"/>
    <n v="5"/>
    <n v="5"/>
    <n v="510"/>
    <n v="930"/>
    <s v="S: Terminado el tablero_x000a_N: Hay una columna que aunque está definida la información tiene inconsistencia pero se requiere que Juan España proporcione la información correcta. Se está dando seguimiento."/>
    <s v="Terminado el visor."/>
    <n v="100000"/>
    <m/>
    <s v="Control de Inventarios_x000a_Objetivo reducir en el 1er año 30% el inventario añejo a mas de 1 año. Actualmente + de 7 Millones de MXP"/>
    <m/>
    <m/>
    <m/>
    <m/>
    <m/>
    <m/>
    <m/>
    <n v="0"/>
    <d v="2025-08-01T00:00:00"/>
    <d v="2026-07-01T00:00:00"/>
    <x v="0"/>
  </r>
  <r>
    <m/>
    <n v="3"/>
    <s v="NO"/>
    <m/>
    <s v="Sistema de administración de permisos y requerimientos de autoridades en PLANTAS Linde: BD, APP  para alimentación  y visor de estatus de los anteriores. Tiendas"/>
    <s v="Desarrollo de 6 Aplicaciones para alimentación de estatus de permisos y requerimientos de autoridades para Tiends, Plantas ( PGP y GI), Nitropet, Onsite, Oficinas, Inmuebles y unidades de distribuión (PGP, Bulk, Nitropet). Así mismo un visor que muestra el estatus de permisos y requiermientos en las localidades. Se complementó el proyecto con guías y videos de cómo hacer la evaluación en las APPs._x000a_"/>
    <m/>
    <d v="2019-06-01T00:00:00"/>
    <x v="2"/>
    <x v="2"/>
    <n v="41"/>
    <s v="On time"/>
    <x v="0"/>
    <s v="No"/>
    <s v="Digital Nlatam - Practicantes"/>
    <x v="0"/>
    <s v="Digital"/>
    <s v="Santiago Juárez"/>
    <s v="Juan José Ochoa"/>
    <s v="Eduardo Galván"/>
    <s v="NA"/>
    <s v="Miguel Delgado"/>
    <s v="Operaciones"/>
    <s v="Si"/>
    <x v="0"/>
    <s v="Marketing/Ventas Cilindros"/>
    <n v="5"/>
    <n v="5"/>
    <n v="4"/>
    <n v="5"/>
    <n v="5"/>
    <n v="3"/>
    <n v="5"/>
    <n v="480"/>
    <n v="5"/>
    <n v="5"/>
    <n v="4"/>
    <n v="3"/>
    <n v="3"/>
    <n v="5"/>
    <n v="5"/>
    <n v="450"/>
    <n v="930"/>
    <s v="S: Requerimiento por parte del Ing. Eduardo Galván que fue evolucionando de ser para efectuar un due diligence de permisos y requerimientos de autoridades en tiendas, a evaluación también de Plantas (PGP y Bulk), Nitropet, Onsite, Oficinas, Inmuebles y unidades de distribución (Bulk, Nitropet, PGP) a nivel México. Se desarrollaron las bases de datos, 6 APPs, un visor en powerbi y guías (PDF) con su respectivo video de cómo llevar a cabo la evaluación para cada APP (segmento)."/>
    <m/>
    <s v="Compliance"/>
    <m/>
    <s v="Control / Compliance"/>
    <m/>
    <m/>
    <m/>
    <m/>
    <m/>
    <m/>
    <m/>
    <m/>
    <m/>
    <m/>
    <x v="0"/>
  </r>
  <r>
    <m/>
    <n v="4"/>
    <m/>
    <m/>
    <s v="Sistema de administración de permisos y requerimientos de autoridades localidades LInde: BD , APP  para alimentación  y visor de estatus"/>
    <s v="Aplicación para alimentación de estatus de permisos y requerimientos de autoridades para localidades Linde complementada por un visor que muestra el estatus de permisos y requiermientos en las localidades._x000a_"/>
    <m/>
    <d v="2025-05-05T00:00:00"/>
    <x v="3"/>
    <x v="3"/>
    <n v="47"/>
    <s v="On time"/>
    <x v="0"/>
    <s v="No"/>
    <s v="Digital Nlatam - Practicantes"/>
    <x v="0"/>
    <s v="Digital"/>
    <s v="Santiago Juárez"/>
    <s v="Juan José Ochoa"/>
    <s v="Eduardo Galván"/>
    <s v="NA"/>
    <s v="Miguel Delgado"/>
    <s v="Operaciones"/>
    <s v="Si"/>
    <x v="0"/>
    <s v="Marketing/Ventas Cilindros"/>
    <n v="5"/>
    <n v="5"/>
    <n v="4"/>
    <n v="5"/>
    <n v="5"/>
    <n v="3"/>
    <n v="5"/>
    <n v="480"/>
    <n v="5"/>
    <n v="5"/>
    <n v="4"/>
    <n v="3"/>
    <n v="3"/>
    <n v="5"/>
    <n v="5"/>
    <n v="450"/>
    <n v="930"/>
    <s v="S: Se desarrollaron BD, APPs y visor referentes a permisos y otros requerimientos (RH, COFEPRIS, Otros) para Tiendas."/>
    <s v="APPS listas desarrolladas por Santiago Juárez y el reporte de bi en ajustes por Braulio Martínez"/>
    <s v="Compliance"/>
    <m/>
    <s v="Control / Compliance"/>
    <m/>
    <m/>
    <m/>
    <m/>
    <m/>
    <m/>
    <m/>
    <m/>
    <m/>
    <m/>
    <x v="0"/>
  </r>
  <r>
    <m/>
    <n v="7"/>
    <s v="Proceso Jul-25"/>
    <m/>
    <s v="Asistente Virtual Inteligente para asistencia en Tiendas con NITRO AI"/>
    <s v="Alimentar Nitro con información de consulta para vendedores en tiendas que pueda ayudar a los Vendedores a obtener información inmediata de diversos temas, Adminitrativos, Comerciales y Técnicos, con un alto nivel de confiabilidad. "/>
    <m/>
    <d v="2025-02-01T00:00:00"/>
    <x v="4"/>
    <x v="4"/>
    <n v="88"/>
    <s v="On time"/>
    <x v="1"/>
    <s v="Si"/>
    <s v="Digital Nlatam - Citizen Developers"/>
    <x v="0"/>
    <s v="Global AI"/>
    <s v="Manuel Lozoya"/>
    <s v="Marco Pacheco"/>
    <s v="Deyanira Blanco"/>
    <s v="Gerardo Moya"/>
    <s v="José Ramón Rodríguez"/>
    <s v="PGP Centro/Sur"/>
    <s v="Sí"/>
    <x v="1"/>
    <s v="Marketing/Ventas Cilindros"/>
    <n v="3"/>
    <n v="5"/>
    <n v="2"/>
    <n v="5"/>
    <n v="3"/>
    <n v="3"/>
    <n v="5"/>
    <n v="390"/>
    <n v="5"/>
    <n v="5"/>
    <n v="3"/>
    <n v="5"/>
    <n v="5"/>
    <n v="5"/>
    <n v="5"/>
    <n v="495"/>
    <n v="885"/>
    <s v="S: Implementó en 3 tiendas de Mty. Info ABC de tiendas, Catálogo de productos e información técnicas (Procesos de soldar) _x000a__x000a_N: Habilitar al resto de los usuarios a nivel nacional en el resto de las tiendas. Semana del 7 Abril._x000a_Integrar otros grupós como los Vtas comerciales y express"/>
    <s v="Invitacion a sesión con tiendas. Deyanira Blanco_x000a_Seguimiento a uso de la herramienta en tiendas piloto y resto de las localidades_x000a_Continuar con la carga de documentos adicionales para enriquecer BD´s"/>
    <s v="Reduccion de Tiempo / Vtas adicionales"/>
    <m/>
    <s v="Estimar Tiempo que se ahorran Vendedores en Consultas"/>
    <m/>
    <m/>
    <m/>
    <m/>
    <m/>
    <m/>
    <m/>
    <s v="Reduccion Hrs Hombre _x000a_Capitalización de Vtas_x000a_Control Administrativo"/>
    <m/>
    <m/>
    <x v="0"/>
  </r>
  <r>
    <m/>
    <n v="5"/>
    <s v="Alimentado  en esta matriz por Clau el 25 junio 2025."/>
    <n v="34795"/>
    <s v="Réplica del visor 360 (Contratos)"/>
    <s v="Réplica del visor 360 líquidos sección de Contratos para medir el nivel de contratación y blindaje de los clientes de PGP Cilindros. Da visibilidad de los clientes que se tienen con contrato y cuáles no, de manera que la fuerza de ventas gestione los contratos faltantes. El dashboard muestra a nivel cliente si tiene o no contrato y si cumple con lo parámetros de blindaje._x000a_"/>
    <m/>
    <d v="2025-06-25T00:00:00"/>
    <x v="5"/>
    <x v="5"/>
    <n v="93"/>
    <s v="On time"/>
    <x v="0"/>
    <s v="No"/>
    <s v="Digital Nlatam"/>
    <x v="1"/>
    <s v="T. Digital"/>
    <s v="NA"/>
    <s v="Cristina López"/>
    <s v="Ninfaedith Fernández"/>
    <s v="Nancy Arellano"/>
    <s v="Tania Mercado"/>
    <s v="Finanzas /Compras / IT"/>
    <s v="Sí"/>
    <x v="0"/>
    <s v="Finanzas/RH/Compras/Nitropet"/>
    <n v="5"/>
    <n v="5"/>
    <n v="5"/>
    <n v="5"/>
    <n v="5"/>
    <n v="3"/>
    <n v="5"/>
    <n v="495"/>
    <n v="5"/>
    <n v="5"/>
    <n v="2"/>
    <n v="5"/>
    <n v="5"/>
    <n v="1"/>
    <n v="5"/>
    <n v="420"/>
    <n v="915"/>
    <s v="S: Ya se tuvieron las primeras juntas con el equipo CRM y Digitalización Nlatam para todos los requerimientos._x000a_N: Se requiere armar una tabla con el histórico de contratación y blindaje y actualizar las fórmulas de cálculo de blindaje."/>
    <s v="Falta calcular beneficios duros, falta dar de alta con Tania Mercado para validar cómo hacer el cálculo de beneficios."/>
    <s v="Compliance"/>
    <m/>
    <m/>
    <m/>
    <m/>
    <m/>
    <m/>
    <m/>
    <m/>
    <m/>
    <m/>
    <m/>
    <m/>
    <x v="1"/>
  </r>
  <r>
    <m/>
    <n v="6"/>
    <m/>
    <m/>
    <s v="Automatización de búsqueda de multas de Distribución RPA"/>
    <s v="Desarrollo de un BOT que realice la búsqueda en diferentes páginas federales y estatales, para detectar multas en vehículos de PGP"/>
    <m/>
    <d v="2025-02-19T00:00:00"/>
    <x v="6"/>
    <x v="6"/>
    <n v="195"/>
    <s v="On time"/>
    <x v="2"/>
    <s v="No"/>
    <s v="IT"/>
    <x v="1"/>
    <s v="Digitalización"/>
    <s v="TBD"/>
    <s v="Arturo Lozano"/>
    <s v="Salvador García"/>
    <s v="David Silva"/>
    <s v="Aldo Maldonado"/>
    <s v="VP Gases Envasados"/>
    <s v="Si"/>
    <x v="1"/>
    <s v="Producción/Distribución Envasados"/>
    <n v="5"/>
    <n v="5"/>
    <n v="3"/>
    <n v="5"/>
    <n v="3"/>
    <n v="3"/>
    <n v="3"/>
    <n v="405"/>
    <n v="5"/>
    <n v="5"/>
    <n v="4"/>
    <n v="5"/>
    <n v="5"/>
    <n v="5"/>
    <n v="5"/>
    <n v="510"/>
    <n v="915"/>
    <s v="S: Se solicita apertura de proyecto. Se contruyó el RPA para consulta del portan de NL dado que los portales de otros estados no despliegan la información correcta. En espera de las autoridades para que nos den acceso a Linde a un portal de alcance nacional gestionado por Alonso Teutle._x000a_N: En espera de la respuesta de las autoridades y seguir con pruebas con IT en los portales de Jalisco y Edo de Mexico"/>
    <s v="Junta con Salvador González y David Silva semana del 24 de Feb"/>
    <m/>
    <m/>
    <s v="Compliance"/>
    <m/>
    <m/>
    <m/>
    <m/>
    <m/>
    <m/>
    <m/>
    <m/>
    <m/>
    <m/>
    <x v="2"/>
  </r>
  <r>
    <s v="G9"/>
    <n v="8"/>
    <s v="AM03224"/>
    <m/>
    <s v="Facturación Dia paciente instituciones públicas RPA"/>
    <s v="Automatizar el proceso de facturación de Día Paciente del negocio de Homecare."/>
    <m/>
    <s v="PROYECTO ANTERIOR"/>
    <x v="7"/>
    <x v="7"/>
    <n v="357"/>
    <s v="On time"/>
    <x v="0"/>
    <s v="No"/>
    <s v="IT Group"/>
    <x v="0"/>
    <s v="IT Local"/>
    <s v="NA"/>
    <s v="Alan Mendoza"/>
    <s v="Nohemí Perez / _x000a_Alan Mendoza"/>
    <s v="Ruben Monterrubio"/>
    <s v="Armando Guerrero"/>
    <s v="PGP Nte./ Occidente / Noroeste"/>
    <s v="Sí"/>
    <x v="0"/>
    <s v="Marketing/Ventas Cilindros"/>
    <n v="3"/>
    <n v="5"/>
    <n v="1"/>
    <n v="5"/>
    <n v="5"/>
    <n v="3"/>
    <n v="3"/>
    <n v="375"/>
    <n v="5"/>
    <n v="5"/>
    <n v="3"/>
    <n v="5"/>
    <n v="5"/>
    <n v="5"/>
    <n v="5"/>
    <n v="495"/>
    <n v="870"/>
    <s v="S: Ya liberado y funcionando._x000a_N: Seguimiento por parte del negocio. Calcular beneficio y reportar $"/>
    <s v="Terminado"/>
    <s v="Reducción de Tiempo"/>
    <m/>
    <s v="Reducción de 1 FTE en el proceso de facturación"/>
    <m/>
    <m/>
    <m/>
    <m/>
    <m/>
    <m/>
    <m/>
    <n v="0"/>
    <m/>
    <m/>
    <x v="0"/>
  </r>
  <r>
    <m/>
    <n v="9"/>
    <s v="AM02959"/>
    <n v="30572"/>
    <s v="Herramienta Digital, Visor Pricing Precision - Mexico"/>
    <s v="El visor dará la info de la situación actual de precios a nivel cliente - producto, así como recomendaciones/oportunidades de precios siguiendo el modelo de Pricing Precision (IA). Muesta historico de precios, comparativa vs. el promedio, etc."/>
    <m/>
    <d v="2025-06-25T00:00:00"/>
    <x v="8"/>
    <x v="8"/>
    <n v="132"/>
    <s v="On time"/>
    <x v="0"/>
    <s v="No"/>
    <s v="Digital Nlatam"/>
    <x v="0"/>
    <s v="Global AI"/>
    <s v="NA"/>
    <s v="Ninfaedith Fernández"/>
    <s v="Pablo Vela"/>
    <s v="Iván Arredondo"/>
    <s v="Tania Mercado"/>
    <s v="Finanzas /Compras / IT"/>
    <s v="Sí"/>
    <x v="0"/>
    <s v="Finanzas/RH/Compras/Nitropet"/>
    <n v="4"/>
    <n v="5"/>
    <n v="3"/>
    <n v="5"/>
    <n v="5"/>
    <n v="3"/>
    <n v="5"/>
    <n v="450"/>
    <n v="5"/>
    <n v="5"/>
    <n v="2"/>
    <n v="5"/>
    <n v="5"/>
    <n v="1"/>
    <n v="5"/>
    <n v="420"/>
    <n v="870"/>
    <s v="Proyecto terminado, solo falta presentación con Pablo Vela"/>
    <m/>
    <n v="1512000"/>
    <m/>
    <s v="Venta adicional"/>
    <m/>
    <m/>
    <m/>
    <m/>
    <m/>
    <m/>
    <m/>
    <n v="0"/>
    <m/>
    <m/>
    <x v="0"/>
  </r>
  <r>
    <m/>
    <n v="11"/>
    <s v="NO"/>
    <m/>
    <s v="Visor para registro de auditorías y cumplimiento de normatividad CALIDAD en plantas._x000a_"/>
    <s v="Generación de un visor de resultados de auditorías realizadas por el área de Calidad y externos en plantas Linde México, así como validación de requerimientos normativos. El visor tiene como objetivo dar seguimiento a resultados y planes de acción ante no conformidades resultantes en las auditorías._x000a_"/>
    <m/>
    <d v="2025-05-23T00:00:00"/>
    <x v="9"/>
    <x v="9"/>
    <n v="52"/>
    <s v="On time"/>
    <x v="3"/>
    <s v="No"/>
    <s v="Digital Nlatam - Practicantes"/>
    <x v="0"/>
    <s v="Digital"/>
    <s v="Practicantes - Santiago Juárez Roaro"/>
    <s v="Brenda Apreza"/>
    <s v="Alejandra Medrano"/>
    <s v="NA"/>
    <s v="Miguel Delgado"/>
    <s v="Operaciones"/>
    <s v="Sí"/>
    <x v="0"/>
    <s v="Calidad"/>
    <n v="5"/>
    <n v="5"/>
    <n v="1"/>
    <n v="5"/>
    <n v="1"/>
    <n v="3"/>
    <n v="5"/>
    <n v="375"/>
    <n v="5"/>
    <n v="5"/>
    <n v="5"/>
    <n v="3"/>
    <n v="5"/>
    <n v="5"/>
    <n v="5"/>
    <n v="495"/>
    <n v="870"/>
    <s v="S: Se tiene la estructura del visor, solo se espera que IT libere la extracción de datos del Sistema de Calidad para enlazarlo al tablero y tener completa la información a mostrar en el tablero."/>
    <m/>
    <s v="Compliance"/>
    <s v="Control / Compliance"/>
    <m/>
    <m/>
    <m/>
    <m/>
    <m/>
    <m/>
    <m/>
    <m/>
    <m/>
    <m/>
    <m/>
    <x v="0"/>
  </r>
  <r>
    <m/>
    <n v="10"/>
    <m/>
    <m/>
    <s v="BOT para actualización de datos de empleados en la BD de Licencias y Constancia Psicofísica de Conductores PGP._x000a_"/>
    <s v="Desarrollo de un BOT que llene en automático la información de Licencias y Constancias Psicofísicas en la BD ya creada (proyecto previo)._x000a_"/>
    <m/>
    <d v="2025-05-23T00:00:00"/>
    <x v="10"/>
    <x v="10"/>
    <n v="98"/>
    <s v="On time"/>
    <x v="4"/>
    <s v="No"/>
    <s v="IT"/>
    <x v="1"/>
    <s v="IT Local"/>
    <s v="NA"/>
    <s v="Diego Carpio"/>
    <s v="Eduardo Galván"/>
    <s v="David Silva"/>
    <s v="Miguel Delgado"/>
    <s v="Operaciones"/>
    <s v="Si"/>
    <x v="0"/>
    <s v="Producción/Distribución Envasados"/>
    <n v="5"/>
    <n v="5"/>
    <n v="5"/>
    <n v="5"/>
    <n v="3"/>
    <n v="3"/>
    <n v="5"/>
    <n v="465"/>
    <n v="5"/>
    <n v="5"/>
    <n v="3"/>
    <n v="3"/>
    <n v="5"/>
    <n v="3"/>
    <n v="3"/>
    <n v="405"/>
    <n v="870"/>
    <s v="S: Se identifica la necesidad de automatizar llenado de datos con un BOT, revisado con Eduardo Galvan_x000a_N: Se programó para el 27 de mayo la junta inicial con David Silva. Se definirán requerimientos. Posterior a eso, se realizó una junta con Adrián Espinoza y Gerardo Moya en donde se validó el proceso y se quedó Gerardo Moya con la tarea de investigar cómo se puede hacer este requerimiento. Mientras tanto la APP se puede alimentar de manera manual."/>
    <s v="Proyecto que queda como segunda parte después del llenado por parte del personal de PGP de licencias y constancias psicofísicas."/>
    <s v="Reducción de Tiempos"/>
    <s v="Control / Compliance"/>
    <m/>
    <m/>
    <m/>
    <m/>
    <m/>
    <m/>
    <m/>
    <m/>
    <m/>
    <m/>
    <m/>
    <x v="1"/>
  </r>
  <r>
    <m/>
    <n v="12"/>
    <s v="Proceso Jul-25"/>
    <m/>
    <s v="App para la Digitalización del proceso de registro de Mtto de Cilindros"/>
    <s v="Se sustituyen formatos de Excel por una APP que permite registrar la información de los Mttos de Cil. y PGS relacionado hasta 17 servicios distintos con su respectivo costo y tiempo para medir eficiencias del proceso por operador y planta"/>
    <m/>
    <d v="2025-03-07T00:00:00"/>
    <x v="11"/>
    <x v="1"/>
    <n v="41"/>
    <s v="On time"/>
    <x v="4"/>
    <s v="No"/>
    <s v="Digital Nlatam - Practicantes"/>
    <x v="0"/>
    <s v="Digital"/>
    <s v="Santiago Juárez"/>
    <s v="Diego Carpio"/>
    <s v="Heberto Marin"/>
    <s v="NA"/>
    <s v="Miguel Delgado"/>
    <s v="Operaciones"/>
    <s v="Si"/>
    <x v="0"/>
    <s v="Producción/Distribución Envasados"/>
    <n v="3"/>
    <n v="5"/>
    <n v="1"/>
    <n v="5"/>
    <n v="3"/>
    <n v="3"/>
    <n v="5"/>
    <n v="375"/>
    <n v="5"/>
    <n v="5"/>
    <n v="5"/>
    <n v="3"/>
    <n v="5"/>
    <n v="5"/>
    <n v="5"/>
    <n v="495"/>
    <n v="870"/>
    <s v="S: App terminada y presentada en el comité digitalización"/>
    <s v="Terminado"/>
    <n v="75000"/>
    <m/>
    <s v="Reducción Hrs Hombre_x000a_Control Administrativo"/>
    <m/>
    <m/>
    <m/>
    <m/>
    <m/>
    <m/>
    <m/>
    <m/>
    <m/>
    <m/>
    <x v="0"/>
  </r>
  <r>
    <m/>
    <n v="13"/>
    <m/>
    <m/>
    <s v="Herramienta Digital (visor) de KPI´s  básicos del proceso de Mtto de Cilindros. _x000a_"/>
    <s v="Dashboard que permite la generación automática delos KPIs básicos del proceso e Mtto de Cilindros  que actualmente se generan de manera manual en plantas PGP._x000a_"/>
    <m/>
    <d v="2025-04-15T00:00:00"/>
    <x v="12"/>
    <x v="0"/>
    <n v="125"/>
    <s v="On time"/>
    <x v="4"/>
    <s v="No"/>
    <s v="Digital Nlatam - Practicantes"/>
    <x v="0"/>
    <s v="Digital"/>
    <s v="Santiago Juárez"/>
    <s v="Diego Carpio"/>
    <s v="Heberto Marin"/>
    <s v="NA"/>
    <s v="Miguel Delgado"/>
    <s v="Operaciones"/>
    <s v="Si"/>
    <x v="0"/>
    <s v="Producción/Distribución Envasados"/>
    <n v="3"/>
    <n v="5"/>
    <n v="1"/>
    <n v="5"/>
    <n v="3"/>
    <n v="3"/>
    <n v="5"/>
    <n v="375"/>
    <n v="5"/>
    <n v="5"/>
    <n v="5"/>
    <n v="3"/>
    <n v="5"/>
    <n v="5"/>
    <n v="5"/>
    <n v="495"/>
    <n v="870"/>
    <s v="S: Se finalizó el visor con los KPIS básicos de productividad en mantenimiento de cilindros._x000a_N: Como siguiente proyecto se incluirán los costos de los insumos para los mantenimientos al tablero para validación de costos del proceso por planta."/>
    <s v="Terminado. La siguiente etapa del visor será realizado por Miguel González (donde se incluyen costos de insumos de mantenimientos)."/>
    <s v="Eficiencia Operativa"/>
    <m/>
    <s v="Reducción Hrs Hombre_x000a_Control Administrativo"/>
    <m/>
    <m/>
    <m/>
    <m/>
    <m/>
    <m/>
    <m/>
    <m/>
    <m/>
    <m/>
    <x v="0"/>
  </r>
  <r>
    <m/>
    <n v="14"/>
    <s v="Proceso Jul-25"/>
    <m/>
    <s v="Dashboard del Cost to Serve. "/>
    <s v="Herramienta que permite calcular la rentabilidad por cliente / producto para basados en el cost to serve a nivel detalle que permitirá ajustar precios y tomar decisiones que incfrementen la retabilidad el negocio PGP"/>
    <m/>
    <d v="2024-09-01T00:00:00"/>
    <x v="13"/>
    <x v="11"/>
    <n v="212"/>
    <s v="On time"/>
    <x v="0"/>
    <m/>
    <s v="Digital Nlatam - Practicantes"/>
    <x v="0"/>
    <s v="Digital "/>
    <s v="Practicantes"/>
    <s v="Oscar Flores"/>
    <s v="Oscar Flores"/>
    <s v="Gerardo Moya"/>
    <s v="José Ramón Rodríguez"/>
    <s v="PGP NAL."/>
    <s v="Sí"/>
    <x v="2"/>
    <s v="Marketing/Ventas Cilindros"/>
    <n v="5"/>
    <n v="5"/>
    <n v="2"/>
    <n v="5"/>
    <n v="3"/>
    <n v="3"/>
    <n v="3"/>
    <n v="390"/>
    <n v="5"/>
    <n v="5"/>
    <n v="3"/>
    <n v="5"/>
    <n v="5"/>
    <n v="3"/>
    <n v="5"/>
    <n v="465"/>
    <n v="855"/>
    <s v="S: Ya se hizo el desarrollo, se encuentra en validación y pruebas_x000a_N: Terminar las pruebas y liberarlo est.. Mar25. Calcular Beneficios"/>
    <s v="1. Se programan sesiones de seguimiento de avances 1 vez a la semana, Sem 24 al 28 de feb_x000a_2. Al terminar la primer corrida de información y ver el potencial de clientes, se hará un plan de acción para modificar precios a manera de piloto._x000a_3. Definir plan de despliegue con Gtes. comerciales - Mar 30"/>
    <n v="15000"/>
    <m/>
    <s v="Reducción de tiempos"/>
    <m/>
    <m/>
    <m/>
    <m/>
    <m/>
    <m/>
    <m/>
    <s v="Incremento de precio extraordinario a cliente con bajo margen (revisar resultados en primer corrida)"/>
    <m/>
    <m/>
    <x v="0"/>
  </r>
  <r>
    <m/>
    <n v="15"/>
    <s v="AM03222"/>
    <m/>
    <s v="APP y BD para alimentación de licencias de conductores PGP ."/>
    <s v="Aplicación para la alimentación de las licencias de conductores PGP a nivel nacional, que permite el tracking de la vigencia."/>
    <m/>
    <d v="2025-04-11T00:00:00"/>
    <x v="14"/>
    <x v="1"/>
    <n v="16"/>
    <s v="On time"/>
    <x v="2"/>
    <s v="No"/>
    <s v="Digital Nlatam - Practicantes"/>
    <x v="0"/>
    <s v="Digital"/>
    <s v="Practicantes"/>
    <s v="Diego Carpio"/>
    <s v="Manuel Lozoya"/>
    <s v="NA"/>
    <s v="Miguel Delgado"/>
    <s v="Operaciones"/>
    <s v="Si"/>
    <x v="0"/>
    <s v="Producción/Distribución Envasados"/>
    <n v="3"/>
    <n v="5"/>
    <n v="3"/>
    <n v="5"/>
    <n v="3"/>
    <n v="3"/>
    <n v="5"/>
    <n v="405"/>
    <n v="5"/>
    <n v="5"/>
    <n v="4"/>
    <n v="3"/>
    <n v="3"/>
    <n v="5"/>
    <n v="5"/>
    <n v="450"/>
    <n v="855"/>
    <s v="S: BD terminada y APP_x000a_N: Publicación y Capacitación de personal de Operaciones para alimentar información"/>
    <s v="Terminado el desarrollo, solo falta validar acceso con ID y alimentar BD con datos de RH proporcionados por Laura Ocampo."/>
    <n v="10000"/>
    <m/>
    <s v="Control / Compliance"/>
    <m/>
    <m/>
    <m/>
    <m/>
    <m/>
    <m/>
    <m/>
    <n v="0"/>
    <d v="2025-08-01T00:00:00"/>
    <d v="2026-07-01T00:00:00"/>
    <x v="0"/>
  </r>
  <r>
    <m/>
    <n v="16"/>
    <s v="Proceso Jul-25"/>
    <m/>
    <s v="APP y BD para alimentación de Constancia de Aptitud Psicofísica de conductores PGP"/>
    <s v="Aplicación para la alimentación de las Constancias de Aptitud Psicofísica de conductores PGP a nivel nacional. Requerimiento de Compliance para SCT"/>
    <m/>
    <d v="2025-04-29T00:00:00"/>
    <x v="14"/>
    <x v="1"/>
    <n v="16"/>
    <s v="On time"/>
    <x v="2"/>
    <s v="No"/>
    <s v="Digital Nlatam - Practicantes"/>
    <x v="0"/>
    <s v="Digital"/>
    <s v="Practicantes"/>
    <s v="Jesús Guzmán"/>
    <s v="Diego Carpio"/>
    <s v="NA"/>
    <s v="Miguel Delgado"/>
    <s v="Operaciones"/>
    <s v="Si"/>
    <x v="0"/>
    <s v="Producción/Distribución Envasados"/>
    <n v="3"/>
    <n v="5"/>
    <n v="3"/>
    <n v="5"/>
    <n v="3"/>
    <n v="3"/>
    <n v="5"/>
    <n v="405"/>
    <n v="5"/>
    <n v="5"/>
    <n v="4"/>
    <n v="3"/>
    <n v="3"/>
    <n v="5"/>
    <n v="5"/>
    <n v="450"/>
    <n v="855"/>
    <s v="S: BD terminada y APP_x000a_N: Publicación y Capacitación de personal de Operaciones para alimentar información"/>
    <s v="Obtener la información del personal por parte de RH."/>
    <n v="10000"/>
    <m/>
    <s v="Control / Compliance"/>
    <m/>
    <m/>
    <m/>
    <m/>
    <m/>
    <m/>
    <m/>
    <m/>
    <d v="2025-08-01T00:00:00"/>
    <d v="2026-07-01T00:00:00"/>
    <x v="0"/>
  </r>
  <r>
    <m/>
    <n v="17"/>
    <s v="Proceso Jul-25"/>
    <m/>
    <s v="Herramienta Digital del análisis de inventario de cilindros basado en el modelo de CIM"/>
    <s v="Herramienta gráfica que permite desplegar los resultados del modelo del Cilinder Inventory Management para identificar las oportunidades de balance y tranferencia de inventarios en las localidades de PGP"/>
    <m/>
    <d v="2024-10-01T00:00:00"/>
    <x v="15"/>
    <x v="1"/>
    <n v="117"/>
    <s v="On time"/>
    <x v="0"/>
    <m/>
    <s v="Digital Nlatam - Practicantes"/>
    <x v="0"/>
    <s v="Digital"/>
    <s v="Practicantes"/>
    <s v="Diego Carpio"/>
    <s v="Francisco Mata"/>
    <s v="Gerardo Moya"/>
    <s v="José Ramón Rodríguez"/>
    <s v="PGP Nte./ Occidente / Noroeste"/>
    <s v="Sí"/>
    <x v="1"/>
    <s v="Producción/Distribución Envasados"/>
    <n v="5"/>
    <n v="5"/>
    <n v="1"/>
    <n v="5"/>
    <n v="5"/>
    <n v="1"/>
    <n v="5"/>
    <n v="405"/>
    <n v="4"/>
    <n v="5"/>
    <n v="3"/>
    <n v="5"/>
    <n v="3"/>
    <n v="5"/>
    <n v="5"/>
    <n v="450"/>
    <n v="855"/>
    <s v="S: Terminada validada por Operaciones_x000a_N: En seguimiento para su difusión y uso "/>
    <s v="Se realizan sesiones con Jose Lainez de Corporación para el entendimiento del modelo del CIM y poder aprovechar el modelo en el desarrollo del tablero"/>
    <s v="Control de Activos"/>
    <m/>
    <s v="Control de Inventarios"/>
    <m/>
    <m/>
    <m/>
    <m/>
    <m/>
    <m/>
    <m/>
    <m/>
    <m/>
    <m/>
    <x v="0"/>
  </r>
  <r>
    <m/>
    <n v="18"/>
    <m/>
    <m/>
    <s v="Herramienta Digital para el análisis y seguimiento de licencias y Constancias Psicofísicas de conductores linde."/>
    <s v="Visor que reportará estatus de licencias y Constancias Psicofísicas de conductores PGP a nivel nacional así como de las alertas emitidas previas a los vencimientos de documentos"/>
    <m/>
    <d v="2025-04-23T00:00:00"/>
    <x v="16"/>
    <x v="3"/>
    <n v="35"/>
    <s v="On time"/>
    <x v="2"/>
    <s v="No"/>
    <s v="Digital Nlatam - Practicantes"/>
    <x v="0"/>
    <s v="Digital"/>
    <s v="Practicantes"/>
    <s v="Diego Carpio"/>
    <s v="Manuel Lozoya"/>
    <s v="NA"/>
    <s v="Miguel Delgado"/>
    <s v="Operaciones"/>
    <s v="Si"/>
    <x v="0"/>
    <s v="Producción/Distribución Envasados"/>
    <n v="3"/>
    <n v="5"/>
    <n v="3"/>
    <n v="5"/>
    <n v="3"/>
    <n v="3"/>
    <n v="5"/>
    <n v="405"/>
    <n v="5"/>
    <n v="5"/>
    <n v="4"/>
    <n v="3"/>
    <n v="3"/>
    <n v="5"/>
    <n v="5"/>
    <n v="450"/>
    <n v="855"/>
    <s v="S: Ya se cuenta con el visor, solo se está ajustando un powerautomate para el envío de alertas."/>
    <m/>
    <s v="Compliance"/>
    <m/>
    <s v="Control / Compliance"/>
    <m/>
    <m/>
    <m/>
    <m/>
    <m/>
    <m/>
    <m/>
    <m/>
    <m/>
    <m/>
    <x v="0"/>
  </r>
  <r>
    <s v="A5"/>
    <n v="19"/>
    <s v="AM03223"/>
    <n v="27157"/>
    <s v="Rental &amp; Fees Tracking RPA/AI"/>
    <s v="Herramienta para automatizar el cobro de rentas a clientes y dar seguimiento. (Etapa 1 Dashboard de datos)"/>
    <m/>
    <s v="TBD"/>
    <x v="17"/>
    <x v="12"/>
    <n v="425"/>
    <s v="On time"/>
    <x v="1"/>
    <m/>
    <s v="Digital Nlatam"/>
    <x v="0"/>
    <s v="Digital EEUU"/>
    <m/>
    <s v="Oscar Flores"/>
    <s v="Oscar Flores / Alejandro Torres"/>
    <s v="Iván Arredondo/Lei Sun"/>
    <s v="José Ramón Rodríguez"/>
    <s v="PGP Norte"/>
    <s v="Sí"/>
    <x v="3"/>
    <s v="Marketing/Ventas Cilindros"/>
    <n v="5"/>
    <n v="5"/>
    <n v="5"/>
    <n v="5"/>
    <n v="3"/>
    <n v="3"/>
    <n v="5"/>
    <n v="465"/>
    <n v="5"/>
    <n v="5"/>
    <n v="2"/>
    <n v="3"/>
    <n v="3"/>
    <n v="5"/>
    <n v="3"/>
    <n v="390"/>
    <n v="855"/>
    <s v="S: Identificación de oportunidades de incremento del ingreso por cobro de rentas. Versión conectada a JDE México, con detalle de casos por vendedor. Liberado para identificar oportunidades de cobro_x000a__x000a_N: Se realiza presentación de la Htta y en proceso capacitaciones a personal"/>
    <s v="Armar plan de despliegue - Programar las sesiones de capacitación con Gtes _x000a_Actualizar valores de target para rentas, con la Corporación  - completo_x000a_Desarrollar tablero para el tracking de beneficios con apoyo de la Corporación_x000a_Sesión para validar cómo conectarlo con CRM y programar tareas para ventas_x000a_"/>
    <n v="300000"/>
    <m/>
    <m/>
    <m/>
    <m/>
    <m/>
    <m/>
    <m/>
    <m/>
    <m/>
    <n v="0"/>
    <d v="2025-05-01T00:00:00"/>
    <d v="2026-04-01T00:00:00"/>
    <x v="0"/>
  </r>
  <r>
    <m/>
    <n v="20"/>
    <m/>
    <n v="30619"/>
    <s v="Reporte de Dotaciones Negativas"/>
    <s v="Enviar un reporte o alerta a vendedores y facturistas cuando se encuentre un caso de dotación negativa reciente de cualquier producto, basado en la última actualización de dotaciones de clientes y localidades (Alertar si el cliente presenta una dotación negativa y además en el periodo de actualización anterior tuvo una dotación mayor)"/>
    <m/>
    <d v="2025-03-24T00:00:00"/>
    <x v="18"/>
    <x v="13"/>
    <n v="139"/>
    <s v="On time"/>
    <x v="4"/>
    <m/>
    <s v="Digital Nlatam"/>
    <x v="0"/>
    <s v="Digital "/>
    <m/>
    <s v="Erika Acosta"/>
    <s v="Erika Acosta"/>
    <s v="Gustavo Primo"/>
    <s v="Aldo Maldonado"/>
    <s v="Operaciones"/>
    <s v="Sí"/>
    <x v="3"/>
    <s v="Producción/Distribución Envasados"/>
    <n v="5"/>
    <n v="5"/>
    <n v="3"/>
    <n v="5"/>
    <n v="1"/>
    <n v="3"/>
    <n v="3"/>
    <n v="375"/>
    <n v="5"/>
    <n v="5"/>
    <n v="4"/>
    <n v="5"/>
    <n v="5"/>
    <n v="5"/>
    <n v="3"/>
    <n v="480"/>
    <n v="855"/>
    <s v="S:Se terminaron los desarrollos según los requerimientos y se realizaron pruebas. La herramienta fue liberada en producción dentro del dashboard GAP-Inventario Añejamiento_x000a_N: Despliegue por parte del negocio con usuarios"/>
    <m/>
    <s v="Control de Activos"/>
    <n v="0"/>
    <s v="Control"/>
    <m/>
    <m/>
    <m/>
    <m/>
    <m/>
    <m/>
    <m/>
    <m/>
    <m/>
    <m/>
    <x v="0"/>
  </r>
  <r>
    <m/>
    <n v="21"/>
    <s v="Proceso Jul-25"/>
    <m/>
    <s v="Página Sharepoint para Distribución "/>
    <s v="Site de SharePoint que contenga la información relativa al área de Distribución: procedimientos, materiales de capacitación PESD. Réplica sitio Retail"/>
    <m/>
    <d v="2024-12-06T00:00:00"/>
    <x v="19"/>
    <x v="14"/>
    <n v="33"/>
    <s v="On time"/>
    <x v="2"/>
    <s v="No"/>
    <s v="Digital Nlatam - Citizen Developers"/>
    <x v="0"/>
    <s v="NA"/>
    <s v="Claudia Oliden"/>
    <s v="Arturo Lozano"/>
    <s v="Arturo Lozano"/>
    <m/>
    <s v="Miguel Delgado"/>
    <s v="Operaciones"/>
    <s v="Sí"/>
    <x v="0"/>
    <s v="Producción/Distribución Envasados"/>
    <n v="3"/>
    <n v="5"/>
    <n v="4"/>
    <n v="5"/>
    <n v="0"/>
    <n v="3"/>
    <n v="5"/>
    <n v="375"/>
    <n v="5"/>
    <n v="5"/>
    <n v="3"/>
    <n v="5"/>
    <n v="3"/>
    <n v="5"/>
    <n v="5"/>
    <n v="465"/>
    <n v="840"/>
    <s v="S: Se diseñó y construyó el sitio. Actualmente dados de alta 24 documentos, 5 dashboards, 2 accesos a sitios, 34 videos._x000a__x000a_N: En proceso se sube información que comparta Arturo Lozano en la página."/>
    <s v="Continuar con alimentación que compartan Arturo Lozano y Salvador González."/>
    <s v="Reducción de Tiempo"/>
    <m/>
    <s v="Control  Interno_x000a_Estandarizacion"/>
    <m/>
    <m/>
    <m/>
    <m/>
    <m/>
    <m/>
    <m/>
    <m/>
    <m/>
    <m/>
    <x v="0"/>
  </r>
  <r>
    <m/>
    <n v="22"/>
    <s v="AM03136"/>
    <m/>
    <s v="Notificaciones automáticas a Clientes. RPA/AI"/>
    <s v="Automatización de proceso de notificación al cliente al momento de generar una transacción con Linde a su nombre."/>
    <m/>
    <d v="2024-01-01T00:00:00"/>
    <x v="20"/>
    <x v="12"/>
    <n v="780"/>
    <s v="On time"/>
    <x v="0"/>
    <s v="No"/>
    <s v="IT Group"/>
    <x v="0"/>
    <s v="IT Local"/>
    <s v="Marina Dávila"/>
    <s v="Oscar Flores"/>
    <s v="Marina Dávila"/>
    <s v="Carlos Arturo Rodríguez_x000a_/ Armando Ramos"/>
    <s v="José Ramón Rodríguez"/>
    <s v="PGP NAL."/>
    <s v="Sí"/>
    <x v="3"/>
    <s v="Marketing/Ventas Cilindros"/>
    <n v="4"/>
    <n v="5"/>
    <n v="5"/>
    <n v="5"/>
    <n v="1"/>
    <n v="5"/>
    <n v="5"/>
    <n v="450"/>
    <n v="5"/>
    <n v="5"/>
    <n v="2"/>
    <n v="5"/>
    <n v="3"/>
    <n v="3"/>
    <n v="3"/>
    <n v="390"/>
    <n v="840"/>
    <s v="S: RPA terminado, liberado para Cedis Saltillo y Cedis VH,_x000a_N: Continuación de despliegue resto de localidades"/>
    <s v="Marina convoca a Fuerza comercial y CSC para comunicación 26 de Feb, Ctes. 27 de Feb."/>
    <s v="Control de Activos"/>
    <n v="0"/>
    <s v="Soft Savings - Control_x000a_Satisfacción del cliente_x000a_Compliance_x000a_Servicio al Cliente"/>
    <m/>
    <m/>
    <m/>
    <m/>
    <m/>
    <m/>
    <m/>
    <n v="0"/>
    <m/>
    <m/>
    <x v="0"/>
  </r>
  <r>
    <m/>
    <n v="26"/>
    <m/>
    <m/>
    <s v="Actualización Automática de Tablero de Ventas Retail"/>
    <s v="Automatización de información en tablero existente. Actualmente IT y Retail gestionan parte de la información manual para actualizarlo. _x000a_"/>
    <m/>
    <d v="2024-11-06T00:00:00"/>
    <x v="4"/>
    <x v="15"/>
    <n v="180"/>
    <s v="On time"/>
    <x v="1"/>
    <s v="Si"/>
    <s v="IT Group"/>
    <x v="0"/>
    <s v="SSC"/>
    <s v="Marina Dávila"/>
    <s v="Marco Pacheco"/>
    <s v="Deyanira Blanco"/>
    <s v="Juan Romero "/>
    <s v="José Ramón Rodríguez"/>
    <s v="PGP Centro/Sur"/>
    <s v="Sí"/>
    <x v="3"/>
    <s v="Marketing/Ventas Cilindros"/>
    <n v="3"/>
    <n v="5"/>
    <n v="2"/>
    <n v="5"/>
    <n v="1"/>
    <n v="5"/>
    <n v="3"/>
    <n v="360"/>
    <n v="5"/>
    <n v="5"/>
    <n v="3"/>
    <n v="3"/>
    <n v="5"/>
    <n v="5"/>
    <n v="5"/>
    <n v="465"/>
    <n v="825"/>
    <s v="S: Se crearon las cards 32535 ( para cargar de forma automática los vendedores vigentes - Juan Romero) la cual ya esta cerrada y la card 32536 (Programa para cargar las excepciones), ambas cards cerradas._x000a_"/>
    <s v="Concluido"/>
    <s v="Optimizacion del Proceso y reducción de tiempo admvo"/>
    <n v="0"/>
    <s v="Tiempo y Control"/>
    <m/>
    <m/>
    <m/>
    <m/>
    <m/>
    <m/>
    <m/>
    <m/>
    <m/>
    <m/>
    <x v="0"/>
  </r>
  <r>
    <s v="G6"/>
    <n v="23"/>
    <m/>
    <n v="30571"/>
    <s v="Price Tag"/>
    <s v="Automatización de las campañas dinámicas de incremento de precios. Identifica rezagos en repaso de la inflación interna. Se alimenta del modelo del proyecto PRICING PRECISION."/>
    <m/>
    <s v="PROYECTO ANTERIOR"/>
    <x v="21"/>
    <x v="6"/>
    <n v="383"/>
    <s v="On time"/>
    <x v="0"/>
    <s v="No"/>
    <s v="Digital Nlatam"/>
    <x v="1"/>
    <s v="Digital EEUU"/>
    <s v="NA"/>
    <s v="Ninfaedith Fernández"/>
    <s v="Oscar Flores / Ninfaedith Fernández"/>
    <s v="Iván Arredondo/ Frank Mufalli"/>
    <s v="Tania Mercado"/>
    <s v="PGP Centro/Sur"/>
    <s v="Sí"/>
    <x v="0"/>
    <s v="Finanzas/RH/Compras/Nitropet"/>
    <n v="4"/>
    <n v="5"/>
    <n v="3"/>
    <n v="5"/>
    <n v="5"/>
    <n v="3"/>
    <n v="5"/>
    <n v="450"/>
    <n v="5"/>
    <n v="5"/>
    <n v="2"/>
    <n v="5"/>
    <n v="3"/>
    <n v="3"/>
    <n v="3"/>
    <n v="390"/>
    <n v="840"/>
    <s v="S:Se hizo la carga inicial de los catalogos y se esta configurando la jerarquia organizacional_x000a_N:Esperar la liberación de la primer versión para hacer la carga y probar"/>
    <m/>
    <n v="80000"/>
    <m/>
    <m/>
    <m/>
    <m/>
    <m/>
    <m/>
    <m/>
    <m/>
    <m/>
    <m/>
    <m/>
    <m/>
    <x v="2"/>
  </r>
  <r>
    <m/>
    <n v="24"/>
    <m/>
    <m/>
    <s v="Medición de las mermas de Gases en Plantas"/>
    <s v="Actualmente no se miden las mermas diarias. Aprox 8 millones de pesos se incrementaron las mermas Vs el año anterior. Se da seguimiento semanal o quincenal. La información es manual y no siempre se tiene disponible. Se esperaría tener un mapa para tomar decisiones. Actualmente se usa un Excel donde se captura manual Producción, con factores en una &quot;calculadora&quot; de acuerdo al vol de producción."/>
    <m/>
    <d v="2025-03-07T00:00:00"/>
    <x v="22"/>
    <x v="16"/>
    <n v="32"/>
    <s v="On time"/>
    <x v="4"/>
    <m/>
    <s v="Operaciones"/>
    <x v="2"/>
    <s v="Digital"/>
    <s v="Aldo Maldonado"/>
    <s v="Diego Carpio"/>
    <s v="Francisco Mata"/>
    <m/>
    <s v="Miguel Delgado"/>
    <s v="Operaciones"/>
    <s v="Si"/>
    <x v="3"/>
    <s v="Producción/Distribución Envasados"/>
    <n v="5"/>
    <n v="5"/>
    <n v="1"/>
    <n v="5"/>
    <n v="1"/>
    <n v="3"/>
    <n v="3"/>
    <n v="345"/>
    <n v="5"/>
    <n v="5"/>
    <n v="2"/>
    <n v="5"/>
    <n v="5"/>
    <n v="5"/>
    <n v="5"/>
    <n v="480"/>
    <n v="825"/>
    <s v="Revisar con el negocio"/>
    <m/>
    <m/>
    <m/>
    <m/>
    <m/>
    <m/>
    <m/>
    <m/>
    <m/>
    <m/>
    <m/>
    <m/>
    <m/>
    <m/>
    <x v="3"/>
  </r>
  <r>
    <m/>
    <n v="25"/>
    <m/>
    <m/>
    <s v="Capacitación para el programa del PESD"/>
    <s v="Desarrollo de materiales de capacitación digitales en Synthesia sobre el PESD para Conductores profesionales, que serán publicados en Elevate y tendrán exámenes para asegurar el aprendizaje."/>
    <m/>
    <d v="2024-12-06T00:00:00"/>
    <x v="23"/>
    <x v="17"/>
    <n v="78"/>
    <s v="On time"/>
    <x v="2"/>
    <s v="No"/>
    <s v="Digital Nlatam - Practicantes"/>
    <x v="2"/>
    <s v="Digital"/>
    <s v="Practicantes - Valenti Arriaga"/>
    <s v="Arturo Lozano"/>
    <s v="Arturo Lozano"/>
    <s v="ND"/>
    <s v="Tania Mercado"/>
    <s v="Operaciones"/>
    <s v="Sí"/>
    <x v="0"/>
    <s v="Distribución Bulk/Servicio a Clientes - Instalaciones"/>
    <n v="3"/>
    <n v="1"/>
    <n v="4"/>
    <n v="5"/>
    <n v="1"/>
    <n v="5"/>
    <n v="5"/>
    <n v="360"/>
    <n v="5"/>
    <n v="5"/>
    <n v="3"/>
    <n v="5"/>
    <n v="3"/>
    <n v="5"/>
    <n v="5"/>
    <n v="465"/>
    <n v="825"/>
    <s v="S: Se tiene ya asignado al nuevo practicante Valenti Arriaga, el cual ya está entrenado en Synthesia. El siguiente paso es la recolección de la información con Arturo Lozano y Salvador González para desarrollar los videos. Posteriormente se solicitará a César González que suba los videos a Elevate y se hará el kickoff para su uso junto con el team de distribución STAFF."/>
    <s v="Solicitar a Arturo Lozano los materiales de capacitación para generarvideo en Synthesia."/>
    <m/>
    <m/>
    <s v="Control, compliance"/>
    <m/>
    <m/>
    <m/>
    <m/>
    <m/>
    <m/>
    <m/>
    <m/>
    <m/>
    <m/>
    <x v="4"/>
  </r>
  <r>
    <s v="G7"/>
    <n v="27"/>
    <s v="GPG34734"/>
    <m/>
    <s v="Argus for Customer Contracts"/>
    <s v="El objetivo es alimentar la herramienta con contratos y esta genere tablas e info de manera organizada (predefinida). Con el objetivo de identificar oportunidades de cobros o ajustes a clientes."/>
    <m/>
    <s v="PROYECTO ANTERIOR"/>
    <x v="0"/>
    <x v="18"/>
    <n v="397"/>
    <s v="On time"/>
    <x v="0"/>
    <s v="No"/>
    <s v="Digital Nlatam - Citizen Developers"/>
    <x v="0"/>
    <s v="Global AI"/>
    <s v="NA"/>
    <s v="Ninfaedith Fernández"/>
    <s v="Ninfaedith Fernández"/>
    <s v="Iván Arredondo"/>
    <s v="Tania Mercado"/>
    <s v="Finanzas /Compras / IT"/>
    <s v="Sí"/>
    <x v="0"/>
    <s v="Finanzas/RH/Compras/Nitropet"/>
    <n v="4"/>
    <n v="5"/>
    <n v="1"/>
    <n v="5"/>
    <n v="3"/>
    <n v="3"/>
    <n v="5"/>
    <n v="390"/>
    <n v="4"/>
    <n v="4"/>
    <n v="3"/>
    <n v="5"/>
    <n v="5"/>
    <n v="3"/>
    <n v="5"/>
    <n v="435"/>
    <n v="825"/>
    <s v="S: Se finaliza y en un proyecto posterior se integrará al CRM._x000a_N: En un siguiente proyecto se desarrollará la integración con CRM e integrar al equipo de T. Digital, Edgar Madrigal, Ruben Gonzalez y Cindy Lozano"/>
    <s v="Falta la integración al CRM como una segunda etapa."/>
    <n v="64000"/>
    <m/>
    <m/>
    <m/>
    <m/>
    <m/>
    <m/>
    <m/>
    <m/>
    <m/>
    <n v="0"/>
    <d v="2025-06-01T00:00:00"/>
    <m/>
    <x v="0"/>
  </r>
  <r>
    <m/>
    <n v="28"/>
    <m/>
    <m/>
    <s v="Migración CIAC /Atento"/>
    <s v="Migración de actividades de asesores comerciales que actualmente desempeña personal interno a terciarizarlo con Atento en el CSC"/>
    <m/>
    <d v="2025-04-01T00:00:00"/>
    <x v="24"/>
    <x v="19"/>
    <n v="61"/>
    <s v="On time"/>
    <x v="1"/>
    <m/>
    <s v="Digital Nlatam - Citizen Developers"/>
    <x v="0"/>
    <m/>
    <s v="Pilar Arenas"/>
    <s v="Gonzalo Algarra"/>
    <s v="Gonzalo Algarra"/>
    <m/>
    <m/>
    <s v="PGP Nacional"/>
    <s v="Si"/>
    <x v="2"/>
    <m/>
    <n v="5"/>
    <n v="5"/>
    <n v="5"/>
    <n v="5"/>
    <n v="3"/>
    <n v="3"/>
    <n v="3"/>
    <n v="435"/>
    <n v="4"/>
    <n v="5"/>
    <n v="3"/>
    <n v="3"/>
    <n v="3"/>
    <n v="5"/>
    <n v="3"/>
    <n v="390"/>
    <n v="825"/>
    <s v="S: Se solicita a Pilar Arenas empezar a trabajar con Equipo de CSC para migrar actividades. Se sostienen reuniones en el mes de Abril_x000a_N: En proceso transición de actividades durante May y Jun."/>
    <m/>
    <s v="Optimizacion del Proceso"/>
    <m/>
    <m/>
    <m/>
    <m/>
    <m/>
    <m/>
    <m/>
    <m/>
    <m/>
    <m/>
    <m/>
    <m/>
    <x v="2"/>
  </r>
  <r>
    <s v="E8"/>
    <n v="29"/>
    <s v="Proceso Jul-25"/>
    <m/>
    <s v="Segmentación de clientes CIAC - Norte"/>
    <s v="Proceso automático para actualizar la segmentación de los clientes de PGP según sus criterios de comportamiento"/>
    <m/>
    <d v="2024-09-01T00:00:00"/>
    <x v="25"/>
    <x v="12"/>
    <n v="417"/>
    <s v="On time"/>
    <x v="5"/>
    <m/>
    <s v="Transformación Digital"/>
    <x v="0"/>
    <s v="SSC"/>
    <m/>
    <s v="Oscar Flores"/>
    <s v="Ana Treviño"/>
    <s v="César Paz"/>
    <s v="José Ramón Rodríguez"/>
    <s v="PGP Nte./ Occidente / Noroeste"/>
    <s v="Sí"/>
    <x v="2"/>
    <s v="Marketing/Ventas Cilindros"/>
    <n v="3"/>
    <n v="5"/>
    <n v="3"/>
    <n v="5"/>
    <n v="3"/>
    <n v="5"/>
    <n v="3"/>
    <n v="405"/>
    <n v="5"/>
    <n v="5"/>
    <n v="2"/>
    <n v="3"/>
    <n v="3"/>
    <n v="5"/>
    <n v="5"/>
    <n v="420"/>
    <n v="825"/>
    <s v="S:Se desarrolló en CRM tablas con los cuestionarios para capturar la información y mediante un reporte combinando calcular los valores de cada segmento al que corresponden los clientes. Actualmente se está utilizando en CIAC Norte_x000a__x000a_N: Replicar a Centro y otras divisiones"/>
    <s v="1. Sesión para revisar el alcance del avance en CRM y definir cómo se puede replicar para el Centro_x000a_2. Tocar base con Gonzalo y Paco porque hay cambio en el alcance de la implementación del CIAC_x000a_3. Incluir dentro del alcance de los practicantes el diseño del proceso automático de la segmentación"/>
    <s v="Reducción de Tiempo"/>
    <m/>
    <s v="Automatización_x000a_Reducción de Hrs Hombre"/>
    <m/>
    <m/>
    <m/>
    <m/>
    <m/>
    <m/>
    <m/>
    <m/>
    <m/>
    <m/>
    <x v="0"/>
  </r>
  <r>
    <m/>
    <n v="31"/>
    <m/>
    <n v="30498"/>
    <s v="Aplicación Qliq _x000a_Lento movimiento"/>
    <s v="Analizar la información generada por TA para identificar oportunidades de Lento movimiento, mejorar y monitorear el inventario por localidad "/>
    <m/>
    <d v="2025-01-01T00:00:00"/>
    <x v="26"/>
    <x v="13"/>
    <n v="136"/>
    <s v="On time"/>
    <x v="0"/>
    <m/>
    <s v="Digital Nlatam"/>
    <x v="0"/>
    <s v="Digital "/>
    <m/>
    <s v="Erika Acosta"/>
    <s v="Anabel Estrada / Brenda Ramírez"/>
    <s v="TBD"/>
    <s v="Aldo Maldonado"/>
    <s v="Operaciones"/>
    <s v="Sí"/>
    <x v="3"/>
    <s v="Producción/Distribución Envasados"/>
    <n v="5"/>
    <n v="5"/>
    <n v="2"/>
    <n v="5"/>
    <n v="3"/>
    <n v="3"/>
    <n v="3"/>
    <n v="390"/>
    <n v="5"/>
    <n v="5"/>
    <n v="3"/>
    <n v="5"/>
    <n v="3"/>
    <n v="5"/>
    <n v="3"/>
    <n v="435"/>
    <n v="825"/>
    <s v="S: Realización de cambios solicitados, no hay nada pendiente por desarrollar. Herramienta liberada._x000a_N: Revisar con usuarios el uso de la herramienta."/>
    <m/>
    <s v="Control de Activos"/>
    <m/>
    <s v="Control de activos_x000a_&lt; 10%"/>
    <m/>
    <m/>
    <m/>
    <m/>
    <m/>
    <m/>
    <m/>
    <m/>
    <m/>
    <m/>
    <x v="0"/>
  </r>
  <r>
    <m/>
    <n v="30"/>
    <m/>
    <n v="30498"/>
    <s v="Aplicación Celonis/Qliq _x000a_Flujo de un cilindro"/>
    <s v="Facilitar el proceso de monitoreo del flujo de un cilindro desde que es inicializado para detectar oportunidades._x000a_"/>
    <m/>
    <s v="TBD"/>
    <x v="27"/>
    <x v="16"/>
    <n v="244"/>
    <s v="Stand by"/>
    <x v="4"/>
    <m/>
    <s v="Digital Nlatam"/>
    <x v="1"/>
    <s v="Digital Business Solutions (Global)"/>
    <m/>
    <s v="Erika Acosta"/>
    <s v="Anabel Estrada / Brenda Ramírez"/>
    <s v="Uriel Torres / Pedro Ramírez"/>
    <s v="Aldo Maldonado"/>
    <m/>
    <s v="Sí"/>
    <x v="2"/>
    <s v="Producción/Distribución Envasados"/>
    <n v="5"/>
    <n v="5"/>
    <n v="2"/>
    <n v="5"/>
    <n v="3"/>
    <n v="3"/>
    <n v="3"/>
    <n v="390"/>
    <n v="5"/>
    <n v="5"/>
    <n v="3"/>
    <n v="5"/>
    <n v="3"/>
    <n v="5"/>
    <n v="3"/>
    <n v="435"/>
    <n v="825"/>
    <s v="S:  Se probo la solución en su versión original de Europa, identificando ajustes neCésarios para la región LATAM. _x000a_Se levantaron definiciones de negocio y de proceso para cobros potenciales. Aunque la versión de Europa usaba SAP y se adaptó la nueva versión a JDE._x000a_Actualmente ya se tienen 6 países incluyendo México con esta funcionalidad_x000a_Gerardo solicitó cambios a unos requerimientos - semana del 17 de Feb._x000a_N: Realizar los cambios identificados - 24 al 28 de feb"/>
    <s v="1. Seguimiento con Pedro Ramírez sobre los cambios solicitados - 3 de Mar_x000a_2. Una vez liberados los cambios, se requiere probar y validar._x000a_"/>
    <m/>
    <m/>
    <s v="Control de activos"/>
    <m/>
    <m/>
    <m/>
    <m/>
    <m/>
    <m/>
    <m/>
    <m/>
    <m/>
    <m/>
    <x v="0"/>
  </r>
  <r>
    <m/>
    <n v="32"/>
    <m/>
    <m/>
    <s v="Herramienta Digital para el análisis y seguimiento del uso de Hand Held en Distrubución"/>
    <s v="Herramienta de uso diario con visibilidad de uso de las HH, responsables administrativos, zonas, detalle de clientes y vendedores_x000a_"/>
    <m/>
    <d v="2025-06-01T00:00:00"/>
    <x v="28"/>
    <x v="3"/>
    <n v="93"/>
    <s v="On time"/>
    <x v="0"/>
    <m/>
    <s v="Digital Nlatam - Citizen Developers"/>
    <x v="0"/>
    <s v="Digital"/>
    <s v="Aldo Maldonado"/>
    <s v="Oscar Flores"/>
    <s v="Oscar Flores"/>
    <s v="N/A"/>
    <s v="José Ramón Rodríguez"/>
    <m/>
    <s v="Si"/>
    <x v="2"/>
    <s v="Finanzas/RH/Compras/Nitropet"/>
    <n v="3"/>
    <n v="5"/>
    <n v="4"/>
    <n v="5"/>
    <n v="0"/>
    <n v="1"/>
    <n v="3"/>
    <n v="315"/>
    <n v="5"/>
    <n v="5"/>
    <n v="3"/>
    <n v="5"/>
    <n v="5"/>
    <n v="5"/>
    <n v="5"/>
    <n v="495"/>
    <n v="810"/>
    <s v="Se mejoró el reporte original de uso de HH, asignando responsables administrativos, detalle de lo que debe trabajar, por Región y localidad "/>
    <s v="Concluido "/>
    <s v="Control "/>
    <m/>
    <s v="Control / Compliance"/>
    <m/>
    <m/>
    <m/>
    <m/>
    <m/>
    <m/>
    <m/>
    <m/>
    <m/>
    <m/>
    <x v="1"/>
  </r>
  <r>
    <m/>
    <n v="33"/>
    <m/>
    <m/>
    <s v="Heramienta Digital para el análisis y seguimiento diario reclamaciones"/>
    <s v="Seguimiento diario al cierre de reclamaciones con visibilidad de responsables administrativos, zonas, detalle de clientes y vendedores. Estatus, vencimiento, recurrencia etc._x000a_"/>
    <m/>
    <d v="2025-06-01T00:00:00"/>
    <x v="28"/>
    <x v="3"/>
    <n v="93"/>
    <s v="On time"/>
    <x v="0"/>
    <m/>
    <s v="Digital Nlatam - Citizen Developers"/>
    <x v="0"/>
    <s v="Digital"/>
    <s v="Aldo Maldonado"/>
    <s v="Oscar Flores"/>
    <s v="Oscar Flores"/>
    <s v="N/A"/>
    <s v="José Ramón Rodríguez"/>
    <m/>
    <s v="Si"/>
    <x v="2"/>
    <s v="Finanzas/RH/Compras/Nitropet"/>
    <n v="3"/>
    <n v="5"/>
    <n v="4"/>
    <n v="5"/>
    <n v="0"/>
    <n v="1"/>
    <n v="3"/>
    <n v="315"/>
    <n v="5"/>
    <n v="5"/>
    <n v="3"/>
    <n v="5"/>
    <n v="5"/>
    <n v="5"/>
    <n v="5"/>
    <n v="495"/>
    <n v="810"/>
    <s v="Se desarrolló un nuevo reporte para visualizar el estatus de las reclamaciones, este reporte se actualiza a diario.  Se puede visualizar por responsable administrativo, Región, localida. Estatus, reclamaciones por vencer y el deatlle de la información de la reclamación y todo lo documentado en el SMC"/>
    <s v="Concluido "/>
    <s v="Control "/>
    <m/>
    <s v="Control / Compliance"/>
    <m/>
    <m/>
    <m/>
    <m/>
    <m/>
    <m/>
    <m/>
    <m/>
    <m/>
    <m/>
    <x v="1"/>
  </r>
  <r>
    <m/>
    <n v="34"/>
    <m/>
    <m/>
    <s v="Actualización a la herramienta digital de seguimiento a Permisos en tiendas"/>
    <s v="Mejoras al reporte. incluye al responsable administrativo y una visión de corto plazo de lo que está en riesgo de vencimiento."/>
    <m/>
    <d v="2025-06-01T00:00:00"/>
    <x v="28"/>
    <x v="3"/>
    <n v="93"/>
    <s v="On time"/>
    <x v="0"/>
    <m/>
    <s v="Digital Nlatam - Citizen Developers"/>
    <x v="0"/>
    <s v="Digital"/>
    <s v="Aldo Maldonado"/>
    <s v="Oscar Flores"/>
    <s v="Oscar Flores"/>
    <s v="N/A"/>
    <s v="José Ramón Rodríguez"/>
    <m/>
    <s v="Si"/>
    <x v="2"/>
    <s v="Finanzas/RH/Compras/Nitropet"/>
    <n v="3"/>
    <n v="5"/>
    <n v="4"/>
    <n v="5"/>
    <n v="0"/>
    <n v="1"/>
    <n v="3"/>
    <n v="315"/>
    <n v="5"/>
    <n v="5"/>
    <n v="3"/>
    <n v="5"/>
    <n v="5"/>
    <n v="5"/>
    <n v="5"/>
    <n v="495"/>
    <n v="810"/>
    <s v="Se desarrolló un nuevo reporte sobre la base del anterior, que no solo muestra el estatus de los permisos si no que también permite dar un seguimiento diario del los permisos en riesgo de vencimiento en el corto plazo."/>
    <s v="Concluido "/>
    <s v="Control "/>
    <m/>
    <s v="Control / Compliance"/>
    <m/>
    <m/>
    <m/>
    <m/>
    <m/>
    <m/>
    <m/>
    <m/>
    <m/>
    <m/>
    <x v="1"/>
  </r>
  <r>
    <m/>
    <n v="37"/>
    <s v="Proceso Jul-25"/>
    <m/>
    <s v="Asistente virtual con AI para consulta de información confiable y aseguramiento de requisitos en el proceso de Exportación de Gases"/>
    <s v="Asistente de AI mediante el uso de NITRO y Copilot que permite consultar información actualizada de normativas y procedimientos que permitan llevar a cabo un proceso de exportación de Gases basado en información actualizada y en Compliance"/>
    <m/>
    <d v="2025-01-01T00:00:00"/>
    <x v="29"/>
    <x v="1"/>
    <n v="48"/>
    <s v="On time"/>
    <x v="0"/>
    <m/>
    <s v="Digital Nlatam - Citizen Developers"/>
    <x v="0"/>
    <s v="Global AI"/>
    <m/>
    <s v="Raúl Gallegos "/>
    <s v="Karla Beatriz García"/>
    <s v="Gerardo Moya"/>
    <s v="José Ramón Rodríguez"/>
    <s v="Nacional"/>
    <s v="Sí"/>
    <x v="1"/>
    <s v="Marketing/Ventas Cilindros"/>
    <n v="3"/>
    <n v="5"/>
    <n v="1"/>
    <n v="5"/>
    <n v="1"/>
    <n v="1"/>
    <n v="3"/>
    <n v="285"/>
    <n v="5"/>
    <n v="5"/>
    <n v="5"/>
    <n v="5"/>
    <n v="5"/>
    <n v="5"/>
    <n v="5"/>
    <n v="525"/>
    <n v="810"/>
    <s v="S: Sesión con Negocio Karla García. Se determinó arrancar con  Ley Aduanera / IATA / IMO se utilizará NITRO en combinación con Copilot para consultas. Se realizaron manuales de negocio OTC para Vta de Exportaciones, Vta de HG´s CIls y Equipos para exportaciones, Procedimiento de Importación para Vta Internacional y las Hojas de Seguras de los principales Productos, se cotizaron las guías de la IATA e IMO en versión PDF 2025, aprox 600 USD c/u, Se acuerda arrancar con Exportaciones (3 personas). Se suben Documentos semana del 7 de Abr. _x000a_N: Hacer la compra de las Guías, Karla García. Subir los documentos pendientes por subir. Para la parte de importaciones se enlazará con el proyecto de aplicación Juan Daniel Gonzalez."/>
    <s v="1. Se requiere conseguir los documentos Digitales para darlos de alta junto con los Fotamos Básicos DGD Packing list y documentos comerciales_x000a__x000a_2. Se agenda sesión de seguimiento con Karla García para semana 22 de Abril y par revisar con Miguel Mtz sesión 7 de Mayo."/>
    <n v="20000"/>
    <m/>
    <s v="Optimización del proceso_x000a_Reducción de carga administrativa"/>
    <m/>
    <m/>
    <m/>
    <m/>
    <m/>
    <m/>
    <m/>
    <m/>
    <m/>
    <m/>
    <x v="0"/>
  </r>
  <r>
    <s v="E2"/>
    <n v="35"/>
    <m/>
    <m/>
    <s v="App Medigas, Rediseño"/>
    <s v="Re diseño de App Medigas para permitir que los pacientes soliciten accesorios, cilindros chicos, o la recolección de activos._x000a_"/>
    <m/>
    <m/>
    <x v="0"/>
    <x v="19"/>
    <n v="304"/>
    <s v="Cancelado"/>
    <x v="5"/>
    <s v="No"/>
    <s v="Transformación Digital"/>
    <x v="3"/>
    <s v="SSC"/>
    <s v="NA"/>
    <s v="Alan Mendoza"/>
    <s v="Cindy Lozano"/>
    <s v="Christian Carrillo"/>
    <s v="José Ramón Rodríguez"/>
    <s v="Desarrollo de Negocios"/>
    <s v="Sí"/>
    <x v="0"/>
    <s v="Distribución Bulk/Servicio a Clientes - Instalaciones"/>
    <n v="4"/>
    <n v="5"/>
    <n v="5"/>
    <n v="5"/>
    <n v="1"/>
    <n v="3"/>
    <n v="5"/>
    <n v="420"/>
    <n v="5"/>
    <n v="5"/>
    <n v="2"/>
    <n v="5"/>
    <n v="3"/>
    <n v="1"/>
    <n v="5"/>
    <n v="390"/>
    <n v="810"/>
    <s v="S: Estaba en la etapa de análisis de los requerimientos extra (por pacientes). Originalmente esto surgió por el equipo de T. Digital para generar la adopción por parte de pacientes que siguen marcando al CSC Medigas para solicitudes EXTRA a recargas (otro tipo de accesorio o cilindro y eso no se puede hacer en la APP y es el ajuste que proponía T. Digital). Se quedó en backlog por parte de T. Digital dado que les asignaron otras responsabilidades._x000a_N: En Validación con Edgar Madrigal y Cindy Lozano si se llevará a cabo este año o no."/>
    <s v="Proyecto colocado en backlog por el área de transformación digital dado que es un nice to have y actualmente el equipo se está enfocando en otras necesidades, además que esto nunca fue solicitado por el negocio."/>
    <n v="60000"/>
    <s v="Tiempo - Hard Savings $ 60 K USD (disminución de 4 agentes $25k MXN/mes en CSC por conversión digital)_x000a_"/>
    <s v="Mejora de Servicio a pacientes"/>
    <m/>
    <m/>
    <m/>
    <m/>
    <m/>
    <m/>
    <m/>
    <m/>
    <m/>
    <m/>
    <x v="1"/>
  </r>
  <r>
    <m/>
    <n v="36"/>
    <m/>
    <m/>
    <s v="Uso de Inteligencia Artificial para consulta de información confiable y aseguramiento de requisitos en el proceso de importacion de Gases"/>
    <s v="Facilitar y agilizar el proceso de búsqueda de información relevante de Exportaciones  a través de NITRO"/>
    <m/>
    <d v="2025-03-01T00:00:00"/>
    <x v="29"/>
    <x v="20"/>
    <n v="202"/>
    <s v="On time"/>
    <x v="0"/>
    <m/>
    <s v="Digital Nlatam - Citizen Developers"/>
    <x v="1"/>
    <s v="Global AI"/>
    <m/>
    <s v="Raúl Gallegos "/>
    <s v="Karla Beatriz García"/>
    <s v="Gerardo Moya"/>
    <s v="Tania Mercado"/>
    <m/>
    <s v="Sí"/>
    <x v="1"/>
    <s v="Finanzas/RH/Compras/Nitropet"/>
    <n v="3"/>
    <n v="5"/>
    <n v="1"/>
    <n v="5"/>
    <n v="1"/>
    <n v="1"/>
    <n v="3"/>
    <n v="285"/>
    <n v="5"/>
    <n v="5"/>
    <n v="5"/>
    <n v="5"/>
    <n v="5"/>
    <n v="5"/>
    <n v="5"/>
    <n v="525"/>
    <n v="810"/>
    <s v="S: En análisis requirimientos de info para importaciones y se correrá en paralelo con Proyecto de Exportaciones"/>
    <s v="1. Se requiere conseguir los documentos Digitales para darlos de alta junto con los Fotamos Básicos DGD Packing list y documentos comerciales_x000a_2. Se agenda sesión de seguimiento con Karla García para semana 20 de Marzo_x000a_3. Agosto 2025 / El proyecto se divide en dos partes : 1. Desarrollo de aplicactivo para la administración de los productos (IT), 2. Desarrollo de un visor para visibilidad de la información para el área comercial. "/>
    <m/>
    <m/>
    <s v="Optimización del proceso_x000a_Reducción de carga administrativa"/>
    <m/>
    <m/>
    <m/>
    <m/>
    <m/>
    <m/>
    <m/>
    <m/>
    <m/>
    <m/>
    <x v="1"/>
  </r>
  <r>
    <s v="A1"/>
    <n v="39"/>
    <m/>
    <m/>
    <s v="Nitro for CSC"/>
    <s v="Asistente virtual de consulta de agentes del CSC para brindar respuestas e información a pacientes de Medigas. Haciendo mas confiable y rápida la respuesta"/>
    <m/>
    <d v="2024-08-01T00:00:00"/>
    <x v="26"/>
    <x v="0"/>
    <n v="143"/>
    <s v="On time"/>
    <x v="5"/>
    <m/>
    <s v="Digital Nlatam - Citizen Developers"/>
    <x v="0"/>
    <s v="Global AI"/>
    <m/>
    <s v="Marcela Hernández"/>
    <s v="Marcela Hernández"/>
    <s v="Iván Arredondo"/>
    <s v="Tania Mercado"/>
    <s v="Finanzas /Compras / IT"/>
    <s v="Sí"/>
    <x v="3"/>
    <s v="Finanzas/RH/Compras/Nitropet"/>
    <n v="3"/>
    <n v="5"/>
    <n v="5"/>
    <n v="5"/>
    <n v="0"/>
    <n v="3"/>
    <n v="5"/>
    <n v="390"/>
    <n v="5"/>
    <n v="5"/>
    <n v="2"/>
    <n v="3"/>
    <n v="3"/>
    <n v="5"/>
    <n v="5"/>
    <n v="420"/>
    <n v="810"/>
    <s v="S: Información cargada en Nitro lista para su uso y liberación_x000a_N: CSC tiene nueva opción de usar herramienta De Atento con mayor funcionalidad."/>
    <m/>
    <s v="Mejora en Servicio"/>
    <n v="0"/>
    <s v="Mejora en servicio a clientes"/>
    <m/>
    <m/>
    <m/>
    <m/>
    <m/>
    <m/>
    <m/>
    <m/>
    <m/>
    <m/>
    <x v="0"/>
  </r>
  <r>
    <m/>
    <n v="38"/>
    <m/>
    <m/>
    <s v="Modificación de las reglas de corte y prioridades en JDE para Medigas en JDE"/>
    <s v="Modificación de las reglas de decision digitales en JDE para los cortes de pedidos y convenios de Medigas para planta Nogalar en función de los acuerdos comerciales y la Operación de planta. Es necesario modificar la lógica actual del módulo de órdenes en JDE con una serie de reglas de corte predefinidas que se traslapan con reglas de convenios negocioados con instituciones Privadas."/>
    <m/>
    <d v="2025-05-14T00:00:00"/>
    <x v="3"/>
    <x v="6"/>
    <n v="111"/>
    <s v="On time"/>
    <x v="4"/>
    <s v="No"/>
    <s v="IT"/>
    <x v="1"/>
    <s v="IT Local"/>
    <m/>
    <s v="Karla Rodriguez"/>
    <s v="Luis Banda"/>
    <s v="Sergio Israel Rdgz"/>
    <s v="Miguel Delgado"/>
    <s v="Desarrollo de Negocios"/>
    <s v="Si"/>
    <x v="3"/>
    <s v="Marketing/Ventas Cilindros"/>
    <n v="3"/>
    <n v="5"/>
    <n v="1"/>
    <n v="5"/>
    <n v="5"/>
    <n v="3"/>
    <n v="3"/>
    <n v="375"/>
    <n v="5"/>
    <n v="5"/>
    <n v="3"/>
    <n v="5"/>
    <n v="5"/>
    <n v="3"/>
    <n v="3"/>
    <n v="435"/>
    <n v="810"/>
    <s v="S: Se da de alta card 34872, actualmente se estan realizando pruebas para validar información._x000a_N: Fecha de liberación se recorre a sept"/>
    <m/>
    <s v="Servicio / Compliance"/>
    <m/>
    <m/>
    <m/>
    <m/>
    <m/>
    <m/>
    <m/>
    <m/>
    <m/>
    <m/>
    <m/>
    <m/>
    <x v="1"/>
  </r>
  <r>
    <m/>
    <n v="40"/>
    <m/>
    <m/>
    <s v="APP/ BD de documentos para cumplimiento del REPSE en proyectos con clientes para servicios especializados Microbulk."/>
    <s v="APP / BD para solicitud y disponibilidad de documentos requeridos (pagos de nómina /IMSS / INFONAVIT) del REPSE en proyectos de Microbulk con el cliente."/>
    <m/>
    <d v="2025-05-06T00:00:00"/>
    <x v="30"/>
    <x v="3"/>
    <n v="55"/>
    <s v="On time"/>
    <x v="1"/>
    <s v="No"/>
    <s v="Digital Nlatam - Citizen Developers"/>
    <x v="0"/>
    <s v="Digital"/>
    <s v="Adán Alarcón"/>
    <s v="Jessica Zanella"/>
    <s v="Adán Alarcón"/>
    <s v="NA"/>
    <m/>
    <s v="PGP Nacional"/>
    <s v="Si"/>
    <x v="0"/>
    <s v="Marketing/Ventas Cilindros"/>
    <n v="3"/>
    <n v="5"/>
    <n v="2"/>
    <n v="5"/>
    <n v="0"/>
    <n v="3"/>
    <n v="3"/>
    <n v="315"/>
    <n v="5"/>
    <n v="5"/>
    <n v="4"/>
    <n v="5"/>
    <n v="3"/>
    <n v="5"/>
    <n v="5"/>
    <n v="480"/>
    <n v="795"/>
    <s v="S: En etapa de implementación, por pasar la info a comunicación."/>
    <s v="Proyecto desarrollado por CITIZEN DEVELOPER: Adán Alarcón"/>
    <s v="Tiempo / Compliance"/>
    <m/>
    <s v="Compliance"/>
    <m/>
    <m/>
    <m/>
    <m/>
    <m/>
    <m/>
    <m/>
    <m/>
    <m/>
    <m/>
    <x v="0"/>
  </r>
  <r>
    <s v="E1"/>
    <n v="41"/>
    <s v="Proceso Jul-25"/>
    <m/>
    <s v="Datawarehouse de logística para KPIS logística"/>
    <s v="Creación de un Dataware house para KPIS logística."/>
    <m/>
    <s v="PROYECTO ANTERIOR"/>
    <x v="7"/>
    <x v="12"/>
    <n v="416"/>
    <s v="On time"/>
    <x v="2"/>
    <s v="No"/>
    <s v="IT Group"/>
    <x v="0"/>
    <s v="Externo"/>
    <s v="NA"/>
    <s v="Mayela Ramírez"/>
    <s v="Mayela Ramírez"/>
    <s v="Juan España y  proveedor externo"/>
    <s v="Miguel Delgado"/>
    <s v="Operaciones"/>
    <s v="Sí"/>
    <x v="0"/>
    <s v="Producción/Distribución Envasados"/>
    <n v="5"/>
    <n v="5"/>
    <n v="5"/>
    <n v="5"/>
    <n v="0"/>
    <n v="5"/>
    <n v="5"/>
    <n v="450"/>
    <n v="4"/>
    <n v="4"/>
    <n v="1"/>
    <n v="5"/>
    <n v="3"/>
    <n v="1"/>
    <n v="5"/>
    <n v="345"/>
    <n v="795"/>
    <s v="S: Modelo de datos liberado con el que se han podido construir 3 tableros de indicadores para Distribución._x000a_N: Mantener el modelo y seguir construyendo herramientas basadas en el modelo construido"/>
    <s v="Mayela Ramírez confirma que el proyecto ya está terminado, inlusive los tableros que requiere. Lo que actualmente hace es tener un seguimiento con IT en caso de que algún tablero presente alguna falla."/>
    <s v="Reducción de Tiempo"/>
    <m/>
    <s v="Estandarización_x000a_Reducción de Hrs Hombre_x000a_Integración de Datos"/>
    <m/>
    <m/>
    <m/>
    <m/>
    <m/>
    <m/>
    <m/>
    <m/>
    <m/>
    <m/>
    <x v="0"/>
  </r>
  <r>
    <m/>
    <n v="44"/>
    <m/>
    <m/>
    <s v="Página de Sharepoint de Precios y Contratos."/>
    <s v="Actualización de la página de PYC con información relevante para el área comercial."/>
    <m/>
    <d v="2025-04-23T00:00:00"/>
    <x v="31"/>
    <x v="8"/>
    <n v="34"/>
    <s v="On time"/>
    <x v="0"/>
    <s v="No"/>
    <s v="Digital Nlatam - Citizen Developers"/>
    <x v="0"/>
    <s v="Digital"/>
    <s v="Claudia Oliden"/>
    <s v="Ninfaedith Fernández"/>
    <s v="Ninfaedith Fernández"/>
    <s v="NA"/>
    <s v="Tania Mercado"/>
    <s v="Finanzas /Compras / IT"/>
    <s v="Si"/>
    <x v="0"/>
    <s v="Finanzas/RH/Compras/Nitropet"/>
    <n v="3"/>
    <n v="5"/>
    <n v="4"/>
    <n v="5"/>
    <n v="0"/>
    <n v="3"/>
    <n v="0"/>
    <n v="300"/>
    <n v="5"/>
    <n v="5"/>
    <n v="4"/>
    <n v="5"/>
    <n v="3"/>
    <n v="5"/>
    <n v="5"/>
    <n v="480"/>
    <n v="780"/>
    <s v="S: Sitio terminado y validado por Ninfaedith Fernández."/>
    <m/>
    <s v="Reducción de Tiempos de consulta"/>
    <m/>
    <s v="Información para área comercial sobre PYC."/>
    <m/>
    <m/>
    <m/>
    <m/>
    <m/>
    <m/>
    <m/>
    <m/>
    <m/>
    <m/>
    <x v="0"/>
  </r>
  <r>
    <m/>
    <n v="42"/>
    <m/>
    <m/>
    <s v="Eliminación de manejo de efectivo en tiendas."/>
    <s v="Implementación Mercado Pago para ventas de contado, adecuación al Sistema de Bitácoras y Tesorería para el cierre de bitácoras."/>
    <m/>
    <s v="TBD"/>
    <x v="28"/>
    <x v="20"/>
    <n v="93"/>
    <s v="On time"/>
    <x v="0"/>
    <m/>
    <s v="IT Group"/>
    <x v="1"/>
    <s v="Externo /IT"/>
    <m/>
    <s v="Oscar Flores/Marco Pacheco"/>
    <s v="Deyanira Blanco"/>
    <s v="Velia Niño, Marina Dávila"/>
    <s v="Tania Mercado"/>
    <s v="PGP NAL."/>
    <s v="Sí"/>
    <x v="3"/>
    <s v="Finanzas/RH/Compras/Nitropet"/>
    <n v="5"/>
    <n v="5"/>
    <n v="3"/>
    <n v="5"/>
    <n v="5"/>
    <n v="1"/>
    <n v="3"/>
    <n v="405"/>
    <n v="5"/>
    <n v="5"/>
    <n v="2"/>
    <n v="5"/>
    <n v="3"/>
    <n v="3"/>
    <n v="3"/>
    <n v="390"/>
    <n v="795"/>
    <s v="S: Se firma NDA  y contato. Se implementa nuevo desarrollo en sistema Bitácoras y Tesorería. Se inicia en Agosto piloto con 6 sucursales._x000a_N: En mes septiembre se avanza con implementación en 30 localidades y en octubre con las 46 localidades restantes, a partir de noviembre se inicia cancelación servicio panamericano. Evaluación proceso conductores para eliminación del manejo de efectivo en rutas para implementar en octubre"/>
    <m/>
    <n v="150000"/>
    <m/>
    <s v="Control de transacciones y cumplimiento"/>
    <m/>
    <m/>
    <m/>
    <m/>
    <m/>
    <m/>
    <m/>
    <m/>
    <d v="2025-10-01T00:00:00"/>
    <m/>
    <x v="2"/>
  </r>
  <r>
    <m/>
    <n v="43"/>
    <m/>
    <n v="27154"/>
    <s v="Sales Forecast Tool"/>
    <s v="Herramienta para automatizar el proceso de creación de forecast mensual para PGP basado en modelo de la Región Noroeste._x000a_"/>
    <m/>
    <s v="TBD"/>
    <x v="32"/>
    <x v="20"/>
    <n v="596"/>
    <s v="On time"/>
    <x v="1"/>
    <m/>
    <s v="Digital Nlatam"/>
    <x v="1"/>
    <s v="Digital EEUU"/>
    <m/>
    <s v="Oscar Flores"/>
    <s v="Oscar Flores"/>
    <s v="José Lainez"/>
    <s v="José Ramón Rodríguez"/>
    <s v="PGP Norte"/>
    <s v="Sí"/>
    <x v="3"/>
    <s v="Marketing/Ventas Cilindros"/>
    <n v="3"/>
    <n v="5"/>
    <n v="3"/>
    <n v="5"/>
    <n v="0"/>
    <n v="3"/>
    <n v="5"/>
    <n v="360"/>
    <n v="5"/>
    <n v="5"/>
    <n v="3"/>
    <n v="5"/>
    <n v="3"/>
    <n v="5"/>
    <n v="3"/>
    <n v="435"/>
    <n v="795"/>
    <s v="S: Se realiza el desarrollo y se encuentra en pruebas para validar información._x000a_N: Se realizan juntas semanales de seguimiento"/>
    <m/>
    <s v="Reducción de Tiempos en Gtes"/>
    <n v="0"/>
    <s v="Soft_x000a_Precision de Fcst_x000a_Reducción de Tiempo"/>
    <m/>
    <m/>
    <m/>
    <m/>
    <m/>
    <m/>
    <m/>
    <m/>
    <m/>
    <m/>
    <x v="2"/>
  </r>
  <r>
    <m/>
    <n v="45"/>
    <s v="NO"/>
    <m/>
    <s v="Visor de CO2 Bebidas"/>
    <s v="Visor del negocio de CO2 enfocado en indicadores de venta para el segmento de Bebidas para los más importante grupos a nivel México."/>
    <m/>
    <d v="2025-05-06T00:00:00"/>
    <x v="33"/>
    <x v="9"/>
    <n v="74"/>
    <s v="On time"/>
    <x v="1"/>
    <s v="No"/>
    <s v="Digital Nlatam - Practicantes"/>
    <x v="0"/>
    <s v="Digital"/>
    <s v="Valenti Arriaga / Grisel Martínez"/>
    <s v="Jessica Zanella"/>
    <s v="Grisel Martínez"/>
    <s v="NA"/>
    <s v="NA"/>
    <s v="PGP Nacional"/>
    <s v="Si"/>
    <x v="0"/>
    <s v="Marketing/Ventas Cilindros"/>
    <n v="3"/>
    <n v="5"/>
    <n v="1"/>
    <n v="5"/>
    <n v="0"/>
    <n v="3"/>
    <n v="3"/>
    <n v="300"/>
    <n v="5"/>
    <n v="5"/>
    <n v="4"/>
    <n v="5"/>
    <n v="3"/>
    <n v="5"/>
    <n v="5"/>
    <n v="480"/>
    <n v="780"/>
    <s v="Se tiene listo el visor, solo se requiere validar que estén todos los CST por grupo definido por Grisel."/>
    <m/>
    <s v="Ahorro horas hombre preparación reporte"/>
    <m/>
    <m/>
    <m/>
    <m/>
    <m/>
    <m/>
    <m/>
    <m/>
    <m/>
    <m/>
    <m/>
    <m/>
    <x v="0"/>
  </r>
  <r>
    <m/>
    <n v="46"/>
    <m/>
    <n v="35589"/>
    <s v="Update y revisión de Tablero &quot;Homecare Delieveries&quot;"/>
    <s v="Actualización del tablero de Producto entregado a pacientes Homecare (delieveries) que permanecerá en Tableau. El tablero presenta todos las entregas (recargas etc.) a pacientes Homecare."/>
    <m/>
    <s v="PROYECTO ANTERIOR"/>
    <x v="34"/>
    <x v="21"/>
    <n v="336"/>
    <s v="On time"/>
    <x v="2"/>
    <s v="No"/>
    <s v="Digital Nlatam"/>
    <x v="0"/>
    <s v="Digital"/>
    <s v="NA"/>
    <s v="Alan Mendoza"/>
    <s v="Alan Mendoza"/>
    <s v="Gustavo Primo"/>
    <s v="Armando Guerrero"/>
    <s v="PGP Nte./ Occidente / Noroeste"/>
    <s v="Sí"/>
    <x v="0"/>
    <s v="Producción/Distribución Envasados"/>
    <n v="3"/>
    <n v="5"/>
    <n v="3"/>
    <n v="5"/>
    <n v="1"/>
    <n v="3"/>
    <n v="3"/>
    <n v="345"/>
    <n v="5"/>
    <n v="5"/>
    <n v="3"/>
    <n v="3"/>
    <n v="5"/>
    <n v="3"/>
    <n v="5"/>
    <n v="435"/>
    <n v="780"/>
    <s v="S:Este tablero se queda en Tableau dado que la corporación definió que sí se mantendran las licencias del mismo. Se realizaron ajustes y quedó terminado._x000a_"/>
    <s v="Terminado."/>
    <s v="Control"/>
    <m/>
    <m/>
    <m/>
    <m/>
    <m/>
    <m/>
    <m/>
    <m/>
    <m/>
    <m/>
    <m/>
    <m/>
    <x v="0"/>
  </r>
  <r>
    <m/>
    <n v="47"/>
    <m/>
    <n v="30618"/>
    <s v="Reporte (visor) de Cumplimiento Homecare"/>
    <s v="Tablero que estaba en Tableau que se migra a Powerbi y hacer ajustes necesarios por fallas del mismo al integrarse Track About. El visor muestra estatus de entregas de Servicios iniciales, finales y muestra servicios pendientes de entrega."/>
    <m/>
    <s v="PROYECTO ANTERIOR"/>
    <x v="35"/>
    <x v="21"/>
    <n v="95"/>
    <s v="On time"/>
    <x v="2"/>
    <s v="No"/>
    <s v="Digital Nlatam"/>
    <x v="0"/>
    <s v="Digital"/>
    <s v="NA"/>
    <s v="Alan Mendoza"/>
    <s v="Alan Mendoza"/>
    <s v="Gustavo Primo"/>
    <s v="Armando Guerrero"/>
    <s v="PGP Nacional"/>
    <s v="Sí"/>
    <x v="0"/>
    <s v="Producción/Distribución Envasados"/>
    <n v="3"/>
    <n v="5"/>
    <n v="3"/>
    <n v="5"/>
    <n v="1"/>
    <n v="3"/>
    <n v="3"/>
    <n v="345"/>
    <n v="5"/>
    <n v="5"/>
    <n v="3"/>
    <n v="3"/>
    <n v="5"/>
    <n v="3"/>
    <n v="5"/>
    <n v="435"/>
    <n v="780"/>
    <s v="S :Este tablero quedó finalizado._x000a_N: Uso por parte del negocio_x000a_"/>
    <s v="Terminado."/>
    <s v="Mejora en Servicio"/>
    <m/>
    <m/>
    <m/>
    <m/>
    <m/>
    <m/>
    <m/>
    <m/>
    <m/>
    <m/>
    <m/>
    <m/>
    <x v="0"/>
  </r>
  <r>
    <m/>
    <n v="51"/>
    <m/>
    <m/>
    <s v="BD digital para administración de proyectos de construcción, remodelación o reubicaciones"/>
    <s v="BD que facilita el control y seguimiento de las actividades a ejecutar durante una construcción, remodelación, etc. "/>
    <m/>
    <d v="2025-01-01T00:00:00"/>
    <x v="28"/>
    <x v="3"/>
    <n v="29"/>
    <s v="On time"/>
    <x v="0"/>
    <s v="No"/>
    <s v="Digital Nlatam - Citizen Developers"/>
    <x v="0"/>
    <s v="Digital"/>
    <s v="Practicantes"/>
    <s v="Oscar Flores"/>
    <s v="Octavio Rendón"/>
    <s v="TBD"/>
    <s v="José Ramón Rodríguez"/>
    <s v="PGP Nacional"/>
    <s v="Sí"/>
    <x v="0"/>
    <s v="Marketing/Ventas Cilindros"/>
    <n v="3"/>
    <n v="5"/>
    <n v="1"/>
    <n v="3"/>
    <n v="0"/>
    <n v="1"/>
    <n v="3"/>
    <n v="240"/>
    <n v="5"/>
    <n v="5"/>
    <n v="5"/>
    <n v="5"/>
    <n v="5"/>
    <n v="5"/>
    <n v="5"/>
    <n v="525"/>
    <n v="765"/>
    <s v="Terminado"/>
    <s v="Se desarrolló un template de seguimiento  en office 365 lists, con la base de datos de proyectos de construcción y remodelación. Con los status de avance y pendientes"/>
    <s v="Control"/>
    <m/>
    <s v="Simplificación administrativa de los proyectos, mejorar el seguimiento y control de proyectos de Construcción y remodelación. Visibilidad a las Vicepresidencias "/>
    <m/>
    <m/>
    <m/>
    <m/>
    <m/>
    <m/>
    <m/>
    <m/>
    <m/>
    <m/>
    <x v="5"/>
  </r>
  <r>
    <m/>
    <n v="53"/>
    <s v="Proceso Jul-25"/>
    <m/>
    <s v="Herramienta Digital para el análisis y seguimiento de facturas no timbradas con el error relacionado"/>
    <s v="Algoritmo inteligente que identifica los casos de facturas no timbradas para detonar acciones correctiva, mejorar el control de las transacciones y evitar sanciones"/>
    <m/>
    <d v="2025-01-01T00:00:00"/>
    <x v="4"/>
    <x v="19"/>
    <n v="150"/>
    <s v="On time"/>
    <x v="0"/>
    <m/>
    <s v="Digital Nlatam - Citizen Developers"/>
    <x v="0"/>
    <s v="Digital"/>
    <s v="Aldo Maldonado"/>
    <s v="Oscar Flores"/>
    <s v="Oscar Flores"/>
    <s v="Marina Dávila"/>
    <s v="José Ramón Rodríguez"/>
    <s v="Finanzas /Compras / IT"/>
    <s v="Sí"/>
    <x v="3"/>
    <s v="Finanzas/RH/Compras/Nitropet"/>
    <n v="3"/>
    <n v="5"/>
    <n v="4"/>
    <n v="5"/>
    <n v="1"/>
    <n v="3"/>
    <n v="3"/>
    <n v="360"/>
    <n v="5"/>
    <n v="5"/>
    <n v="2"/>
    <n v="3"/>
    <n v="5"/>
    <n v="3"/>
    <n v="3"/>
    <n v="390"/>
    <n v="750"/>
    <s v="S: Mensualmente en GE existe un promedio de 120 facturas (1.4mmps) que no se timbran por error en datos fiscales, actualmente se obtiene reporte y se trabaja manualmente para identificarlas y tomar acciones._x000a_Posibles Consecuencias para el negocio:_x000a_Denuncia ante SAT, multas, cierre de establecimiento, revocación de certificado. _x000a_Se libera dentro del Scorecard daily visor de ordenes retenidas."/>
    <s v="Se agenda sesión con IT_x000a_30 /Junio : Concluido"/>
    <s v="Control"/>
    <m/>
    <s v="Control administrativo._x000a_Evitar denuncia ante SAT, multas, cierre de establecimiento, revocación de certificado"/>
    <m/>
    <m/>
    <m/>
    <m/>
    <m/>
    <m/>
    <m/>
    <m/>
    <m/>
    <m/>
    <x v="5"/>
  </r>
  <r>
    <m/>
    <n v="48"/>
    <m/>
    <n v="30600"/>
    <s v="Reporte (visor) de Facturación Día Paciente."/>
    <s v="Tablero que presenta datos de facturación de día paciente - Homecare."/>
    <m/>
    <s v="PROYECTO ANTERIOR"/>
    <x v="36"/>
    <x v="6"/>
    <n v="155"/>
    <s v="On time"/>
    <x v="1"/>
    <s v="No"/>
    <s v="Digital Nlatam"/>
    <x v="1"/>
    <s v="Digital"/>
    <s v="NA"/>
    <s v="Alan Mendoza"/>
    <s v="Israel López (antes Noemí Pérez)"/>
    <s v="Gustavo Primo"/>
    <s v="Armando Guerrero"/>
    <s v="PGP Nacional"/>
    <s v="Sí"/>
    <x v="0"/>
    <s v="Producción/Distribución Envasados"/>
    <n v="3"/>
    <n v="5"/>
    <n v="3"/>
    <n v="5"/>
    <n v="1"/>
    <n v="3"/>
    <n v="3"/>
    <n v="345"/>
    <n v="5"/>
    <n v="5"/>
    <n v="3"/>
    <n v="3"/>
    <n v="5"/>
    <n v="3"/>
    <n v="5"/>
    <n v="435"/>
    <n v="780"/>
    <s v="S :Ya está el visor en Powerbi. Existió retraso de este proyecto dado que fue originalmente solicitud de Noemí Pérez, quien ya no está en Linde._x000a_N: Falta la validación de formulas que generan la información del visor con Israel López, Leslie Miranda y Lupita Robles._x000a_"/>
    <s v="Asegurar que se generen las juntas con Israel López, Leslie Miranda y Guadalupe Robles."/>
    <m/>
    <m/>
    <m/>
    <m/>
    <m/>
    <m/>
    <m/>
    <m/>
    <m/>
    <m/>
    <m/>
    <m/>
    <m/>
    <x v="2"/>
  </r>
  <r>
    <m/>
    <n v="49"/>
    <m/>
    <m/>
    <s v="Modulo de Rentabilidad de Cte./ Producto de HG´s"/>
    <s v="Proyecto Réplica de Digital Américas."/>
    <m/>
    <s v="PROYECTO ANTERIOR"/>
    <x v="27"/>
    <x v="20"/>
    <n v="244"/>
    <s v="No iniciado"/>
    <x v="1"/>
    <s v="No"/>
    <s v="Digital Nlatam"/>
    <x v="2"/>
    <s v="Digital"/>
    <s v="Aldo Maldonado"/>
    <s v="Oscar Flores"/>
    <s v="Oscar Flores"/>
    <s v="Gerardo Moya"/>
    <s v="José Ramón Rodríguez"/>
    <s v="PGP Nacional"/>
    <s v="Sí"/>
    <x v="0"/>
    <s v="Marketing/Ventas Cilindros"/>
    <n v="3"/>
    <n v="5"/>
    <n v="3"/>
    <n v="5"/>
    <n v="3"/>
    <n v="1"/>
    <n v="3"/>
    <n v="345"/>
    <n v="5"/>
    <n v="5"/>
    <n v="2"/>
    <n v="5"/>
    <n v="3"/>
    <n v="3"/>
    <n v="5"/>
    <n v="420"/>
    <n v="765"/>
    <s v="S: Gerardo revisará información con el equipo de José Pinto para probar los datos._x000a_N: En función de las pruebas se definirán los sig. Pasos"/>
    <s v="Generar sesión con Oscar Flores para validar alcance de este proyecto."/>
    <m/>
    <m/>
    <m/>
    <m/>
    <m/>
    <m/>
    <m/>
    <m/>
    <m/>
    <m/>
    <m/>
    <m/>
    <m/>
    <x v="3"/>
  </r>
  <r>
    <m/>
    <n v="50"/>
    <m/>
    <m/>
    <s v="Actualizar el reporte de clientes perdidos o en riesgo, para clientes de Especiales (Win / Lost) "/>
    <s v="Actualizar el reporte de clientes perdidos o en riesgo, para clientes de Especiales (Win / Lost) - _x000a_Para que se acomode a los criterios del SIP"/>
    <m/>
    <d v="2025-07-01T00:00:00"/>
    <x v="22"/>
    <x v="20"/>
    <n v="61"/>
    <s v="On time"/>
    <x v="1"/>
    <m/>
    <s v="Digital Nlatam"/>
    <x v="2"/>
    <s v="Digital"/>
    <s v="Aldo Maldonado"/>
    <s v="Raúl Gallegos "/>
    <s v="Raúl Gallegos "/>
    <s v="N/A"/>
    <s v="José Ramón Rodríguez"/>
    <m/>
    <s v="Sí"/>
    <x v="2"/>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s v="Control "/>
    <m/>
    <s v="Control / Compliance"/>
    <m/>
    <m/>
    <m/>
    <m/>
    <m/>
    <m/>
    <m/>
    <m/>
    <m/>
    <m/>
    <x v="4"/>
  </r>
  <r>
    <s v="E6"/>
    <n v="55"/>
    <s v="Proceso Jul-25"/>
    <m/>
    <s v="Modulo Bulk &amp; Microbulk eChannel"/>
    <s v="Acceso a facturación, estados de cuenta, históricos de consumo, niveles de tanques y sobre pedidos de clientes de bulk, microbulk y mixtos._x000a_"/>
    <m/>
    <s v="PROYECTO ANTERIOR"/>
    <x v="37"/>
    <x v="22"/>
    <n v="276"/>
    <s v="On time"/>
    <x v="1"/>
    <s v="No"/>
    <s v="Transformación Digital"/>
    <x v="0"/>
    <s v="IT Corporativo"/>
    <s v="NA"/>
    <s v="Adriana Loredo / Jessica Zanella"/>
    <s v="Tania Castorena"/>
    <s v="Adolfo Olmedo"/>
    <s v="José Ramón Rodríguez"/>
    <s v="Desarrollo de Negocios"/>
    <s v="Sí"/>
    <x v="0"/>
    <s v="Marketing/Ventas Cilindros"/>
    <n v="3"/>
    <n v="5"/>
    <n v="5"/>
    <n v="5"/>
    <n v="1"/>
    <n v="3"/>
    <n v="5"/>
    <n v="405"/>
    <n v="3"/>
    <n v="4"/>
    <n v="2"/>
    <n v="5"/>
    <n v="3"/>
    <n v="1"/>
    <n v="5"/>
    <n v="345"/>
    <n v="750"/>
    <s v="S: Terminado_x000a_N: En proceso despliegue interno y externo."/>
    <s v="Productividad - Soft Savings $106.5 K USD,  Hard Savings $15 K USD (conversión digital de pedidos cliente sobre pedido)"/>
    <n v="15000"/>
    <m/>
    <n v="115"/>
    <m/>
    <m/>
    <m/>
    <m/>
    <m/>
    <m/>
    <m/>
    <m/>
    <d v="2025-07-01T00:00:00"/>
    <d v="2026-06-01T00:00:00"/>
    <x v="0"/>
  </r>
  <r>
    <m/>
    <n v="52"/>
    <m/>
    <m/>
    <s v="Actualizar el reporte de clientes perdidos o en riesgo, para clientes de Especiales (Win / Lost) "/>
    <s v="Actualizar el reporte de clientes perdidos o en riesgo, para clientes de Especiales (Win / Lost) - Carolina Varela"/>
    <m/>
    <s v="TBD"/>
    <x v="27"/>
    <x v="10"/>
    <n v="244"/>
    <s v="Cancelado"/>
    <x v="1"/>
    <m/>
    <s v="Digital Nlatam - Citizen Developers"/>
    <x v="3"/>
    <s v="Digital"/>
    <m/>
    <s v="Raúl Gallegos "/>
    <s v="Raúl Gallegos "/>
    <m/>
    <s v="José Ramón Rodríguez"/>
    <m/>
    <s v="Sí"/>
    <x v="2"/>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m/>
    <m/>
    <m/>
    <m/>
    <m/>
    <m/>
    <m/>
    <m/>
    <m/>
    <m/>
    <m/>
    <m/>
    <m/>
    <x v="3"/>
  </r>
  <r>
    <m/>
    <n v="59"/>
    <m/>
    <m/>
    <s v="Herramienta / Visor de costos y gastos Gases Envasados"/>
    <s v="Herramienta que permita visualizar la información actualizada de costos y gastos al detalle, que facilite el análisis y envíe alertas de gastos fuera de promedio."/>
    <m/>
    <d v="2025-05-14T00:00:00"/>
    <x v="3"/>
    <x v="23"/>
    <n v="79"/>
    <s v="On time"/>
    <x v="1"/>
    <s v="No"/>
    <s v="Transformación Digital"/>
    <x v="0"/>
    <s v="SSC"/>
    <m/>
    <s v="Marco Pacheco"/>
    <s v="Marco Pacheco"/>
    <s v="Aldo Maldonado"/>
    <s v="José Ramón Rodríguez"/>
    <s v="PGP Nacional"/>
    <s v="Si"/>
    <x v="3"/>
    <s v="Marketing/Ventas Cilindros"/>
    <n v="3"/>
    <n v="5"/>
    <n v="1"/>
    <n v="5"/>
    <n v="1"/>
    <n v="3"/>
    <n v="3"/>
    <n v="315"/>
    <n v="5"/>
    <n v="5"/>
    <n v="3"/>
    <n v="3"/>
    <n v="5"/>
    <n v="3"/>
    <n v="5"/>
    <n v="435"/>
    <n v="750"/>
    <s v="S: Card 34390. Se termina y libera desarrollo de dashboard._x000a_N:Se programa capacitación a usuarios."/>
    <m/>
    <s v="Reducción de Tiempos"/>
    <m/>
    <m/>
    <m/>
    <m/>
    <m/>
    <m/>
    <m/>
    <m/>
    <m/>
    <m/>
    <m/>
    <m/>
    <x v="6"/>
  </r>
  <r>
    <s v="A6"/>
    <n v="54"/>
    <m/>
    <m/>
    <s v="Roadnet Cloud"/>
    <s v="Migración de RoadNet Entreprise a RoadNet Cloud."/>
    <m/>
    <s v="PROYECTO ANTERIOR"/>
    <x v="38"/>
    <x v="17"/>
    <n v="490"/>
    <s v="On time"/>
    <x v="2"/>
    <s v="No"/>
    <s v="IT Group"/>
    <x v="1"/>
    <s v="IT Local"/>
    <s v="NA"/>
    <s v="Mayela Ramírez"/>
    <s v="Mayela Ramírez"/>
    <s v="Leonel Lopez"/>
    <s v="Miguel Delgado"/>
    <s v="Operaciones"/>
    <s v="Sí"/>
    <x v="0"/>
    <s v="Producción/Distribución Envasados"/>
    <n v="5"/>
    <n v="5"/>
    <n v="5"/>
    <n v="5"/>
    <n v="5"/>
    <n v="3"/>
    <n v="5"/>
    <n v="495"/>
    <n v="3"/>
    <n v="1"/>
    <n v="1"/>
    <n v="5"/>
    <n v="3"/>
    <n v="1"/>
    <n v="3"/>
    <n v="255"/>
    <n v="750"/>
    <s v="S: Cierre del diseño de la solución _x000a_N: In progress, cotización de la solución "/>
    <s v="Validar con Mayela Ramírez tiempos de requerimiento de este proyecto, en función de la inversión requerida."/>
    <m/>
    <m/>
    <s v="Optimización de tiempos"/>
    <m/>
    <m/>
    <m/>
    <m/>
    <m/>
    <m/>
    <m/>
    <m/>
    <m/>
    <m/>
    <x v="1"/>
  </r>
  <r>
    <m/>
    <n v="60"/>
    <m/>
    <m/>
    <s v="Herramienta Digital para el analisis y seguimiento del proceso de conciliación de rutas"/>
    <s v="Htta que facilita el seguimiento al cumplimiento dirario de conciliación administrativa de rutas en plantas y sucursales. _x000a_"/>
    <m/>
    <d v="2025-01-01T00:00:00"/>
    <x v="36"/>
    <x v="19"/>
    <n v="156"/>
    <s v="On time"/>
    <x v="2"/>
    <m/>
    <s v="IT Group"/>
    <x v="0"/>
    <s v="Digital "/>
    <s v="Aldo Maldonado"/>
    <s v="Oscar Flores"/>
    <s v="Aldo Maldonado"/>
    <s v="Velia Niño, Marina Dávila"/>
    <s v="José Ramón Rodríguez"/>
    <s v="Operaciones"/>
    <s v="Sí"/>
    <x v="3"/>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Proyecto Concluido_x000a_"/>
    <s v="Compliance"/>
    <m/>
    <s v="Control de transacciones y cumplimiento"/>
    <m/>
    <m/>
    <m/>
    <m/>
    <m/>
    <m/>
    <m/>
    <m/>
    <m/>
    <m/>
    <x v="5"/>
  </r>
  <r>
    <s v="G2"/>
    <n v="56"/>
    <m/>
    <n v="27155"/>
    <s v="Auto - Geoposición pacientes iniciales"/>
    <s v="Desarrollo para que los pacientes de Homecare puedan  poner su ubicación real (domicilio). Con miras a resolver el problema de geoposición de los clientes. (HOLD)"/>
    <m/>
    <s v="PROYECTO ANTERIOR"/>
    <x v="39"/>
    <x v="19"/>
    <n v="365"/>
    <s v="Cancelado"/>
    <x v="2"/>
    <s v="No"/>
    <s v="Digital Nlatam"/>
    <x v="3"/>
    <s v="Digital"/>
    <s v="NA"/>
    <s v="Mayela Ramírez"/>
    <s v="Mayela Ramírez"/>
    <s v="Gerardo Moya"/>
    <s v="Miguel Delgado"/>
    <s v="Excelencia operacional "/>
    <s v="Sí"/>
    <x v="0"/>
    <s v="Producción/Distribución Envasados"/>
    <n v="4"/>
    <n v="5"/>
    <n v="5"/>
    <n v="5"/>
    <n v="1"/>
    <n v="5"/>
    <n v="5"/>
    <n v="450"/>
    <n v="5"/>
    <n v="3"/>
    <n v="2"/>
    <n v="1"/>
    <n v="3"/>
    <n v="3"/>
    <n v="3"/>
    <n v="300"/>
    <n v="750"/>
    <s v="S: Se identificó la necesidad. Se realizaron algunas pruebas del modelo de estandarización de direcciones (ML) con largos tiempos de procesamiento. Se solicitó un servidor con mayor capacidad_x000a_N: Resolver si se requiere inversión de un servidor adicional en cuanto confirme IT disponibilidad de recursos"/>
    <s v="Validar con Mayela Ramírez tiempos de requerimiento de este proyecto, en función de la inversión requerida."/>
    <m/>
    <m/>
    <m/>
    <m/>
    <m/>
    <m/>
    <m/>
    <m/>
    <m/>
    <m/>
    <m/>
    <m/>
    <m/>
    <x v="7"/>
  </r>
  <r>
    <m/>
    <n v="57"/>
    <m/>
    <m/>
    <s v="Integración Argus con CRM "/>
    <s v="Integración información organizada de contratos con Argus a CRM"/>
    <m/>
    <d v="2025-05-23T00:00:00"/>
    <x v="40"/>
    <x v="16"/>
    <n v="0"/>
    <s v="No iniciado"/>
    <x v="5"/>
    <s v="No"/>
    <s v="Transformación Digital"/>
    <x v="2"/>
    <s v="TBD"/>
    <s v="NA"/>
    <s v="Edgar Madrigal"/>
    <s v="NinfaEdith Fernández"/>
    <m/>
    <s v="Tania Mercado"/>
    <s v="Finanzas /Compras / IT"/>
    <s v="Sí"/>
    <x v="0"/>
    <s v="Finanzas/RH/Compras/Nitropet"/>
    <n v="3"/>
    <n v="5"/>
    <n v="3"/>
    <n v="5"/>
    <n v="1"/>
    <n v="3"/>
    <n v="5"/>
    <n v="375"/>
    <n v="3"/>
    <n v="5"/>
    <n v="3"/>
    <n v="5"/>
    <n v="3"/>
    <n v="3"/>
    <n v="3"/>
    <n v="375"/>
    <n v="750"/>
    <s v="S: Por iniciar._x000a_N: Se programará sesión con NinfaEdith Fdz, Edgar Madrigal y Gerardo Moya."/>
    <s v="En siguiente sesión de validación con PYC se definirá alcance de este proyecto para tocar luego base con Edgar Madrigal_x000a_"/>
    <m/>
    <m/>
    <m/>
    <m/>
    <m/>
    <m/>
    <m/>
    <m/>
    <m/>
    <m/>
    <m/>
    <m/>
    <m/>
    <x v="3"/>
  </r>
  <r>
    <m/>
    <n v="58"/>
    <m/>
    <m/>
    <s v="Reporte para visualizar el Margen por línea de Flash gases especiales "/>
    <s v="Automatizar un reporte para monitorear el margen por línea de Flash, costos y su desempeño, precios.  "/>
    <m/>
    <s v="TBD"/>
    <x v="27"/>
    <x v="10"/>
    <n v="244"/>
    <s v="No iniciado"/>
    <x v="1"/>
    <m/>
    <s v="Digital Nlatam - Citizen Developers"/>
    <x v="2"/>
    <s v="Digital"/>
    <m/>
    <s v="Raúl Gallegos "/>
    <s v="Raúl Gallegos "/>
    <m/>
    <s v="José Ramón Rodríguez"/>
    <m/>
    <s v="Sí"/>
    <x v="2"/>
    <m/>
    <n v="3"/>
    <n v="5"/>
    <n v="1"/>
    <n v="5"/>
    <n v="0"/>
    <n v="1"/>
    <n v="5"/>
    <n v="300"/>
    <n v="4"/>
    <n v="5"/>
    <n v="3"/>
    <n v="5"/>
    <n v="3"/>
    <n v="5"/>
    <n v="5"/>
    <n v="450"/>
    <n v="750"/>
    <s v="S: Se identificó oportunidad con usuario y se requiere definiciones de alcances y líderes para el proyecto._x000a_N: Sesión con Process Owner para tomar definiciones de negocio"/>
    <s v="1. Se revisará el reporte del Cost to serve con Raúl Gallegos para ver si la información es lo que busca para el análisis de rentabilidad de los clientes de especiales / Semana 20 al 28 de feb_x000a_2. Levantar requerimientos de negocio para diseñar la solución tecnológica neCésaria_x000a_"/>
    <m/>
    <m/>
    <m/>
    <m/>
    <m/>
    <m/>
    <m/>
    <m/>
    <m/>
    <m/>
    <m/>
    <m/>
    <m/>
    <x v="3"/>
  </r>
  <r>
    <m/>
    <n v="61"/>
    <m/>
    <m/>
    <s v="Herramienta Digital para el análisis y seguimiento de transacciones pendientes por cerrar (A8, O2, TT, TY)"/>
    <s v="Htta que facilita la detección y seguimiento en plantas y sucursales ordenes de JDE retenidas y que tienen que cerrarse._x000a_"/>
    <m/>
    <d v="2025-01-01T00:00:00"/>
    <x v="36"/>
    <x v="19"/>
    <n v="156"/>
    <s v="On time"/>
    <x v="2"/>
    <m/>
    <s v="IT Group"/>
    <x v="0"/>
    <s v="Digital "/>
    <s v="Aldo Maldonado"/>
    <s v="Oscar Flores"/>
    <s v="Aldo Maldonado"/>
    <s v="Velia Niño, Marina Dávila"/>
    <s v="José Ramón Rodríguez"/>
    <s v="Operaciones"/>
    <s v="Sí"/>
    <x v="3"/>
    <s v="Producción/Distribución Envasados"/>
    <n v="5"/>
    <n v="5"/>
    <n v="3"/>
    <n v="5"/>
    <n v="3"/>
    <n v="1"/>
    <n v="3"/>
    <n v="375"/>
    <n v="5"/>
    <n v="5"/>
    <n v="2"/>
    <n v="3"/>
    <n v="3"/>
    <n v="3"/>
    <n v="3"/>
    <n v="360"/>
    <n v="735"/>
    <s v="S: Se desarrolla dashboard con el resumen y detalle de todas las ordenes pendientes de cerrar (O2, TY, A8 y ordenes pendientes de verificar en TA). Se libera con supervisores adiministrativos_x000a_"/>
    <s v="Proyecto Concluido_x000a_"/>
    <s v="Compliance"/>
    <m/>
    <s v="Control de transacciones y cumplimiento"/>
    <m/>
    <m/>
    <m/>
    <m/>
    <m/>
    <m/>
    <m/>
    <m/>
    <m/>
    <m/>
    <x v="5"/>
  </r>
  <r>
    <m/>
    <n v="67"/>
    <s v="Proceso Jul-25"/>
    <m/>
    <s v="Facturas retenidas sin contabilizar"/>
    <s v="Herramienta que Identifique ventas retenidas en estatus 580 - 620 o estaus anteriores con el fin de identificar el error con un algoritmo inteligente y liberarlas lo antes posible."/>
    <m/>
    <d v="2025-01-01T00:00:00"/>
    <x v="41"/>
    <x v="24"/>
    <n v="30"/>
    <s v="On time"/>
    <x v="0"/>
    <m/>
    <s v="Digital Nlatam - Citizen Developers"/>
    <x v="0"/>
    <s v="Digital"/>
    <s v="Aldo Maldonado"/>
    <s v="Oscar Flores"/>
    <s v="Oscar Flores"/>
    <s v="Marina Dávila"/>
    <s v="José Ramón Rodríguez"/>
    <s v="Finanzas /Compras / IT"/>
    <s v="Sí"/>
    <x v="3"/>
    <s v="Finanzas/RH/Compras/Nitropet"/>
    <n v="3"/>
    <n v="5"/>
    <n v="1"/>
    <n v="5"/>
    <n v="3"/>
    <n v="5"/>
    <n v="3"/>
    <n v="375"/>
    <n v="5"/>
    <n v="5"/>
    <n v="2"/>
    <n v="3"/>
    <n v="3"/>
    <n v="3"/>
    <n v="3"/>
    <n v="360"/>
    <n v="735"/>
    <s v="S: Se libera información en dashboard de scorecard daily._x000a_N: Crear roles específicos para acceso a la información a usuarios de las areas: Soporte Integra, Operaciones, Facturación, Crédito y Cobranza."/>
    <s v="Concluido"/>
    <n v="50000"/>
    <m/>
    <s v="Control administrativo"/>
    <m/>
    <m/>
    <m/>
    <m/>
    <m/>
    <m/>
    <m/>
    <m/>
    <d v="2025-08-01T00:00:00"/>
    <m/>
    <x v="4"/>
  </r>
  <r>
    <m/>
    <n v="68"/>
    <m/>
    <m/>
    <s v="Herramienta Digital para el analisis y seguimiento de Bitácoras de ingresos pendientes de cerrar"/>
    <s v="Visor en Power BI para visualizar bitácoras pendiente de cerrar, el importe pendiente de cerrar, medición del tiempo de ciclo, la tendencia a través del tiempo, la vista calendario de lo pendiente y el tipo de recolección de efectivo"/>
    <m/>
    <d v="2025-02-01T00:00:00"/>
    <x v="4"/>
    <x v="19"/>
    <n v="243"/>
    <s v="On time"/>
    <x v="6"/>
    <m/>
    <s v="Digital Nlatam - Citizen Developers"/>
    <x v="0"/>
    <m/>
    <s v="Aldo Maldonado"/>
    <s v="Oscar Flores"/>
    <s v="Oscar Flores"/>
    <m/>
    <s v="José Ramón Rodríguez"/>
    <s v="PGP Nacional"/>
    <s v="Si"/>
    <x v="3"/>
    <s v="Marketing/Ventas Cilindros"/>
    <n v="3"/>
    <n v="5"/>
    <n v="1"/>
    <n v="5"/>
    <n v="0"/>
    <n v="1"/>
    <n v="5"/>
    <n v="300"/>
    <n v="5"/>
    <n v="5"/>
    <n v="2"/>
    <n v="3"/>
    <n v="5"/>
    <n v="3"/>
    <n v="5"/>
    <n v="420"/>
    <n v="720"/>
    <s v="S: Se termina desarrollo por parte del equipo de Pedro Ramírez, se realizam sesiones de revisión y se solicitan algunos ajustes. Aldo continua con desarrollo e implementa dashboard en scorecard diario para seguimiento a bitácoras pendientes de cerrar. Se libera a supervisores administrativos._x000a_N: Se genera vista para liberar a todos los ventas mostrador_x000a_"/>
    <s v="Concluido"/>
    <s v="Compliance"/>
    <m/>
    <s v="Control, Compliance, Reducción de tiempo admin"/>
    <m/>
    <m/>
    <m/>
    <m/>
    <m/>
    <m/>
    <m/>
    <m/>
    <m/>
    <m/>
    <x v="5"/>
  </r>
  <r>
    <m/>
    <n v="62"/>
    <m/>
    <m/>
    <s v="Herramienta Digital para el análisis y seguimiento de Facturas retenidas sin contabilizar (duplicado)"/>
    <s v="Herramienta que Identifique ventas retenidas en estatus 580 - 620 con el fin de identificar el error con un algoritmo inteligente y liberarlas lo antes posible."/>
    <m/>
    <d v="2025-01-01T00:00:00"/>
    <x v="4"/>
    <x v="19"/>
    <m/>
    <s v="Cancelado"/>
    <x v="0"/>
    <m/>
    <s v="Digital Nlatam - Citizen Developers"/>
    <x v="3"/>
    <s v="Digital"/>
    <s v="Aldo Maldonado"/>
    <s v="Oscar Flores"/>
    <s v="Oscar Flores"/>
    <s v="Marina Dávila"/>
    <s v="José Ramón Rodríguez"/>
    <s v="Finanzas /Compras / IT"/>
    <s v="Sí"/>
    <x v="3"/>
    <s v="Finanzas/RH/Compras/Nitropet"/>
    <n v="3"/>
    <n v="5"/>
    <n v="1"/>
    <n v="5"/>
    <n v="3"/>
    <n v="5"/>
    <n v="3"/>
    <n v="375"/>
    <n v="5"/>
    <n v="5"/>
    <n v="2"/>
    <n v="3"/>
    <n v="3"/>
    <n v="3"/>
    <n v="3"/>
    <n v="360"/>
    <n v="735"/>
    <s v="S: En nov-24 se tenían 163 documentos a crédito de enero a octubre en 580-620 por un importe de $1.8 mmps.  Se definen reglas para identificar ordenes/facturas de producto ya entregado y que aún no esta contabilizado en JDE (estatus 580-620 y anteriores, ordenes con código de retención o pedientes por TA) así como sus motivos y responsable de avanzar dichas ordenes. Se libera información en dashboard de scorecard daily._x000a_N: Crear roles específicos para acceso a la información a usuarios de las areas: Soporte Integra, Operaciones, Facturación, Crédito y Cobranza."/>
    <s v="Se agenda sesión 29 abril con Cobranza y Facturación"/>
    <n v="50000"/>
    <m/>
    <s v="Control administrativo"/>
    <m/>
    <m/>
    <m/>
    <m/>
    <m/>
    <m/>
    <m/>
    <m/>
    <d v="2025-08-01T00:00:00"/>
    <m/>
    <x v="7"/>
  </r>
  <r>
    <m/>
    <n v="63"/>
    <m/>
    <m/>
    <s v="Rediseño de modelo de compensación Variable de Distribución para PGP"/>
    <s v="Revision de modelo de compensación Variable de PGP, para automatizar y reducir oportunidades de GAPS en el proceso"/>
    <m/>
    <d v="2025-04-01T00:00:00"/>
    <x v="24"/>
    <x v="20"/>
    <m/>
    <s v="Cancelado"/>
    <x v="2"/>
    <m/>
    <s v="Digital Nlatam - Citizen Developers"/>
    <x v="3"/>
    <m/>
    <s v="Marina Davila"/>
    <s v="Hector Cuellar"/>
    <s v="Hector Cuellar"/>
    <m/>
    <m/>
    <s v="PGP Nacional"/>
    <s v="Si"/>
    <x v="3"/>
    <m/>
    <n v="5"/>
    <n v="5"/>
    <n v="5"/>
    <n v="5"/>
    <n v="3"/>
    <n v="5"/>
    <n v="5"/>
    <n v="495"/>
    <n v="3"/>
    <n v="3"/>
    <n v="2"/>
    <n v="5"/>
    <n v="1"/>
    <n v="1"/>
    <n v="1"/>
    <n v="240"/>
    <n v="735"/>
    <s v="S: Se realiza sesión con equipo Staff para entender los GAPS identificados y se elabora un plan a seguir involucrando otras áreas_x000a_N: Sesión con líderes de Distribción para revisar el mapeo del proceso y las oportunidades identificadas. Definir oportunidades de Tecnología y/o definiciones de negocio (Procedimiento)"/>
    <m/>
    <s v="Compliance"/>
    <m/>
    <m/>
    <m/>
    <m/>
    <m/>
    <m/>
    <m/>
    <m/>
    <m/>
    <m/>
    <m/>
    <m/>
    <x v="1"/>
  </r>
  <r>
    <s v="E4"/>
    <n v="64"/>
    <m/>
    <m/>
    <s v="Migración Tienda Linde y Tienda Medigas"/>
    <s v="Migración de plataformas de e-Commerce para reducción de oportunidades en ciberseguridad._x000a_"/>
    <m/>
    <s v="PROYECTO ANTERIOR"/>
    <x v="42"/>
    <x v="25"/>
    <n v="603"/>
    <s v="On time"/>
    <x v="1"/>
    <s v="No"/>
    <s v="Transformación Digital"/>
    <x v="1"/>
    <s v="IT Corporativo"/>
    <s v="NA"/>
    <s v="Edgar Madrigal"/>
    <s v="Cindy Lozano"/>
    <s v="TBD"/>
    <s v="José Ramón Rodríguez"/>
    <s v="Desarrollo de Negocios"/>
    <s v="Sí"/>
    <x v="0"/>
    <s v="Marketing/Ventas Cilindros"/>
    <n v="5"/>
    <n v="5"/>
    <n v="5"/>
    <n v="5"/>
    <n v="0"/>
    <n v="5"/>
    <n v="3"/>
    <n v="420"/>
    <n v="3"/>
    <n v="2"/>
    <n v="2"/>
    <n v="5"/>
    <n v="3"/>
    <n v="1"/>
    <n v="5"/>
    <n v="315"/>
    <n v="735"/>
    <s v="_x000a_S: Se está trabajando Virket/IT en actualización de Versiones para garantizar oportunidades de Ciberseguridad._x000a_Se está implementando una DMZ para proteger la red de Linde_x000a_Se esta analizando junto con Corporación los requerimientos para migrar ambas tiendas a plataforma de E-Channel. Se tienen requerimientos y cotizaciones. _x000a_N: Terminar pruebas de Ciberseguridad Feb25 _x000a_Evaluar desarrollos y cambios que se tienen que hacer y hacer plan de trabajo. Revisar propuestas del proyecto de canal minorista."/>
    <s v="Se validará con Cindy Lozano para validar estatus de las pruebas de Ciberseguridad y requerimientos con la Corporación."/>
    <m/>
    <m/>
    <s v="Cumplimiento_x000a_UX_x000a_Performance_x000a_Ventas Potenciales Adicionales"/>
    <m/>
    <m/>
    <m/>
    <m/>
    <m/>
    <m/>
    <m/>
    <m/>
    <m/>
    <m/>
    <x v="6"/>
  </r>
  <r>
    <m/>
    <n v="65"/>
    <m/>
    <m/>
    <s v="Automatizar o digitalizar el proceso de conciliación de rutas"/>
    <s v="Facilitar y agilizar el proceso de conciliación administrativa en plantas y sucursales, asegurar la conciliación de rutas_x000a_"/>
    <m/>
    <s v="TBD"/>
    <x v="40"/>
    <x v="16"/>
    <m/>
    <s v="Cancelado"/>
    <x v="2"/>
    <m/>
    <s v="IT Group"/>
    <x v="3"/>
    <s v="Digital "/>
    <m/>
    <s v="Oscar Flores"/>
    <s v="Aldo Maldonado"/>
    <s v="Velia Niño, Marina Dávila"/>
    <s v="José Ramón Rodríguez"/>
    <s v="Operaciones"/>
    <s v="Sí"/>
    <x v="3"/>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Sesión con el negocio para definir requerimientos 1era semana de marzo_x000a_"/>
    <n v="100000"/>
    <m/>
    <s v="Control de transacciones y cumplimiento"/>
    <m/>
    <m/>
    <m/>
    <m/>
    <m/>
    <m/>
    <m/>
    <m/>
    <m/>
    <m/>
    <x v="3"/>
  </r>
  <r>
    <s v="G8"/>
    <n v="66"/>
    <m/>
    <n v="30647"/>
    <s v="OrderGPT"/>
    <s v="BOT enfocado en CSC Envasados  que interpreta mails con pedidos, resumiendo solicitud y crea pedido (orden) en JDE."/>
    <m/>
    <s v="TBD"/>
    <x v="43"/>
    <x v="20"/>
    <n v="230"/>
    <s v="On time"/>
    <x v="5"/>
    <m/>
    <s v="Digital Nlatam"/>
    <x v="1"/>
    <s v="Digital EEUU"/>
    <m/>
    <s v="Marcela Hernández"/>
    <s v="Marcela Hernández"/>
    <s v="Adolfo Olmedo/Lei Sun"/>
    <s v="Tania Mercado"/>
    <s v="Finanzas /Compras / IT"/>
    <s v="Sí"/>
    <x v="3"/>
    <s v="Finanzas/RH/Compras/Nitropet"/>
    <n v="4"/>
    <n v="5"/>
    <n v="5"/>
    <n v="5"/>
    <n v="1"/>
    <n v="1"/>
    <n v="5"/>
    <n v="390"/>
    <n v="5"/>
    <n v="5"/>
    <n v="1"/>
    <n v="3"/>
    <n v="3"/>
    <n v="3"/>
    <n v="3"/>
    <n v="345"/>
    <n v="735"/>
    <s v="S:  Se presentó la iniciativa por el Grupo Digital Américas._x000a_N: Se realizan sesiones programadas, proxima para el 22 julio, en definición plan de trabajo y fecha estimada de cierre."/>
    <s v="Tania revisará con Marcela si hay impacto de beneficios con el CSC. 24feb25_x000a_Manuel Revisa con PO sesión para kickoff del proyecto y estatus 24 feb 25"/>
    <n v="36000"/>
    <m/>
    <m/>
    <m/>
    <m/>
    <m/>
    <m/>
    <m/>
    <m/>
    <m/>
    <m/>
    <m/>
    <m/>
    <x v="6"/>
  </r>
  <r>
    <m/>
    <n v="69"/>
    <m/>
    <m/>
    <s v="Identificación proactiva de créditos informales"/>
    <s v="Visor en Power BI para visualizar desviaciones de efectivo"/>
    <m/>
    <d v="2025-05-01T00:00:00"/>
    <x v="44"/>
    <x v="15"/>
    <n v="29"/>
    <s v="On time"/>
    <x v="6"/>
    <m/>
    <s v="Digital Nlatam - Citizen Developers"/>
    <x v="0"/>
    <m/>
    <s v="Aldo Maldonado"/>
    <s v="Oscar Flores"/>
    <s v="Oscar Flores"/>
    <m/>
    <s v="José Ramón Rodríguez"/>
    <s v="PGP Nacional"/>
    <s v="Si"/>
    <x v="3"/>
    <s v="Marketing/Ventas Cilindros"/>
    <n v="3"/>
    <n v="5"/>
    <n v="1"/>
    <n v="5"/>
    <n v="0"/>
    <n v="1"/>
    <n v="5"/>
    <n v="300"/>
    <n v="5"/>
    <n v="5"/>
    <n v="2"/>
    <n v="3"/>
    <n v="5"/>
    <n v="3"/>
    <n v="5"/>
    <n v="420"/>
    <n v="720"/>
    <s v="S: Sesión jueves 10 julio para validación de datos y liberación del visor"/>
    <s v="Concluido"/>
    <s v="Compliance"/>
    <m/>
    <s v="Control, Compliance, Reducción de tiempo admin"/>
    <m/>
    <m/>
    <m/>
    <m/>
    <m/>
    <m/>
    <m/>
    <m/>
    <m/>
    <m/>
    <x v="0"/>
  </r>
  <r>
    <m/>
    <m/>
    <m/>
    <m/>
    <s v="Visor EAM: Principales KPIS de mantenimientos PREVENTIVOS en unidades de distribución"/>
    <s v="Dashboard para seguimiento a KPI´s sobre los mantenimientos preventivos y correctivos que se registran en la app EAM"/>
    <m/>
    <m/>
    <x v="45"/>
    <x v="6"/>
    <n v="41"/>
    <s v="On time"/>
    <x v="2"/>
    <m/>
    <s v="Digital Nlatam - Practicantes"/>
    <x v="1"/>
    <s v="Digital"/>
    <m/>
    <s v="Oscar Caballero"/>
    <s v="Jesus Guzman"/>
    <m/>
    <s v="Miguel Delgado"/>
    <s v="Operaciones"/>
    <m/>
    <x v="3"/>
    <m/>
    <n v="3"/>
    <n v="5"/>
    <n v="1"/>
    <n v="5"/>
    <n v="0"/>
    <n v="1"/>
    <n v="3"/>
    <n v="270"/>
    <n v="5"/>
    <n v="5"/>
    <n v="3"/>
    <n v="3"/>
    <n v="5"/>
    <n v="5"/>
    <n v="5"/>
    <n v="465"/>
    <n v="735"/>
    <m/>
    <m/>
    <s v="Control y optimización"/>
    <m/>
    <m/>
    <m/>
    <m/>
    <m/>
    <m/>
    <m/>
    <m/>
    <m/>
    <m/>
    <m/>
    <m/>
    <x v="4"/>
  </r>
  <r>
    <m/>
    <n v="75"/>
    <m/>
    <n v="19155"/>
    <s v="MB Quoting Tool"/>
    <s v="Adecuar la herramienta en a la versión de EU para considerar cálculo de rentabilidad._x000a_Esta herramienta permite guardar las cotizaciones realizadas y enviarlas de manera automática a clientes"/>
    <m/>
    <s v="TBD"/>
    <x v="38"/>
    <x v="23"/>
    <n v="490"/>
    <s v="On time"/>
    <x v="1"/>
    <m/>
    <s v="Digital Nlatam"/>
    <x v="0"/>
    <s v="Digital EEUU "/>
    <m/>
    <s v="Jessica Zanella"/>
    <s v="Jessica Zanella"/>
    <s v="Uriel Torres/ Lei Sun"/>
    <s v="José Ramón Rodríguez"/>
    <s v="PGP Centro/Sur"/>
    <s v="Sí"/>
    <x v="2"/>
    <s v="Marketing/Ventas Cilindros"/>
    <n v="3"/>
    <n v="5"/>
    <n v="2"/>
    <n v="5"/>
    <n v="1"/>
    <n v="1"/>
    <n v="3"/>
    <n v="300"/>
    <n v="5"/>
    <n v="5"/>
    <n v="2"/>
    <n v="5"/>
    <n v="3"/>
    <n v="3"/>
    <n v="5"/>
    <n v="420"/>
    <n v="720"/>
    <s v="S:  Se hicieron los ultimos ajustes por parte de la corporación y Yarizma esta trabajando en el formato final que se genera para la cotizacion. Se estima tenerlo listo para 11 de Abril_x000a_N: Una vez que se entregue el formato, la corporación (Lei) revisará integrar un flujo de aprobación de acuerdo a lo que requiere el negocio (Jessica definirá el flujo)"/>
    <s v="1. Se realiza sesión con Jose Pinto y Lei en Mty 4 Abr25, se revisa con Yarizma y Jessica las acciones a tomar: Terminar de definir formato_x000a_2. Definir el flujo del proceso con la nueva herramienta y validar con Gtes.. Yarizma. 3Mar25 Pilar convoca sesión para revisar antes de la sesión con el resto del equipo_x000a_3. Gerardo proporciona guía básica de temas a definir por el negocio 26Feb25_x000a_4. Se requiere ratificar el proceso y definir el proceso por parte del negocio y logística, Luis Enrique Macario, Roxana Frutos. j. cotizaciones en zonas donde no hay cobertura._x000a_5.  Solo esta pendiente la realización de pruebas por parte de ventas para liberar la herramienta  30/07/2025_x000a_"/>
    <s v="Optimizacion del Proceso y reducción de tiempo admvo"/>
    <m/>
    <s v="Integración de Procesos_x000a_Simplificación de procesos_x000a_Reducción de tiempos_x000a_Generación de Data para Análisis "/>
    <m/>
    <m/>
    <m/>
    <m/>
    <m/>
    <m/>
    <m/>
    <m/>
    <m/>
    <m/>
    <x v="0"/>
  </r>
  <r>
    <s v="G3"/>
    <n v="79"/>
    <s v="NO"/>
    <n v="30503"/>
    <s v="Use of vehicle ramps at unauthorized stops"/>
    <s v="Reporte de Información de uso de rampas de Mix Telematics."/>
    <m/>
    <s v="PROYECTO ANTERIOR"/>
    <x v="46"/>
    <x v="26"/>
    <n v="352"/>
    <s v="On time"/>
    <x v="2"/>
    <s v="No"/>
    <s v="Digital Nlatam"/>
    <x v="0"/>
    <s v="Digital"/>
    <s v="NA"/>
    <s v="Mayela Ramírez"/>
    <s v="Uriel Torres"/>
    <s v="Uriel Torres"/>
    <s v="Miguel Delgado"/>
    <s v="PGP Nte./ Occidente / Noroeste"/>
    <s v="Sí"/>
    <x v="0"/>
    <s v="Producción/Distribución Envasados"/>
    <n v="5"/>
    <n v="5"/>
    <n v="1"/>
    <n v="5"/>
    <n v="1"/>
    <n v="3"/>
    <n v="3"/>
    <n v="345"/>
    <n v="5"/>
    <n v="3"/>
    <n v="2"/>
    <n v="3"/>
    <n v="3"/>
    <n v="3"/>
    <n v="5"/>
    <n v="360"/>
    <n v="705"/>
    <s v="Proyecto terminado por Uriel Torres. Este proyecto en realidad fueron dos etapas, la primera parte fue  uso de rampas con trackabout y  seguirá la segunda parte que tiene que ver con  paradas no planeadas. Se está trabajando en la segunda etapa con Mayela Ramírez, Gerardo Moya, Uriel Torres y esta segunda etapa está en la fase de defición de lineamientos por parte del negocio (Héctor Cuéllar)."/>
    <m/>
    <s v="Control"/>
    <s v="Soft"/>
    <s v="Control"/>
    <m/>
    <m/>
    <m/>
    <m/>
    <m/>
    <m/>
    <m/>
    <m/>
    <m/>
    <m/>
    <x v="0"/>
  </r>
  <r>
    <m/>
    <n v="70"/>
    <m/>
    <m/>
    <s v="App para administración de vigilancia, intendencia y servicios TI latina "/>
    <s v="Digitalizar y simplificar el proceso de inasistencias de vigilancia y seguridad para llevar un control Digital."/>
    <m/>
    <d v="2025-02-01T00:00:00"/>
    <x v="28"/>
    <x v="6"/>
    <n v="92"/>
    <s v="On time"/>
    <x v="0"/>
    <s v="No"/>
    <s v="Digital Nlatam - Citizen Developers"/>
    <x v="1"/>
    <s v="Digital"/>
    <s v="Aldo Maldonado"/>
    <s v="Oscar Flores"/>
    <s v="Oscar Flores"/>
    <m/>
    <s v="José Ramón Rodríguez"/>
    <s v="PGP Nacional"/>
    <s v="Sí"/>
    <x v="0"/>
    <s v="Marketing/Ventas Cilindros"/>
    <n v="3"/>
    <n v="5"/>
    <n v="1"/>
    <n v="5"/>
    <n v="0"/>
    <n v="5"/>
    <n v="3"/>
    <n v="330"/>
    <n v="5"/>
    <n v="5"/>
    <n v="4"/>
    <n v="3"/>
    <n v="3"/>
    <n v="3"/>
    <n v="3"/>
    <n v="390"/>
    <n v="720"/>
    <s v="S: Se identificó la oportunidad_x000a_N: Sesión con el negocio para definir requerimientos"/>
    <s v="Generar sesión con Oscar Flores, Fernando Madrigal, Mario Carranza y Víctor Mata para definir el alcance del proyecto y evaluar la herramienta a desarrollar."/>
    <n v="20000"/>
    <m/>
    <s v="Mejorar el control del costo por inasistencias de los servicios de vigilancia"/>
    <m/>
    <m/>
    <m/>
    <m/>
    <m/>
    <m/>
    <m/>
    <m/>
    <m/>
    <m/>
    <x v="1"/>
  </r>
  <r>
    <m/>
    <n v="71"/>
    <m/>
    <m/>
    <s v="ECOA etapa II Mezclas especiales"/>
    <s v="Replicar la funcionalidad de ECOA para gases puros para las Mezclas especiales. Consiste en el desarrollo de reportes y certificados de calidad para las mezclas especiales. (etapa 1 réplica de código QR)"/>
    <m/>
    <s v="TBD"/>
    <x v="4"/>
    <x v="10"/>
    <n v="243"/>
    <s v="Stand by"/>
    <x v="5"/>
    <m/>
    <s v="IT Group"/>
    <x v="1"/>
    <s v="IT Local "/>
    <s v="N/A"/>
    <s v="Raúl Gallegos "/>
    <s v="Arael Mejía"/>
    <s v="Ismael Hernández"/>
    <s v="Aldo Maldonado"/>
    <m/>
    <s v="Sí"/>
    <x v="2"/>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19 Feb con Raul Gallegos, su equipo, Rodolfo Gomez, Ismael Hernández."/>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
    <m/>
    <s v="$TBD"/>
    <s v="Servicio y control de certificados"/>
    <m/>
    <m/>
    <m/>
    <m/>
    <m/>
    <m/>
    <m/>
    <m/>
    <m/>
    <m/>
    <x v="2"/>
  </r>
  <r>
    <m/>
    <n v="72"/>
    <m/>
    <m/>
    <s v="QR para descarga de certificados de calidad Gases puros"/>
    <s v="Replicar la funcionalidad de Ecuador para descarga de certificados de calidad para gases puros"/>
    <m/>
    <d v="2025-02-01T00:00:00"/>
    <x v="47"/>
    <x v="10"/>
    <n v="215"/>
    <s v="Stand by"/>
    <x v="5"/>
    <m/>
    <s v="IT Group"/>
    <x v="1"/>
    <s v="IT Local "/>
    <s v="N/A"/>
    <s v="Raúl Gallegos "/>
    <s v="Arael Mejía"/>
    <s v="Ismael Hernández"/>
    <s v="Aldo Maldonado"/>
    <s v="Gases Especiales"/>
    <s v="Sí"/>
    <x v="2"/>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con Raul Gallegos, su equipo, Rodolfo Gomez, Ismael Hernández._x000a_30 / 06 / 2025 Está lista de espera de IT"/>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4. Esta en lista de espera por IT _x000a_"/>
    <m/>
    <m/>
    <s v="Servicio y control de certificados"/>
    <m/>
    <m/>
    <m/>
    <m/>
    <m/>
    <m/>
    <m/>
    <m/>
    <m/>
    <m/>
    <x v="2"/>
  </r>
  <r>
    <s v="A3"/>
    <n v="73"/>
    <m/>
    <m/>
    <s v="Implementación Azure B2C"/>
    <s v="Implementación de Azure B2C para unificar cuentas de usuarios en canales digitales: Portales, Recarga Linde web, Apps móviles._x000a_"/>
    <m/>
    <s v="PROYECTO ANTERIOR"/>
    <x v="34"/>
    <x v="6"/>
    <n v="335"/>
    <s v="On time"/>
    <x v="5"/>
    <s v="No"/>
    <s v="Transformación Digital"/>
    <x v="1"/>
    <s v="SSC"/>
    <s v="NA"/>
    <s v="Edgar Madrigal"/>
    <s v="Cindy Lozano"/>
    <s v="Christian Carrillo"/>
    <s v="José Ramón Rodríguez"/>
    <s v="Desarrollo de Negocios"/>
    <s v="Sí"/>
    <x v="0"/>
    <s v="Marketing/Ventas Cilindros"/>
    <n v="3"/>
    <n v="5"/>
    <n v="5"/>
    <n v="5"/>
    <n v="0"/>
    <n v="3"/>
    <n v="5"/>
    <n v="390"/>
    <n v="3"/>
    <n v="5"/>
    <n v="2"/>
    <n v="5"/>
    <n v="3"/>
    <n v="1"/>
    <n v="3"/>
    <n v="330"/>
    <n v="720"/>
    <s v="S: En desarrollo con SSC y Corporación_x000a_N: Terminar integraciones de diferentes canales, Pruebas finales, Campaña a clientes (usuarios activos)"/>
    <s v="Se solicitará sesión con Cindy Lozano para ver actualización del proyecto y si sigue en el scope de proyectos prioritarios para Transformación Digital."/>
    <m/>
    <m/>
    <s v="Cumplimiento, Satisfacción del Cliente"/>
    <m/>
    <m/>
    <m/>
    <m/>
    <m/>
    <m/>
    <m/>
    <m/>
    <m/>
    <m/>
    <x v="2"/>
  </r>
  <r>
    <m/>
    <n v="74"/>
    <m/>
    <m/>
    <s v="Actualización plan compensación a vendedores PGP &amp; Merchant"/>
    <s v="Update de la matriz digital para generar la compensación variable a vendedores de GE y Merchant."/>
    <m/>
    <s v="TBD"/>
    <x v="27"/>
    <x v="20"/>
    <n v="244"/>
    <s v="On time"/>
    <x v="0"/>
    <m/>
    <s v="IT Group"/>
    <x v="2"/>
    <s v="IT Local "/>
    <s v="No aplica"/>
    <s v="Pablo Vela"/>
    <s v="Ninfaedith Fernández"/>
    <s v="Velia Niño"/>
    <s v="Tania Mercado"/>
    <s v="Finanzas /Compras / IT"/>
    <s v="Sí"/>
    <x v="3"/>
    <s v="Finanzas/RH/Compras/Nitropet"/>
    <n v="4"/>
    <n v="5"/>
    <n v="4"/>
    <n v="5"/>
    <n v="3"/>
    <n v="5"/>
    <n v="5"/>
    <n v="465"/>
    <n v="3"/>
    <n v="2"/>
    <n v="2"/>
    <n v="3"/>
    <n v="3"/>
    <n v="1"/>
    <n v="3"/>
    <n v="255"/>
    <n v="720"/>
    <s v="S: Proveedor seleccionado, en proceso de alta y sesiones iniciales de analisis de alcance y plan de desarrollo_x000a_N: Concuir el proceso de arranque y hacer seguimiento de sprints "/>
    <m/>
    <m/>
    <m/>
    <m/>
    <m/>
    <m/>
    <m/>
    <m/>
    <m/>
    <m/>
    <m/>
    <m/>
    <m/>
    <m/>
    <x v="3"/>
  </r>
  <r>
    <m/>
    <n v="82"/>
    <s v="AM03192"/>
    <n v="30489"/>
    <s v="Trackabout Value Streams. Tablero Lento Movimiento"/>
    <s v="Tablero que permite identificar los cilindros que entregamos a los clientes y que no regresan a nuestras plantas en periodos de 30, 45, 60 días (Contador, identifica a clientes con lento movimiento para detonar acciones de recuperación o cobro automático. "/>
    <m/>
    <d v="2024-09-01T00:00:00"/>
    <x v="25"/>
    <x v="12"/>
    <n v="417"/>
    <s v="On time"/>
    <x v="0"/>
    <m/>
    <s v="Digital Nlatam"/>
    <x v="0"/>
    <s v="Digital "/>
    <m/>
    <s v="Oscar Flores"/>
    <s v="Oscar Flores"/>
    <s v="Uriel Torres"/>
    <s v="Armando Guerrero"/>
    <s v="PGP Norte"/>
    <s v="Sí"/>
    <x v="2"/>
    <s v="Producción/Distribución Envasados"/>
    <n v="5"/>
    <n v="5"/>
    <n v="5"/>
    <n v="5"/>
    <n v="3"/>
    <n v="3"/>
    <n v="3"/>
    <n v="435"/>
    <n v="5"/>
    <n v="4"/>
    <n v="1"/>
    <n v="3"/>
    <n v="1"/>
    <n v="1"/>
    <n v="3"/>
    <n v="270"/>
    <n v="705"/>
    <s v="S:  Tablero terminado_x000a_N: Corrección de duplicidad de cilindros en TA. Pendiente Integración a CRM para que se generen tareas para una segunda etapa"/>
    <s v="1. Sesión para validar siguientes pasos con el proceso, después de elaborado el reporte - Semana del 3 al 7 de marzo"/>
    <n v="55000"/>
    <m/>
    <s v="Mejora la Rotación de cilindros_x000a_Mejora en el control de activos"/>
    <m/>
    <m/>
    <m/>
    <m/>
    <m/>
    <m/>
    <m/>
    <n v="0"/>
    <d v="2025-07-01T00:00:00"/>
    <d v="2026-06-01T00:00:00"/>
    <x v="0"/>
  </r>
  <r>
    <m/>
    <n v="76"/>
    <m/>
    <m/>
    <s v="Modulo para Análisis de patrones de consumo de Ctes.."/>
    <s v="Proyecto Réplica de Digital Américas"/>
    <m/>
    <m/>
    <x v="27"/>
    <x v="20"/>
    <n v="244"/>
    <m/>
    <x v="1"/>
    <m/>
    <s v="Digital Nlatam"/>
    <x v="2"/>
    <m/>
    <m/>
    <s v="Oscar Flores"/>
    <s v="Oscar Flores"/>
    <s v="Gerardo Moya"/>
    <s v="José Ramón Rodríguez"/>
    <m/>
    <m/>
    <x v="3"/>
    <s v="Marketing/Ventas Cilindros"/>
    <n v="3"/>
    <n v="5"/>
    <n v="3"/>
    <n v="5"/>
    <m/>
    <n v="1"/>
    <n v="3"/>
    <n v="300"/>
    <n v="5"/>
    <n v="5"/>
    <n v="2"/>
    <n v="5"/>
    <n v="3"/>
    <n v="3"/>
    <n v="5"/>
    <n v="420"/>
    <n v="720"/>
    <s v="S: Gerardo revisará información con el equipo de José Pinto para probar los datos._x000a_N: En función de las pruebas se definirán los sig. Pasos"/>
    <m/>
    <m/>
    <m/>
    <m/>
    <m/>
    <m/>
    <m/>
    <m/>
    <m/>
    <m/>
    <m/>
    <m/>
    <m/>
    <m/>
    <x v="3"/>
  </r>
  <r>
    <m/>
    <n v="77"/>
    <m/>
    <m/>
    <s v="Cobro automático de rentas y mtto. a clientes de contado"/>
    <s v="Automatizar el cobro de rentas y mantenimientos a clientes de contado."/>
    <m/>
    <s v="TBD"/>
    <x v="27"/>
    <x v="10"/>
    <n v="244"/>
    <s v="No iniciado"/>
    <x v="1"/>
    <m/>
    <s v="IT Group"/>
    <x v="2"/>
    <s v="IT Local"/>
    <m/>
    <s v="Marco Pacheco"/>
    <s v="Deyanira Blanco "/>
    <m/>
    <s v="José Ramón Rodríguez"/>
    <m/>
    <s v="Sí"/>
    <x v="3"/>
    <s v="Marketing/Ventas Cilindros"/>
    <n v="3"/>
    <n v="1"/>
    <n v="3"/>
    <n v="5"/>
    <n v="5"/>
    <n v="5"/>
    <n v="5"/>
    <n v="405"/>
    <n v="4"/>
    <n v="3"/>
    <n v="2"/>
    <n v="3"/>
    <n v="3"/>
    <n v="3"/>
    <n v="3"/>
    <n v="315"/>
    <n v="720"/>
    <s v="S: Automatizar el cobro de rentas y Mattos a clientes de Contado / Crédito_x000a_N: Realizar Junta para entender requerimientos del negocio. Sesión con Alejandro Torres / Deyanira Blanco / Rubén / Oscar Flores  Monterrubio. Evaluar uso de un Orquestador"/>
    <s v="Agendar sesión para definir requerimientos de Negocio 3Mar25"/>
    <m/>
    <m/>
    <m/>
    <m/>
    <m/>
    <m/>
    <m/>
    <m/>
    <m/>
    <m/>
    <m/>
    <m/>
    <m/>
    <x v="3"/>
  </r>
  <r>
    <m/>
    <m/>
    <m/>
    <m/>
    <s v="APP y visor de Mantenimiento para PGS"/>
    <s v="Aplicación para la captura de actividades realizadas en cada PGS que se le da mantenimiento, de manera que arroje las horas y costos incurridos así como un % de productividad por cada operador y que permita conocer el estatus de los PGS que se encuentran en el talller de mantenimiento."/>
    <m/>
    <m/>
    <x v="41"/>
    <x v="6"/>
    <n v="62"/>
    <s v="On time"/>
    <x v="4"/>
    <m/>
    <s v="Digital Nlatam - Practicantes"/>
    <x v="1"/>
    <m/>
    <m/>
    <s v="Diego Carpio"/>
    <s v="Heberto Marín"/>
    <m/>
    <s v="Miguel Delgado"/>
    <s v="Operaciones"/>
    <m/>
    <x v="3"/>
    <m/>
    <n v="3"/>
    <n v="5"/>
    <n v="1"/>
    <n v="5"/>
    <n v="0"/>
    <n v="3"/>
    <n v="3"/>
    <n v="300"/>
    <n v="5"/>
    <n v="5"/>
    <n v="2"/>
    <n v="3"/>
    <n v="5"/>
    <n v="3"/>
    <n v="5"/>
    <n v="420"/>
    <n v="720"/>
    <m/>
    <m/>
    <s v="Control"/>
    <m/>
    <m/>
    <m/>
    <m/>
    <m/>
    <m/>
    <m/>
    <m/>
    <m/>
    <m/>
    <m/>
    <m/>
    <x v="4"/>
  </r>
  <r>
    <s v="E7"/>
    <n v="78"/>
    <m/>
    <m/>
    <s v="Reporte One Page de ventas"/>
    <s v="Reporte integral del área de ventas, que incluye los compromisos de diversos indicadores_x000a_"/>
    <m/>
    <s v="TBD"/>
    <x v="48"/>
    <x v="10"/>
    <n v="606"/>
    <s v="Stand by"/>
    <x v="0"/>
    <m/>
    <s v="Transformación Digital"/>
    <x v="2"/>
    <s v="SSC"/>
    <s v="Desarrollo de Negocios"/>
    <s v="Oscar Flores"/>
    <s v="Ruben González"/>
    <s v="César Paz"/>
    <s v="Tania Mercado"/>
    <s v="Desarrollo de Negocios"/>
    <s v="Sí"/>
    <x v="3"/>
    <s v="Finanzas/RH/Compras/Nitropet"/>
    <n v="3"/>
    <n v="5"/>
    <n v="3"/>
    <n v="5"/>
    <n v="0"/>
    <n v="1"/>
    <n v="5"/>
    <n v="330"/>
    <n v="4"/>
    <n v="5"/>
    <n v="2"/>
    <n v="3"/>
    <n v="3"/>
    <n v="3"/>
    <n v="5"/>
    <n v="375"/>
    <n v="705"/>
    <s v="S: Se definieron requerimientos y se habilitaron en CRM. Tareas para vendedores para registrar compromisos de recolección de cilindros, cobros de rentas. _x000a_N: Retomar proyecto con Negocio, Diseñar reporte. Hacer plan de trabajo. Junta con Negocio para definir requerimientos"/>
    <m/>
    <m/>
    <m/>
    <s v="Tiempo - Disminución de horas en elaboración de reportes área de Ventas"/>
    <m/>
    <m/>
    <m/>
    <m/>
    <m/>
    <m/>
    <m/>
    <m/>
    <m/>
    <m/>
    <x v="3"/>
  </r>
  <r>
    <m/>
    <n v="83"/>
    <s v="AM03412"/>
    <n v="30490"/>
    <s v="Trackabout Value Streams. Tablero Desviaciones comerciales"/>
    <s v="Identificar todos los cilindros que nos regresan los clientes a los cuales no les entregué originalmente"/>
    <m/>
    <d v="2024-10-01T00:00:00"/>
    <x v="25"/>
    <x v="27"/>
    <n v="420"/>
    <s v="On time"/>
    <x v="0"/>
    <m/>
    <s v="Digital Nlatam"/>
    <x v="0"/>
    <s v="Digital "/>
    <m/>
    <s v="Edgar Borquez"/>
    <s v="Oscar Flores"/>
    <s v="Uriel Torres"/>
    <s v="José Ramón Rodríguez"/>
    <s v="PGP Norte"/>
    <s v="Sí"/>
    <x v="2"/>
    <s v="Marketing/Ventas Cilindros"/>
    <n v="5"/>
    <n v="5"/>
    <n v="5"/>
    <n v="5"/>
    <n v="3"/>
    <n v="3"/>
    <n v="3"/>
    <n v="435"/>
    <n v="5"/>
    <n v="4"/>
    <n v="1"/>
    <n v="3"/>
    <n v="1"/>
    <n v="1"/>
    <n v="3"/>
    <n v="270"/>
    <n v="705"/>
    <s v="S:  Tablero terminado _x000a_N: En proceso de identificar casos de desviaciones para tomar acción. En evaluación etapa de integración con CRM"/>
    <s v="1. Dar seguimiento en la semana del 24 al 28 de Feb, para validar la funcionalidad del ultimo requerimiento del filtro._x000a_2. Junta en la semana del 20 al 28 de feb para aterrizar beneficios potenciales en conjunto con el BB (Edgar junto con José Ramon)_x000a_3. Confirmar que la herramienta está terminada y ahora hay que aprovecharla para detectar oportunidades. Sesión 4Mar25"/>
    <n v="41293"/>
    <m/>
    <s v="Mejor control de activos"/>
    <m/>
    <n v="12388"/>
    <m/>
    <m/>
    <m/>
    <m/>
    <m/>
    <n v="12388"/>
    <d v="2025-10-01T00:00:00"/>
    <d v="2026-09-01T00:00:00"/>
    <x v="0"/>
  </r>
  <r>
    <m/>
    <n v="80"/>
    <m/>
    <n v="27154"/>
    <s v="Reporte de ventas y forecast para mezclas especiales."/>
    <s v="Automatizar el reporte de ventas de gases especiales a un nivel de detalle granular y que sirva como base para el cálculo del forecast (Se necesitan varios cortes al mes)"/>
    <m/>
    <s v="TBD"/>
    <x v="27"/>
    <x v="20"/>
    <n v="273"/>
    <s v="On time"/>
    <x v="1"/>
    <m/>
    <s v="Digital Nlatam"/>
    <x v="1"/>
    <s v="Digital"/>
    <s v="TBD"/>
    <s v="Raúl Gallegos "/>
    <s v="Raúl Gallegos "/>
    <m/>
    <s v="José Ramón Rodríguez"/>
    <m/>
    <s v="Sí"/>
    <x v="2"/>
    <m/>
    <n v="3"/>
    <n v="5"/>
    <n v="1"/>
    <n v="5"/>
    <n v="0"/>
    <n v="1"/>
    <n v="5"/>
    <n v="300"/>
    <n v="4"/>
    <n v="4"/>
    <n v="3"/>
    <n v="5"/>
    <n v="3"/>
    <n v="5"/>
    <n v="3"/>
    <n v="405"/>
    <n v="705"/>
    <s v="S: Se identificó oportunidad con usuario y se requiere definiciones de alcances y líderes para el proyecto._x000a_Se revisa el alcance del reporte de ventas que está en proceso y hay posibilidad de integrar ambos requerimientos y desarrollar un solo reporte_x000a_N: Sesión con Process Owner para tomar definiciones de negocio_x000a_30/06/2025 : Se toma un nuevo modelo de datos para hacer el cálculo del forecast"/>
    <s v="Se sugiere dividir el proyecto en dos etapas para acelerar el resultado:_x000a_Etapa 1: Ampliar el alcance del proyecto de forecast automático de Oscar Flores para que incluya Especiales, ese proyecto tiene 70% de avance y tiene juntas de seguimiento quincenales, la siguiente junta es el 28 de feb._x000a_30/06/2025 : Pendiente la validación de datos resultado de correr el nuevo modelo _x000a_Etapa 2: Levantar requerimientos para diseñar el reporte de ventas, se propone revisar el proceso As Is con César Moreno y Pablo Núñez / semana del 20 al 28 de feb._x000a_"/>
    <m/>
    <m/>
    <s v="Optimización de procesos_x000a_Reducción de tiempos"/>
    <m/>
    <m/>
    <m/>
    <m/>
    <m/>
    <m/>
    <m/>
    <m/>
    <m/>
    <m/>
    <x v="3"/>
  </r>
  <r>
    <m/>
    <n v="81"/>
    <m/>
    <m/>
    <s v="Sistema de resurtimiento en JDE de HG (RPS - POP)"/>
    <s v="Desarrollo de un sistema que identifique producto en lento movimiento para transferencia a otras localidades e incrementar ventas."/>
    <m/>
    <d v="2023-01-01T00:00:00"/>
    <x v="49"/>
    <x v="20"/>
    <n v="521"/>
    <s v="En riesgo ente &gt;1&lt;2 meses"/>
    <x v="0"/>
    <m/>
    <s v="IT Group"/>
    <x v="1"/>
    <s v="IT Local"/>
    <m/>
    <s v="Marco Pacheco"/>
    <s v="Nancy González"/>
    <s v="Jaime Hernández"/>
    <s v="José Ramón Rodríguez"/>
    <s v="Nacional"/>
    <s v="Sí"/>
    <x v="1"/>
    <s v="Marketing/Ventas Cilindros"/>
    <n v="5"/>
    <n v="5"/>
    <n v="2"/>
    <n v="5"/>
    <n v="5"/>
    <n v="3"/>
    <n v="5"/>
    <n v="450"/>
    <n v="4"/>
    <n v="2"/>
    <n v="1"/>
    <n v="5"/>
    <n v="3"/>
    <n v="1"/>
    <n v="1"/>
    <n v="255"/>
    <n v="705"/>
    <s v="S: Se encuentra en Análisis por IT incorporando nuevas variables/ requerimientos del negocio. Se identifica la necesidad de desarrollador externo. Salvador cotizó 7.2KUSD mensual por 7 meses de desarrollo con Proveedor TCIS._x000a_N: En espera de aprobación por parte del Negocio para iniciar desarrollo por IT. Cotizar de acuerdo a los requerimientos de Nancy del 13deFeb.  Salvador pedirá una segunda cotización con otro proveedor TGUV 20Feb. Revisar con Marco Pacheco Beneficios estimados del proyecto 20 de Feb25"/>
    <s v="Dar seguimiento a la estimación de la inversión por IT y cantidad de recursos para desarrollos funcionales que cumplan con requerimientos de México._x000a_Manuel da seguimiento con Salvador Reyes y solicita Cotización para evaluar con el negocio los recursos. 14Feb25_x000a_Sesión con Salvador Reyes y Nancy González 19Feb para entender el estatus de la cotización de los cambios."/>
    <n v="150000"/>
    <m/>
    <s v="SI se considera una reducción del 0.5% de la reserva de obsoletos"/>
    <m/>
    <m/>
    <m/>
    <m/>
    <m/>
    <m/>
    <m/>
    <m/>
    <m/>
    <m/>
    <x v="1"/>
  </r>
  <r>
    <m/>
    <n v="90"/>
    <m/>
    <n v="30619"/>
    <s v="Cambio de reporte GAP / inventario de tableau a Power BI"/>
    <s v="Migración de reportes de Tableau a power BI."/>
    <m/>
    <s v="TBD"/>
    <x v="50"/>
    <x v="15"/>
    <n v="552"/>
    <s v="On time"/>
    <x v="4"/>
    <m/>
    <s v="Digital Nlatam"/>
    <x v="0"/>
    <s v="IT"/>
    <m/>
    <s v="Erika Acosta"/>
    <s v="Erika Acosta"/>
    <s v="Gustavo Primo / Juan Romero "/>
    <s v="Aldo Maldonado"/>
    <m/>
    <s v="Sí"/>
    <x v="2"/>
    <s v="Producción/Distribución Envasados"/>
    <n v="3"/>
    <n v="5"/>
    <n v="2"/>
    <n v="5"/>
    <n v="0"/>
    <n v="3"/>
    <n v="3"/>
    <n v="315"/>
    <n v="5"/>
    <n v="5"/>
    <n v="2"/>
    <n v="5"/>
    <n v="3"/>
    <n v="3"/>
    <n v="3"/>
    <n v="390"/>
    <n v="705"/>
    <s v="S: Ya se tiene una versión actual, los cambios están en desarrollo, se ha dado prioridad a Homecare_x000a_N: Terminar desarrollos, validar información y desplegar. Revision final ultima semana de Mayo"/>
    <s v="1. Sesión de seguimiento con Gerardo y Erika para armar plan de trabajo y prioridad para la migración de los reportes semana 24 al 28 de feb"/>
    <s v="Control de Activos"/>
    <m/>
    <m/>
    <m/>
    <m/>
    <m/>
    <m/>
    <m/>
    <m/>
    <m/>
    <m/>
    <m/>
    <m/>
    <x v="0"/>
  </r>
  <r>
    <m/>
    <n v="91"/>
    <s v="Proceso Jul-25"/>
    <n v="30491"/>
    <s v="Trackabout Value Streams Dashboard. &quot;Black Hole&quot; "/>
    <s v="Herramienta de análisis de datos digital para identificar aquellos cilindros que NO estaban registrados en inventario de activos y gracias a Trackabout se recuperan."/>
    <m/>
    <d v="2024-09-01T00:00:00"/>
    <x v="25"/>
    <x v="11"/>
    <n v="602"/>
    <s v="En riesgo o vencido &gt; 2 meses"/>
    <x v="0"/>
    <m/>
    <s v="Digital Nlatam"/>
    <x v="0"/>
    <s v="Digital "/>
    <s v="Aldo Maldonado"/>
    <s v="Erika Acosta"/>
    <s v="Erika Acosta"/>
    <s v="Uriel Torres"/>
    <s v="Civoney Alvarez"/>
    <s v="PGP Norte"/>
    <s v="Sí"/>
    <x v="2"/>
    <s v="Producción/Distribución Envasados"/>
    <n v="3"/>
    <n v="5"/>
    <n v="1"/>
    <n v="5"/>
    <n v="1"/>
    <n v="3"/>
    <n v="5"/>
    <n v="345"/>
    <n v="5"/>
    <n v="5"/>
    <n v="3"/>
    <n v="3"/>
    <n v="1"/>
    <n v="3"/>
    <n v="3"/>
    <n v="345"/>
    <n v="690"/>
    <s v="S:  Tablero elaborado en validación (elaborado por Aldo Maldonado). Se está realizando limpieza de datos en TA._x000a_N: Definir si el tablero actual cumple el objetivo, sino hacer los ajustes pertinentes. Validar la calidad de los datos en TA."/>
    <s v="1. Sesión para revisar alcance del reporte existente y levantar requerimientos - Semana del 3 al 7 de marzo"/>
    <s v="Control de Activos"/>
    <m/>
    <s v="Control de activos"/>
    <m/>
    <m/>
    <m/>
    <m/>
    <m/>
    <m/>
    <m/>
    <m/>
    <m/>
    <m/>
    <x v="0"/>
  </r>
  <r>
    <m/>
    <n v="84"/>
    <m/>
    <m/>
    <s v="Tablero One Page de indicadores para control de cilindros en Power BI"/>
    <s v="Aprovechar la migración de tablea a power BI de reportes clave de Control del cilindros para armar un reporte One Page"/>
    <m/>
    <s v="TBD"/>
    <x v="51"/>
    <x v="6"/>
    <n v="539"/>
    <s v="On time"/>
    <x v="4"/>
    <m/>
    <s v="Digital Nlatam - Citizen Developers"/>
    <x v="1"/>
    <s v="Digital "/>
    <m/>
    <s v="Erika Acosta"/>
    <s v="Erika Acosta"/>
    <s v="TBD"/>
    <s v="Aldo Maldonado"/>
    <m/>
    <s v="Sí"/>
    <x v="2"/>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
    <m/>
    <m/>
    <s v="Simplicidad administrativa y mejora en el análisis de información"/>
    <m/>
    <m/>
    <m/>
    <m/>
    <m/>
    <m/>
    <m/>
    <m/>
    <m/>
    <m/>
    <x v="2"/>
  </r>
  <r>
    <m/>
    <n v="85"/>
    <m/>
    <m/>
    <s v="Reporte automático de recuperación y aumentos de dotación en power BI"/>
    <s v="Migración de reportes de Tableau a power BI._x000a_"/>
    <m/>
    <s v="TBD"/>
    <x v="37"/>
    <x v="17"/>
    <n v="489"/>
    <s v="On time"/>
    <x v="4"/>
    <m/>
    <s v="Digital Nlatam - Citizen Developers"/>
    <x v="1"/>
    <s v="Digital"/>
    <m/>
    <s v="Erika Acosta"/>
    <s v="Erika Acosta "/>
    <s v="Gustavo Primo "/>
    <s v="Aldo Maldonado"/>
    <m/>
    <s v="Sí"/>
    <x v="2"/>
    <s v="Producción/Distribución Envasados"/>
    <n v="3"/>
    <n v="5"/>
    <n v="2"/>
    <n v="5"/>
    <n v="0"/>
    <n v="3"/>
    <n v="3"/>
    <n v="315"/>
    <n v="5"/>
    <n v="5"/>
    <n v="2"/>
    <n v="5"/>
    <n v="3"/>
    <n v="3"/>
    <n v="3"/>
    <n v="390"/>
    <n v="705"/>
    <s v="S: Ya se tiene una versión actual, los cambios están en están en desarrollo, se ha dado prioridad a Homecare, después se dará prioridad al reporte GAP._x000a_N: Terminar desarrollos, validar información y desplegar."/>
    <s v="1. Sesión de seguimiento con Gerardo y Erika para armar plan de trabajo y prioridad para la migración de los reportes semana 24 al 28 de feb"/>
    <m/>
    <m/>
    <m/>
    <m/>
    <m/>
    <m/>
    <m/>
    <m/>
    <m/>
    <m/>
    <m/>
    <m/>
    <m/>
    <x v="2"/>
  </r>
  <r>
    <m/>
    <n v="86"/>
    <m/>
    <m/>
    <s v="Cambio de reporte rotación de tableau a Power BI"/>
    <s v="Migración de reportes de Tableau a power BI por Directriz._x000a_"/>
    <m/>
    <s v="TBD"/>
    <x v="52"/>
    <x v="10"/>
    <n v="261"/>
    <s v="Stand by"/>
    <x v="4"/>
    <m/>
    <s v="Digital Nlatam - Citizen Developers"/>
    <x v="4"/>
    <s v="Digital "/>
    <m/>
    <s v="Erika Acosta"/>
    <s v="Erika Acosta"/>
    <s v="TBD"/>
    <s v="Aldo Maldonado"/>
    <m/>
    <s v="Sí"/>
    <x v="2"/>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_x000a_2. Agosto 2025 : Se hará una sesión de alineación para validar requerimientos sobre una nueva aplicación y necesidad.  Dependiendo de esta sesión se decidí si iniciar con la migración de tableau a power BI, se coloca en HOLD hasta nuevo aviso."/>
    <m/>
    <m/>
    <m/>
    <m/>
    <m/>
    <m/>
    <m/>
    <m/>
    <m/>
    <m/>
    <m/>
    <m/>
    <m/>
    <x v="1"/>
  </r>
  <r>
    <m/>
    <n v="87"/>
    <m/>
    <m/>
    <s v="Reporte de crecimiento de PSO´s ´para gases especiales. "/>
    <s v="Convertir el  Reporte de crecimiento de PSO´s que es manual y se hace con base al conocimiento de los vendedores a un reporte automatizado. Revisar con Edgar, la iniciativa de registrar PSO en CRM"/>
    <m/>
    <s v="TBD"/>
    <x v="53"/>
    <x v="20"/>
    <n v="5"/>
    <s v="On time"/>
    <x v="1"/>
    <m/>
    <s v="Digital Nlatam"/>
    <x v="2"/>
    <s v="Trans Digital"/>
    <m/>
    <s v="Raúl Gallegos "/>
    <s v="Raúl Gallegos "/>
    <m/>
    <s v="José Ramón Rodríguez"/>
    <m/>
    <s v="Sí"/>
    <x v="2"/>
    <m/>
    <n v="3"/>
    <n v="5"/>
    <n v="1"/>
    <n v="5"/>
    <n v="0"/>
    <n v="1"/>
    <n v="5"/>
    <n v="300"/>
    <n v="5"/>
    <n v="5"/>
    <n v="3"/>
    <n v="3"/>
    <n v="3"/>
    <n v="3"/>
    <n v="5"/>
    <n v="405"/>
    <n v="705"/>
    <s v="S: Se identificó oportunidad con usuario y se requiere definiciones de alcances y líderes para el proyecto._x000a_N: Sesión con Process Owner para tomar definiciones de negocio"/>
    <s v="1. Programar sesión para definir el proyecto, alcance y equipo 24 - 28 Feb"/>
    <m/>
    <m/>
    <s v="Optimización del proceso"/>
    <m/>
    <m/>
    <m/>
    <m/>
    <m/>
    <m/>
    <m/>
    <m/>
    <m/>
    <m/>
    <x v="4"/>
  </r>
  <r>
    <m/>
    <n v="88"/>
    <m/>
    <m/>
    <s v="BD y APP para el control de Horas de Servicio de Conductores profesionales PGP, Bulk y Nitropet"/>
    <s v="Desarrollo de una Herramienta Digital para llevar el seguimiento y control de las Hrs de servicio de Conductores Profesionales"/>
    <m/>
    <d v="2025-04-30T00:00:00"/>
    <x v="12"/>
    <x v="10"/>
    <n v="125"/>
    <s v="On time"/>
    <x v="2"/>
    <s v="No"/>
    <s v="IT Group"/>
    <x v="1"/>
    <s v="Digital"/>
    <m/>
    <s v="Jesús Guzmán"/>
    <s v="Diego Carpio"/>
    <s v="NA"/>
    <s v="Miguel Delgado"/>
    <s v="Operaciones"/>
    <s v="Si"/>
    <x v="1"/>
    <s v="Producción/Distribución Envasados"/>
    <n v="5"/>
    <n v="5"/>
    <n v="4"/>
    <n v="5"/>
    <n v="0"/>
    <n v="3"/>
    <n v="5"/>
    <n v="405"/>
    <n v="5"/>
    <n v="5"/>
    <n v="4"/>
    <n v="1"/>
    <n v="1"/>
    <n v="3"/>
    <n v="1"/>
    <n v="300"/>
    <n v="705"/>
    <s v="S: Se identifica la necesidad y se tienen sesiones con distintas areas del negocio para conocer la tecnología actual disponible. Marina Dávila solicita a Roberto Mtz acceso a las BD de datos donde se tiene reconocimiento facial para primeras pruebas._x000a_N: Sesión con seguridad, IT, Distribución y RH, Semana 12 May para definir alcance de un primer piloto basado en los identificadores de reconocimiento facial instalados en disntintas plantas. Definir con Seguridad e IT cuál será la tecnología estándar a instalar en el resto de las localidades"/>
    <s v="Definición rápida de alcance del proyecto con Manuel Lozoya. Validar lo del login facial con RH dado que las BD y dispositivo son de proveedores externos."/>
    <s v="Compliance"/>
    <m/>
    <m/>
    <m/>
    <m/>
    <m/>
    <m/>
    <m/>
    <m/>
    <m/>
    <m/>
    <m/>
    <m/>
    <x v="2"/>
  </r>
  <r>
    <s v="G5"/>
    <n v="89"/>
    <m/>
    <m/>
    <s v="Cierre automático de bitácoras para Ventas de contado"/>
    <s v="Conciliación automática de depósitos/transferencias del banco y pagos con tarjeta con las ventas de contado en el sistema de bitácoras_x000a_"/>
    <m/>
    <s v="TBD"/>
    <x v="40"/>
    <x v="10"/>
    <m/>
    <s v="No iniciado"/>
    <x v="1"/>
    <m/>
    <s v="IT Group"/>
    <x v="2"/>
    <s v="IT Local"/>
    <m/>
    <s v="Marco Pacheco"/>
    <s v="Deyanira Blanco"/>
    <s v="Carlos Arturo Rodríguez_x000a_/ Armando Ramos"/>
    <s v="José Ramón Rodríguez"/>
    <s v="Nacional"/>
    <s v="Sí"/>
    <x v="3"/>
    <s v="Marketing/Ventas Cilindros"/>
    <n v="5"/>
    <n v="5"/>
    <n v="2"/>
    <n v="5"/>
    <n v="0"/>
    <n v="5"/>
    <n v="5"/>
    <n v="405"/>
    <n v="3"/>
    <n v="3"/>
    <n v="2"/>
    <n v="5"/>
    <n v="1"/>
    <n v="3"/>
    <n v="3"/>
    <n v="300"/>
    <n v="705"/>
    <s v="S: Actualmente se realiza proceso manual para identificar los pagos de los clientes en sistema de Tesorería y posteriormente se relaciona ese pago en el sistema de bitácoras para la conciliación de la venta de contado._x000a_N: Detallar requerimiento con negocio"/>
    <s v="Este proyecto tiene dependencia del proyecto 23, donde se integra cierre de bitácora de ventas contado de Mercado Pago. Se podrían ir describiendo requerimientos de negocios con supuestos de funcionalidad con Mercado Pago"/>
    <m/>
    <m/>
    <s v="Control "/>
    <m/>
    <m/>
    <m/>
    <m/>
    <m/>
    <m/>
    <m/>
    <m/>
    <m/>
    <m/>
    <x v="3"/>
  </r>
  <r>
    <m/>
    <n v="92"/>
    <m/>
    <m/>
    <s v="Dashboard Digital de KPI´s  Administrativos para Sucursales"/>
    <s v="Herramienta donde se integran los KPIs de forma diaria para seguimiento y toma de acciones de forma oportuna en temas adminisrativos: reclamaciones, bitácoras, uso HH, Conciliación rutas, transitos, permisos, gastos que actualmente se integran manualmente."/>
    <m/>
    <d v="2025-04-01T00:00:00"/>
    <x v="24"/>
    <x v="13"/>
    <n v="52"/>
    <s v="On time"/>
    <x v="6"/>
    <m/>
    <s v="Digital Nlatam - Citizen Developers"/>
    <x v="0"/>
    <m/>
    <s v="Aldo Maldonado"/>
    <s v="Oscar Flores"/>
    <s v="Oscar Flores"/>
    <m/>
    <s v="José Ramón Rodríguez"/>
    <s v="PGP Nacional"/>
    <s v="Si"/>
    <x v="3"/>
    <s v="Marketing/Ventas Cilindros"/>
    <n v="3"/>
    <n v="5"/>
    <n v="1"/>
    <n v="5"/>
    <n v="0"/>
    <n v="1"/>
    <n v="3"/>
    <n v="270"/>
    <n v="5"/>
    <n v="5"/>
    <n v="2"/>
    <n v="3"/>
    <n v="5"/>
    <n v="3"/>
    <n v="5"/>
    <n v="420"/>
    <n v="690"/>
    <s v="S: Se libera la herramienta, se da capacitación a usuarios._x000a_N: Se dará acceso a gerentes comerciales."/>
    <m/>
    <s v="Compliance"/>
    <m/>
    <m/>
    <m/>
    <m/>
    <m/>
    <m/>
    <m/>
    <m/>
    <m/>
    <m/>
    <m/>
    <m/>
    <x v="0"/>
  </r>
  <r>
    <m/>
    <n v="94"/>
    <m/>
    <m/>
    <s v="Herramienta Digital para el Análisis, Monitoreo e identificación de riesgos de manera remota de variables administrativas en Sucursales"/>
    <s v="Herramienta de diagnostico/medición de riesgos en sucursales en los siguientes temas: microcréditos, tiempo de cierre de bitácoras, TDI vs lista de empleados, productos a demostración, añejamiento en productos a demostración entre otras."/>
    <m/>
    <d v="2025-04-01T00:00:00"/>
    <x v="24"/>
    <x v="15"/>
    <n v="91"/>
    <s v="On time"/>
    <x v="6"/>
    <m/>
    <s v="Digital Nlatam - Citizen Developers"/>
    <x v="0"/>
    <m/>
    <s v="Aldo Maldonado"/>
    <s v="Oscar Flores"/>
    <s v="Oscar Flores"/>
    <m/>
    <s v="José Ramón Rodríguez"/>
    <s v="PGP Nacional"/>
    <s v="Si"/>
    <x v="3"/>
    <s v="Marketing/Ventas Cilindros"/>
    <n v="3"/>
    <n v="5"/>
    <n v="1"/>
    <n v="5"/>
    <n v="0"/>
    <n v="1"/>
    <n v="3"/>
    <n v="270"/>
    <n v="5"/>
    <n v="5"/>
    <n v="2"/>
    <n v="3"/>
    <n v="5"/>
    <n v="3"/>
    <n v="5"/>
    <n v="420"/>
    <n v="690"/>
    <s v="S: Se libera herramienta que integra información para monitoreo de indicadores críticos en sucursales._x000a_N: La información de producto a demostración se libera en una herramienta por separardo."/>
    <s v="Concluido"/>
    <s v="Compliance"/>
    <m/>
    <s v="Control/Compliance"/>
    <m/>
    <m/>
    <m/>
    <m/>
    <m/>
    <m/>
    <m/>
    <m/>
    <m/>
    <m/>
    <x v="0"/>
  </r>
  <r>
    <s v="E3"/>
    <n v="96"/>
    <s v="?"/>
    <m/>
    <s v="Automatización servicios  iniciales SAOS"/>
    <s v="Proceso de automatización de los servicios iniciales para pacientes de SAOS, pasando por los procesos de  servicio inicial, entrega de consumibles, entrega de equipo y servicio final."/>
    <m/>
    <s v="PROYECTO ANTERIOR"/>
    <x v="43"/>
    <x v="28"/>
    <n v="178"/>
    <s v="On time"/>
    <x v="2"/>
    <s v="No"/>
    <s v="Transformación Digital"/>
    <x v="0"/>
    <s v="SSC"/>
    <s v="NA"/>
    <s v="Alan Mendoza"/>
    <s v="Omar Acosta"/>
    <s v="César Paz"/>
    <s v="José Ramón Rodríguez"/>
    <s v="Desarrollo de Negocios"/>
    <s v="Sí"/>
    <x v="0"/>
    <s v="Producción/Distribución Envasados"/>
    <n v="3"/>
    <n v="5"/>
    <n v="5"/>
    <n v="5"/>
    <n v="3"/>
    <n v="3"/>
    <n v="3"/>
    <n v="405"/>
    <n v="3"/>
    <n v="4"/>
    <n v="2"/>
    <n v="5"/>
    <n v="3"/>
    <n v="1"/>
    <n v="1"/>
    <n v="285"/>
    <n v="690"/>
    <s v="S: Se llevó a cabo la orquestación con JDE el dia 12 de julio. Proyecto terminado por Omar Acosta."/>
    <m/>
    <n v="144000"/>
    <m/>
    <s v="Productividad - Hard Savings $ 144 K USD (incremento de días paciente por entrega oportuna de equipos SAOS)"/>
    <m/>
    <m/>
    <m/>
    <m/>
    <m/>
    <m/>
    <m/>
    <m/>
    <m/>
    <m/>
    <x v="0"/>
  </r>
  <r>
    <m/>
    <n v="93"/>
    <m/>
    <m/>
    <s v="Visor Seguimiento de cilindros vacios pendientes de enviar a planta"/>
    <m/>
    <m/>
    <d v="2025-04-01T00:00:00"/>
    <x v="40"/>
    <x v="16"/>
    <m/>
    <s v="No iniciado"/>
    <x v="6"/>
    <m/>
    <s v="Digital Nlatam - Citizen Developers"/>
    <x v="2"/>
    <m/>
    <s v="Aldo Maldonado"/>
    <s v="Oscar Flores"/>
    <s v="Oscar Flores"/>
    <m/>
    <s v="José Ramón Rodríguez"/>
    <s v="PGP Nacional"/>
    <s v="Si"/>
    <x v="3"/>
    <s v="Producción/Distribución Envasados"/>
    <n v="3"/>
    <n v="5"/>
    <n v="1"/>
    <n v="5"/>
    <n v="0"/>
    <n v="1"/>
    <n v="3"/>
    <n v="270"/>
    <n v="5"/>
    <n v="5"/>
    <n v="2"/>
    <n v="3"/>
    <n v="5"/>
    <n v="3"/>
    <n v="5"/>
    <n v="420"/>
    <n v="690"/>
    <s v="S: Definición de requerimientos"/>
    <m/>
    <m/>
    <m/>
    <m/>
    <m/>
    <m/>
    <m/>
    <m/>
    <m/>
    <m/>
    <m/>
    <m/>
    <m/>
    <m/>
    <x v="3"/>
  </r>
  <r>
    <m/>
    <n v="98"/>
    <s v="NO"/>
    <m/>
    <s v="Desarrollo de APP para alta de prospectos de PSOs MAPAX de  Atmósfera controlada para alimentos."/>
    <s v="Desarrollo de una BD y APP que pueda alimentar la fuerza de ventas con proyectos prospecto para las PSOs MAPAX de atmósfera controlada para Alimentos. La APP servirá para asesorar a los vendedores de acuerdo a sus prospectos por parte de Nineth Gallegos y además llevar una administración de captura de leads para el negocio de Alimentos y Bebidas (desarrollo de mercado). La APP quedó instertada en el sitio de Sharepoint de Alimentos y Bebidas, también desarrollado por el área de Digitalización y Procesos."/>
    <m/>
    <d v="2025-06-25T00:00:00"/>
    <x v="54"/>
    <x v="29"/>
    <n v="19"/>
    <s v="On time"/>
    <x v="1"/>
    <s v="No"/>
    <s v="Digital Nlatam - Practicantes"/>
    <x v="0"/>
    <s v="Digital"/>
    <s v="Santiago Juárez"/>
    <s v="Nineth Gallegos"/>
    <s v="Nineth Gallegos"/>
    <s v="NA"/>
    <s v="José Ramón Rodríguez"/>
    <s v="Desarrollo de Negocios"/>
    <s v="Si"/>
    <x v="0"/>
    <s v="Marketing/Ventas Cilindros"/>
    <n v="3"/>
    <n v="1"/>
    <n v="2"/>
    <n v="5"/>
    <n v="0"/>
    <n v="3"/>
    <n v="0"/>
    <n v="210"/>
    <n v="5"/>
    <n v="5"/>
    <n v="4"/>
    <n v="5"/>
    <n v="3"/>
    <n v="5"/>
    <n v="5"/>
    <n v="480"/>
    <n v="690"/>
    <s v="S: Se tienes ya  la APP de maduración, pero se que requiere ser agregadas el resto de PSOs. Como una siguiente etapa, se verá con Edgar Madrigal y Cindy Lozano si en CRM se puede poner la información para evitar tener una herramienta que pueda estar en CRM integrada."/>
    <m/>
    <s v="Ventas"/>
    <m/>
    <s v="Información para área comercial  del área de alimentos que apoyará generación de ventas."/>
    <m/>
    <m/>
    <m/>
    <m/>
    <m/>
    <m/>
    <m/>
    <m/>
    <m/>
    <m/>
    <x v="0"/>
  </r>
  <r>
    <m/>
    <n v="95"/>
    <m/>
    <m/>
    <s v="Modelo de compensación Variable Distribución PGP"/>
    <s v="Revisión del Modelo actual de compensación Variable de PGP que permita mejorar el proceso, identificando oportunidades de control y automatización_x000a_"/>
    <m/>
    <d v="2025-04-15T00:00:00"/>
    <x v="55"/>
    <x v="20"/>
    <n v="140"/>
    <s v="On time"/>
    <x v="2"/>
    <s v="No"/>
    <s v="IT Group"/>
    <x v="1"/>
    <s v="Digital"/>
    <s v="Marina Davila"/>
    <s v="Hector Cuellar"/>
    <s v="Hector Cuellar"/>
    <s v="NA"/>
    <s v="Miguel Delgado"/>
    <s v="Operaciones"/>
    <s v="Si"/>
    <x v="2"/>
    <s v="Producción/Distribución Envasados"/>
    <n v="5"/>
    <n v="5"/>
    <n v="4"/>
    <n v="5"/>
    <n v="1"/>
    <n v="3"/>
    <n v="5"/>
    <n v="420"/>
    <n v="3"/>
    <n v="3"/>
    <n v="2"/>
    <n v="3"/>
    <n v="1"/>
    <n v="3"/>
    <n v="3"/>
    <n v="270"/>
    <n v="690"/>
    <s v="S: Se identifican oportunidades en el proceso actual de compensación de Dist. de PGP en el registro de información. Se requiere reducir la interaccion manual de datos en el proceso_x000a_N: Revisión del proceso con líderes de Distribución, staff Distribución y business Analyst, semana 5 de May. para identificar oportunidades de sistema o proceso"/>
    <s v="Agendar sesión de revisión inicial con Líderes y ejecutores, 7 de Mayo 25"/>
    <s v="Compliance"/>
    <m/>
    <s v="Control / Compliance"/>
    <m/>
    <m/>
    <m/>
    <m/>
    <m/>
    <m/>
    <m/>
    <m/>
    <m/>
    <m/>
    <x v="2"/>
  </r>
  <r>
    <m/>
    <n v="99"/>
    <m/>
    <m/>
    <s v="Página de Sharepoint de Alimentos (desarrollo de Negocios)"/>
    <s v="Desarrollo de la página de desarrollo de Mercado para alimentos con información útil para el personal de ventas. "/>
    <m/>
    <d v="2025-05-01T00:00:00"/>
    <x v="16"/>
    <x v="8"/>
    <n v="30"/>
    <s v="On time"/>
    <x v="1"/>
    <s v="No"/>
    <s v="Digital Nlatam - Citizen Developers"/>
    <x v="0"/>
    <s v="Digital"/>
    <s v="Nineth Gallegos / Claudia Oliden"/>
    <s v="Nineth Gallegos"/>
    <s v="Nineth Gallegos"/>
    <s v="NA"/>
    <s v="José Ramón Rodríguez"/>
    <s v="Desarrollo de Negocios"/>
    <s v="Si"/>
    <x v="0"/>
    <s v="Marketing/Ventas Cilindros"/>
    <n v="3"/>
    <n v="1"/>
    <n v="2"/>
    <n v="5"/>
    <n v="0"/>
    <n v="3"/>
    <n v="0"/>
    <n v="210"/>
    <n v="5"/>
    <n v="5"/>
    <n v="4"/>
    <n v="5"/>
    <n v="3"/>
    <n v="5"/>
    <n v="5"/>
    <n v="480"/>
    <n v="690"/>
    <s v="S: Sitio terminado y validado por Nineth Gallegos"/>
    <m/>
    <s v="Reducción de Tiempos de consulta"/>
    <m/>
    <s v="Información para área comercial  del área de alimentos que apoyará generación de ventas."/>
    <m/>
    <m/>
    <m/>
    <m/>
    <m/>
    <m/>
    <m/>
    <m/>
    <m/>
    <m/>
    <x v="0"/>
  </r>
  <r>
    <m/>
    <n v="97"/>
    <m/>
    <m/>
    <s v="Automatización para la Gestión de Altas de Pacientes ISSSTE"/>
    <s v="El proyecto consiste en desarrollar un proceso automatizado para la alta de pacientes y la generación del servicio inicial a partir de solicitudes enviadas vía correo electrónico. Las solicitudes, que incluyen documentos PDF con la información, serán procesadas mediante la herramienta Argus, basada en inteligencia artificial, para descifrar y convertir el contenido en datos estructurados. Posteriormente, estos datos se integrarán en el CRM y en JDE para crear el registro del paciente y la orden, completando el ciclo con la confirmación automática enviada a la institución._x000a_El objetivo principal es optimizar el tiempo de respuesta, asegurando que cada solicitud sea atendida en menos de 30 minutos, cumpliendo con los estándares establecidos por contrato. Esto permitirá sustituir el flujo manual actual, que ha generado incumplimientos en dicha métrica, con un proceso eficiente y completamente automatizado."/>
    <m/>
    <d v="2025-05-03T00:00:00"/>
    <x v="56"/>
    <x v="20"/>
    <n v="90"/>
    <s v="On time"/>
    <x v="5"/>
    <s v="No"/>
    <s v="Transformación Digital"/>
    <x v="1"/>
    <s v="T. Digital, Digitalización"/>
    <s v="NA"/>
    <s v="Alan Mendoza"/>
    <s v="Luis Banda"/>
    <s v="Adolfo Bulnes"/>
    <s v="José Ramón Rodríguez"/>
    <s v="Desarrollo de Negocios"/>
    <s v="Sí"/>
    <x v="0"/>
    <s v="Marketing/Ventas Cilindros"/>
    <n v="5"/>
    <n v="5"/>
    <n v="5"/>
    <n v="5"/>
    <m/>
    <n v="3"/>
    <n v="3"/>
    <n v="390"/>
    <n v="4"/>
    <n v="4"/>
    <n v="2"/>
    <n v="3"/>
    <n v="5"/>
    <n v="1"/>
    <n v="1"/>
    <n v="300"/>
    <n v="690"/>
    <s v="S: En definición de requerimientos por parte del negocio._x000a_N: Ante nuevos requerimientos se solicitará una nueva cotización de proveedor externo."/>
    <m/>
    <s v="Tiempo / Compliance"/>
    <m/>
    <s v="Mejora de Servicio a pacientes"/>
    <m/>
    <m/>
    <m/>
    <m/>
    <m/>
    <m/>
    <m/>
    <m/>
    <m/>
    <m/>
    <x v="1"/>
  </r>
  <r>
    <m/>
    <n v="103"/>
    <m/>
    <m/>
    <s v="Visor para medir el desempeño de la fuerza de ventas"/>
    <s v="Herramienta para medir el desempeño en crecimiento de clientes por vendedor, Región y División. "/>
    <m/>
    <d v="2024-10-01T00:00:00"/>
    <x v="43"/>
    <x v="23"/>
    <n v="230"/>
    <s v="On time"/>
    <x v="1"/>
    <m/>
    <s v="Digital Nlatam - Citizen Developers"/>
    <x v="0"/>
    <s v="N/A"/>
    <s v="Aldo Maldonado"/>
    <s v="Oscar Flores"/>
    <s v="Oscar Flores"/>
    <s v="Aldo Maldonado"/>
    <s v="José Ramón Rodríguez"/>
    <s v="PGP NAL."/>
    <s v="Sí"/>
    <x v="3"/>
    <s v="Marketing/Ventas Cilindros"/>
    <n v="3"/>
    <n v="5"/>
    <n v="1"/>
    <n v="5"/>
    <n v="0"/>
    <n v="5"/>
    <n v="3"/>
    <n v="330"/>
    <n v="5"/>
    <n v="5"/>
    <n v="2"/>
    <n v="3"/>
    <n v="3"/>
    <n v="3"/>
    <n v="3"/>
    <n v="360"/>
    <n v="690"/>
    <s v="S: Se revisa con usuario requerimiento y diselo del dashboard. Se obtiene en julio acceso a BD para los practicantes que van a realizar el desarrollo._x000a_N: Desarrollo en Power BI."/>
    <s v="Se programa sesión con Oscar Flores el 5 de mayo para validar requerimientos"/>
    <s v="Reducción de tiempo"/>
    <m/>
    <s v="Tiempo"/>
    <m/>
    <m/>
    <m/>
    <m/>
    <m/>
    <m/>
    <m/>
    <m/>
    <m/>
    <m/>
    <x v="0"/>
  </r>
  <r>
    <s v="E5"/>
    <n v="104"/>
    <s v="GPG33156"/>
    <m/>
    <s v="Email automation Customer Insight / AI"/>
    <s v="Envío de correos automáticos a grupos de clientes en función del cumplimiento de criterios predefinidos, para generar clientes potenciales de Ventas Nuevas._x000a_"/>
    <m/>
    <s v="TBD"/>
    <x v="48"/>
    <x v="7"/>
    <n v="362"/>
    <s v="On time"/>
    <x v="1"/>
    <m/>
    <s v="Transformación Digital"/>
    <x v="0"/>
    <s v="Externo"/>
    <s v="Desarrollo de Negocios"/>
    <s v="Tania Castorena"/>
    <s v="Jorge Villarreal"/>
    <s v="Externo"/>
    <s v="José Ramón Rodríguez"/>
    <s v="Desarrollo de Negocios"/>
    <s v="Sí"/>
    <x v="3"/>
    <m/>
    <n v="3"/>
    <n v="5"/>
    <n v="5"/>
    <n v="5"/>
    <n v="3"/>
    <n v="3"/>
    <n v="3"/>
    <n v="405"/>
    <n v="3"/>
    <n v="3"/>
    <n v="2"/>
    <n v="3"/>
    <n v="3"/>
    <n v="1"/>
    <n v="3"/>
    <n v="270"/>
    <n v="675"/>
    <s v="S: Liberada y funcionando con campaña actual. Promoción del COBOT. 27Ene25. 2600 correos que generaron 30 leads interesados en una prueba._x000a_N: Seguimiento a la campaña actual y diseño de nuevas campañas"/>
    <s v="Se revisó con Adalberto Mejía estatus y se identifica la necesidad de depurar datos de contacto (e-mails) con perfil de dueños de empresa y tomadores de decisiones. Sesión De Adalberto con Tania Castorena semana del 2 de Mayo para revisar estatus"/>
    <n v="500000"/>
    <m/>
    <s v="Crecimiento - Hard Savings  $510.4 K USD (nuevos leads derivados de envío de campañas de marketing dirigidas)"/>
    <m/>
    <m/>
    <m/>
    <m/>
    <m/>
    <m/>
    <m/>
    <n v="0"/>
    <m/>
    <m/>
    <x v="0"/>
  </r>
  <r>
    <m/>
    <n v="100"/>
    <m/>
    <m/>
    <s v="App para seguimiento de buenas prácticas de producto medicinal en sucursales."/>
    <s v="Llevar el seguimiento de visitas y hallazgos de los responsables sanitarios a las sucursales."/>
    <m/>
    <d v="2025-02-01T00:00:00"/>
    <x v="40"/>
    <x v="16"/>
    <m/>
    <s v="No iniciado"/>
    <x v="0"/>
    <s v="No"/>
    <s v="Digital Nlatam - Citizen Developers"/>
    <x v="2"/>
    <s v="Digital"/>
    <s v="TBD"/>
    <s v="Oscar Flores"/>
    <s v="Aldo Maldonado"/>
    <s v="N/A"/>
    <s v="José Ramón Rodríguez"/>
    <s v="PGP Nacional"/>
    <s v="Sí"/>
    <x v="0"/>
    <s v="Marketing/Ventas Cilindros"/>
    <n v="3"/>
    <n v="5"/>
    <n v="1"/>
    <n v="3"/>
    <n v="0"/>
    <n v="5"/>
    <n v="3"/>
    <n v="300"/>
    <n v="5"/>
    <n v="5"/>
    <n v="4"/>
    <n v="3"/>
    <n v="3"/>
    <n v="3"/>
    <n v="3"/>
    <n v="390"/>
    <n v="690"/>
    <s v="S: Se identificó la oportunidad_x000a_N: Sesión con el negocio para definir requerimientos"/>
    <s v="Este proyecto es posible se cancele dado que quedó incluido en el proyecto solciitado por el Ing. Galván."/>
    <m/>
    <m/>
    <s v="Control y cumplimiento para la continuidad del negocio"/>
    <m/>
    <m/>
    <m/>
    <m/>
    <m/>
    <m/>
    <m/>
    <m/>
    <m/>
    <m/>
    <x v="3"/>
  </r>
  <r>
    <s v="G1"/>
    <n v="101"/>
    <m/>
    <m/>
    <s v="Trackabout Value Streams. Tablero. Cobro de cilindros dañados por los clientes SIGA. Que se genere la orden automática para facturarle al cliente"/>
    <s v="_x000a_Identificar los activos dañados por clientes, que deben ser dados de baja por ya no ser aptos para servicio, o bien que requieren un mantenimiento para continuar en operación y automatizar el cobro al cliente"/>
    <m/>
    <s v="TBD"/>
    <x v="57"/>
    <x v="10"/>
    <n v="609"/>
    <m/>
    <x v="1"/>
    <m/>
    <s v="Digital Nlatam"/>
    <x v="2"/>
    <s v="Digital"/>
    <m/>
    <s v="Jessica Zanella"/>
    <s v="Jessica Zanella"/>
    <s v="Uriel Torres"/>
    <s v="Aldo Maldonado"/>
    <s v="Nacional "/>
    <s v="Sí"/>
    <x v="2"/>
    <s v="Marketing/Ventas Cilindros"/>
    <n v="5"/>
    <n v="5"/>
    <n v="4"/>
    <n v="5"/>
    <n v="3"/>
    <n v="3"/>
    <n v="3"/>
    <n v="420"/>
    <n v="5"/>
    <n v="4"/>
    <n v="1"/>
    <n v="3"/>
    <n v="1"/>
    <n v="1"/>
    <n v="3"/>
    <n v="270"/>
    <n v="690"/>
    <s v="S: Se desarrollo reporte de cilindros potenciales de cobro de Mtto._x000a_N: Revisar / confirmar causas que se alimentan desde Trackabout. Limpieza de datos de Cilindros/activos en TA Vs JDE. Falta definición de negocio (proceso) para identificar automatización de cargos y/o excepciones. No está estandarizado el monto para cobro"/>
    <s v="1. Pendiente concluir con la validación de la calidad de la información - 30 de marzo_x000a_2. Sesión con Jessica Zanella para mapear empezar con la definición de requerimientos de negocio - 10 al 14 de marzo"/>
    <n v="117000"/>
    <m/>
    <s v="Control de activos"/>
    <m/>
    <m/>
    <m/>
    <m/>
    <m/>
    <m/>
    <m/>
    <m/>
    <m/>
    <m/>
    <x v="1"/>
  </r>
  <r>
    <m/>
    <n v="102"/>
    <m/>
    <m/>
    <s v="Firma Electrónica de documentos legales (Dotaciones, crédito, homecare)"/>
    <s v="Proceso digital para la firma de documentos legales que soportan activos de Linde._x000a_"/>
    <m/>
    <s v="TBD"/>
    <x v="58"/>
    <x v="20"/>
    <n v="591"/>
    <s v="On time"/>
    <x v="0"/>
    <m/>
    <s v="IT Group"/>
    <x v="1"/>
    <s v="IT Local"/>
    <m/>
    <s v="Manuel Lozoya"/>
    <s v="Pilar Arenas"/>
    <s v="Yasmin Barragan "/>
    <s v="Tania Mercado"/>
    <s v="PGP Nte./ Occidente / Noroeste"/>
    <s v="Sí"/>
    <x v="2"/>
    <s v="Finanzas/RH/Compras/Nitropet"/>
    <n v="5"/>
    <n v="5"/>
    <n v="5"/>
    <n v="5"/>
    <n v="3"/>
    <n v="5"/>
    <n v="3"/>
    <n v="465"/>
    <n v="3"/>
    <n v="2"/>
    <n v="2"/>
    <n v="5"/>
    <n v="1"/>
    <n v="1"/>
    <n v="1"/>
    <n v="225"/>
    <n v="690"/>
    <s v="S: En proceso el Risk Assesment con Corporación por IT, se está re-evaluando la cantidad de plantillas y formatos del negocio de Medicinales neCésarios en la operación para ajustar cotización de OPEX. Inician pruebas y configuraciones en HH, 30 Ene._x000a_N: Revisar resultados de las pruebas finales en HH de la aplicación. Ajustar Business Case con la información obtenida y validar el GO/No Go del proyecto"/>
    <s v="1. Concluir pruebas de campo con HH, está detenido hasta que la Corporación libere el uso de la HH y los permisos _x000a_2. Se concluyo con la actualización de los números de Homecare_x000a_3. Se enviará la información a (No hay sugerencias) para la actualización de la propuesta económica /28 de feb _x000a_4. Revisar plan de implementación con base en los números de transacciones actualizados_x000a_5. Se revisó con Alan la tabla de beneficios y se va actualizar, revisar números 26 de Feb_x000a__x000a_"/>
    <m/>
    <s v="USD $501 K_x000a_"/>
    <s v="Mejora en el control administrativo de activos _x000a_Reducción de carga administrativa de fuerza de ventas y personal administrativo"/>
    <m/>
    <m/>
    <m/>
    <m/>
    <m/>
    <m/>
    <m/>
    <m/>
    <m/>
    <m/>
    <x v="1"/>
  </r>
  <r>
    <m/>
    <n v="128"/>
    <s v="Proceso Jul-25"/>
    <n v="31222"/>
    <s v="Trackabout Value Streams Dashboard - Mejora en la calidad de la información. Detección de duplicados de Num de Serie de cilindros"/>
    <s v="Herramienta que permite identificar desviaciones y asegurar la calidad de los datos dentro de la aplicación de TA, identificando errores y/o inconsistencias de información como Num de Serie."/>
    <m/>
    <d v="2025-01-01T00:00:00"/>
    <x v="27"/>
    <x v="11"/>
    <n v="90"/>
    <s v="On time"/>
    <x v="4"/>
    <m/>
    <s v="Digital Nlatam"/>
    <x v="0"/>
    <s v="Digital"/>
    <m/>
    <s v="Anabel Estrada"/>
    <s v="Héctor Cuéllar"/>
    <s v="Uriel Torres"/>
    <s v="Miguel Delgado"/>
    <s v="Nacional"/>
    <s v="Si"/>
    <x v="2"/>
    <s v="Producción/Distribución Envasados"/>
    <n v="3"/>
    <n v="5"/>
    <n v="4"/>
    <n v="5"/>
    <n v="0"/>
    <n v="3"/>
    <n v="3"/>
    <n v="345"/>
    <n v="5"/>
    <n v="5"/>
    <s v="Validar con Gera y Uriel"/>
    <n v="3"/>
    <n v="1"/>
    <n v="1"/>
    <n v="3"/>
    <e v="#VALUE!"/>
    <m/>
    <s v="S:  Tablero de alta de activos elaborado y liberado en validación. Muestra activos que ingresan por registros de activos (la que debe ser) y los que ingresan por otros medio (recolecta, etc.) esto es FASE 1._x000a_N: AMEF_x000a__x000a_N: Realizar un AMEF y validar nuevos requerimientos para el tablero."/>
    <s v="Sesión de seguimiento con Anabel 3 al 7 de Marzo"/>
    <s v="Compliance"/>
    <m/>
    <s v="Control"/>
    <m/>
    <m/>
    <m/>
    <m/>
    <m/>
    <m/>
    <m/>
    <m/>
    <m/>
    <m/>
    <x v="0"/>
  </r>
  <r>
    <m/>
    <m/>
    <s v="Proceso Jul-25"/>
    <m/>
    <s v="Gestión de clientes nuevos "/>
    <s v="Dashboard de power BI para Medición de venta nueva en #Cantidad, $Valor y Volumen"/>
    <m/>
    <m/>
    <x v="41"/>
    <x v="30"/>
    <n v="28"/>
    <s v="On time"/>
    <x v="1"/>
    <m/>
    <s v="Citizaen developers"/>
    <x v="0"/>
    <s v="N/A"/>
    <s v="Aldo Maldonado"/>
    <s v="Oscar Flores"/>
    <s v="Oscar Flores"/>
    <m/>
    <s v="José Ramón Rodríguez"/>
    <s v="VP Gases Envasados"/>
    <m/>
    <x v="2"/>
    <m/>
    <n v="3"/>
    <n v="5"/>
    <n v="3"/>
    <n v="5"/>
    <n v="5"/>
    <n v="3"/>
    <n v="5"/>
    <n v="435"/>
    <n v="5"/>
    <n v="5"/>
    <n v="4"/>
    <n v="5"/>
    <n v="5"/>
    <n v="5"/>
    <n v="5"/>
    <n v="510"/>
    <n v="945"/>
    <s v="Se inició y concluyó el mismo mes de Junio.  Esta pendiente el seguimiento para alcanzar los beneficos"/>
    <s v="Terminado"/>
    <n v="150000"/>
    <m/>
    <m/>
    <m/>
    <m/>
    <m/>
    <m/>
    <m/>
    <m/>
    <m/>
    <m/>
    <s v="Agostos 20215"/>
    <d v="2026-08-01T00:00:00"/>
    <x v="4"/>
  </r>
  <r>
    <m/>
    <n v="105"/>
    <m/>
    <m/>
    <s v="Perfil de capacitación por empleado ligado a un Código QR"/>
    <s v="Automatizar el proceso de capacitación (cursos clave o básicos) para personal de operaciones."/>
    <m/>
    <d v="2024-11-11T00:00:00"/>
    <x v="43"/>
    <x v="16"/>
    <m/>
    <s v="Stand by"/>
    <x v="0"/>
    <s v="Si"/>
    <s v="Digital Nlatam - Citizen Developers"/>
    <x v="1"/>
    <s v="IT Corporativo / RH"/>
    <s v="Johnny Hernández"/>
    <s v="Diego Carpio"/>
    <s v="Manuel Lozoya"/>
    <s v="TBD"/>
    <s v="José Ramón Rodríguez"/>
    <s v="PGP NAL."/>
    <s v="Sí"/>
    <x v="1"/>
    <s v="Capacitacion  técnica/Procesos PGP"/>
    <n v="2"/>
    <n v="1"/>
    <n v="5"/>
    <n v="5"/>
    <n v="1"/>
    <n v="3"/>
    <n v="5"/>
    <n v="330"/>
    <n v="4"/>
    <n v="4"/>
    <n v="3"/>
    <n v="3"/>
    <n v="3"/>
    <n v="3"/>
    <n v="3"/>
    <n v="345"/>
    <n v="675"/>
    <s v="S: Se revisó con RH la necesidad y se identificó que hay varios departamentos con necesidades similares. RH quedó de integrar en un solo esfuerzo una herramienta que sirva para todos. Se consolidará en un proyecto mayor de otros negocios con la misma necesidad de acuerdo a IT_x000a_N: Revisar con RH estatus y asignación de recursos para el desarrollo, integrarlos a las sesiones de seguimiento de proyectos."/>
    <s v="Se llevo a cabo una sesión con Raul Gallegos y su equipo,"/>
    <m/>
    <m/>
    <s v="Control del proceso"/>
    <m/>
    <m/>
    <m/>
    <m/>
    <m/>
    <m/>
    <m/>
    <m/>
    <m/>
    <m/>
    <x v="1"/>
  </r>
  <r>
    <m/>
    <n v="106"/>
    <m/>
    <m/>
    <s v="Proceso de toma de inventario físico en TA "/>
    <s v="Aprovechar el TA para facilitar el proceso de inventarios físicos en localidades."/>
    <m/>
    <d v="2024-09-01T00:00:00"/>
    <x v="25"/>
    <x v="10"/>
    <n v="602"/>
    <m/>
    <x v="4"/>
    <m/>
    <s v="IT Group"/>
    <x v="2"/>
    <s v="Digital "/>
    <m/>
    <s v="Erika Acosta"/>
    <s v="Erika Acosta"/>
    <s v="Uriel Torres"/>
    <s v="Aldo Maldonado"/>
    <s v="Operaciones"/>
    <s v="Sí"/>
    <x v="2"/>
    <s v="Finanzas/RH/Compras/Nitropet"/>
    <n v="4"/>
    <n v="5"/>
    <n v="2"/>
    <n v="5"/>
    <n v="1"/>
    <n v="5"/>
    <n v="3"/>
    <n v="375"/>
    <n v="3"/>
    <n v="3"/>
    <n v="2"/>
    <n v="3"/>
    <n v="3"/>
    <n v="3"/>
    <n v="3"/>
    <n v="300"/>
    <n v="675"/>
    <s v="S: Se identificó la necesidad con grupo de implementación de TA. Se realizaron unas pruebas en la versión de TA en Puebla. Se identificaron requerimientos del negocio que no cubre la funcionalidad actual y es neCésario para el negocio. Se tiene que realizar una conciliación. Ej. No funcionaba botón de cilindro perdido. Temas con los estatus. Proveedor de TA está realizando los cambios._x000a_N: En espera de modificaciones solicitadas en modulo de TA, probar, validar y liberar"/>
    <m/>
    <m/>
    <m/>
    <s v="Tiempo y Control"/>
    <m/>
    <m/>
    <m/>
    <m/>
    <m/>
    <m/>
    <m/>
    <m/>
    <m/>
    <m/>
    <x v="2"/>
  </r>
  <r>
    <s v="A10"/>
    <n v="107"/>
    <m/>
    <m/>
    <s v="Automatización toma de pedidos y solicitud de productos especiales a Pta. Sto. Domingo."/>
    <s v="BOT que pueda leer mails y que detecte información sobre pedidos especiales de RTVs o VM para clientes de productos específicos (especiales) que solo se produzcan y tienen que pedir a Pta. Sto. Domingo. "/>
    <m/>
    <d v="2025-01-01T00:00:00"/>
    <x v="40"/>
    <x v="16"/>
    <m/>
    <s v="No iniciado"/>
    <x v="4"/>
    <s v="No"/>
    <s v="Digital Nlatam - Practicantes"/>
    <x v="2"/>
    <s v="IT Local"/>
    <s v="Practicantes"/>
    <s v="Alejandro Torres"/>
    <s v="Abraham Ramos "/>
    <s v="Yasmin Barragan "/>
    <s v="Miguel Delgado"/>
    <s v="PGP Centro/Sur"/>
    <s v="Sí"/>
    <x v="0"/>
    <s v="Producción/Distribución Envasados"/>
    <n v="2"/>
    <n v="1"/>
    <n v="1"/>
    <n v="5"/>
    <n v="1"/>
    <n v="5"/>
    <n v="3"/>
    <n v="270"/>
    <n v="5"/>
    <n v="5"/>
    <n v="4"/>
    <n v="1"/>
    <n v="3"/>
    <n v="5"/>
    <n v="3"/>
    <n v="390"/>
    <n v="660"/>
    <s v="S: Análisis del Requerimientos. Actualmente se tiene una solución que pudiera usarse a partir de información de correos_x000a_N: Concluir el RFP con Requester y revisar solución actual. Algo adicional pudiera ser con AI. Invitar a Adolfo Olmedo"/>
    <m/>
    <m/>
    <m/>
    <s v="Tiempo_x000a_Servicio"/>
    <m/>
    <m/>
    <m/>
    <m/>
    <m/>
    <m/>
    <m/>
    <m/>
    <m/>
    <m/>
    <x v="3"/>
  </r>
  <r>
    <s v="G4"/>
    <n v="108"/>
    <m/>
    <n v="30648"/>
    <s v="Speach Analytics para CSC"/>
    <s v="Herramienta en el CSC Medigas que detecte palabras  de situaciones críticas que alarme la situación. Generar una herramienta alterna a Berint (detección) y que escale automáticamente casos críticos en Medigas._x000a_"/>
    <m/>
    <d v="2024-07-01T00:00:00"/>
    <x v="59"/>
    <x v="10"/>
    <n v="414"/>
    <s v="Stand by"/>
    <x v="5"/>
    <m/>
    <s v="Digital Nlatam"/>
    <x v="1"/>
    <s v="Digital "/>
    <m/>
    <s v="Marcela Hernández"/>
    <s v="Marcela Hernández"/>
    <s v="Iván Arredondo"/>
    <s v="Tania Mercado"/>
    <s v="Finanzas /Compras / IT"/>
    <s v="Sí"/>
    <x v="3"/>
    <s v="Finanzas/RH/Compras/Nitropet"/>
    <n v="4"/>
    <n v="5"/>
    <n v="1"/>
    <n v="5"/>
    <n v="1"/>
    <n v="1"/>
    <n v="5"/>
    <n v="330"/>
    <n v="3"/>
    <n v="2"/>
    <n v="1"/>
    <n v="5"/>
    <n v="3"/>
    <n v="1"/>
    <n v="5"/>
    <n v="300"/>
    <n v="630"/>
    <s v="S: Se identificó la necesidad en CSC. Analizado posibles soluciones_x000a_Actualmente no se tiene acceso a las BD de Atento, esto limita explotar la informacion_x000a__x000a_N: Definir soluciones potenciales y evaluarlas"/>
    <s v="Revisar si es otro alcance, se reporta que está funcionando desde Ago. 24"/>
    <m/>
    <s v="Soft"/>
    <s v="Control de incidencias y optimización del proceso"/>
    <m/>
    <m/>
    <m/>
    <m/>
    <m/>
    <m/>
    <m/>
    <m/>
    <m/>
    <m/>
    <x v="1"/>
  </r>
  <r>
    <m/>
    <n v="109"/>
    <m/>
    <m/>
    <s v="Trackabout Value Streams. Tablero Desviaciones Operativas"/>
    <s v="Se enfoca en el desarrollo de una serie de tableros de las 5 desviaciones operativas principales con la información generada por TA"/>
    <m/>
    <d v="2024-10-01T00:00:00"/>
    <x v="60"/>
    <x v="10"/>
    <n v="322"/>
    <m/>
    <x v="0"/>
    <m/>
    <s v="Digital Nlatam - Citizen Developers"/>
    <x v="1"/>
    <s v="Digital "/>
    <m/>
    <s v="Diego Carpio"/>
    <s v="Diego Carpio"/>
    <s v="Aldo Maldonado"/>
    <s v="Aldo Maldonado"/>
    <s v="Nacional"/>
    <s v="Sí"/>
    <x v="2"/>
    <s v="Producción/Distribución Envasados"/>
    <n v="5"/>
    <n v="5"/>
    <n v="3"/>
    <n v="5"/>
    <n v="0"/>
    <n v="3"/>
    <n v="3"/>
    <n v="360"/>
    <n v="5"/>
    <n v="4"/>
    <n v="1"/>
    <n v="3"/>
    <n v="1"/>
    <n v="1"/>
    <n v="3"/>
    <n v="270"/>
    <n v="630"/>
    <s v="S: Se liberó el primer tablero y se identificó la necesidad de mejorar la calidad de datos. Para tener efectividad en el resto de los tableros dependemos del % de escaneo_x000a_N: Es neCésario mejorar la calidad de datos para que la información sea confiable."/>
    <m/>
    <m/>
    <m/>
    <s v="Control de la operación "/>
    <m/>
    <m/>
    <m/>
    <m/>
    <m/>
    <m/>
    <m/>
    <m/>
    <m/>
    <m/>
    <x v="6"/>
  </r>
  <r>
    <m/>
    <n v="110"/>
    <m/>
    <m/>
    <s v="Tablero KPIS mensuales Operaciones.(Producción y Distribución)"/>
    <s v="Tablero en PowerBi donde se muestren los principales KPIs de Operaciones."/>
    <m/>
    <d v="2025-08-01T00:00:00"/>
    <x v="61"/>
    <x v="16"/>
    <m/>
    <s v="No iniciado"/>
    <x v="2"/>
    <m/>
    <s v="Digital Nlatam"/>
    <x v="2"/>
    <s v="Digital "/>
    <s v="Aldo Maldonado"/>
    <s v="Diego Carpio"/>
    <s v="Diego Carpio"/>
    <s v="Aldo Maldonado"/>
    <s v="Aldo Maldonado"/>
    <s v="Operaciones"/>
    <s v="Sí"/>
    <x v="3"/>
    <m/>
    <n v="3"/>
    <n v="5"/>
    <n v="1"/>
    <n v="5"/>
    <n v="1"/>
    <n v="5"/>
    <n v="5"/>
    <n v="375"/>
    <n v="1"/>
    <n v="5"/>
    <n v="2"/>
    <n v="3"/>
    <n v="3"/>
    <n v="1"/>
    <n v="1"/>
    <n v="240"/>
    <n v="615"/>
    <s v="S: Actualmente Aldo desarrolló parte del tablero. Faltan datos que requieren de un desarrollo para completar el tablero. Se requiere un desarrollo para el registro de las horas hombre (no existe actualmente)_x000a_N. Reunión con líder de operaciones / negocio para definir requerimientos y alcances"/>
    <s v="1. Sesión para revisar alcance del reporte de Aldo y levantar requerimientos de negocio - 3 al 7 de Mar"/>
    <m/>
    <m/>
    <s v="Eficiencia operativa"/>
    <m/>
    <m/>
    <m/>
    <m/>
    <m/>
    <m/>
    <m/>
    <m/>
    <m/>
    <m/>
    <x v="3"/>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
  <r>
    <s v="G10"/>
    <n v="1"/>
    <s v="AM02959"/>
    <n v="30572"/>
    <s v="Pricing Precision con AI (Pricing Precision - Mexico)"/>
    <s v="Modelo IA que analiza precios de clientes por variables: producto, región, volumen, tipo de cliente. Para detectar oportunidades de incrementos con la herramienta. PRICE TAG de manera automática."/>
    <m/>
    <x v="0"/>
    <x v="0"/>
    <x v="0"/>
    <n v="397"/>
    <s v="On time"/>
    <s v="Finanzas, RH, Administración"/>
    <s v="No"/>
    <s v="Digital Nlatam"/>
    <x v="0"/>
    <s v="Global AI"/>
    <s v="NA"/>
    <s v="Ninfaedith Fernández"/>
    <s v="Ninfaedith Fernández"/>
    <s v="Iván Arredondo"/>
    <s v="Tania Mercado"/>
    <s v="Finanzas /Compras / IT"/>
    <s v="Sí"/>
    <s v="Claudia Oliden"/>
    <s v="Finanzas/RH/Compras/Nitropet"/>
    <n v="4"/>
    <n v="5"/>
    <n v="5"/>
    <n v="5"/>
    <n v="5"/>
    <n v="3"/>
    <n v="5"/>
    <n v="480"/>
    <n v="5"/>
    <n v="5"/>
    <n v="2"/>
    <n v="5"/>
    <n v="3"/>
    <n v="5"/>
    <n v="5"/>
    <n v="450"/>
    <n v="930"/>
    <s v="S: terminada primera etapa del modelo. Se planea utilizarlo en la campaña de precios de junio/julio 2025."/>
    <s v=" El plan es usar el pricing precisión en la sig campaña (junio-julio 25)"/>
    <n v="1512000"/>
    <m/>
    <s v="Venta adicional"/>
    <m/>
    <m/>
    <m/>
    <m/>
    <m/>
    <m/>
    <m/>
    <n v="0"/>
    <d v="2025-08-01T00:00:00"/>
    <d v="2026-07-01T00:00:00"/>
    <s v="Terminado"/>
  </r>
  <r>
    <m/>
    <n v="2"/>
    <s v="AM03225"/>
    <m/>
    <s v="Dashboard Digital de Inventarios Hardgoods."/>
    <s v="Herramienta de análisis de inventarios de Hardgoods, rotación, venta, recepciones, precios, que permite tomar decisiones expeditas para reducir los inventarios en lento movimiento y añejamiento."/>
    <m/>
    <x v="1"/>
    <x v="1"/>
    <x v="1"/>
    <n v="51"/>
    <s v="On time"/>
    <s v="Ventas &amp; Mkt."/>
    <s v="No"/>
    <s v="Digital Nlatam - Practicantes"/>
    <x v="0"/>
    <s v="IT Juan España*"/>
    <s v="Practicantes"/>
    <s v="Marco Pacheco"/>
    <s v="Nancy González"/>
    <s v="Gerardo Moya"/>
    <s v="José Ramón Rodríguez"/>
    <s v="PGP NAL."/>
    <s v="Sí"/>
    <s v="Claudia Oliden"/>
    <s v="Marketing/Ventas Cilindros"/>
    <n v="3"/>
    <n v="5"/>
    <n v="2"/>
    <n v="5"/>
    <n v="5"/>
    <n v="3"/>
    <n v="5"/>
    <n v="420"/>
    <n v="5"/>
    <n v="5"/>
    <n v="4"/>
    <n v="5"/>
    <n v="5"/>
    <n v="5"/>
    <n v="5"/>
    <n v="510"/>
    <n v="930"/>
    <s v="S: Terminado el tablero_x000a_N: Hay una columna que aunque está definida la información tiene inconsistencia pero se requiere que Juan España proporcione la información correcta. Se está dando seguimiento."/>
    <s v="Terminado el visor."/>
    <n v="100000"/>
    <m/>
    <s v="Control de Inventarios_x000a_Objetivo reducir en el 1er año 30% el inventario añejo a mas de 1 año. Actualmente + de 7 Millones de MXP"/>
    <m/>
    <m/>
    <m/>
    <m/>
    <m/>
    <m/>
    <m/>
    <n v="0"/>
    <d v="2025-08-01T00:00:00"/>
    <d v="2026-07-01T00:00:00"/>
    <s v="Terminado"/>
  </r>
  <r>
    <m/>
    <n v="3"/>
    <s v="NO"/>
    <m/>
    <s v="Sistema de administración de permisos y requerimientos de autoridades en PLANTAS Linde: BD, APP  para alimentación  y visor de estatus de los anteriores. Tiendas"/>
    <s v="Desarrollo de 6 Aplicaciones para alimentación de estatus de permisos y requerimientos de autoridades para Tiends, Plantas ( PGP y GI), Nitropet, Onsite, Oficinas, Inmuebles y unidades de distribuión (PGP, Bulk, Nitropet). Así mismo un visor que muestra el estatus de permisos y requiermientos en las localidades. Se complementó el proyecto con guías y videos de cómo hacer la evaluación en las APPs._x000a_"/>
    <m/>
    <x v="2"/>
    <x v="2"/>
    <x v="2"/>
    <n v="41"/>
    <s v="On time"/>
    <s v="Finanzas, RH, Administración"/>
    <s v="No"/>
    <s v="Digital Nlatam - Practicantes"/>
    <x v="0"/>
    <s v="Digital"/>
    <s v="Santiago Juárez"/>
    <s v="Juan José Ochoa"/>
    <s v="Eduardo Galván"/>
    <s v="NA"/>
    <s v="Miguel Delgado"/>
    <s v="Operaciones"/>
    <s v="Si"/>
    <s v="Claudia Oliden"/>
    <s v="Marketing/Ventas Cilindros"/>
    <n v="5"/>
    <n v="5"/>
    <n v="4"/>
    <n v="5"/>
    <n v="5"/>
    <n v="3"/>
    <n v="5"/>
    <n v="480"/>
    <n v="5"/>
    <n v="5"/>
    <n v="4"/>
    <n v="3"/>
    <n v="3"/>
    <n v="5"/>
    <n v="5"/>
    <n v="450"/>
    <n v="930"/>
    <s v="S: Requerimiento por parte del Ing. Eduardo Galván que fue evolucionando de ser para efectuar un due diligence de permisos y requerimientos de autoridades en tiendas, a evaluación también de Plantas (PGP y Bulk), Nitropet, Onsite, Oficinas, Inmuebles y unidades de distribución (Bulk, Nitropet, PGP) a nivel México. Se desarrollaron las bases de datos, 6 APPs, un visor en powerbi y guías (PDF) con su respectivo video de cómo llevar a cabo la evaluación para cada APP (segmento)."/>
    <m/>
    <s v="Compliance"/>
    <m/>
    <s v="Control / Compliance"/>
    <m/>
    <m/>
    <m/>
    <m/>
    <m/>
    <m/>
    <m/>
    <m/>
    <m/>
    <m/>
    <s v="Terminado"/>
  </r>
  <r>
    <m/>
    <n v="4"/>
    <m/>
    <m/>
    <s v="Sistema de administración de permisos y requerimientos de autoridades localidades LInde: BD , APP  para alimentación  y visor de estatus"/>
    <s v="Aplicación para alimentación de estatus de permisos y requerimientos de autoridades para localidades Linde complementada por un visor que muestra el estatus de permisos y requiermientos en las localidades._x000a_"/>
    <m/>
    <x v="3"/>
    <x v="3"/>
    <x v="3"/>
    <n v="47"/>
    <s v="On time"/>
    <s v="Finanzas, RH, Administración"/>
    <s v="No"/>
    <s v="Digital Nlatam - Practicantes"/>
    <x v="0"/>
    <s v="Digital"/>
    <s v="Santiago Juárez"/>
    <s v="Juan José Ochoa"/>
    <s v="Eduardo Galván"/>
    <s v="NA"/>
    <s v="Miguel Delgado"/>
    <s v="Operaciones"/>
    <s v="Si"/>
    <s v="Claudia Oliden"/>
    <s v="Marketing/Ventas Cilindros"/>
    <n v="5"/>
    <n v="5"/>
    <n v="4"/>
    <n v="5"/>
    <n v="5"/>
    <n v="3"/>
    <n v="5"/>
    <n v="480"/>
    <n v="5"/>
    <n v="5"/>
    <n v="4"/>
    <n v="3"/>
    <n v="3"/>
    <n v="5"/>
    <n v="5"/>
    <n v="450"/>
    <n v="930"/>
    <s v="S: Se desarrollaron BD, APPs y visor referentes a permisos y otros requerimientos (RH, COFEPRIS, Otros) para Tiendas."/>
    <s v="APPS listas desarrolladas por Santiago Juárez y el reporte de bi en ajustes por Braulio Martínez"/>
    <s v="Compliance"/>
    <m/>
    <s v="Control / Compliance"/>
    <m/>
    <m/>
    <m/>
    <m/>
    <m/>
    <m/>
    <m/>
    <m/>
    <m/>
    <m/>
    <s v="Terminado"/>
  </r>
  <r>
    <m/>
    <n v="7"/>
    <s v="Proceso Jul-25"/>
    <m/>
    <s v="Asistente Virtual Inteligente para asistencia en Tiendas con NITRO AI"/>
    <s v="Alimentar Nitro con información de consulta para vendedores en tiendas que pueda ayudar a los Vendedores a obtener información inmediata de diversos temas, Adminitrativos, Comerciales y Técnicos, con un alto nivel de confiabilidad. "/>
    <m/>
    <x v="4"/>
    <x v="4"/>
    <x v="4"/>
    <n v="88"/>
    <s v="On time"/>
    <s v="Ventas &amp; Mkt."/>
    <s v="Si"/>
    <s v="Digital Nlatam - Citizen Developers"/>
    <x v="0"/>
    <s v="Global AI"/>
    <s v="Manuel Lozoya"/>
    <s v="Marco Pacheco"/>
    <s v="Deyanira Blanco"/>
    <s v="Gerardo Moya"/>
    <s v="José Ramón Rodríguez"/>
    <s v="PGP Centro/Sur"/>
    <s v="Sí"/>
    <s v="Manuel Lozoya"/>
    <s v="Marketing/Ventas Cilindros"/>
    <n v="3"/>
    <n v="5"/>
    <n v="2"/>
    <n v="5"/>
    <n v="3"/>
    <n v="3"/>
    <n v="5"/>
    <n v="390"/>
    <n v="5"/>
    <n v="5"/>
    <n v="3"/>
    <n v="5"/>
    <n v="5"/>
    <n v="5"/>
    <n v="5"/>
    <n v="495"/>
    <n v="885"/>
    <s v="S: Implementó en 3 tiendas de Mty. Info ABC de tiendas, Catálogo de productos e información técnicas (Procesos de soldar) _x000a__x000a_N: Habilitar al resto de los usuarios a nivel nacional en el resto de las tiendas. Semana del 7 Abril._x000a_Integrar otros grupós como los Vtas comerciales y express"/>
    <s v="Invitacion a sesión con tiendas. Deyanira Blanco_x000a_Seguimiento a uso de la herramienta en tiendas piloto y resto de las localidades_x000a_Continuar con la carga de documentos adicionales para enriquecer BD´s"/>
    <s v="Reduccion de Tiempo / Vtas adicionales"/>
    <m/>
    <s v="Estimar Tiempo que se ahorran Vendedores en Consultas"/>
    <m/>
    <m/>
    <m/>
    <m/>
    <m/>
    <m/>
    <m/>
    <s v="Reduccion Hrs Hombre _x000a_Capitalización de Vtas_x000a_Control Administrativo"/>
    <m/>
    <m/>
    <s v="Terminado"/>
  </r>
  <r>
    <m/>
    <n v="5"/>
    <s v="Alimentado  en esta matriz por Clau el 25 junio 2025."/>
    <n v="34795"/>
    <s v="Réplica del visor 360 (Contratos)"/>
    <s v="Réplica del visor 360 líquidos sección de Contratos para medir el nivel de contratación y blindaje de los clientes de PGP Cilindros. Da visibilidad de los clientes que se tienen con contrato y cuáles no, de manera que la fuerza de ventas gestione los contratos faltantes. El dashboard muestra a nivel cliente si tiene o no contrato y si cumple con lo parámetros de blindaje._x000a_"/>
    <m/>
    <x v="5"/>
    <x v="5"/>
    <x v="5"/>
    <n v="93"/>
    <s v="On time"/>
    <s v="Finanzas, RH, Administración"/>
    <s v="No"/>
    <s v="Digital Nlatam"/>
    <x v="1"/>
    <s v="T. Digital"/>
    <s v="NA"/>
    <s v="Cristina López"/>
    <s v="Ninfaedith Fernández"/>
    <s v="Nancy Arellano"/>
    <s v="Tania Mercado"/>
    <s v="Finanzas /Compras / IT"/>
    <s v="Sí"/>
    <s v="Claudia Oliden"/>
    <s v="Finanzas/RH/Compras/Nitropet"/>
    <n v="5"/>
    <n v="5"/>
    <n v="5"/>
    <n v="5"/>
    <n v="5"/>
    <n v="3"/>
    <n v="5"/>
    <n v="495"/>
    <n v="5"/>
    <n v="5"/>
    <n v="2"/>
    <n v="5"/>
    <n v="5"/>
    <n v="1"/>
    <n v="5"/>
    <n v="420"/>
    <n v="915"/>
    <s v="S: Ya se tuvieron las primeras juntas con el equipo CRM y Digitalización Nlatam para todos los requerimientos._x000a_N: Se requiere armar una tabla con el histórico de contratación y blindaje y actualizar las fórmulas de cálculo de blindaje."/>
    <s v="Falta calcular beneficios duros, falta dar de alta con Tania Mercado para validar cómo hacer el cálculo de beneficios."/>
    <s v="Compliance"/>
    <m/>
    <m/>
    <m/>
    <m/>
    <m/>
    <m/>
    <m/>
    <m/>
    <m/>
    <m/>
    <m/>
    <m/>
    <s v="Análisis"/>
  </r>
  <r>
    <m/>
    <n v="6"/>
    <m/>
    <m/>
    <s v="Automatización de búsqueda de multas de Distribución RPA"/>
    <s v="Desarrollo de un BOT que realice la búsqueda en diferentes páginas federales y estatales, para detectar multas en vehículos de PGP"/>
    <m/>
    <x v="6"/>
    <x v="6"/>
    <x v="6"/>
    <n v="195"/>
    <s v="On time"/>
    <s v="Distribución"/>
    <s v="No"/>
    <s v="IT"/>
    <x v="1"/>
    <s v="Digitalización"/>
    <s v="TBD"/>
    <s v="Arturo Lozano"/>
    <s v="Salvador García"/>
    <s v="David Silva"/>
    <s v="Aldo Maldonado"/>
    <s v="VP Gases Envasados"/>
    <s v="Si"/>
    <s v="Manuel Lozoya"/>
    <s v="Producción/Distribución Envasados"/>
    <n v="5"/>
    <n v="5"/>
    <n v="3"/>
    <n v="5"/>
    <n v="3"/>
    <n v="3"/>
    <n v="3"/>
    <n v="405"/>
    <n v="5"/>
    <n v="5"/>
    <n v="4"/>
    <n v="5"/>
    <n v="5"/>
    <n v="5"/>
    <n v="5"/>
    <n v="510"/>
    <n v="915"/>
    <s v="S: Se solicita apertura de proyecto. Se contruyó el RPA para consulta del portan de NL dado que los portales de otros estados no despliegan la información correcta. En espera de las autoridades para que nos den acceso a Linde a un portal de alcance nacional gestionado por Alonso Teutle._x000a_N: En espera de la respuesta de las autoridades y seguir con pruebas con IT en los portales de Jalisco y Edo de Mexico"/>
    <s v="Junta con Salvador González y David Silva semana del 24 de Feb"/>
    <m/>
    <m/>
    <s v="Compliance"/>
    <m/>
    <m/>
    <m/>
    <m/>
    <m/>
    <m/>
    <m/>
    <m/>
    <m/>
    <m/>
    <s v="Desarrollo"/>
  </r>
  <r>
    <s v="G9"/>
    <n v="8"/>
    <s v="AM03224"/>
    <m/>
    <s v="Facturación Dia paciente instituciones públicas RPA"/>
    <s v="Automatizar el proceso de facturación de Día Paciente del negocio de Homecare."/>
    <m/>
    <x v="7"/>
    <x v="7"/>
    <x v="7"/>
    <n v="357"/>
    <s v="On time"/>
    <s v="Finanzas, RH, Administración"/>
    <s v="No"/>
    <s v="IT Group"/>
    <x v="0"/>
    <s v="IT Local"/>
    <s v="NA"/>
    <s v="Alan Mendoza"/>
    <s v="Nohemí Perez / _x000a_Alan Mendoza"/>
    <s v="Ruben Monterrubio"/>
    <s v="Armando Guerrero"/>
    <s v="PGP Nte./ Occidente / Noroeste"/>
    <s v="Sí"/>
    <s v="Claudia Oliden"/>
    <s v="Marketing/Ventas Cilindros"/>
    <n v="3"/>
    <n v="5"/>
    <n v="1"/>
    <n v="5"/>
    <n v="5"/>
    <n v="3"/>
    <n v="3"/>
    <n v="375"/>
    <n v="5"/>
    <n v="5"/>
    <n v="3"/>
    <n v="5"/>
    <n v="5"/>
    <n v="5"/>
    <n v="5"/>
    <n v="495"/>
    <n v="870"/>
    <s v="S: Ya liberado y funcionando._x000a_N: Seguimiento por parte del negocio. Calcular beneficio y reportar $"/>
    <s v="Terminado"/>
    <s v="Reducción de Tiempo"/>
    <m/>
    <s v="Reducción de 1 FTE en el proceso de facturación"/>
    <m/>
    <m/>
    <m/>
    <m/>
    <m/>
    <m/>
    <m/>
    <n v="0"/>
    <m/>
    <m/>
    <s v="Terminado"/>
  </r>
  <r>
    <m/>
    <n v="9"/>
    <s v="AM02959"/>
    <n v="30572"/>
    <s v="Herramienta Digital, Visor Pricing Precision - Mexico"/>
    <s v="El visor dará la info de la situación actual de precios a nivel cliente - producto, así como recomendaciones/oportunidades de precios siguiendo el modelo de Pricing Precision (IA). Muesta historico de precios, comparativa vs. el promedio, etc."/>
    <m/>
    <x v="5"/>
    <x v="8"/>
    <x v="8"/>
    <n v="132"/>
    <s v="On time"/>
    <s v="Finanzas, RH, Administración"/>
    <s v="No"/>
    <s v="Digital Nlatam"/>
    <x v="0"/>
    <s v="Global AI"/>
    <s v="NA"/>
    <s v="Ninfaedith Fernández"/>
    <s v="Pablo Vela"/>
    <s v="Iván Arredondo"/>
    <s v="Tania Mercado"/>
    <s v="Finanzas /Compras / IT"/>
    <s v="Sí"/>
    <s v="Claudia Oliden"/>
    <s v="Finanzas/RH/Compras/Nitropet"/>
    <n v="4"/>
    <n v="5"/>
    <n v="3"/>
    <n v="5"/>
    <n v="5"/>
    <n v="3"/>
    <n v="5"/>
    <n v="450"/>
    <n v="5"/>
    <n v="5"/>
    <n v="2"/>
    <n v="5"/>
    <n v="5"/>
    <n v="1"/>
    <n v="5"/>
    <n v="420"/>
    <n v="870"/>
    <s v="Proyecto terminado, solo falta presentación con Pablo Vela"/>
    <m/>
    <n v="1512000"/>
    <m/>
    <s v="Venta adicional"/>
    <m/>
    <m/>
    <m/>
    <m/>
    <m/>
    <m/>
    <m/>
    <n v="0"/>
    <m/>
    <m/>
    <s v="Terminado"/>
  </r>
  <r>
    <m/>
    <n v="11"/>
    <s v="NO"/>
    <m/>
    <s v="Visor para registro de auditorías y cumplimiento de normatividad CALIDAD en plantas._x000a_"/>
    <s v="Generación de un visor de resultados de auditorías realizadas por el área de Calidad y externos en plantas Linde México, así como validación de requerimientos normativos. El visor tiene como objetivo dar seguimiento a resultados y planes de acción ante no conformidades resultantes en las auditorías._x000a_"/>
    <m/>
    <x v="8"/>
    <x v="9"/>
    <x v="9"/>
    <n v="52"/>
    <s v="On time"/>
    <s v="Calidad"/>
    <s v="No"/>
    <s v="Digital Nlatam - Practicantes"/>
    <x v="0"/>
    <s v="Digital"/>
    <s v="Practicantes - Santiago Juárez Roaro"/>
    <s v="Brenda Apreza"/>
    <s v="Alejandra Medrano"/>
    <s v="NA"/>
    <s v="Miguel Delgado"/>
    <s v="Operaciones"/>
    <s v="Sí"/>
    <s v="Claudia Oliden"/>
    <s v="Calidad"/>
    <n v="5"/>
    <n v="5"/>
    <n v="1"/>
    <n v="5"/>
    <n v="1"/>
    <n v="3"/>
    <n v="5"/>
    <n v="375"/>
    <n v="5"/>
    <n v="5"/>
    <n v="5"/>
    <n v="3"/>
    <n v="5"/>
    <n v="5"/>
    <n v="5"/>
    <n v="495"/>
    <n v="870"/>
    <s v="S: Se tiene la estructura del visor, solo se espera que IT libere la extracción de datos del Sistema de Calidad para enlazarlo al tablero y tener completa la información a mostrar en el tablero."/>
    <m/>
    <s v="Compliance"/>
    <s v="Control / Compliance"/>
    <m/>
    <m/>
    <m/>
    <m/>
    <m/>
    <m/>
    <m/>
    <m/>
    <m/>
    <m/>
    <m/>
    <s v="Terminado"/>
  </r>
  <r>
    <m/>
    <n v="10"/>
    <m/>
    <m/>
    <s v="BOT para actualización de datos de empleados en la BD de Licencias y Constancia Psicofísica de Conductores PGP._x000a_"/>
    <s v="Desarrollo de un BOT que llene en automático la información de Licencias y Constancias Psicofísicas en la BD ya creada (proyecto previo)._x000a_"/>
    <m/>
    <x v="8"/>
    <x v="10"/>
    <x v="10"/>
    <n v="98"/>
    <s v="On time"/>
    <s v="Operaciones"/>
    <s v="No"/>
    <s v="IT"/>
    <x v="1"/>
    <s v="IT Local"/>
    <s v="NA"/>
    <s v="Diego Carpio"/>
    <s v="Eduardo Galván"/>
    <s v="David Silva"/>
    <s v="Miguel Delgado"/>
    <s v="Operaciones"/>
    <s v="Si"/>
    <s v="Claudia Oliden"/>
    <s v="Producción/Distribución Envasados"/>
    <n v="5"/>
    <n v="5"/>
    <n v="5"/>
    <n v="5"/>
    <n v="3"/>
    <n v="3"/>
    <n v="5"/>
    <n v="465"/>
    <n v="5"/>
    <n v="5"/>
    <n v="3"/>
    <n v="3"/>
    <n v="5"/>
    <n v="3"/>
    <n v="3"/>
    <n v="405"/>
    <n v="870"/>
    <s v="S: Se identifica la necesidad de automatizar llenado de datos con un BOT, revisado con Eduardo Galvan_x000a_N: Se programó para el 27 de mayo la junta inicial con David Silva. Se definirán requerimientos. Posterior a eso, se realizó una junta con Adrián Espinoza y Gerardo Moya en donde se validó el proceso y se quedó Gerardo Moya con la tarea de investigar cómo se puede hacer este requerimiento. Mientras tanto la APP se puede alimentar de manera manual."/>
    <s v="Proyecto que queda como segunda parte después del llenado por parte del personal de PGP de licencias y constancias psicofísicas."/>
    <s v="Reducción de Tiempos"/>
    <s v="Control / Compliance"/>
    <m/>
    <m/>
    <m/>
    <m/>
    <m/>
    <m/>
    <m/>
    <m/>
    <m/>
    <m/>
    <m/>
    <s v="Análisis"/>
  </r>
  <r>
    <m/>
    <n v="12"/>
    <s v="Proceso Jul-25"/>
    <m/>
    <s v="App para la Digitalización del proceso de registro de Mtto de Cilindros"/>
    <s v="Se sustituyen formatos de Excel por una APP que permite registrar la información de los Mttos de Cil. y PGS relacionado hasta 17 servicios distintos con su respectivo costo y tiempo para medir eficiencias del proceso por operador y planta"/>
    <m/>
    <x v="9"/>
    <x v="11"/>
    <x v="1"/>
    <n v="41"/>
    <s v="On time"/>
    <s v="Operaciones"/>
    <s v="No"/>
    <s v="Digital Nlatam - Practicantes"/>
    <x v="0"/>
    <s v="Digital"/>
    <s v="Santiago Juárez"/>
    <s v="Diego Carpio"/>
    <s v="Heberto Marin"/>
    <s v="NA"/>
    <s v="Miguel Delgado"/>
    <s v="Operaciones"/>
    <s v="Si"/>
    <s v="Claudia Oliden"/>
    <s v="Producción/Distribución Envasados"/>
    <n v="3"/>
    <n v="5"/>
    <n v="1"/>
    <n v="5"/>
    <n v="3"/>
    <n v="3"/>
    <n v="5"/>
    <n v="375"/>
    <n v="5"/>
    <n v="5"/>
    <n v="5"/>
    <n v="3"/>
    <n v="5"/>
    <n v="5"/>
    <n v="5"/>
    <n v="495"/>
    <n v="870"/>
    <s v="S: App terminada y presentada en el comité digitalización"/>
    <s v="Terminado"/>
    <n v="75000"/>
    <m/>
    <s v="Reducción Hrs Hombre_x000a_Control Administrativo"/>
    <m/>
    <m/>
    <m/>
    <m/>
    <m/>
    <m/>
    <m/>
    <m/>
    <m/>
    <m/>
    <s v="Terminado"/>
  </r>
  <r>
    <m/>
    <n v="13"/>
    <m/>
    <m/>
    <s v="Herramienta Digital (visor) de KPI´s  básicos del proceso de Mtto de Cilindros. _x000a_"/>
    <s v="Dashboard que permite la generación automática delos KPIs básicos del proceso e Mtto de Cilindros  que actualmente se generan de manera manual en plantas PGP._x000a_"/>
    <m/>
    <x v="10"/>
    <x v="12"/>
    <x v="0"/>
    <n v="125"/>
    <s v="On time"/>
    <s v="Operaciones"/>
    <s v="No"/>
    <s v="Digital Nlatam - Practicantes"/>
    <x v="0"/>
    <s v="Digital"/>
    <s v="Santiago Juárez"/>
    <s v="Diego Carpio"/>
    <s v="Heberto Marin"/>
    <s v="NA"/>
    <s v="Miguel Delgado"/>
    <s v="Operaciones"/>
    <s v="Si"/>
    <s v="Claudia Oliden"/>
    <s v="Producción/Distribución Envasados"/>
    <n v="3"/>
    <n v="5"/>
    <n v="1"/>
    <n v="5"/>
    <n v="3"/>
    <n v="3"/>
    <n v="5"/>
    <n v="375"/>
    <n v="5"/>
    <n v="5"/>
    <n v="5"/>
    <n v="3"/>
    <n v="5"/>
    <n v="5"/>
    <n v="5"/>
    <n v="495"/>
    <n v="870"/>
    <s v="S: Se finalizó el visor con los KPIS básicos de productividad en mantenimiento de cilindros._x000a_N: Como siguiente proyecto se incluirán los costos de los insumos para los mantenimientos al tablero para validación de costos del proceso por planta."/>
    <s v="Terminado. La siguiente etapa del visor será realizado por Miguel González (donde se incluyen costos de insumos de mantenimientos)."/>
    <s v="Eficiencia Operativa"/>
    <m/>
    <s v="Reducción Hrs Hombre_x000a_Control Administrativo"/>
    <m/>
    <m/>
    <m/>
    <m/>
    <m/>
    <m/>
    <m/>
    <m/>
    <m/>
    <m/>
    <s v="Terminado"/>
  </r>
  <r>
    <m/>
    <n v="14"/>
    <s v="Proceso Jul-25"/>
    <m/>
    <s v="Dashboard del Cost to Serve. "/>
    <s v="Herramienta que permite calcular la rentabilidad por cliente / producto para basados en el cost to serve a nivel detalle que permitirá ajustar precios y tomar decisiones que incfrementen la retabilidad el negocio PGP"/>
    <m/>
    <x v="11"/>
    <x v="13"/>
    <x v="11"/>
    <n v="212"/>
    <s v="On time"/>
    <s v="Finanzas, RH, Administración"/>
    <m/>
    <s v="Digital Nlatam - Practicantes"/>
    <x v="0"/>
    <s v="Digital "/>
    <s v="Practicantes"/>
    <s v="Oscar Flores"/>
    <s v="Oscar Flores"/>
    <s v="Gerardo Moya"/>
    <s v="José Ramón Rodríguez"/>
    <s v="PGP NAL."/>
    <s v="Sí"/>
    <s v="Pilar Arenas"/>
    <s v="Marketing/Ventas Cilindros"/>
    <n v="5"/>
    <n v="5"/>
    <n v="2"/>
    <n v="5"/>
    <n v="3"/>
    <n v="3"/>
    <n v="3"/>
    <n v="390"/>
    <n v="5"/>
    <n v="5"/>
    <n v="3"/>
    <n v="5"/>
    <n v="5"/>
    <n v="3"/>
    <n v="5"/>
    <n v="465"/>
    <n v="855"/>
    <s v="S: Ya se hizo el desarrollo, se encuentra en validación y pruebas_x000a_N: Terminar las pruebas y liberarlo est.. Mar25. Calcular Beneficios"/>
    <s v="1. Se programan sesiones de seguimiento de avances 1 vez a la semana, Sem 24 al 28 de feb_x000a_2. Al terminar la primer corrida de información y ver el potencial de clientes, se hará un plan de acción para modificar precios a manera de piloto._x000a_3. Definir plan de despliegue con Gtes. comerciales - Mar 30"/>
    <n v="15000"/>
    <m/>
    <s v="Reducción de tiempos"/>
    <m/>
    <m/>
    <m/>
    <m/>
    <m/>
    <m/>
    <m/>
    <s v="Incremento de precio extraordinario a cliente con bajo margen (revisar resultados en primer corrida)"/>
    <m/>
    <m/>
    <s v="Terminado"/>
  </r>
  <r>
    <m/>
    <n v="15"/>
    <s v="AM03222"/>
    <m/>
    <s v="APP y BD para alimentación de licencias de conductores PGP ."/>
    <s v="Aplicación para la alimentación de las licencias de conductores PGP a nivel nacional, que permite el tracking de la vigencia."/>
    <m/>
    <x v="12"/>
    <x v="14"/>
    <x v="1"/>
    <n v="16"/>
    <s v="On time"/>
    <s v="Distribución"/>
    <s v="No"/>
    <s v="Digital Nlatam - Practicantes"/>
    <x v="0"/>
    <s v="Digital"/>
    <s v="Practicantes"/>
    <s v="Diego Carpio"/>
    <s v="Manuel Lozoya"/>
    <s v="NA"/>
    <s v="Miguel Delgado"/>
    <s v="Operaciones"/>
    <s v="Si"/>
    <s v="Claudia Oliden"/>
    <s v="Producción/Distribución Envasados"/>
    <n v="3"/>
    <n v="5"/>
    <n v="3"/>
    <n v="5"/>
    <n v="3"/>
    <n v="3"/>
    <n v="5"/>
    <n v="405"/>
    <n v="5"/>
    <n v="5"/>
    <n v="4"/>
    <n v="3"/>
    <n v="3"/>
    <n v="5"/>
    <n v="5"/>
    <n v="450"/>
    <n v="855"/>
    <s v="S: BD terminada y APP_x000a_N: Publicación y Capacitación de personal de Operaciones para alimentar información"/>
    <s v="Terminado el desarrollo, solo falta validar acceso con ID y alimentar BD con datos de RH proporcionados por Laura Ocampo."/>
    <n v="10000"/>
    <m/>
    <s v="Control / Compliance"/>
    <m/>
    <m/>
    <m/>
    <m/>
    <m/>
    <m/>
    <m/>
    <n v="0"/>
    <d v="2025-08-01T00:00:00"/>
    <d v="2026-07-01T00:00:00"/>
    <s v="Terminado"/>
  </r>
  <r>
    <m/>
    <n v="16"/>
    <s v="Proceso Jul-25"/>
    <m/>
    <s v="APP y BD para alimentación de Constancia de Aptitud Psicofísica de conductores PGP"/>
    <s v="Aplicación para la alimentación de las Constancias de Aptitud Psicofísica de conductores PGP a nivel nacional. Requerimiento de Compliance para SCT"/>
    <m/>
    <x v="13"/>
    <x v="14"/>
    <x v="1"/>
    <n v="16"/>
    <s v="On time"/>
    <s v="Distribución"/>
    <s v="No"/>
    <s v="Digital Nlatam - Practicantes"/>
    <x v="0"/>
    <s v="Digital"/>
    <s v="Practicantes"/>
    <s v="Jesús Guzmán"/>
    <s v="Diego Carpio"/>
    <s v="NA"/>
    <s v="Miguel Delgado"/>
    <s v="Operaciones"/>
    <s v="Si"/>
    <s v="Claudia Oliden"/>
    <s v="Producción/Distribución Envasados"/>
    <n v="3"/>
    <n v="5"/>
    <n v="3"/>
    <n v="5"/>
    <n v="3"/>
    <n v="3"/>
    <n v="5"/>
    <n v="405"/>
    <n v="5"/>
    <n v="5"/>
    <n v="4"/>
    <n v="3"/>
    <n v="3"/>
    <n v="5"/>
    <n v="5"/>
    <n v="450"/>
    <n v="855"/>
    <s v="S: BD terminada y APP_x000a_N: Publicación y Capacitación de personal de Operaciones para alimentar información"/>
    <s v="Obtener la información del personal por parte de RH."/>
    <n v="10000"/>
    <m/>
    <s v="Control / Compliance"/>
    <m/>
    <m/>
    <m/>
    <m/>
    <m/>
    <m/>
    <m/>
    <m/>
    <d v="2025-08-01T00:00:00"/>
    <d v="2026-07-01T00:00:00"/>
    <s v="Terminado"/>
  </r>
  <r>
    <m/>
    <n v="17"/>
    <s v="Proceso Jul-25"/>
    <m/>
    <s v="Herramienta Digital del análisis de inventario de cilindros basado en el modelo de CIM"/>
    <s v="Herramienta gráfica que permite desplegar los resultados del modelo del Cilinder Inventory Management para identificar las oportunidades de balance y tranferencia de inventarios en las localidades de PGP"/>
    <m/>
    <x v="14"/>
    <x v="15"/>
    <x v="1"/>
    <n v="117"/>
    <s v="On time"/>
    <s v="Finanzas, RH, Administración"/>
    <m/>
    <s v="Digital Nlatam - Practicantes"/>
    <x v="0"/>
    <s v="Digital"/>
    <s v="Practicantes"/>
    <s v="Diego Carpio"/>
    <s v="Francisco Mata"/>
    <s v="Gerardo Moya"/>
    <s v="José Ramón Rodríguez"/>
    <s v="PGP Nte./ Occidente / Noroeste"/>
    <s v="Sí"/>
    <s v="Manuel Lozoya"/>
    <s v="Producción/Distribución Envasados"/>
    <n v="5"/>
    <n v="5"/>
    <n v="1"/>
    <n v="5"/>
    <n v="5"/>
    <n v="1"/>
    <n v="5"/>
    <n v="405"/>
    <n v="4"/>
    <n v="5"/>
    <n v="3"/>
    <n v="5"/>
    <n v="3"/>
    <n v="5"/>
    <n v="5"/>
    <n v="450"/>
    <n v="855"/>
    <s v="S: Terminada validada por Operaciones_x000a_N: En seguimiento para su difusión y uso "/>
    <s v="Se realizan sesiones con Jose Lainez de Corporación para el entendimiento del modelo del CIM y poder aprovechar el modelo en el desarrollo del tablero"/>
    <s v="Control de Activos"/>
    <m/>
    <s v="Control de Inventarios"/>
    <m/>
    <m/>
    <m/>
    <m/>
    <m/>
    <m/>
    <m/>
    <m/>
    <m/>
    <m/>
    <s v="Terminado"/>
  </r>
  <r>
    <m/>
    <n v="18"/>
    <m/>
    <m/>
    <s v="Herramienta Digital para el análisis y seguimiento de licencias y Constancias Psicofísicas de conductores linde."/>
    <s v="Visor que reportará estatus de licencias y Constancias Psicofísicas de conductores PGP a nivel nacional así como de las alertas emitidas previas a los vencimientos de documentos"/>
    <m/>
    <x v="15"/>
    <x v="16"/>
    <x v="3"/>
    <n v="35"/>
    <s v="On time"/>
    <s v="Distribución"/>
    <s v="No"/>
    <s v="Digital Nlatam - Practicantes"/>
    <x v="0"/>
    <s v="Digital"/>
    <s v="Practicantes"/>
    <s v="Diego Carpio"/>
    <s v="Manuel Lozoya"/>
    <s v="NA"/>
    <s v="Miguel Delgado"/>
    <s v="Operaciones"/>
    <s v="Si"/>
    <s v="Claudia Oliden"/>
    <s v="Producción/Distribución Envasados"/>
    <n v="3"/>
    <n v="5"/>
    <n v="3"/>
    <n v="5"/>
    <n v="3"/>
    <n v="3"/>
    <n v="5"/>
    <n v="405"/>
    <n v="5"/>
    <n v="5"/>
    <n v="4"/>
    <n v="3"/>
    <n v="3"/>
    <n v="5"/>
    <n v="5"/>
    <n v="450"/>
    <n v="855"/>
    <s v="S: Ya se cuenta con el visor, solo se está ajustando un powerautomate para el envío de alertas."/>
    <m/>
    <s v="Compliance"/>
    <m/>
    <s v="Control / Compliance"/>
    <m/>
    <m/>
    <m/>
    <m/>
    <m/>
    <m/>
    <m/>
    <m/>
    <m/>
    <m/>
    <s v="Terminado"/>
  </r>
  <r>
    <s v="A5"/>
    <n v="19"/>
    <s v="AM03223"/>
    <n v="27157"/>
    <s v="Rental &amp; Fees Tracking RPA/AI"/>
    <s v="Herramienta para automatizar el cobro de rentas a clientes y dar seguimiento. (Etapa 1 Dashboard de datos)"/>
    <m/>
    <x v="0"/>
    <x v="17"/>
    <x v="12"/>
    <n v="425"/>
    <s v="On time"/>
    <s v="Ventas &amp; Mkt."/>
    <m/>
    <s v="Digital Nlatam"/>
    <x v="0"/>
    <s v="Digital EEUU"/>
    <m/>
    <s v="Oscar Flores"/>
    <s v="Oscar Flores / Alejandro Torres"/>
    <s v="Iván Arredondo/Lei Sun"/>
    <s v="José Ramón Rodríguez"/>
    <s v="PGP Norte"/>
    <s v="Sí"/>
    <s v="Marina Dávila"/>
    <s v="Marketing/Ventas Cilindros"/>
    <n v="5"/>
    <n v="5"/>
    <n v="5"/>
    <n v="5"/>
    <n v="3"/>
    <n v="3"/>
    <n v="5"/>
    <n v="465"/>
    <n v="5"/>
    <n v="5"/>
    <n v="2"/>
    <n v="3"/>
    <n v="3"/>
    <n v="5"/>
    <n v="3"/>
    <n v="390"/>
    <n v="855"/>
    <s v="S: Identificación de oportunidades de incremento del ingreso por cobro de rentas. Versión conectada a JDE México, con detalle de casos por vendedor. Liberado para identificar oportunidades de cobro_x000a__x000a_N: Se realiza presentación de la Htta y en proceso capacitaciones a personal"/>
    <s v="Armar plan de despliegue - Programar las sesiones de capacitación con Gtes _x000a_Actualizar valores de target para rentas, con la Corporación  - completo_x000a_Desarrollar tablero para el tracking de beneficios con apoyo de la Corporación_x000a_Sesión para validar cómo conectarlo con CRM y programar tareas para ventas_x000a_"/>
    <n v="300000"/>
    <m/>
    <m/>
    <m/>
    <m/>
    <m/>
    <m/>
    <m/>
    <m/>
    <m/>
    <n v="0"/>
    <d v="2025-05-01T00:00:00"/>
    <d v="2026-04-01T00:00:00"/>
    <s v="Terminado"/>
  </r>
  <r>
    <m/>
    <n v="20"/>
    <m/>
    <n v="30619"/>
    <s v="Reporte de Dotaciones Negativas"/>
    <s v="Enviar un reporte o alerta a vendedores y facturistas cuando se encuentre un caso de dotación negativa reciente de cualquier producto, basado en la última actualización de dotaciones de clientes y localidades (Alertar si el cliente presenta una dotación negativa y además en el periodo de actualización anterior tuvo una dotación mayor)"/>
    <m/>
    <x v="16"/>
    <x v="18"/>
    <x v="13"/>
    <n v="139"/>
    <s v="On time"/>
    <s v="Operaciones"/>
    <m/>
    <s v="Digital Nlatam"/>
    <x v="0"/>
    <s v="Digital "/>
    <m/>
    <s v="Erika Acosta"/>
    <s v="Erika Acosta"/>
    <s v="Gustavo Primo"/>
    <s v="Aldo Maldonado"/>
    <s v="Operaciones"/>
    <s v="Sí"/>
    <s v="Marina Dávila"/>
    <s v="Producción/Distribución Envasados"/>
    <n v="5"/>
    <n v="5"/>
    <n v="3"/>
    <n v="5"/>
    <n v="1"/>
    <n v="3"/>
    <n v="3"/>
    <n v="375"/>
    <n v="5"/>
    <n v="5"/>
    <n v="4"/>
    <n v="5"/>
    <n v="5"/>
    <n v="5"/>
    <n v="3"/>
    <n v="480"/>
    <n v="855"/>
    <s v="S:Se terminaron los desarrollos según los requerimientos y se realizaron pruebas. La herramienta fue liberada en producción dentro del dashboard GAP-Inventario Añejamiento_x000a_N: Despliegue por parte del negocio con usuarios"/>
    <m/>
    <s v="Control de Activos"/>
    <n v="0"/>
    <s v="Control"/>
    <m/>
    <m/>
    <m/>
    <m/>
    <m/>
    <m/>
    <m/>
    <m/>
    <m/>
    <m/>
    <s v="Terminado"/>
  </r>
  <r>
    <m/>
    <n v="21"/>
    <s v="Proceso Jul-25"/>
    <m/>
    <s v="Página Sharepoint para Distribución "/>
    <s v="Site de SharePoint que contenga la información relativa al área de Distribución: procedimientos, materiales de capacitación PESD. Réplica sitio Retail"/>
    <m/>
    <x v="17"/>
    <x v="19"/>
    <x v="14"/>
    <n v="33"/>
    <s v="On time"/>
    <s v="Distribución"/>
    <s v="No"/>
    <s v="Digital Nlatam - Citizen Developers"/>
    <x v="0"/>
    <s v="NA"/>
    <s v="Claudia Oliden"/>
    <s v="Arturo Lozano"/>
    <s v="Arturo Lozano"/>
    <m/>
    <s v="Miguel Delgado"/>
    <s v="Operaciones"/>
    <s v="Sí"/>
    <s v="Claudia Oliden"/>
    <s v="Producción/Distribución Envasados"/>
    <n v="3"/>
    <n v="5"/>
    <n v="4"/>
    <n v="5"/>
    <n v="0"/>
    <n v="3"/>
    <n v="5"/>
    <n v="375"/>
    <n v="5"/>
    <n v="5"/>
    <n v="3"/>
    <n v="5"/>
    <n v="3"/>
    <n v="5"/>
    <n v="5"/>
    <n v="465"/>
    <n v="840"/>
    <s v="S: Se diseñó y construyó el sitio. Actualmente dados de alta 24 documentos, 5 dashboards, 2 accesos a sitios, 34 videos._x000a__x000a_N: En proceso se sube información que comparta Arturo Lozano en la página."/>
    <s v="Continuar con alimentación que compartan Arturo Lozano y Salvador González."/>
    <s v="Reducción de Tiempo"/>
    <m/>
    <s v="Control  Interno_x000a_Estandarizacion"/>
    <m/>
    <m/>
    <m/>
    <m/>
    <m/>
    <m/>
    <m/>
    <m/>
    <m/>
    <m/>
    <s v="Terminado"/>
  </r>
  <r>
    <m/>
    <n v="22"/>
    <s v="AM03136"/>
    <m/>
    <s v="Notificaciones automáticas a Clientes. RPA/AI"/>
    <s v="Automatización de proceso de notificación al cliente al momento de generar una transacción con Linde a su nombre."/>
    <m/>
    <x v="18"/>
    <x v="20"/>
    <x v="12"/>
    <n v="780"/>
    <s v="On time"/>
    <s v="Finanzas, RH, Administración"/>
    <s v="No"/>
    <s v="IT Group"/>
    <x v="0"/>
    <s v="IT Local"/>
    <s v="Marina Dávila"/>
    <s v="Oscar Flores"/>
    <s v="Marina Dávila"/>
    <s v="Carlos Arturo Rodríguez_x000a_/ Armando Ramos"/>
    <s v="José Ramón Rodríguez"/>
    <s v="PGP NAL."/>
    <s v="Sí"/>
    <s v="Marina Dávila"/>
    <s v="Marketing/Ventas Cilindros"/>
    <n v="4"/>
    <n v="5"/>
    <n v="5"/>
    <n v="5"/>
    <n v="1"/>
    <n v="5"/>
    <n v="5"/>
    <n v="450"/>
    <n v="5"/>
    <n v="5"/>
    <n v="2"/>
    <n v="5"/>
    <n v="3"/>
    <n v="3"/>
    <n v="3"/>
    <n v="390"/>
    <n v="840"/>
    <s v="S: RPA terminado, liberado para Cedis Saltillo y Cedis VH,_x000a_N: Continuación de despliegue resto de localidades"/>
    <s v="Marina convoca a Fuerza comercial y CSC para comunicación 26 de Feb, Ctes. 27 de Feb."/>
    <s v="Control de Activos"/>
    <n v="0"/>
    <s v="Soft Savings - Control_x000a_Satisfacción del cliente_x000a_Compliance_x000a_Servicio al Cliente"/>
    <m/>
    <m/>
    <m/>
    <m/>
    <m/>
    <m/>
    <m/>
    <n v="0"/>
    <m/>
    <m/>
    <s v="Terminado"/>
  </r>
  <r>
    <m/>
    <n v="26"/>
    <m/>
    <m/>
    <s v="Actualización Automática de Tablero de Ventas Retail"/>
    <s v="Automatización de información en tablero existente. Actualmente IT y Retail gestionan parte de la información manual para actualizarlo. _x000a_"/>
    <m/>
    <x v="19"/>
    <x v="4"/>
    <x v="15"/>
    <n v="180"/>
    <s v="On time"/>
    <s v="Ventas &amp; Mkt."/>
    <s v="Si"/>
    <s v="IT Group"/>
    <x v="0"/>
    <s v="SSC"/>
    <s v="Marina Dávila"/>
    <s v="Marco Pacheco"/>
    <s v="Deyanira Blanco"/>
    <s v="Juan Romero "/>
    <s v="José Ramón Rodríguez"/>
    <s v="PGP Centro/Sur"/>
    <s v="Sí"/>
    <s v="Marina Dávila"/>
    <s v="Marketing/Ventas Cilindros"/>
    <n v="3"/>
    <n v="5"/>
    <n v="2"/>
    <n v="5"/>
    <n v="1"/>
    <n v="5"/>
    <n v="3"/>
    <n v="360"/>
    <n v="5"/>
    <n v="5"/>
    <n v="3"/>
    <n v="3"/>
    <n v="5"/>
    <n v="5"/>
    <n v="5"/>
    <n v="465"/>
    <n v="825"/>
    <s v="S: Se crearon las cards 32535 ( para cargar de forma automática los vendedores vigentes - Juan Romero) la cual ya esta cerrada y la card 32536 (Programa para cargar las excepciones), ambas cards cerradas._x000a_"/>
    <s v="Concluido"/>
    <s v="Optimizacion del Proceso y reducción de tiempo admvo"/>
    <n v="0"/>
    <s v="Tiempo y Control"/>
    <m/>
    <m/>
    <m/>
    <m/>
    <m/>
    <m/>
    <m/>
    <m/>
    <m/>
    <m/>
    <s v="Terminado"/>
  </r>
  <r>
    <s v="G6"/>
    <n v="23"/>
    <m/>
    <n v="30571"/>
    <s v="Price Tag"/>
    <s v="Automatización de las campañas dinámicas de incremento de precios. Identifica rezagos en repaso de la inflación interna. Se alimenta del modelo del proyecto PRICING PRECISION."/>
    <m/>
    <x v="7"/>
    <x v="21"/>
    <x v="6"/>
    <n v="383"/>
    <s v="On time"/>
    <s v="Finanzas, RH, Administración"/>
    <s v="No"/>
    <s v="Digital Nlatam"/>
    <x v="1"/>
    <s v="Digital EEUU"/>
    <s v="NA"/>
    <s v="Ninfaedith Fernández"/>
    <s v="Oscar Flores / Ninfaedith Fernández"/>
    <s v="Iván Arredondo/ Frank Mufalli"/>
    <s v="Tania Mercado"/>
    <s v="PGP Centro/Sur"/>
    <s v="Sí"/>
    <s v="Claudia Oliden"/>
    <s v="Finanzas/RH/Compras/Nitropet"/>
    <n v="4"/>
    <n v="5"/>
    <n v="3"/>
    <n v="5"/>
    <n v="5"/>
    <n v="3"/>
    <n v="5"/>
    <n v="450"/>
    <n v="5"/>
    <n v="5"/>
    <n v="2"/>
    <n v="5"/>
    <n v="3"/>
    <n v="3"/>
    <n v="3"/>
    <n v="390"/>
    <n v="840"/>
    <s v="S:Se hizo la carga inicial de los catalogos y se esta configurando la jerarquia organizacional_x000a_N:Esperar la liberación de la primer versión para hacer la carga y probar"/>
    <m/>
    <n v="80000"/>
    <m/>
    <m/>
    <m/>
    <m/>
    <m/>
    <m/>
    <m/>
    <m/>
    <m/>
    <m/>
    <m/>
    <m/>
    <s v="Desarrollo"/>
  </r>
  <r>
    <m/>
    <n v="24"/>
    <m/>
    <m/>
    <s v="Medición de las mermas de Gases en Plantas"/>
    <s v="Actualmente no se miden las mermas diarias. Aprox 8 millones de pesos se incrementaron las mermas Vs el año anterior. Se da seguimiento semanal o quincenal. La información es manual y no siempre se tiene disponible. Se esperaría tener un mapa para tomar decisiones. Actualmente se usa un Excel donde se captura manual Producción, con factores en una &quot;calculadora&quot; de acuerdo al vol de producción."/>
    <m/>
    <x v="9"/>
    <x v="22"/>
    <x v="16"/>
    <n v="32"/>
    <s v="On time"/>
    <s v="Operaciones"/>
    <m/>
    <s v="Operaciones"/>
    <x v="2"/>
    <s v="Digital"/>
    <s v="Aldo Maldonado"/>
    <s v="Diego Carpio"/>
    <s v="Francisco Mata"/>
    <m/>
    <s v="Miguel Delgado"/>
    <s v="Operaciones"/>
    <s v="Si"/>
    <s v="Marina Dávila"/>
    <s v="Producción/Distribución Envasados"/>
    <n v="5"/>
    <n v="5"/>
    <n v="1"/>
    <n v="5"/>
    <n v="1"/>
    <n v="3"/>
    <n v="3"/>
    <n v="345"/>
    <n v="5"/>
    <n v="5"/>
    <n v="2"/>
    <n v="5"/>
    <n v="5"/>
    <n v="5"/>
    <n v="5"/>
    <n v="480"/>
    <n v="825"/>
    <s v="Revisar con el negocio"/>
    <m/>
    <m/>
    <m/>
    <m/>
    <m/>
    <m/>
    <m/>
    <m/>
    <m/>
    <m/>
    <m/>
    <m/>
    <m/>
    <m/>
    <s v="Nuevo"/>
  </r>
  <r>
    <m/>
    <n v="25"/>
    <m/>
    <m/>
    <s v="Capacitación para el programa del PESD"/>
    <s v="Desarrollo de materiales de capacitación digitales en Synthesia sobre el PESD para Conductores profesionales, que serán publicados en Elevate y tendrán exámenes para asegurar el aprendizaje."/>
    <m/>
    <x v="17"/>
    <x v="23"/>
    <x v="17"/>
    <n v="78"/>
    <s v="On time"/>
    <s v="Distribución"/>
    <s v="No"/>
    <s v="Digital Nlatam - Practicantes"/>
    <x v="2"/>
    <s v="Digital"/>
    <s v="Practicantes - Valenti Arriaga"/>
    <s v="Arturo Lozano"/>
    <s v="Arturo Lozano"/>
    <s v="ND"/>
    <s v="Tania Mercado"/>
    <s v="Operaciones"/>
    <s v="Sí"/>
    <s v="Claudia Oliden"/>
    <s v="Distribución Bulk/Servicio a Clientes - Instalaciones"/>
    <n v="3"/>
    <n v="1"/>
    <n v="4"/>
    <n v="5"/>
    <n v="1"/>
    <n v="5"/>
    <n v="5"/>
    <n v="360"/>
    <n v="5"/>
    <n v="5"/>
    <n v="3"/>
    <n v="5"/>
    <n v="3"/>
    <n v="5"/>
    <n v="5"/>
    <n v="465"/>
    <n v="825"/>
    <s v="S: Se tiene ya asignado al nuevo practicante Valenti Arriaga, el cual ya está entrenado en Synthesia. El siguiente paso es la recolección de la información con Arturo Lozano y Salvador González para desarrollar los videos. Posteriormente se solicitará a César González que suba los videos a Elevate y se hará el kickoff para su uso junto con el team de distribución STAFF."/>
    <s v="Solicitar a Arturo Lozano los materiales de capacitación para generarvideo en Synthesia."/>
    <m/>
    <m/>
    <s v="Control, compliance"/>
    <m/>
    <m/>
    <m/>
    <m/>
    <m/>
    <m/>
    <m/>
    <m/>
    <m/>
    <m/>
    <s v="Nuevo Arrancado"/>
  </r>
  <r>
    <s v="G7"/>
    <n v="27"/>
    <s v="GPG34734"/>
    <m/>
    <s v="Argus for Customer Contracts"/>
    <s v="El objetivo es alimentar la herramienta con contratos y esta genere tablas e info de manera organizada (predefinida). Con el objetivo de identificar oportunidades de cobros o ajustes a clientes."/>
    <m/>
    <x v="7"/>
    <x v="0"/>
    <x v="18"/>
    <n v="397"/>
    <s v="On time"/>
    <s v="Finanzas, RH, Administración"/>
    <s v="No"/>
    <s v="Digital Nlatam - Citizen Developers"/>
    <x v="0"/>
    <s v="Global AI"/>
    <s v="NA"/>
    <s v="Ninfaedith Fernández"/>
    <s v="Ninfaedith Fernández"/>
    <s v="Iván Arredondo"/>
    <s v="Tania Mercado"/>
    <s v="Finanzas /Compras / IT"/>
    <s v="Sí"/>
    <s v="Claudia Oliden"/>
    <s v="Finanzas/RH/Compras/Nitropet"/>
    <n v="4"/>
    <n v="5"/>
    <n v="1"/>
    <n v="5"/>
    <n v="3"/>
    <n v="3"/>
    <n v="5"/>
    <n v="390"/>
    <n v="4"/>
    <n v="4"/>
    <n v="3"/>
    <n v="5"/>
    <n v="5"/>
    <n v="3"/>
    <n v="5"/>
    <n v="435"/>
    <n v="825"/>
    <s v="S: Se finaliza y en un proyecto posterior se integrará al CRM._x000a_N: En un siguiente proyecto se desarrollará la integración con CRM e integrar al equipo de T. Digital, Edgar Madrigal, Ruben Gonzalez y Cindy Lozano"/>
    <s v="Falta la integración al CRM como una segunda etapa."/>
    <n v="64000"/>
    <m/>
    <m/>
    <m/>
    <m/>
    <m/>
    <m/>
    <m/>
    <m/>
    <m/>
    <n v="0"/>
    <d v="2025-06-01T00:00:00"/>
    <m/>
    <s v="Terminado"/>
  </r>
  <r>
    <m/>
    <n v="28"/>
    <m/>
    <m/>
    <s v="Migración CIAC /Atento"/>
    <s v="Migración de actividades de asesores comerciales que actualmente desempeña personal interno a terciarizarlo con Atento en el CSC"/>
    <m/>
    <x v="20"/>
    <x v="24"/>
    <x v="19"/>
    <n v="61"/>
    <s v="On time"/>
    <s v="Ventas &amp; Mkt."/>
    <m/>
    <s v="Digital Nlatam - Citizen Developers"/>
    <x v="0"/>
    <m/>
    <s v="Pilar Arenas"/>
    <s v="Gonzalo Algarra"/>
    <s v="Gonzalo Algarra"/>
    <m/>
    <m/>
    <s v="PGP Nacional"/>
    <s v="Si"/>
    <s v="Pilar Arenas"/>
    <m/>
    <n v="5"/>
    <n v="5"/>
    <n v="5"/>
    <n v="5"/>
    <n v="3"/>
    <n v="3"/>
    <n v="3"/>
    <n v="435"/>
    <n v="4"/>
    <n v="5"/>
    <n v="3"/>
    <n v="3"/>
    <n v="3"/>
    <n v="5"/>
    <n v="3"/>
    <n v="390"/>
    <n v="825"/>
    <s v="S: Se solicita a Pilar Arenas empezar a trabajar con Equipo de CSC para migrar actividades. Se sostienen reuniones en el mes de Abril_x000a_N: En proceso transición de actividades durante May y Jun."/>
    <m/>
    <s v="Optimizacion del Proceso"/>
    <m/>
    <m/>
    <m/>
    <m/>
    <m/>
    <m/>
    <m/>
    <m/>
    <m/>
    <m/>
    <m/>
    <m/>
    <s v="Desarrollo"/>
  </r>
  <r>
    <s v="E8"/>
    <n v="29"/>
    <s v="Proceso Jul-25"/>
    <m/>
    <s v="Segmentación de clientes CIAC - Norte"/>
    <s v="Proceso automático para actualizar la segmentación de los clientes de PGP según sus criterios de comportamiento"/>
    <m/>
    <x v="11"/>
    <x v="25"/>
    <x v="12"/>
    <n v="417"/>
    <s v="On time"/>
    <s v="Servicio al Cliente"/>
    <m/>
    <s v="Transformación Digital"/>
    <x v="0"/>
    <s v="SSC"/>
    <m/>
    <s v="Oscar Flores"/>
    <s v="Ana Treviño"/>
    <s v="César Paz"/>
    <s v="José Ramón Rodríguez"/>
    <s v="PGP Nte./ Occidente / Noroeste"/>
    <s v="Sí"/>
    <s v="Pilar Arenas"/>
    <s v="Marketing/Ventas Cilindros"/>
    <n v="3"/>
    <n v="5"/>
    <n v="3"/>
    <n v="5"/>
    <n v="3"/>
    <n v="5"/>
    <n v="3"/>
    <n v="405"/>
    <n v="5"/>
    <n v="5"/>
    <n v="2"/>
    <n v="3"/>
    <n v="3"/>
    <n v="5"/>
    <n v="5"/>
    <n v="420"/>
    <n v="825"/>
    <s v="S:Se desarrolló en CRM tablas con los cuestionarios para capturar la información y mediante un reporte combinando calcular los valores de cada segmento al que corresponden los clientes. Actualmente se está utilizando en CIAC Norte_x000a__x000a_N: Replicar a Centro y otras divisiones"/>
    <s v="1. Sesión para revisar el alcance del avance en CRM y definir cómo se puede replicar para el Centro_x000a_2. Tocar base con Gonzalo y Paco porque hay cambio en el alcance de la implementación del CIAC_x000a_3. Incluir dentro del alcance de los practicantes el diseño del proceso automático de la segmentación"/>
    <s v="Reducción de Tiempo"/>
    <m/>
    <s v="Automatización_x000a_Reducción de Hrs Hombre"/>
    <m/>
    <m/>
    <m/>
    <m/>
    <m/>
    <m/>
    <m/>
    <m/>
    <m/>
    <m/>
    <s v="Terminado"/>
  </r>
  <r>
    <m/>
    <n v="31"/>
    <m/>
    <n v="30498"/>
    <s v="Aplicación Qliq _x000a_Lento movimiento"/>
    <s v="Analizar la información generada por TA para identificar oportunidades de Lento movimiento, mejorar y monitorear el inventario por localidad "/>
    <m/>
    <x v="21"/>
    <x v="26"/>
    <x v="13"/>
    <n v="136"/>
    <s v="On time"/>
    <s v="Finanzas, RH, Administración"/>
    <m/>
    <s v="Digital Nlatam"/>
    <x v="0"/>
    <s v="Digital "/>
    <m/>
    <s v="Erika Acosta"/>
    <s v="Anabel Estrada / Brenda Ramírez"/>
    <s v="TBD"/>
    <s v="Aldo Maldonado"/>
    <s v="Operaciones"/>
    <s v="Sí"/>
    <s v="Marina Dávila"/>
    <s v="Producción/Distribución Envasados"/>
    <n v="5"/>
    <n v="5"/>
    <n v="2"/>
    <n v="5"/>
    <n v="3"/>
    <n v="3"/>
    <n v="3"/>
    <n v="390"/>
    <n v="5"/>
    <n v="5"/>
    <n v="3"/>
    <n v="5"/>
    <n v="3"/>
    <n v="5"/>
    <n v="3"/>
    <n v="435"/>
    <n v="825"/>
    <s v="S: Realización de cambios solicitados, no hay nada pendiente por desarrollar. Herramienta liberada._x000a_N: Revisar con usuarios el uso de la herramienta."/>
    <m/>
    <s v="Control de Activos"/>
    <m/>
    <s v="Control de activos_x000a_&lt; 10%"/>
    <m/>
    <m/>
    <m/>
    <m/>
    <m/>
    <m/>
    <m/>
    <m/>
    <m/>
    <m/>
    <s v="Terminado"/>
  </r>
  <r>
    <m/>
    <n v="30"/>
    <m/>
    <n v="30498"/>
    <s v="Aplicación Celonis/Qliq _x000a_Flujo de un cilindro"/>
    <s v="Facilitar el proceso de monitoreo del flujo de un cilindro desde que es inicializado para detectar oportunidades._x000a_"/>
    <m/>
    <x v="0"/>
    <x v="27"/>
    <x v="16"/>
    <n v="244"/>
    <s v="Stand by"/>
    <s v="Operaciones"/>
    <m/>
    <s v="Digital Nlatam"/>
    <x v="1"/>
    <s v="Digital Business Solutions (Global)"/>
    <m/>
    <s v="Erika Acosta"/>
    <s v="Anabel Estrada / Brenda Ramírez"/>
    <s v="Uriel Torres / Pedro Ramírez"/>
    <s v="Aldo Maldonado"/>
    <m/>
    <s v="Sí"/>
    <s v="Pilar Arenas"/>
    <s v="Producción/Distribución Envasados"/>
    <n v="5"/>
    <n v="5"/>
    <n v="2"/>
    <n v="5"/>
    <n v="3"/>
    <n v="3"/>
    <n v="3"/>
    <n v="390"/>
    <n v="5"/>
    <n v="5"/>
    <n v="3"/>
    <n v="5"/>
    <n v="3"/>
    <n v="5"/>
    <n v="3"/>
    <n v="435"/>
    <n v="825"/>
    <s v="S:  Se probo la solución en su versión original de Europa, identificando ajustes neCésarios para la región LATAM. _x000a_Se levantaron definiciones de negocio y de proceso para cobros potenciales. Aunque la versión de Europa usaba SAP y se adaptó la nueva versión a JDE._x000a_Actualmente ya se tienen 6 países incluyendo México con esta funcionalidad_x000a_Gerardo solicitó cambios a unos requerimientos - semana del 17 de Feb._x000a_N: Realizar los cambios identificados - 24 al 28 de feb"/>
    <s v="1. Seguimiento con Pedro Ramírez sobre los cambios solicitados - 3 de Mar_x000a_2. Una vez liberados los cambios, se requiere probar y validar._x000a_"/>
    <m/>
    <m/>
    <s v="Control de activos"/>
    <m/>
    <m/>
    <m/>
    <m/>
    <m/>
    <m/>
    <m/>
    <m/>
    <m/>
    <m/>
    <s v="Terminado"/>
  </r>
  <r>
    <m/>
    <n v="32"/>
    <m/>
    <m/>
    <s v="Herramienta Digital para el análisis y seguimiento del uso de Hand Held en Distrubución"/>
    <s v="Herramienta de uso diario con visibilidad de uso de las HH, responsables administrativos, zonas, detalle de clientes y vendedores_x000a_"/>
    <m/>
    <x v="22"/>
    <x v="28"/>
    <x v="3"/>
    <n v="93"/>
    <s v="On time"/>
    <s v="Finanzas, RH, Administración"/>
    <m/>
    <s v="Digital Nlatam - Citizen Developers"/>
    <x v="0"/>
    <s v="Digital"/>
    <s v="Aldo Maldonado"/>
    <s v="Oscar Flores"/>
    <s v="Oscar Flores"/>
    <s v="N/A"/>
    <s v="José Ramón Rodríguez"/>
    <m/>
    <s v="Si"/>
    <s v="Pilar Arenas"/>
    <s v="Finanzas/RH/Compras/Nitropet"/>
    <n v="3"/>
    <n v="5"/>
    <n v="4"/>
    <n v="5"/>
    <n v="0"/>
    <n v="1"/>
    <n v="3"/>
    <n v="315"/>
    <n v="5"/>
    <n v="5"/>
    <n v="3"/>
    <n v="5"/>
    <n v="5"/>
    <n v="5"/>
    <n v="5"/>
    <n v="495"/>
    <n v="810"/>
    <s v="Se mejoró el reporte original de uso de HH, asignando responsables administrativos, detalle de lo que debe trabajar, por Región y localidad "/>
    <s v="Concluido "/>
    <s v="Control "/>
    <m/>
    <s v="Control / Compliance"/>
    <m/>
    <m/>
    <m/>
    <m/>
    <m/>
    <m/>
    <m/>
    <m/>
    <m/>
    <m/>
    <s v="Análisis"/>
  </r>
  <r>
    <m/>
    <n v="33"/>
    <m/>
    <m/>
    <s v="Heramienta Digital para el análisis y seguimiento diario reclamaciones"/>
    <s v="Seguimiento diario al cierre de reclamaciones con visibilidad de responsables administrativos, zonas, detalle de clientes y vendedores. Estatus, vencimiento, recurrencia etc._x000a_"/>
    <m/>
    <x v="22"/>
    <x v="28"/>
    <x v="3"/>
    <n v="93"/>
    <s v="On time"/>
    <s v="Finanzas, RH, Administración"/>
    <m/>
    <s v="Digital Nlatam - Citizen Developers"/>
    <x v="0"/>
    <s v="Digital"/>
    <s v="Aldo Maldonado"/>
    <s v="Oscar Flores"/>
    <s v="Oscar Flores"/>
    <s v="N/A"/>
    <s v="José Ramón Rodríguez"/>
    <m/>
    <s v="Si"/>
    <s v="Pilar Arenas"/>
    <s v="Finanzas/RH/Compras/Nitropet"/>
    <n v="3"/>
    <n v="5"/>
    <n v="4"/>
    <n v="5"/>
    <n v="0"/>
    <n v="1"/>
    <n v="3"/>
    <n v="315"/>
    <n v="5"/>
    <n v="5"/>
    <n v="3"/>
    <n v="5"/>
    <n v="5"/>
    <n v="5"/>
    <n v="5"/>
    <n v="495"/>
    <n v="810"/>
    <s v="Se desarrolló un nuevo reporte para visualizar el estatus de las reclamaciones, este reporte se actualiza a diario.  Se puede visualizar por responsable administrativo, Región, localida. Estatus, reclamaciones por vencer y el deatlle de la información de la reclamación y todo lo documentado en el SMC"/>
    <s v="Concluido "/>
    <s v="Control "/>
    <m/>
    <s v="Control / Compliance"/>
    <m/>
    <m/>
    <m/>
    <m/>
    <m/>
    <m/>
    <m/>
    <m/>
    <m/>
    <m/>
    <s v="Análisis"/>
  </r>
  <r>
    <m/>
    <n v="34"/>
    <m/>
    <m/>
    <s v="Actualización a la herramienta digital de seguimiento a Permisos en tiendas"/>
    <s v="Mejoras al reporte. incluye al responsable administrativo y una visión de corto plazo de lo que está en riesgo de vencimiento."/>
    <m/>
    <x v="22"/>
    <x v="28"/>
    <x v="3"/>
    <n v="93"/>
    <s v="On time"/>
    <s v="Finanzas, RH, Administración"/>
    <m/>
    <s v="Digital Nlatam - Citizen Developers"/>
    <x v="0"/>
    <s v="Digital"/>
    <s v="Aldo Maldonado"/>
    <s v="Oscar Flores"/>
    <s v="Oscar Flores"/>
    <s v="N/A"/>
    <s v="José Ramón Rodríguez"/>
    <m/>
    <s v="Si"/>
    <s v="Pilar Arenas"/>
    <s v="Finanzas/RH/Compras/Nitropet"/>
    <n v="3"/>
    <n v="5"/>
    <n v="4"/>
    <n v="5"/>
    <n v="0"/>
    <n v="1"/>
    <n v="3"/>
    <n v="315"/>
    <n v="5"/>
    <n v="5"/>
    <n v="3"/>
    <n v="5"/>
    <n v="5"/>
    <n v="5"/>
    <n v="5"/>
    <n v="495"/>
    <n v="810"/>
    <s v="Se desarrolló un nuevo reporte sobre la base del anterior, que no solo muestra el estatus de los permisos si no que también permite dar un seguimiento diario del los permisos en riesgo de vencimiento en el corto plazo."/>
    <s v="Concluido "/>
    <s v="Control "/>
    <m/>
    <s v="Control / Compliance"/>
    <m/>
    <m/>
    <m/>
    <m/>
    <m/>
    <m/>
    <m/>
    <m/>
    <m/>
    <m/>
    <s v="Análisis"/>
  </r>
  <r>
    <m/>
    <n v="37"/>
    <s v="Proceso Jul-25"/>
    <m/>
    <s v="Asistente virtual con AI para consulta de información confiable y aseguramiento de requisitos en el proceso de Exportación de Gases"/>
    <s v="Asistente de AI mediante el uso de NITRO y Copilot que permite consultar información actualizada de normativas y procedimientos que permitan llevar a cabo un proceso de exportación de Gases basado en información actualizada y en Compliance"/>
    <m/>
    <x v="21"/>
    <x v="29"/>
    <x v="1"/>
    <n v="48"/>
    <s v="On time"/>
    <s v="Finanzas, RH, Administración"/>
    <m/>
    <s v="Digital Nlatam - Citizen Developers"/>
    <x v="0"/>
    <s v="Global AI"/>
    <m/>
    <s v="Raúl Gallegos "/>
    <s v="Karla Beatriz García"/>
    <s v="Gerardo Moya"/>
    <s v="José Ramón Rodríguez"/>
    <s v="Nacional"/>
    <s v="Sí"/>
    <s v="Manuel Lozoya"/>
    <s v="Marketing/Ventas Cilindros"/>
    <n v="3"/>
    <n v="5"/>
    <n v="1"/>
    <n v="5"/>
    <n v="1"/>
    <n v="1"/>
    <n v="3"/>
    <n v="285"/>
    <n v="5"/>
    <n v="5"/>
    <n v="5"/>
    <n v="5"/>
    <n v="5"/>
    <n v="5"/>
    <n v="5"/>
    <n v="525"/>
    <n v="810"/>
    <s v="S: Sesión con Negocio Karla García. Se determinó arrancar con  Ley Aduanera / IATA / IMO se utilizará NITRO en combinación con Copilot para consultas. Se realizaron manuales de negocio OTC para Vta de Exportaciones, Vta de HG´s CIls y Equipos para exportaciones, Procedimiento de Importación para Vta Internacional y las Hojas de Seguras de los principales Productos, se cotizaron las guías de la IATA e IMO en versión PDF 2025, aprox 600 USD c/u, Se acuerda arrancar con Exportaciones (3 personas). Se suben Documentos semana del 7 de Abr. _x000a_N: Hacer la compra de las Guías, Karla García. Subir los documentos pendientes por subir. Para la parte de importaciones se enlazará con el proyecto de aplicación Juan Daniel Gonzalez."/>
    <s v="1. Se requiere conseguir los documentos Digitales para darlos de alta junto con los Fotamos Básicos DGD Packing list y documentos comerciales_x000a__x000a_2. Se agenda sesión de seguimiento con Karla García para semana 22 de Abril y par revisar con Miguel Mtz sesión 7 de Mayo."/>
    <n v="20000"/>
    <m/>
    <s v="Optimización del proceso_x000a_Reducción de carga administrativa"/>
    <m/>
    <m/>
    <m/>
    <m/>
    <m/>
    <m/>
    <m/>
    <m/>
    <m/>
    <m/>
    <s v="Terminado"/>
  </r>
  <r>
    <s v="E2"/>
    <n v="35"/>
    <m/>
    <m/>
    <s v="App Medigas, Rediseño"/>
    <s v="Re diseño de App Medigas para permitir que los pacientes soliciten accesorios, cilindros chicos, o la recolección de activos._x000a_"/>
    <m/>
    <x v="23"/>
    <x v="0"/>
    <x v="19"/>
    <n v="304"/>
    <s v="Cancelado"/>
    <s v="Servicio al Cliente"/>
    <s v="No"/>
    <s v="Transformación Digital"/>
    <x v="3"/>
    <s v="SSC"/>
    <s v="NA"/>
    <s v="Alan Mendoza"/>
    <s v="Cindy Lozano"/>
    <s v="Christian Carrillo"/>
    <s v="José Ramón Rodríguez"/>
    <s v="Desarrollo de Negocios"/>
    <s v="Sí"/>
    <s v="Claudia Oliden"/>
    <s v="Distribución Bulk/Servicio a Clientes - Instalaciones"/>
    <n v="4"/>
    <n v="5"/>
    <n v="5"/>
    <n v="5"/>
    <n v="1"/>
    <n v="3"/>
    <n v="5"/>
    <n v="420"/>
    <n v="5"/>
    <n v="5"/>
    <n v="2"/>
    <n v="5"/>
    <n v="3"/>
    <n v="1"/>
    <n v="5"/>
    <n v="390"/>
    <n v="810"/>
    <s v="S: Estaba en la etapa de análisis de los requerimientos extra (por pacientes). Originalmente esto surgió por el equipo de T. Digital para generar la adopción por parte de pacientes que siguen marcando al CSC Medigas para solicitudes EXTRA a recargas (otro tipo de accesorio o cilindro y eso no se puede hacer en la APP y es el ajuste que proponía T. Digital). Se quedó en backlog por parte de T. Digital dado que les asignaron otras responsabilidades._x000a_N: En Validación con Edgar Madrigal y Cindy Lozano si se llevará a cabo este año o no."/>
    <s v="Proyecto colocado en backlog por el área de transformación digital dado que es un nice to have y actualmente el equipo se está enfocando en otras necesidades, además que esto nunca fue solicitado por el negocio."/>
    <n v="60000"/>
    <s v="Tiempo - Hard Savings $ 60 K USD (disminución de 4 agentes $25k MXN/mes en CSC por conversión digital)_x000a_"/>
    <s v="Mejora de Servicio a pacientes"/>
    <m/>
    <m/>
    <m/>
    <m/>
    <m/>
    <m/>
    <m/>
    <m/>
    <m/>
    <m/>
    <s v="Análisis"/>
  </r>
  <r>
    <m/>
    <n v="36"/>
    <m/>
    <m/>
    <s v="Uso de Inteligencia Artificial para consulta de información confiable y aseguramiento de requisitos en el proceso de importacion de Gases"/>
    <s v="Facilitar y agilizar el proceso de búsqueda de información relevante de Exportaciones  a través de NITRO"/>
    <m/>
    <x v="24"/>
    <x v="29"/>
    <x v="20"/>
    <n v="202"/>
    <s v="On time"/>
    <s v="Finanzas, RH, Administración"/>
    <m/>
    <s v="Digital Nlatam - Citizen Developers"/>
    <x v="1"/>
    <s v="Global AI"/>
    <m/>
    <s v="Raúl Gallegos "/>
    <s v="Karla Beatriz García"/>
    <s v="Gerardo Moya"/>
    <s v="Tania Mercado"/>
    <m/>
    <s v="Sí"/>
    <s v="Manuel Lozoya"/>
    <s v="Finanzas/RH/Compras/Nitropet"/>
    <n v="3"/>
    <n v="5"/>
    <n v="1"/>
    <n v="5"/>
    <n v="1"/>
    <n v="1"/>
    <n v="3"/>
    <n v="285"/>
    <n v="5"/>
    <n v="5"/>
    <n v="5"/>
    <n v="5"/>
    <n v="5"/>
    <n v="5"/>
    <n v="5"/>
    <n v="525"/>
    <n v="810"/>
    <s v="S: En análisis requirimientos de info para importaciones y se correrá en paralelo con Proyecto de Exportaciones"/>
    <s v="1. Se requiere conseguir los documentos Digitales para darlos de alta junto con los Fotamos Básicos DGD Packing list y documentos comerciales_x000a_2. Se agenda sesión de seguimiento con Karla García para semana 20 de Marzo_x000a_3. Agosto 2025 / El proyecto se divide en dos partes : 1. Desarrollo de aplicactivo para la administración de los productos (IT), 2. Desarrollo de un visor para visibilidad de la información para el área comercial. "/>
    <m/>
    <m/>
    <s v="Optimización del proceso_x000a_Reducción de carga administrativa"/>
    <m/>
    <m/>
    <m/>
    <m/>
    <m/>
    <m/>
    <m/>
    <m/>
    <m/>
    <m/>
    <s v="Análisis"/>
  </r>
  <r>
    <s v="A1"/>
    <n v="39"/>
    <m/>
    <m/>
    <s v="Nitro for CSC"/>
    <s v="Asistente virtual de consulta de agentes del CSC para brindar respuestas e información a pacientes de Medigas. Haciendo mas confiable y rápida la respuesta"/>
    <m/>
    <x v="25"/>
    <x v="26"/>
    <x v="0"/>
    <n v="143"/>
    <s v="On time"/>
    <s v="Servicio al Cliente"/>
    <m/>
    <s v="Digital Nlatam - Citizen Developers"/>
    <x v="0"/>
    <s v="Global AI"/>
    <m/>
    <s v="Marcela Hernández"/>
    <s v="Marcela Hernández"/>
    <s v="Iván Arredondo"/>
    <s v="Tania Mercado"/>
    <s v="Finanzas /Compras / IT"/>
    <s v="Sí"/>
    <s v="Marina Dávila"/>
    <s v="Finanzas/RH/Compras/Nitropet"/>
    <n v="3"/>
    <n v="5"/>
    <n v="5"/>
    <n v="5"/>
    <n v="0"/>
    <n v="3"/>
    <n v="5"/>
    <n v="390"/>
    <n v="5"/>
    <n v="5"/>
    <n v="2"/>
    <n v="3"/>
    <n v="3"/>
    <n v="5"/>
    <n v="5"/>
    <n v="420"/>
    <n v="810"/>
    <s v="S: Información cargada en Nitro lista para su uso y liberación_x000a_N: CSC tiene nueva opción de usar herramienta De Atento con mayor funcionalidad."/>
    <m/>
    <s v="Mejora en Servicio"/>
    <n v="0"/>
    <s v="Mejora en servicio a clientes"/>
    <m/>
    <m/>
    <m/>
    <m/>
    <m/>
    <m/>
    <m/>
    <m/>
    <m/>
    <m/>
    <s v="Terminado"/>
  </r>
  <r>
    <m/>
    <n v="38"/>
    <m/>
    <m/>
    <s v="Modificación de las reglas de corte y prioridades en JDE para Medigas en JDE"/>
    <s v="Modificación de las reglas de decision digitales en JDE para los cortes de pedidos y convenios de Medigas para planta Nogalar en función de los acuerdos comerciales y la Operación de planta. Es necesario modificar la lógica actual del módulo de órdenes en JDE con una serie de reglas de corte predefinidas que se traslapan con reglas de convenios negocioados con instituciones Privadas."/>
    <m/>
    <x v="26"/>
    <x v="3"/>
    <x v="6"/>
    <n v="111"/>
    <s v="On time"/>
    <s v="Operaciones"/>
    <s v="No"/>
    <s v="IT"/>
    <x v="1"/>
    <s v="IT Local"/>
    <m/>
    <s v="Karla Rodriguez"/>
    <s v="Luis Banda"/>
    <s v="Sergio Israel Rdgz"/>
    <s v="Miguel Delgado"/>
    <s v="Desarrollo de Negocios"/>
    <s v="Si"/>
    <s v="Marina Dávila"/>
    <s v="Marketing/Ventas Cilindros"/>
    <n v="3"/>
    <n v="5"/>
    <n v="1"/>
    <n v="5"/>
    <n v="5"/>
    <n v="3"/>
    <n v="3"/>
    <n v="375"/>
    <n v="5"/>
    <n v="5"/>
    <n v="3"/>
    <n v="5"/>
    <n v="5"/>
    <n v="3"/>
    <n v="3"/>
    <n v="435"/>
    <n v="810"/>
    <s v="S: Se da de alta card 34872, actualmente se estan realizando pruebas para validar información._x000a_N: Fecha de liberación se recorre a sept"/>
    <m/>
    <s v="Servicio / Compliance"/>
    <m/>
    <m/>
    <m/>
    <m/>
    <m/>
    <m/>
    <m/>
    <m/>
    <m/>
    <m/>
    <m/>
    <m/>
    <s v="Análisis"/>
  </r>
  <r>
    <m/>
    <n v="40"/>
    <m/>
    <m/>
    <s v="APP/ BD de documentos para cumplimiento del REPSE en proyectos con clientes para servicios especializados Microbulk."/>
    <s v="APP / BD para solicitud y disponibilidad de documentos requeridos (pagos de nómina /IMSS / INFONAVIT) del REPSE en proyectos de Microbulk con el cliente."/>
    <m/>
    <x v="27"/>
    <x v="30"/>
    <x v="3"/>
    <n v="55"/>
    <s v="On time"/>
    <s v="Ventas &amp; Mkt."/>
    <s v="No"/>
    <s v="Digital Nlatam - Citizen Developers"/>
    <x v="0"/>
    <s v="Digital"/>
    <s v="Adán Alarcón"/>
    <s v="Jessica Zanella"/>
    <s v="Adán Alarcón"/>
    <s v="NA"/>
    <m/>
    <s v="PGP Nacional"/>
    <s v="Si"/>
    <s v="Claudia Oliden"/>
    <s v="Marketing/Ventas Cilindros"/>
    <n v="3"/>
    <n v="5"/>
    <n v="2"/>
    <n v="5"/>
    <n v="0"/>
    <n v="3"/>
    <n v="3"/>
    <n v="315"/>
    <n v="5"/>
    <n v="5"/>
    <n v="4"/>
    <n v="5"/>
    <n v="3"/>
    <n v="5"/>
    <n v="5"/>
    <n v="480"/>
    <n v="795"/>
    <s v="S: En etapa de implementación, por pasar la info a comunicación."/>
    <s v="Proyecto desarrollado por CITIZEN DEVELOPER: Adán Alarcón"/>
    <s v="Tiempo / Compliance"/>
    <m/>
    <s v="Compliance"/>
    <m/>
    <m/>
    <m/>
    <m/>
    <m/>
    <m/>
    <m/>
    <m/>
    <m/>
    <m/>
    <s v="Terminado"/>
  </r>
  <r>
    <s v="E1"/>
    <n v="41"/>
    <s v="Proceso Jul-25"/>
    <m/>
    <s v="Datawarehouse de logística para KPIS logística"/>
    <s v="Creación de un Dataware house para KPIS logística."/>
    <m/>
    <x v="7"/>
    <x v="7"/>
    <x v="12"/>
    <n v="416"/>
    <s v="On time"/>
    <s v="Distribución"/>
    <s v="No"/>
    <s v="IT Group"/>
    <x v="0"/>
    <s v="Externo"/>
    <s v="NA"/>
    <s v="Mayela Ramírez"/>
    <s v="Mayela Ramírez"/>
    <s v="Juan España y  proveedor externo"/>
    <s v="Miguel Delgado"/>
    <s v="Operaciones"/>
    <s v="Sí"/>
    <s v="Claudia Oliden"/>
    <s v="Producción/Distribución Envasados"/>
    <n v="5"/>
    <n v="5"/>
    <n v="5"/>
    <n v="5"/>
    <n v="0"/>
    <n v="5"/>
    <n v="5"/>
    <n v="450"/>
    <n v="4"/>
    <n v="4"/>
    <n v="1"/>
    <n v="5"/>
    <n v="3"/>
    <n v="1"/>
    <n v="5"/>
    <n v="345"/>
    <n v="795"/>
    <s v="S: Modelo de datos liberado con el que se han podido construir 3 tableros de indicadores para Distribución._x000a_N: Mantener el modelo y seguir construyendo herramientas basadas en el modelo construido"/>
    <s v="Mayela Ramírez confirma que el proyecto ya está terminado, inlusive los tableros que requiere. Lo que actualmente hace es tener un seguimiento con IT en caso de que algún tablero presente alguna falla."/>
    <s v="Reducción de Tiempo"/>
    <m/>
    <s v="Estandarización_x000a_Reducción de Hrs Hombre_x000a_Integración de Datos"/>
    <m/>
    <m/>
    <m/>
    <m/>
    <m/>
    <m/>
    <m/>
    <m/>
    <m/>
    <m/>
    <s v="Terminado"/>
  </r>
  <r>
    <m/>
    <n v="44"/>
    <m/>
    <m/>
    <s v="Página de Sharepoint de Precios y Contratos."/>
    <s v="Actualización de la página de PYC con información relevante para el área comercial."/>
    <m/>
    <x v="15"/>
    <x v="31"/>
    <x v="8"/>
    <n v="34"/>
    <s v="On time"/>
    <s v="Finanzas, RH, Administración"/>
    <s v="No"/>
    <s v="Digital Nlatam - Citizen Developers"/>
    <x v="0"/>
    <s v="Digital"/>
    <s v="Claudia Oliden"/>
    <s v="Ninfaedith Fernández"/>
    <s v="Ninfaedith Fernández"/>
    <s v="NA"/>
    <s v="Tania Mercado"/>
    <s v="Finanzas /Compras / IT"/>
    <s v="Si"/>
    <s v="Claudia Oliden"/>
    <s v="Finanzas/RH/Compras/Nitropet"/>
    <n v="3"/>
    <n v="5"/>
    <n v="4"/>
    <n v="5"/>
    <n v="0"/>
    <n v="3"/>
    <n v="0"/>
    <n v="300"/>
    <n v="5"/>
    <n v="5"/>
    <n v="4"/>
    <n v="5"/>
    <n v="3"/>
    <n v="5"/>
    <n v="5"/>
    <n v="480"/>
    <n v="780"/>
    <s v="S: Sitio terminado y validado por Ninfaedith Fernández."/>
    <m/>
    <s v="Reducción de Tiempos de consulta"/>
    <m/>
    <s v="Información para área comercial sobre PYC."/>
    <m/>
    <m/>
    <m/>
    <m/>
    <m/>
    <m/>
    <m/>
    <m/>
    <m/>
    <m/>
    <s v="Terminado"/>
  </r>
  <r>
    <m/>
    <n v="42"/>
    <m/>
    <m/>
    <s v="Eliminación de manejo de efectivo en tiendas."/>
    <s v="Implementación Mercado Pago para ventas de contado, adecuación al Sistema de Bitácoras y Tesorería para el cierre de bitácoras."/>
    <m/>
    <x v="0"/>
    <x v="28"/>
    <x v="20"/>
    <n v="93"/>
    <s v="On time"/>
    <s v="Finanzas, RH, Administración"/>
    <m/>
    <s v="IT Group"/>
    <x v="1"/>
    <s v="Externo /IT"/>
    <m/>
    <s v="Oscar Flores/Marco Pacheco"/>
    <s v="Deyanira Blanco"/>
    <s v="Velia Niño, Marina Dávila"/>
    <s v="Tania Mercado"/>
    <s v="PGP NAL."/>
    <s v="Sí"/>
    <s v="Marina Dávila"/>
    <s v="Finanzas/RH/Compras/Nitropet"/>
    <n v="5"/>
    <n v="5"/>
    <n v="3"/>
    <n v="5"/>
    <n v="5"/>
    <n v="1"/>
    <n v="3"/>
    <n v="405"/>
    <n v="5"/>
    <n v="5"/>
    <n v="2"/>
    <n v="5"/>
    <n v="3"/>
    <n v="3"/>
    <n v="3"/>
    <n v="390"/>
    <n v="795"/>
    <s v="S: Se firma NDA  y contato. Se implementa nuevo desarrollo en sistema Bitácoras y Tesorería. Se inicia en Agosto piloto con 6 sucursales._x000a_N: En mes septiembre se avanza con implementación en 30 localidades y en octubre con las 46 localidades restantes, a partir de noviembre se inicia cancelación servicio panamericano. Evaluación proceso conductores para eliminación del manejo de efectivo en rutas para implementar en octubre"/>
    <m/>
    <n v="150000"/>
    <m/>
    <s v="Control de transacciones y cumplimiento"/>
    <m/>
    <m/>
    <m/>
    <m/>
    <m/>
    <m/>
    <m/>
    <m/>
    <d v="2025-10-01T00:00:00"/>
    <m/>
    <s v="Desarrollo"/>
  </r>
  <r>
    <m/>
    <n v="43"/>
    <m/>
    <n v="27154"/>
    <s v="Sales Forecast Tool"/>
    <s v="Herramienta para automatizar el proceso de creación de forecast mensual para PGP basado en modelo de la Región Noroeste._x000a_"/>
    <m/>
    <x v="0"/>
    <x v="32"/>
    <x v="20"/>
    <n v="596"/>
    <s v="On time"/>
    <s v="Ventas &amp; Mkt."/>
    <m/>
    <s v="Digital Nlatam"/>
    <x v="1"/>
    <s v="Digital EEUU"/>
    <m/>
    <s v="Oscar Flores"/>
    <s v="Oscar Flores"/>
    <s v="José Lainez"/>
    <s v="José Ramón Rodríguez"/>
    <s v="PGP Norte"/>
    <s v="Sí"/>
    <s v="Marina Dávila"/>
    <s v="Marketing/Ventas Cilindros"/>
    <n v="3"/>
    <n v="5"/>
    <n v="3"/>
    <n v="5"/>
    <n v="0"/>
    <n v="3"/>
    <n v="5"/>
    <n v="360"/>
    <n v="5"/>
    <n v="5"/>
    <n v="3"/>
    <n v="5"/>
    <n v="3"/>
    <n v="5"/>
    <n v="3"/>
    <n v="435"/>
    <n v="795"/>
    <s v="S: Se realiza el desarrollo y se encuentra en pruebas para validar información._x000a_N: Se realizan juntas semanales de seguimiento"/>
    <m/>
    <s v="Reducción de Tiempos en Gtes"/>
    <n v="0"/>
    <s v="Soft_x000a_Precision de Fcst_x000a_Reducción de Tiempo"/>
    <m/>
    <m/>
    <m/>
    <m/>
    <m/>
    <m/>
    <m/>
    <m/>
    <m/>
    <m/>
    <s v="Desarrollo"/>
  </r>
  <r>
    <m/>
    <n v="45"/>
    <s v="NO"/>
    <m/>
    <s v="Visor de CO2 Bebidas"/>
    <s v="Visor del negocio de CO2 enfocado en indicadores de venta para el segmento de Bebidas para los más importante grupos a nivel México."/>
    <m/>
    <x v="27"/>
    <x v="33"/>
    <x v="9"/>
    <n v="74"/>
    <s v="On time"/>
    <s v="Ventas &amp; Mkt."/>
    <s v="No"/>
    <s v="Digital Nlatam - Practicantes"/>
    <x v="0"/>
    <s v="Digital"/>
    <s v="Valenti Arriaga / Grisel Martínez"/>
    <s v="Jessica Zanella"/>
    <s v="Grisel Martínez"/>
    <s v="NA"/>
    <s v="NA"/>
    <s v="PGP Nacional"/>
    <s v="Si"/>
    <s v="Claudia Oliden"/>
    <s v="Marketing/Ventas Cilindros"/>
    <n v="3"/>
    <n v="5"/>
    <n v="1"/>
    <n v="5"/>
    <n v="0"/>
    <n v="3"/>
    <n v="3"/>
    <n v="300"/>
    <n v="5"/>
    <n v="5"/>
    <n v="4"/>
    <n v="5"/>
    <n v="3"/>
    <n v="5"/>
    <n v="5"/>
    <n v="480"/>
    <n v="780"/>
    <s v="Se tiene listo el visor, solo se requiere validar que estén todos los CST por grupo definido por Grisel."/>
    <m/>
    <s v="Ahorro horas hombre preparación reporte"/>
    <m/>
    <m/>
    <m/>
    <m/>
    <m/>
    <m/>
    <m/>
    <m/>
    <m/>
    <m/>
    <m/>
    <m/>
    <s v="Terminado"/>
  </r>
  <r>
    <m/>
    <n v="46"/>
    <m/>
    <n v="35589"/>
    <s v="Update y revisión de Tablero &quot;Homecare Delieveries&quot;"/>
    <s v="Actualización del tablero de Producto entregado a pacientes Homecare (delieveries) que permanecerá en Tableau. El tablero presenta todos las entregas (recargas etc.) a pacientes Homecare."/>
    <m/>
    <x v="7"/>
    <x v="34"/>
    <x v="21"/>
    <n v="336"/>
    <s v="On time"/>
    <s v="Distribución"/>
    <s v="No"/>
    <s v="Digital Nlatam"/>
    <x v="0"/>
    <s v="Digital"/>
    <s v="NA"/>
    <s v="Alan Mendoza"/>
    <s v="Alan Mendoza"/>
    <s v="Gustavo Primo"/>
    <s v="Armando Guerrero"/>
    <s v="PGP Nte./ Occidente / Noroeste"/>
    <s v="Sí"/>
    <s v="Claudia Oliden"/>
    <s v="Producción/Distribución Envasados"/>
    <n v="3"/>
    <n v="5"/>
    <n v="3"/>
    <n v="5"/>
    <n v="1"/>
    <n v="3"/>
    <n v="3"/>
    <n v="345"/>
    <n v="5"/>
    <n v="5"/>
    <n v="3"/>
    <n v="3"/>
    <n v="5"/>
    <n v="3"/>
    <n v="5"/>
    <n v="435"/>
    <n v="780"/>
    <s v="S:Este tablero se queda en Tableau dado que la corporación definió que sí se mantendran las licencias del mismo. Se realizaron ajustes y quedó terminado._x000a_"/>
    <s v="Terminado."/>
    <s v="Control"/>
    <m/>
    <m/>
    <m/>
    <m/>
    <m/>
    <m/>
    <m/>
    <m/>
    <m/>
    <m/>
    <m/>
    <m/>
    <s v="Terminado"/>
  </r>
  <r>
    <m/>
    <n v="47"/>
    <m/>
    <n v="30618"/>
    <s v="Reporte (visor) de Cumplimiento Homecare"/>
    <s v="Tablero que estaba en Tableau que se migra a Powerbi y hacer ajustes necesarios por fallas del mismo al integrarse Track About. El visor muestra estatus de entregas de Servicios iniciales, finales y muestra servicios pendientes de entrega."/>
    <m/>
    <x v="7"/>
    <x v="35"/>
    <x v="21"/>
    <n v="95"/>
    <s v="On time"/>
    <s v="Distribución"/>
    <s v="No"/>
    <s v="Digital Nlatam"/>
    <x v="0"/>
    <s v="Digital"/>
    <s v="NA"/>
    <s v="Alan Mendoza"/>
    <s v="Alan Mendoza"/>
    <s v="Gustavo Primo"/>
    <s v="Armando Guerrero"/>
    <s v="PGP Nacional"/>
    <s v="Sí"/>
    <s v="Claudia Oliden"/>
    <s v="Producción/Distribución Envasados"/>
    <n v="3"/>
    <n v="5"/>
    <n v="3"/>
    <n v="5"/>
    <n v="1"/>
    <n v="3"/>
    <n v="3"/>
    <n v="345"/>
    <n v="5"/>
    <n v="5"/>
    <n v="3"/>
    <n v="3"/>
    <n v="5"/>
    <n v="3"/>
    <n v="5"/>
    <n v="435"/>
    <n v="780"/>
    <s v="S :Este tablero quedó finalizado._x000a_N: Uso por parte del negocio_x000a_"/>
    <s v="Terminado."/>
    <s v="Mejora en Servicio"/>
    <m/>
    <m/>
    <m/>
    <m/>
    <m/>
    <m/>
    <m/>
    <m/>
    <m/>
    <m/>
    <m/>
    <m/>
    <s v="Terminado"/>
  </r>
  <r>
    <m/>
    <n v="51"/>
    <m/>
    <m/>
    <s v="BD digital para administración de proyectos de construcción, remodelación o reubicaciones"/>
    <s v="BD que facilita el control y seguimiento de las actividades a ejecutar durante una construcción, remodelación, etc. "/>
    <m/>
    <x v="21"/>
    <x v="28"/>
    <x v="3"/>
    <n v="29"/>
    <s v="On time"/>
    <s v="Finanzas, RH, Administración"/>
    <s v="No"/>
    <s v="Digital Nlatam - Citizen Developers"/>
    <x v="0"/>
    <s v="Digital"/>
    <s v="Practicantes"/>
    <s v="Oscar Flores"/>
    <s v="Octavio Rendón"/>
    <s v="TBD"/>
    <s v="José Ramón Rodríguez"/>
    <s v="PGP Nacional"/>
    <s v="Sí"/>
    <s v="Claudia Oliden"/>
    <s v="Marketing/Ventas Cilindros"/>
    <n v="3"/>
    <n v="5"/>
    <n v="1"/>
    <n v="3"/>
    <n v="0"/>
    <n v="1"/>
    <n v="3"/>
    <n v="240"/>
    <n v="5"/>
    <n v="5"/>
    <n v="5"/>
    <n v="5"/>
    <n v="5"/>
    <n v="5"/>
    <n v="5"/>
    <n v="525"/>
    <n v="765"/>
    <s v="Terminado"/>
    <s v="Se desarrolló un template de seguimiento  en office 365 lists, con la base de datos de proyectos de construcción y remodelación. Con los status de avance y pendientes"/>
    <s v="Control"/>
    <m/>
    <s v="Simplificación administrativa de los proyectos, mejorar el seguimiento y control de proyectos de Construcción y remodelación. Visibilidad a las Vicepresidencias "/>
    <m/>
    <m/>
    <m/>
    <m/>
    <m/>
    <m/>
    <m/>
    <m/>
    <m/>
    <m/>
    <s v="Concluido"/>
  </r>
  <r>
    <m/>
    <n v="53"/>
    <s v="Proceso Jul-25"/>
    <m/>
    <s v="Herramienta Digital para el análisis y seguimiento de facturas no timbradas con el error relacionado"/>
    <s v="Algoritmo inteligente que identifica los casos de facturas no timbradas para detonar acciones correctiva, mejorar el control de las transacciones y evitar sanciones"/>
    <m/>
    <x v="21"/>
    <x v="4"/>
    <x v="19"/>
    <n v="150"/>
    <s v="On time"/>
    <s v="Finanzas, RH, Administración"/>
    <m/>
    <s v="Digital Nlatam - Citizen Developers"/>
    <x v="0"/>
    <s v="Digital"/>
    <s v="Aldo Maldonado"/>
    <s v="Oscar Flores"/>
    <s v="Oscar Flores"/>
    <s v="Marina Dávila"/>
    <s v="José Ramón Rodríguez"/>
    <s v="Finanzas /Compras / IT"/>
    <s v="Sí"/>
    <s v="Marina Dávila"/>
    <s v="Finanzas/RH/Compras/Nitropet"/>
    <n v="3"/>
    <n v="5"/>
    <n v="4"/>
    <n v="5"/>
    <n v="1"/>
    <n v="3"/>
    <n v="3"/>
    <n v="360"/>
    <n v="5"/>
    <n v="5"/>
    <n v="2"/>
    <n v="3"/>
    <n v="5"/>
    <n v="3"/>
    <n v="3"/>
    <n v="390"/>
    <n v="750"/>
    <s v="S: Mensualmente en GE existe un promedio de 120 facturas (1.4mmps) que no se timbran por error en datos fiscales, actualmente se obtiene reporte y se trabaja manualmente para identificarlas y tomar acciones._x000a_Posibles Consecuencias para el negocio:_x000a_Denuncia ante SAT, multas, cierre de establecimiento, revocación de certificado. _x000a_Se libera dentro del Scorecard daily visor de ordenes retenidas."/>
    <s v="Se agenda sesión con IT_x000a_30 /Junio : Concluido"/>
    <s v="Control"/>
    <m/>
    <s v="Control administrativo._x000a_Evitar denuncia ante SAT, multas, cierre de establecimiento, revocación de certificado"/>
    <m/>
    <m/>
    <m/>
    <m/>
    <m/>
    <m/>
    <m/>
    <m/>
    <m/>
    <m/>
    <s v="Concluido"/>
  </r>
  <r>
    <m/>
    <n v="48"/>
    <m/>
    <n v="30600"/>
    <s v="Reporte (visor) de Facturación Día Paciente."/>
    <s v="Tablero que presenta datos de facturación de día paciente - Homecare."/>
    <m/>
    <x v="7"/>
    <x v="36"/>
    <x v="6"/>
    <n v="155"/>
    <s v="On time"/>
    <s v="Ventas &amp; Mkt."/>
    <s v="No"/>
    <s v="Digital Nlatam"/>
    <x v="1"/>
    <s v="Digital"/>
    <s v="NA"/>
    <s v="Alan Mendoza"/>
    <s v="Israel López (antes Noemí Pérez)"/>
    <s v="Gustavo Primo"/>
    <s v="Armando Guerrero"/>
    <s v="PGP Nacional"/>
    <s v="Sí"/>
    <s v="Claudia Oliden"/>
    <s v="Producción/Distribución Envasados"/>
    <n v="3"/>
    <n v="5"/>
    <n v="3"/>
    <n v="5"/>
    <n v="1"/>
    <n v="3"/>
    <n v="3"/>
    <n v="345"/>
    <n v="5"/>
    <n v="5"/>
    <n v="3"/>
    <n v="3"/>
    <n v="5"/>
    <n v="3"/>
    <n v="5"/>
    <n v="435"/>
    <n v="780"/>
    <s v="S :Ya está el visor en Powerbi. Existió retraso de este proyecto dado que fue originalmente solicitud de Noemí Pérez, quien ya no está en Linde._x000a_N: Falta la validación de formulas que generan la información del visor con Israel López, Leslie Miranda y Lupita Robles._x000a_"/>
    <s v="Asegurar que se generen las juntas con Israel López, Leslie Miranda y Guadalupe Robles."/>
    <m/>
    <m/>
    <m/>
    <m/>
    <m/>
    <m/>
    <m/>
    <m/>
    <m/>
    <m/>
    <m/>
    <m/>
    <m/>
    <s v="Desarrollo"/>
  </r>
  <r>
    <m/>
    <n v="49"/>
    <m/>
    <m/>
    <s v="Modulo de Rentabilidad de Cte./ Producto de HG´s"/>
    <s v="Proyecto Réplica de Digital Américas."/>
    <m/>
    <x v="7"/>
    <x v="27"/>
    <x v="20"/>
    <n v="244"/>
    <s v="No iniciado"/>
    <s v="Ventas &amp; Mkt."/>
    <s v="No"/>
    <s v="Digital Nlatam"/>
    <x v="2"/>
    <s v="Digital"/>
    <s v="Aldo Maldonado"/>
    <s v="Oscar Flores"/>
    <s v="Oscar Flores"/>
    <s v="Gerardo Moya"/>
    <s v="José Ramón Rodríguez"/>
    <s v="PGP Nacional"/>
    <s v="Sí"/>
    <s v="Claudia Oliden"/>
    <s v="Marketing/Ventas Cilindros"/>
    <n v="3"/>
    <n v="5"/>
    <n v="3"/>
    <n v="5"/>
    <n v="3"/>
    <n v="1"/>
    <n v="3"/>
    <n v="345"/>
    <n v="5"/>
    <n v="5"/>
    <n v="2"/>
    <n v="5"/>
    <n v="3"/>
    <n v="3"/>
    <n v="5"/>
    <n v="420"/>
    <n v="765"/>
    <s v="S: Gerardo revisará información con el equipo de José Pinto para probar los datos._x000a_N: En función de las pruebas se definirán los sig. Pasos"/>
    <s v="Generar sesión con Oscar Flores para validar alcance de este proyecto."/>
    <m/>
    <m/>
    <m/>
    <m/>
    <m/>
    <m/>
    <m/>
    <m/>
    <m/>
    <m/>
    <m/>
    <m/>
    <m/>
    <s v="Nuevo"/>
  </r>
  <r>
    <m/>
    <n v="50"/>
    <m/>
    <m/>
    <s v="Actualizar el reporte de clientes perdidos o en riesgo, para clientes de Especiales (Win / Lost) "/>
    <s v="Actualizar el reporte de clientes perdidos o en riesgo, para clientes de Especiales (Win / Lost) - _x000a_Para que se acomode a los criterios del SIP"/>
    <m/>
    <x v="28"/>
    <x v="22"/>
    <x v="20"/>
    <n v="61"/>
    <s v="On time"/>
    <s v="Ventas &amp; Mkt."/>
    <m/>
    <s v="Digital Nlatam"/>
    <x v="2"/>
    <s v="Digital"/>
    <s v="Aldo Maldonado"/>
    <s v="Raúl Gallegos "/>
    <s v="Raúl Gallegos "/>
    <s v="N/A"/>
    <s v="José Ramón Rodríguez"/>
    <m/>
    <s v="Sí"/>
    <s v="Pilar Arenas"/>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s v="Control "/>
    <m/>
    <s v="Control / Compliance"/>
    <m/>
    <m/>
    <m/>
    <m/>
    <m/>
    <m/>
    <m/>
    <m/>
    <m/>
    <m/>
    <s v="Nuevo Arrancado"/>
  </r>
  <r>
    <s v="E6"/>
    <n v="55"/>
    <s v="Proceso Jul-25"/>
    <m/>
    <s v="Modulo Bulk &amp; Microbulk eChannel"/>
    <s v="Acceso a facturación, estados de cuenta, históricos de consumo, niveles de tanques y sobre pedidos de clientes de bulk, microbulk y mixtos._x000a_"/>
    <m/>
    <x v="7"/>
    <x v="37"/>
    <x v="22"/>
    <n v="276"/>
    <s v="On time"/>
    <s v="Ventas &amp; Mkt."/>
    <s v="No"/>
    <s v="Transformación Digital"/>
    <x v="0"/>
    <s v="IT Corporativo"/>
    <s v="NA"/>
    <s v="Adriana Loredo / Jessica Zanella"/>
    <s v="Tania Castorena"/>
    <s v="Adolfo Olmedo"/>
    <s v="José Ramón Rodríguez"/>
    <s v="Desarrollo de Negocios"/>
    <s v="Sí"/>
    <s v="Claudia Oliden"/>
    <s v="Marketing/Ventas Cilindros"/>
    <n v="3"/>
    <n v="5"/>
    <n v="5"/>
    <n v="5"/>
    <n v="1"/>
    <n v="3"/>
    <n v="5"/>
    <n v="405"/>
    <n v="3"/>
    <n v="4"/>
    <n v="2"/>
    <n v="5"/>
    <n v="3"/>
    <n v="1"/>
    <n v="5"/>
    <n v="345"/>
    <n v="750"/>
    <s v="S: Terminado_x000a_N: En proceso despliegue interno y externo."/>
    <s v="Productividad - Soft Savings $106.5 K USD,  Hard Savings $15 K USD (conversión digital de pedidos cliente sobre pedido)"/>
    <n v="15000"/>
    <m/>
    <n v="115"/>
    <m/>
    <m/>
    <m/>
    <m/>
    <m/>
    <m/>
    <m/>
    <m/>
    <d v="2025-07-01T00:00:00"/>
    <d v="2026-06-01T00:00:00"/>
    <s v="Terminado"/>
  </r>
  <r>
    <m/>
    <n v="52"/>
    <m/>
    <m/>
    <s v="Actualizar el reporte de clientes perdidos o en riesgo, para clientes de Especiales (Win / Lost) "/>
    <s v="Actualizar el reporte de clientes perdidos o en riesgo, para clientes de Especiales (Win / Lost) - Carolina Varela"/>
    <m/>
    <x v="0"/>
    <x v="27"/>
    <x v="10"/>
    <n v="244"/>
    <s v="Cancelado"/>
    <s v="Ventas &amp; Mkt."/>
    <m/>
    <s v="Digital Nlatam - Citizen Developers"/>
    <x v="3"/>
    <s v="Digital"/>
    <m/>
    <s v="Raúl Gallegos "/>
    <s v="Raúl Gallegos "/>
    <m/>
    <s v="José Ramón Rodríguez"/>
    <m/>
    <s v="Sí"/>
    <s v="Pilar Arenas"/>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m/>
    <m/>
    <m/>
    <m/>
    <m/>
    <m/>
    <m/>
    <m/>
    <m/>
    <m/>
    <m/>
    <m/>
    <m/>
    <s v="Nuevo"/>
  </r>
  <r>
    <m/>
    <n v="59"/>
    <m/>
    <m/>
    <s v="Herramienta / Visor de costos y gastos Gases Envasados"/>
    <s v="Herramienta que permita visualizar la información actualizada de costos y gastos al detalle, que facilite el análisis y envíe alertas de gastos fuera de promedio."/>
    <m/>
    <x v="26"/>
    <x v="3"/>
    <x v="23"/>
    <n v="79"/>
    <s v="On time"/>
    <s v="Ventas &amp; Mkt."/>
    <s v="No"/>
    <s v="Transformación Digital"/>
    <x v="0"/>
    <s v="SSC"/>
    <m/>
    <s v="Marco Pacheco"/>
    <s v="Marco Pacheco"/>
    <s v="Aldo Maldonado"/>
    <s v="José Ramón Rodríguez"/>
    <s v="PGP Nacional"/>
    <s v="Si"/>
    <s v="Marina Dávila"/>
    <s v="Marketing/Ventas Cilindros"/>
    <n v="3"/>
    <n v="5"/>
    <n v="1"/>
    <n v="5"/>
    <n v="1"/>
    <n v="3"/>
    <n v="3"/>
    <n v="315"/>
    <n v="5"/>
    <n v="5"/>
    <n v="3"/>
    <n v="3"/>
    <n v="5"/>
    <n v="3"/>
    <n v="5"/>
    <n v="435"/>
    <n v="750"/>
    <s v="S: Card 34390. Se termina y libera desarrollo de dashboard._x000a_N:Se programa capacitación a usuarios."/>
    <m/>
    <s v="Reducción de Tiempos"/>
    <m/>
    <m/>
    <m/>
    <m/>
    <m/>
    <m/>
    <m/>
    <m/>
    <m/>
    <m/>
    <m/>
    <m/>
    <s v="Pruebas"/>
  </r>
  <r>
    <s v="A6"/>
    <n v="54"/>
    <m/>
    <m/>
    <s v="Roadnet Cloud"/>
    <s v="Migración de RoadNet Entreprise a RoadNet Cloud."/>
    <m/>
    <x v="7"/>
    <x v="38"/>
    <x v="17"/>
    <n v="490"/>
    <s v="On time"/>
    <s v="Distribución"/>
    <s v="No"/>
    <s v="IT Group"/>
    <x v="1"/>
    <s v="IT Local"/>
    <s v="NA"/>
    <s v="Mayela Ramírez"/>
    <s v="Mayela Ramírez"/>
    <s v="Leonel Lopez"/>
    <s v="Miguel Delgado"/>
    <s v="Operaciones"/>
    <s v="Sí"/>
    <s v="Claudia Oliden"/>
    <s v="Producción/Distribución Envasados"/>
    <n v="5"/>
    <n v="5"/>
    <n v="5"/>
    <n v="5"/>
    <n v="5"/>
    <n v="3"/>
    <n v="5"/>
    <n v="495"/>
    <n v="3"/>
    <n v="1"/>
    <n v="1"/>
    <n v="5"/>
    <n v="3"/>
    <n v="1"/>
    <n v="3"/>
    <n v="255"/>
    <n v="750"/>
    <s v="S: Cierre del diseño de la solución _x000a_N: In progress, cotización de la solución "/>
    <s v="Validar con Mayela Ramírez tiempos de requerimiento de este proyecto, en función de la inversión requerida."/>
    <m/>
    <m/>
    <s v="Optimización de tiempos"/>
    <m/>
    <m/>
    <m/>
    <m/>
    <m/>
    <m/>
    <m/>
    <m/>
    <m/>
    <m/>
    <s v="Análisis"/>
  </r>
  <r>
    <m/>
    <n v="60"/>
    <m/>
    <m/>
    <s v="Herramienta Digital para el analisis y seguimiento del proceso de conciliación de rutas"/>
    <s v="Htta que facilita el seguimiento al cumplimiento dirario de conciliación administrativa de rutas en plantas y sucursales. _x000a_"/>
    <m/>
    <x v="21"/>
    <x v="36"/>
    <x v="19"/>
    <n v="156"/>
    <s v="On time"/>
    <s v="Distribución"/>
    <m/>
    <s v="IT Group"/>
    <x v="0"/>
    <s v="Digital "/>
    <s v="Aldo Maldonado"/>
    <s v="Oscar Flores"/>
    <s v="Aldo Maldonado"/>
    <s v="Velia Niño, Marina Dávila"/>
    <s v="José Ramón Rodríguez"/>
    <s v="Operaciones"/>
    <s v="Sí"/>
    <s v="Marina Dávila"/>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Proyecto Concluido_x000a_"/>
    <s v="Compliance"/>
    <m/>
    <s v="Control de transacciones y cumplimiento"/>
    <m/>
    <m/>
    <m/>
    <m/>
    <m/>
    <m/>
    <m/>
    <m/>
    <m/>
    <m/>
    <s v="Concluido"/>
  </r>
  <r>
    <s v="G2"/>
    <n v="56"/>
    <m/>
    <n v="27155"/>
    <s v="Auto - Geoposición pacientes iniciales"/>
    <s v="Desarrollo para que los pacientes de Homecare puedan  poner su ubicación real (domicilio). Con miras a resolver el problema de geoposición de los clientes. (HOLD)"/>
    <m/>
    <x v="7"/>
    <x v="39"/>
    <x v="19"/>
    <n v="365"/>
    <s v="Cancelado"/>
    <s v="Distribución"/>
    <s v="No"/>
    <s v="Digital Nlatam"/>
    <x v="3"/>
    <s v="Digital"/>
    <s v="NA"/>
    <s v="Mayela Ramírez"/>
    <s v="Mayela Ramírez"/>
    <s v="Gerardo Moya"/>
    <s v="Miguel Delgado"/>
    <s v="Excelencia operacional "/>
    <s v="Sí"/>
    <s v="Claudia Oliden"/>
    <s v="Producción/Distribución Envasados"/>
    <n v="4"/>
    <n v="5"/>
    <n v="5"/>
    <n v="5"/>
    <n v="1"/>
    <n v="5"/>
    <n v="5"/>
    <n v="450"/>
    <n v="5"/>
    <n v="3"/>
    <n v="2"/>
    <n v="1"/>
    <n v="3"/>
    <n v="3"/>
    <n v="3"/>
    <n v="300"/>
    <n v="750"/>
    <s v="S: Se identificó la necesidad. Se realizaron algunas pruebas del modelo de estandarización de direcciones (ML) con largos tiempos de procesamiento. Se solicitó un servidor con mayor capacidad_x000a_N: Resolver si se requiere inversión de un servidor adicional en cuanto confirme IT disponibilidad de recursos"/>
    <s v="Validar con Mayela Ramírez tiempos de requerimiento de este proyecto, en función de la inversión requerida."/>
    <m/>
    <m/>
    <m/>
    <m/>
    <m/>
    <m/>
    <m/>
    <m/>
    <m/>
    <m/>
    <m/>
    <m/>
    <m/>
    <s v="Cancelado"/>
  </r>
  <r>
    <m/>
    <n v="57"/>
    <m/>
    <m/>
    <s v="Integración Argus con CRM "/>
    <s v="Integración información organizada de contratos con Argus a CRM"/>
    <m/>
    <x v="8"/>
    <x v="40"/>
    <x v="16"/>
    <n v="0"/>
    <s v="No iniciado"/>
    <s v="Servicio al Cliente"/>
    <s v="No"/>
    <s v="Transformación Digital"/>
    <x v="2"/>
    <s v="TBD"/>
    <s v="NA"/>
    <s v="Edgar Madrigal"/>
    <s v="NinfaEdith Fernández"/>
    <m/>
    <s v="Tania Mercado"/>
    <s v="Finanzas /Compras / IT"/>
    <s v="Sí"/>
    <s v="Claudia Oliden"/>
    <s v="Finanzas/RH/Compras/Nitropet"/>
    <n v="3"/>
    <n v="5"/>
    <n v="3"/>
    <n v="5"/>
    <n v="1"/>
    <n v="3"/>
    <n v="5"/>
    <n v="375"/>
    <n v="3"/>
    <n v="5"/>
    <n v="3"/>
    <n v="5"/>
    <n v="3"/>
    <n v="3"/>
    <n v="3"/>
    <n v="375"/>
    <n v="750"/>
    <s v="S: Por iniciar._x000a_N: Se programará sesión con NinfaEdith Fdz, Edgar Madrigal y Gerardo Moya."/>
    <s v="En siguiente sesión de validación con PYC se definirá alcance de este proyecto para tocar luego base con Edgar Madrigal_x000a_"/>
    <m/>
    <m/>
    <m/>
    <m/>
    <m/>
    <m/>
    <m/>
    <m/>
    <m/>
    <m/>
    <m/>
    <m/>
    <m/>
    <s v="Nuevo"/>
  </r>
  <r>
    <m/>
    <n v="58"/>
    <m/>
    <m/>
    <s v="Reporte para visualizar el Margen por línea de Flash gases especiales "/>
    <s v="Automatizar un reporte para monitorear el margen por línea de Flash, costos y su desempeño, precios.  "/>
    <m/>
    <x v="0"/>
    <x v="27"/>
    <x v="10"/>
    <n v="244"/>
    <s v="No iniciado"/>
    <s v="Ventas &amp; Mkt."/>
    <m/>
    <s v="Digital Nlatam - Citizen Developers"/>
    <x v="2"/>
    <s v="Digital"/>
    <m/>
    <s v="Raúl Gallegos "/>
    <s v="Raúl Gallegos "/>
    <m/>
    <s v="José Ramón Rodríguez"/>
    <m/>
    <s v="Sí"/>
    <s v="Pilar Arenas"/>
    <m/>
    <n v="3"/>
    <n v="5"/>
    <n v="1"/>
    <n v="5"/>
    <n v="0"/>
    <n v="1"/>
    <n v="5"/>
    <n v="300"/>
    <n v="4"/>
    <n v="5"/>
    <n v="3"/>
    <n v="5"/>
    <n v="3"/>
    <n v="5"/>
    <n v="5"/>
    <n v="450"/>
    <n v="750"/>
    <s v="S: Se identificó oportunidad con usuario y se requiere definiciones de alcances y líderes para el proyecto._x000a_N: Sesión con Process Owner para tomar definiciones de negocio"/>
    <s v="1. Se revisará el reporte del Cost to serve con Raúl Gallegos para ver si la información es lo que busca para el análisis de rentabilidad de los clientes de especiales / Semana 20 al 28 de feb_x000a_2. Levantar requerimientos de negocio para diseñar la solución tecnológica neCésaria_x000a_"/>
    <m/>
    <m/>
    <m/>
    <m/>
    <m/>
    <m/>
    <m/>
    <m/>
    <m/>
    <m/>
    <m/>
    <m/>
    <m/>
    <s v="Nuevo"/>
  </r>
  <r>
    <m/>
    <n v="61"/>
    <m/>
    <m/>
    <s v="Herramienta Digital para el análisis y seguimiento de transacciones pendientes por cerrar (A8, O2, TT, TY)"/>
    <s v="Htta que facilita la detección y seguimiento en plantas y sucursales ordenes de JDE retenidas y que tienen que cerrarse._x000a_"/>
    <m/>
    <x v="21"/>
    <x v="36"/>
    <x v="19"/>
    <n v="156"/>
    <s v="On time"/>
    <s v="Distribución"/>
    <m/>
    <s v="IT Group"/>
    <x v="0"/>
    <s v="Digital "/>
    <s v="Aldo Maldonado"/>
    <s v="Oscar Flores"/>
    <s v="Aldo Maldonado"/>
    <s v="Velia Niño, Marina Dávila"/>
    <s v="José Ramón Rodríguez"/>
    <s v="Operaciones"/>
    <s v="Sí"/>
    <s v="Marina Dávila"/>
    <s v="Producción/Distribución Envasados"/>
    <n v="5"/>
    <n v="5"/>
    <n v="3"/>
    <n v="5"/>
    <n v="3"/>
    <n v="1"/>
    <n v="3"/>
    <n v="375"/>
    <n v="5"/>
    <n v="5"/>
    <n v="2"/>
    <n v="3"/>
    <n v="3"/>
    <n v="3"/>
    <n v="3"/>
    <n v="360"/>
    <n v="735"/>
    <s v="S: Se desarrolla dashboard con el resumen y detalle de todas las ordenes pendientes de cerrar (O2, TY, A8 y ordenes pendientes de verificar en TA). Se libera con supervisores adiministrativos_x000a_"/>
    <s v="Proyecto Concluido_x000a_"/>
    <s v="Compliance"/>
    <m/>
    <s v="Control de transacciones y cumplimiento"/>
    <m/>
    <m/>
    <m/>
    <m/>
    <m/>
    <m/>
    <m/>
    <m/>
    <m/>
    <m/>
    <s v="Concluido"/>
  </r>
  <r>
    <m/>
    <n v="67"/>
    <s v="Proceso Jul-25"/>
    <m/>
    <s v="Facturas retenidas sin contabilizar"/>
    <s v="Herramienta que Identifique ventas retenidas en estatus 580 - 620 o estaus anteriores con el fin de identificar el error con un algoritmo inteligente y liberarlas lo antes posible."/>
    <m/>
    <x v="21"/>
    <x v="41"/>
    <x v="24"/>
    <n v="30"/>
    <s v="On time"/>
    <s v="Finanzas, RH, Administración"/>
    <m/>
    <s v="Digital Nlatam - Citizen Developers"/>
    <x v="0"/>
    <s v="Digital"/>
    <s v="Aldo Maldonado"/>
    <s v="Oscar Flores"/>
    <s v="Oscar Flores"/>
    <s v="Marina Dávila"/>
    <s v="José Ramón Rodríguez"/>
    <s v="Finanzas /Compras / IT"/>
    <s v="Sí"/>
    <s v="Marina Dávila"/>
    <s v="Finanzas/RH/Compras/Nitropet"/>
    <n v="3"/>
    <n v="5"/>
    <n v="1"/>
    <n v="5"/>
    <n v="3"/>
    <n v="5"/>
    <n v="3"/>
    <n v="375"/>
    <n v="5"/>
    <n v="5"/>
    <n v="2"/>
    <n v="3"/>
    <n v="3"/>
    <n v="3"/>
    <n v="3"/>
    <n v="360"/>
    <n v="735"/>
    <s v="S: Se libera información en dashboard de scorecard daily._x000a_N: Crear roles específicos para acceso a la información a usuarios de las areas: Soporte Integra, Operaciones, Facturación, Crédito y Cobranza."/>
    <s v="Concluido"/>
    <n v="50000"/>
    <m/>
    <s v="Control administrativo"/>
    <m/>
    <m/>
    <m/>
    <m/>
    <m/>
    <m/>
    <m/>
    <m/>
    <d v="2025-08-01T00:00:00"/>
    <m/>
    <s v="Nuevo Arrancado"/>
  </r>
  <r>
    <m/>
    <n v="68"/>
    <m/>
    <m/>
    <s v="Herramienta Digital para el analisis y seguimiento de Bitácoras de ingresos pendientes de cerrar"/>
    <s v="Visor en Power BI para visualizar bitácoras pendiente de cerrar, el importe pendiente de cerrar, medición del tiempo de ciclo, la tendencia a través del tiempo, la vista calendario de lo pendiente y el tipo de recolección de efectivo"/>
    <m/>
    <x v="4"/>
    <x v="4"/>
    <x v="19"/>
    <n v="243"/>
    <s v="On time"/>
    <s v="Administración"/>
    <m/>
    <s v="Digital Nlatam - Citizen Developers"/>
    <x v="0"/>
    <m/>
    <s v="Aldo Maldonado"/>
    <s v="Oscar Flores"/>
    <s v="Oscar Flores"/>
    <m/>
    <s v="José Ramón Rodríguez"/>
    <s v="PGP Nacional"/>
    <s v="Si"/>
    <s v="Marina Dávila"/>
    <s v="Marketing/Ventas Cilindros"/>
    <n v="3"/>
    <n v="5"/>
    <n v="1"/>
    <n v="5"/>
    <n v="0"/>
    <n v="1"/>
    <n v="5"/>
    <n v="300"/>
    <n v="5"/>
    <n v="5"/>
    <n v="2"/>
    <n v="3"/>
    <n v="5"/>
    <n v="3"/>
    <n v="5"/>
    <n v="420"/>
    <n v="720"/>
    <s v="S: Se termina desarrollo por parte del equipo de Pedro Ramírez, se realizam sesiones de revisión y se solicitan algunos ajustes. Aldo continua con desarrollo e implementa dashboard en scorecard diario para seguimiento a bitácoras pendientes de cerrar. Se libera a supervisores administrativos._x000a_N: Se genera vista para liberar a todos los ventas mostrador_x000a_"/>
    <s v="Concluido"/>
    <s v="Compliance"/>
    <m/>
    <s v="Control, Compliance, Reducción de tiempo admin"/>
    <m/>
    <m/>
    <m/>
    <m/>
    <m/>
    <m/>
    <m/>
    <m/>
    <m/>
    <m/>
    <s v="Concluido"/>
  </r>
  <r>
    <m/>
    <n v="62"/>
    <m/>
    <m/>
    <s v="Herramienta Digital para el análisis y seguimiento de Facturas retenidas sin contabilizar (duplicado)"/>
    <s v="Herramienta que Identifique ventas retenidas en estatus 580 - 620 con el fin de identificar el error con un algoritmo inteligente y liberarlas lo antes posible."/>
    <m/>
    <x v="21"/>
    <x v="4"/>
    <x v="19"/>
    <m/>
    <s v="Cancelado"/>
    <s v="Finanzas, RH, Administración"/>
    <m/>
    <s v="Digital Nlatam - Citizen Developers"/>
    <x v="3"/>
    <s v="Digital"/>
    <s v="Aldo Maldonado"/>
    <s v="Oscar Flores"/>
    <s v="Oscar Flores"/>
    <s v="Marina Dávila"/>
    <s v="José Ramón Rodríguez"/>
    <s v="Finanzas /Compras / IT"/>
    <s v="Sí"/>
    <s v="Marina Dávila"/>
    <s v="Finanzas/RH/Compras/Nitropet"/>
    <n v="3"/>
    <n v="5"/>
    <n v="1"/>
    <n v="5"/>
    <n v="3"/>
    <n v="5"/>
    <n v="3"/>
    <n v="375"/>
    <n v="5"/>
    <n v="5"/>
    <n v="2"/>
    <n v="3"/>
    <n v="3"/>
    <n v="3"/>
    <n v="3"/>
    <n v="360"/>
    <n v="735"/>
    <s v="S: En nov-24 se tenían 163 documentos a crédito de enero a octubre en 580-620 por un importe de $1.8 mmps.  Se definen reglas para identificar ordenes/facturas de producto ya entregado y que aún no esta contabilizado en JDE (estatus 580-620 y anteriores, ordenes con código de retención o pedientes por TA) así como sus motivos y responsable de avanzar dichas ordenes. Se libera información en dashboard de scorecard daily._x000a_N: Crear roles específicos para acceso a la información a usuarios de las areas: Soporte Integra, Operaciones, Facturación, Crédito y Cobranza."/>
    <s v="Se agenda sesión 29 abril con Cobranza y Facturación"/>
    <n v="50000"/>
    <m/>
    <s v="Control administrativo"/>
    <m/>
    <m/>
    <m/>
    <m/>
    <m/>
    <m/>
    <m/>
    <m/>
    <d v="2025-08-01T00:00:00"/>
    <m/>
    <s v="Cancelado"/>
  </r>
  <r>
    <m/>
    <n v="63"/>
    <m/>
    <m/>
    <s v="Rediseño de modelo de compensación Variable de Distribución para PGP"/>
    <s v="Revision de modelo de compensación Variable de PGP, para automatizar y reducir oportunidades de GAPS en el proceso"/>
    <m/>
    <x v="20"/>
    <x v="24"/>
    <x v="20"/>
    <m/>
    <s v="Cancelado"/>
    <s v="Distribución"/>
    <m/>
    <s v="Digital Nlatam - Citizen Developers"/>
    <x v="3"/>
    <m/>
    <s v="Marina Davila"/>
    <s v="Hector Cuellar"/>
    <s v="Hector Cuellar"/>
    <m/>
    <m/>
    <s v="PGP Nacional"/>
    <s v="Si"/>
    <s v="Marina Dávila"/>
    <m/>
    <n v="5"/>
    <n v="5"/>
    <n v="5"/>
    <n v="5"/>
    <n v="3"/>
    <n v="5"/>
    <n v="5"/>
    <n v="495"/>
    <n v="3"/>
    <n v="3"/>
    <n v="2"/>
    <n v="5"/>
    <n v="1"/>
    <n v="1"/>
    <n v="1"/>
    <n v="240"/>
    <n v="735"/>
    <s v="S: Se realiza sesión con equipo Staff para entender los GAPS identificados y se elabora un plan a seguir involucrando otras áreas_x000a_N: Sesión con líderes de Distribción para revisar el mapeo del proceso y las oportunidades identificadas. Definir oportunidades de Tecnología y/o definiciones de negocio (Procedimiento)"/>
    <m/>
    <s v="Compliance"/>
    <m/>
    <m/>
    <m/>
    <m/>
    <m/>
    <m/>
    <m/>
    <m/>
    <m/>
    <m/>
    <m/>
    <m/>
    <s v="Análisis"/>
  </r>
  <r>
    <s v="E4"/>
    <n v="64"/>
    <m/>
    <m/>
    <s v="Migración Tienda Linde y Tienda Medigas"/>
    <s v="Migración de plataformas de e-Commerce para reducción de oportunidades en ciberseguridad._x000a_"/>
    <m/>
    <x v="7"/>
    <x v="42"/>
    <x v="25"/>
    <n v="603"/>
    <s v="On time"/>
    <s v="Ventas &amp; Mkt."/>
    <s v="No"/>
    <s v="Transformación Digital"/>
    <x v="1"/>
    <s v="IT Corporativo"/>
    <s v="NA"/>
    <s v="Edgar Madrigal"/>
    <s v="Cindy Lozano"/>
    <s v="TBD"/>
    <s v="José Ramón Rodríguez"/>
    <s v="Desarrollo de Negocios"/>
    <s v="Sí"/>
    <s v="Claudia Oliden"/>
    <s v="Marketing/Ventas Cilindros"/>
    <n v="5"/>
    <n v="5"/>
    <n v="5"/>
    <n v="5"/>
    <n v="0"/>
    <n v="5"/>
    <n v="3"/>
    <n v="420"/>
    <n v="3"/>
    <n v="2"/>
    <n v="2"/>
    <n v="5"/>
    <n v="3"/>
    <n v="1"/>
    <n v="5"/>
    <n v="315"/>
    <n v="735"/>
    <s v="_x000a_S: Se está trabajando Virket/IT en actualización de Versiones para garantizar oportunidades de Ciberseguridad._x000a_Se está implementando una DMZ para proteger la red de Linde_x000a_Se esta analizando junto con Corporación los requerimientos para migrar ambas tiendas a plataforma de E-Channel. Se tienen requerimientos y cotizaciones. _x000a_N: Terminar pruebas de Ciberseguridad Feb25 _x000a_Evaluar desarrollos y cambios que se tienen que hacer y hacer plan de trabajo. Revisar propuestas del proyecto de canal minorista."/>
    <s v="Se validará con Cindy Lozano para validar estatus de las pruebas de Ciberseguridad y requerimientos con la Corporación."/>
    <m/>
    <m/>
    <s v="Cumplimiento_x000a_UX_x000a_Performance_x000a_Ventas Potenciales Adicionales"/>
    <m/>
    <m/>
    <m/>
    <m/>
    <m/>
    <m/>
    <m/>
    <m/>
    <m/>
    <m/>
    <s v="Pruebas"/>
  </r>
  <r>
    <m/>
    <n v="65"/>
    <m/>
    <m/>
    <s v="Automatizar o digitalizar el proceso de conciliación de rutas"/>
    <s v="Facilitar y agilizar el proceso de conciliación administrativa en plantas y sucursales, asegurar la conciliación de rutas_x000a_"/>
    <m/>
    <x v="0"/>
    <x v="40"/>
    <x v="16"/>
    <m/>
    <s v="Cancelado"/>
    <s v="Distribución"/>
    <m/>
    <s v="IT Group"/>
    <x v="3"/>
    <s v="Digital "/>
    <m/>
    <s v="Oscar Flores"/>
    <s v="Aldo Maldonado"/>
    <s v="Velia Niño, Marina Dávila"/>
    <s v="José Ramón Rodríguez"/>
    <s v="Operaciones"/>
    <s v="Sí"/>
    <s v="Marina Dávila"/>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Sesión con el negocio para definir requerimientos 1era semana de marzo_x000a_"/>
    <n v="100000"/>
    <m/>
    <s v="Control de transacciones y cumplimiento"/>
    <m/>
    <m/>
    <m/>
    <m/>
    <m/>
    <m/>
    <m/>
    <m/>
    <m/>
    <m/>
    <s v="Nuevo"/>
  </r>
  <r>
    <s v="G8"/>
    <n v="66"/>
    <m/>
    <n v="30647"/>
    <s v="OrderGPT"/>
    <s v="BOT enfocado en CSC Envasados  que interpreta mails con pedidos, resumiendo solicitud y crea pedido (orden) en JDE."/>
    <m/>
    <x v="0"/>
    <x v="43"/>
    <x v="20"/>
    <n v="230"/>
    <s v="On time"/>
    <s v="Servicio al Cliente"/>
    <m/>
    <s v="Digital Nlatam"/>
    <x v="1"/>
    <s v="Digital EEUU"/>
    <m/>
    <s v="Marcela Hernández"/>
    <s v="Marcela Hernández"/>
    <s v="Adolfo Olmedo/Lei Sun"/>
    <s v="Tania Mercado"/>
    <s v="Finanzas /Compras / IT"/>
    <s v="Sí"/>
    <s v="Marina Dávila"/>
    <s v="Finanzas/RH/Compras/Nitropet"/>
    <n v="4"/>
    <n v="5"/>
    <n v="5"/>
    <n v="5"/>
    <n v="1"/>
    <n v="1"/>
    <n v="5"/>
    <n v="390"/>
    <n v="5"/>
    <n v="5"/>
    <n v="1"/>
    <n v="3"/>
    <n v="3"/>
    <n v="3"/>
    <n v="3"/>
    <n v="345"/>
    <n v="735"/>
    <s v="S:  Se presentó la iniciativa por el Grupo Digital Américas._x000a_N: Se realizan sesiones programadas, proxima para el 22 julio, en definición plan de trabajo y fecha estimada de cierre."/>
    <s v="Tania revisará con Marcela si hay impacto de beneficios con el CSC. 24feb25_x000a_Manuel Revisa con PO sesión para kickoff del proyecto y estatus 24 feb 25"/>
    <n v="36000"/>
    <m/>
    <m/>
    <m/>
    <m/>
    <m/>
    <m/>
    <m/>
    <m/>
    <m/>
    <m/>
    <m/>
    <m/>
    <s v="Pruebas"/>
  </r>
  <r>
    <m/>
    <n v="69"/>
    <m/>
    <m/>
    <s v="Identificación proactiva de créditos informales"/>
    <s v="Visor en Power BI para visualizar desviaciones de efectivo"/>
    <m/>
    <x v="29"/>
    <x v="44"/>
    <x v="15"/>
    <n v="29"/>
    <s v="On time"/>
    <s v="Administración"/>
    <m/>
    <s v="Digital Nlatam - Citizen Developers"/>
    <x v="0"/>
    <m/>
    <s v="Aldo Maldonado"/>
    <s v="Oscar Flores"/>
    <s v="Oscar Flores"/>
    <m/>
    <s v="José Ramón Rodríguez"/>
    <s v="PGP Nacional"/>
    <s v="Si"/>
    <s v="Marina Dávila"/>
    <s v="Marketing/Ventas Cilindros"/>
    <n v="3"/>
    <n v="5"/>
    <n v="1"/>
    <n v="5"/>
    <n v="0"/>
    <n v="1"/>
    <n v="5"/>
    <n v="300"/>
    <n v="5"/>
    <n v="5"/>
    <n v="2"/>
    <n v="3"/>
    <n v="5"/>
    <n v="3"/>
    <n v="5"/>
    <n v="420"/>
    <n v="720"/>
    <s v="S: Sesión jueves 10 julio para validación de datos y liberación del visor"/>
    <s v="Concluido"/>
    <s v="Compliance"/>
    <m/>
    <s v="Control, Compliance, Reducción de tiempo admin"/>
    <m/>
    <m/>
    <m/>
    <m/>
    <m/>
    <m/>
    <m/>
    <m/>
    <m/>
    <m/>
    <s v="Terminado"/>
  </r>
  <r>
    <m/>
    <m/>
    <m/>
    <m/>
    <s v="Visor EAM: Principales KPIS de mantenimientos PREVENTIVOS en unidades de distribución"/>
    <s v="Dashboard para seguimiento a KPI´s sobre los mantenimientos preventivos y correctivos que se registran en la app EAM"/>
    <m/>
    <x v="23"/>
    <x v="45"/>
    <x v="6"/>
    <n v="41"/>
    <s v="On time"/>
    <s v="Distribución"/>
    <m/>
    <s v="Digital Nlatam - Practicantes"/>
    <x v="1"/>
    <s v="Digital"/>
    <m/>
    <s v="Oscar Caballero"/>
    <s v="Jesus Guzman"/>
    <m/>
    <s v="Miguel Delgado"/>
    <s v="Operaciones"/>
    <m/>
    <s v="Marina Dávila"/>
    <m/>
    <n v="3"/>
    <n v="5"/>
    <n v="1"/>
    <n v="5"/>
    <n v="0"/>
    <n v="1"/>
    <n v="3"/>
    <n v="270"/>
    <n v="5"/>
    <n v="5"/>
    <n v="3"/>
    <n v="3"/>
    <n v="5"/>
    <n v="5"/>
    <n v="5"/>
    <n v="465"/>
    <n v="735"/>
    <m/>
    <m/>
    <s v="Control y optimización"/>
    <m/>
    <m/>
    <m/>
    <m/>
    <m/>
    <m/>
    <m/>
    <m/>
    <m/>
    <m/>
    <m/>
    <m/>
    <s v="Nuevo Arrancado"/>
  </r>
  <r>
    <m/>
    <n v="75"/>
    <m/>
    <n v="19155"/>
    <s v="MB Quoting Tool"/>
    <s v="Adecuar la herramienta en a la versión de EU para considerar cálculo de rentabilidad._x000a_Esta herramienta permite guardar las cotizaciones realizadas y enviarlas de manera automática a clientes"/>
    <m/>
    <x v="0"/>
    <x v="38"/>
    <x v="23"/>
    <n v="490"/>
    <s v="On time"/>
    <s v="Ventas &amp; Mkt."/>
    <m/>
    <s v="Digital Nlatam"/>
    <x v="0"/>
    <s v="Digital EEUU "/>
    <m/>
    <s v="Jessica Zanella"/>
    <s v="Jessica Zanella"/>
    <s v="Uriel Torres/ Lei Sun"/>
    <s v="José Ramón Rodríguez"/>
    <s v="PGP Centro/Sur"/>
    <s v="Sí"/>
    <s v="Pilar Arenas"/>
    <s v="Marketing/Ventas Cilindros"/>
    <n v="3"/>
    <n v="5"/>
    <n v="2"/>
    <n v="5"/>
    <n v="1"/>
    <n v="1"/>
    <n v="3"/>
    <n v="300"/>
    <n v="5"/>
    <n v="5"/>
    <n v="2"/>
    <n v="5"/>
    <n v="3"/>
    <n v="3"/>
    <n v="5"/>
    <n v="420"/>
    <n v="720"/>
    <s v="S:  Se hicieron los ultimos ajustes por parte de la corporación y Yarizma esta trabajando en el formato final que se genera para la cotizacion. Se estima tenerlo listo para 11 de Abril_x000a_N: Una vez que se entregue el formato, la corporación (Lei) revisará integrar un flujo de aprobación de acuerdo a lo que requiere el negocio (Jessica definirá el flujo)"/>
    <s v="1. Se realiza sesión con Jose Pinto y Lei en Mty 4 Abr25, se revisa con Yarizma y Jessica las acciones a tomar: Terminar de definir formato_x000a_2. Definir el flujo del proceso con la nueva herramienta y validar con Gtes.. Yarizma. 3Mar25 Pilar convoca sesión para revisar antes de la sesión con el resto del equipo_x000a_3. Gerardo proporciona guía básica de temas a definir por el negocio 26Feb25_x000a_4. Se requiere ratificar el proceso y definir el proceso por parte del negocio y logística, Luis Enrique Macario, Roxana Frutos. j. cotizaciones en zonas donde no hay cobertura._x000a_5.  Solo esta pendiente la realización de pruebas por parte de ventas para liberar la herramienta  30/07/2025_x000a_"/>
    <s v="Optimizacion del Proceso y reducción de tiempo admvo"/>
    <m/>
    <s v="Integración de Procesos_x000a_Simplificación de procesos_x000a_Reducción de tiempos_x000a_Generación de Data para Análisis "/>
    <m/>
    <m/>
    <m/>
    <m/>
    <m/>
    <m/>
    <m/>
    <m/>
    <m/>
    <m/>
    <s v="Terminado"/>
  </r>
  <r>
    <s v="G3"/>
    <n v="79"/>
    <s v="NO"/>
    <n v="30503"/>
    <s v="Use of vehicle ramps at unauthorized stops"/>
    <s v="Reporte de Información de uso de rampas de Mix Telematics."/>
    <m/>
    <x v="7"/>
    <x v="46"/>
    <x v="26"/>
    <n v="352"/>
    <s v="On time"/>
    <s v="Distribución"/>
    <s v="No"/>
    <s v="Digital Nlatam"/>
    <x v="0"/>
    <s v="Digital"/>
    <s v="NA"/>
    <s v="Mayela Ramírez"/>
    <s v="Uriel Torres"/>
    <s v="Uriel Torres"/>
    <s v="Miguel Delgado"/>
    <s v="PGP Nte./ Occidente / Noroeste"/>
    <s v="Sí"/>
    <s v="Claudia Oliden"/>
    <s v="Producción/Distribución Envasados"/>
    <n v="5"/>
    <n v="5"/>
    <n v="1"/>
    <n v="5"/>
    <n v="1"/>
    <n v="3"/>
    <n v="3"/>
    <n v="345"/>
    <n v="5"/>
    <n v="3"/>
    <n v="2"/>
    <n v="3"/>
    <n v="3"/>
    <n v="3"/>
    <n v="5"/>
    <n v="360"/>
    <n v="705"/>
    <s v="Proyecto terminado por Uriel Torres. Este proyecto en realidad fueron dos etapas, la primera parte fue  uso de rampas con trackabout y  seguirá la segunda parte que tiene que ver con  paradas no planeadas. Se está trabajando en la segunda etapa con Mayela Ramírez, Gerardo Moya, Uriel Torres y esta segunda etapa está en la fase de defición de lineamientos por parte del negocio (Héctor Cuéllar)."/>
    <m/>
    <s v="Control"/>
    <s v="Soft"/>
    <s v="Control"/>
    <m/>
    <m/>
    <m/>
    <m/>
    <m/>
    <m/>
    <m/>
    <m/>
    <m/>
    <m/>
    <s v="Terminado"/>
  </r>
  <r>
    <m/>
    <n v="70"/>
    <m/>
    <m/>
    <s v="App para administración de vigilancia, intendencia y servicios TI latina "/>
    <s v="Digitalizar y simplificar el proceso de inasistencias de vigilancia y seguridad para llevar un control Digital."/>
    <m/>
    <x v="4"/>
    <x v="28"/>
    <x v="6"/>
    <n v="92"/>
    <s v="On time"/>
    <s v="Finanzas, RH, Administración"/>
    <s v="No"/>
    <s v="Digital Nlatam - Citizen Developers"/>
    <x v="1"/>
    <s v="Digital"/>
    <s v="Aldo Maldonado"/>
    <s v="Oscar Flores"/>
    <s v="Oscar Flores"/>
    <m/>
    <s v="José Ramón Rodríguez"/>
    <s v="PGP Nacional"/>
    <s v="Sí"/>
    <s v="Claudia Oliden"/>
    <s v="Marketing/Ventas Cilindros"/>
    <n v="3"/>
    <n v="5"/>
    <n v="1"/>
    <n v="5"/>
    <n v="0"/>
    <n v="5"/>
    <n v="3"/>
    <n v="330"/>
    <n v="5"/>
    <n v="5"/>
    <n v="4"/>
    <n v="3"/>
    <n v="3"/>
    <n v="3"/>
    <n v="3"/>
    <n v="390"/>
    <n v="720"/>
    <s v="S: Se identificó la oportunidad_x000a_N: Sesión con el negocio para definir requerimientos"/>
    <s v="Generar sesión con Oscar Flores, Fernando Madrigal, Mario Carranza y Víctor Mata para definir el alcance del proyecto y evaluar la herramienta a desarrollar."/>
    <n v="20000"/>
    <m/>
    <s v="Mejorar el control del costo por inasistencias de los servicios de vigilancia"/>
    <m/>
    <m/>
    <m/>
    <m/>
    <m/>
    <m/>
    <m/>
    <m/>
    <m/>
    <m/>
    <s v="Análisis"/>
  </r>
  <r>
    <m/>
    <n v="71"/>
    <m/>
    <m/>
    <s v="ECOA etapa II Mezclas especiales"/>
    <s v="Replicar la funcionalidad de ECOA para gases puros para las Mezclas especiales. Consiste en el desarrollo de reportes y certificados de calidad para las mezclas especiales. (etapa 1 réplica de código QR)"/>
    <m/>
    <x v="0"/>
    <x v="4"/>
    <x v="10"/>
    <n v="243"/>
    <s v="Stand by"/>
    <s v="Servicio al Cliente"/>
    <m/>
    <s v="IT Group"/>
    <x v="1"/>
    <s v="IT Local "/>
    <s v="N/A"/>
    <s v="Raúl Gallegos "/>
    <s v="Arael Mejía"/>
    <s v="Ismael Hernández"/>
    <s v="Aldo Maldonado"/>
    <m/>
    <s v="Sí"/>
    <s v="Pilar Arenas"/>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19 Feb con Raul Gallegos, su equipo, Rodolfo Gomez, Ismael Hernández."/>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
    <m/>
    <s v="$TBD"/>
    <s v="Servicio y control de certificados"/>
    <m/>
    <m/>
    <m/>
    <m/>
    <m/>
    <m/>
    <m/>
    <m/>
    <m/>
    <m/>
    <s v="Desarrollo"/>
  </r>
  <r>
    <m/>
    <n v="72"/>
    <m/>
    <m/>
    <s v="QR para descarga de certificados de calidad Gases puros"/>
    <s v="Replicar la funcionalidad de Ecuador para descarga de certificados de calidad para gases puros"/>
    <m/>
    <x v="4"/>
    <x v="47"/>
    <x v="10"/>
    <n v="215"/>
    <s v="Stand by"/>
    <s v="Servicio al Cliente"/>
    <m/>
    <s v="IT Group"/>
    <x v="1"/>
    <s v="IT Local "/>
    <s v="N/A"/>
    <s v="Raúl Gallegos "/>
    <s v="Arael Mejía"/>
    <s v="Ismael Hernández"/>
    <s v="Aldo Maldonado"/>
    <s v="Gases Especiales"/>
    <s v="Sí"/>
    <s v="Pilar Arenas"/>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con Raul Gallegos, su equipo, Rodolfo Gomez, Ismael Hernández._x000a_30 / 06 / 2025 Está lista de espera de IT"/>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4. Esta en lista de espera por IT _x000a_"/>
    <m/>
    <m/>
    <s v="Servicio y control de certificados"/>
    <m/>
    <m/>
    <m/>
    <m/>
    <m/>
    <m/>
    <m/>
    <m/>
    <m/>
    <m/>
    <s v="Desarrollo"/>
  </r>
  <r>
    <s v="A3"/>
    <n v="73"/>
    <m/>
    <m/>
    <s v="Implementación Azure B2C"/>
    <s v="Implementación de Azure B2C para unificar cuentas de usuarios en canales digitales: Portales, Recarga Linde web, Apps móviles._x000a_"/>
    <m/>
    <x v="7"/>
    <x v="34"/>
    <x v="6"/>
    <n v="335"/>
    <s v="On time"/>
    <s v="Servicio al Cliente"/>
    <s v="No"/>
    <s v="Transformación Digital"/>
    <x v="1"/>
    <s v="SSC"/>
    <s v="NA"/>
    <s v="Edgar Madrigal"/>
    <s v="Cindy Lozano"/>
    <s v="Christian Carrillo"/>
    <s v="José Ramón Rodríguez"/>
    <s v="Desarrollo de Negocios"/>
    <s v="Sí"/>
    <s v="Claudia Oliden"/>
    <s v="Marketing/Ventas Cilindros"/>
    <n v="3"/>
    <n v="5"/>
    <n v="5"/>
    <n v="5"/>
    <n v="0"/>
    <n v="3"/>
    <n v="5"/>
    <n v="390"/>
    <n v="3"/>
    <n v="5"/>
    <n v="2"/>
    <n v="5"/>
    <n v="3"/>
    <n v="1"/>
    <n v="3"/>
    <n v="330"/>
    <n v="720"/>
    <s v="S: En desarrollo con SSC y Corporación_x000a_N: Terminar integraciones de diferentes canales, Pruebas finales, Campaña a clientes (usuarios activos)"/>
    <s v="Se solicitará sesión con Cindy Lozano para ver actualización del proyecto y si sigue en el scope de proyectos prioritarios para Transformación Digital."/>
    <m/>
    <m/>
    <s v="Cumplimiento, Satisfacción del Cliente"/>
    <m/>
    <m/>
    <m/>
    <m/>
    <m/>
    <m/>
    <m/>
    <m/>
    <m/>
    <m/>
    <s v="Desarrollo"/>
  </r>
  <r>
    <m/>
    <n v="74"/>
    <m/>
    <m/>
    <s v="Actualización plan compensación a vendedores PGP &amp; Merchant"/>
    <s v="Update de la matriz digital para generar la compensación variable a vendedores de GE y Merchant."/>
    <m/>
    <x v="0"/>
    <x v="27"/>
    <x v="20"/>
    <n v="244"/>
    <s v="On time"/>
    <s v="Finanzas, RH, Administración"/>
    <m/>
    <s v="IT Group"/>
    <x v="2"/>
    <s v="IT Local "/>
    <s v="No aplica"/>
    <s v="Pablo Vela"/>
    <s v="Ninfaedith Fernández"/>
    <s v="Velia Niño"/>
    <s v="Tania Mercado"/>
    <s v="Finanzas /Compras / IT"/>
    <s v="Sí"/>
    <s v="Marina Dávila"/>
    <s v="Finanzas/RH/Compras/Nitropet"/>
    <n v="4"/>
    <n v="5"/>
    <n v="4"/>
    <n v="5"/>
    <n v="3"/>
    <n v="5"/>
    <n v="5"/>
    <n v="465"/>
    <n v="3"/>
    <n v="2"/>
    <n v="2"/>
    <n v="3"/>
    <n v="3"/>
    <n v="1"/>
    <n v="3"/>
    <n v="255"/>
    <n v="720"/>
    <s v="S: Proveedor seleccionado, en proceso de alta y sesiones iniciales de analisis de alcance y plan de desarrollo_x000a_N: Concuir el proceso de arranque y hacer seguimiento de sprints "/>
    <m/>
    <m/>
    <m/>
    <m/>
    <m/>
    <m/>
    <m/>
    <m/>
    <m/>
    <m/>
    <m/>
    <m/>
    <m/>
    <m/>
    <s v="Nuevo"/>
  </r>
  <r>
    <m/>
    <n v="82"/>
    <s v="AM03192"/>
    <n v="30489"/>
    <s v="Trackabout Value Streams. Tablero Lento Movimiento"/>
    <s v="Tablero que permite identificar los cilindros que entregamos a los clientes y que no regresan a nuestras plantas en periodos de 30, 45, 60 días (Contador, identifica a clientes con lento movimiento para detonar acciones de recuperación o cobro automático. "/>
    <m/>
    <x v="11"/>
    <x v="25"/>
    <x v="12"/>
    <n v="417"/>
    <s v="On time"/>
    <s v="Finanzas, RH, Administración"/>
    <m/>
    <s v="Digital Nlatam"/>
    <x v="0"/>
    <s v="Digital "/>
    <m/>
    <s v="Oscar Flores"/>
    <s v="Oscar Flores"/>
    <s v="Uriel Torres"/>
    <s v="Armando Guerrero"/>
    <s v="PGP Norte"/>
    <s v="Sí"/>
    <s v="Pilar Arenas"/>
    <s v="Producción/Distribución Envasados"/>
    <n v="5"/>
    <n v="5"/>
    <n v="5"/>
    <n v="5"/>
    <n v="3"/>
    <n v="3"/>
    <n v="3"/>
    <n v="435"/>
    <n v="5"/>
    <n v="4"/>
    <n v="1"/>
    <n v="3"/>
    <n v="1"/>
    <n v="1"/>
    <n v="3"/>
    <n v="270"/>
    <n v="705"/>
    <s v="S:  Tablero terminado_x000a_N: Corrección de duplicidad de cilindros en TA. Pendiente Integración a CRM para que se generen tareas para una segunda etapa"/>
    <s v="1. Sesión para validar siguientes pasos con el proceso, después de elaborado el reporte - Semana del 3 al 7 de marzo"/>
    <n v="55000"/>
    <m/>
    <s v="Mejora la Rotación de cilindros_x000a_Mejora en el control de activos"/>
    <m/>
    <m/>
    <m/>
    <m/>
    <m/>
    <m/>
    <m/>
    <n v="0"/>
    <d v="2025-07-01T00:00:00"/>
    <d v="2026-06-01T00:00:00"/>
    <s v="Terminado"/>
  </r>
  <r>
    <m/>
    <n v="76"/>
    <m/>
    <m/>
    <s v="Modulo para Análisis de patrones de consumo de Ctes.."/>
    <s v="Proyecto Réplica de Digital Américas"/>
    <m/>
    <x v="23"/>
    <x v="27"/>
    <x v="20"/>
    <n v="244"/>
    <m/>
    <s v="Ventas &amp; Mkt."/>
    <m/>
    <s v="Digital Nlatam"/>
    <x v="2"/>
    <m/>
    <m/>
    <s v="Oscar Flores"/>
    <s v="Oscar Flores"/>
    <s v="Gerardo Moya"/>
    <s v="José Ramón Rodríguez"/>
    <m/>
    <m/>
    <s v="Marina Dávila"/>
    <s v="Marketing/Ventas Cilindros"/>
    <n v="3"/>
    <n v="5"/>
    <n v="3"/>
    <n v="5"/>
    <m/>
    <n v="1"/>
    <n v="3"/>
    <n v="300"/>
    <n v="5"/>
    <n v="5"/>
    <n v="2"/>
    <n v="5"/>
    <n v="3"/>
    <n v="3"/>
    <n v="5"/>
    <n v="420"/>
    <n v="720"/>
    <s v="S: Gerardo revisará información con el equipo de José Pinto para probar los datos._x000a_N: En función de las pruebas se definirán los sig. Pasos"/>
    <m/>
    <m/>
    <m/>
    <m/>
    <m/>
    <m/>
    <m/>
    <m/>
    <m/>
    <m/>
    <m/>
    <m/>
    <m/>
    <m/>
    <s v="Nuevo"/>
  </r>
  <r>
    <m/>
    <n v="77"/>
    <m/>
    <m/>
    <s v="Cobro automático de rentas y mtto. a clientes de contado"/>
    <s v="Automatizar el cobro de rentas y mantenimientos a clientes de contado."/>
    <m/>
    <x v="0"/>
    <x v="27"/>
    <x v="10"/>
    <n v="244"/>
    <s v="No iniciado"/>
    <s v="Ventas &amp; Mkt."/>
    <m/>
    <s v="IT Group"/>
    <x v="2"/>
    <s v="IT Local"/>
    <m/>
    <s v="Marco Pacheco"/>
    <s v="Deyanira Blanco "/>
    <m/>
    <s v="José Ramón Rodríguez"/>
    <m/>
    <s v="Sí"/>
    <s v="Marina Dávila"/>
    <s v="Marketing/Ventas Cilindros"/>
    <n v="3"/>
    <n v="1"/>
    <n v="3"/>
    <n v="5"/>
    <n v="5"/>
    <n v="5"/>
    <n v="5"/>
    <n v="405"/>
    <n v="4"/>
    <n v="3"/>
    <n v="2"/>
    <n v="3"/>
    <n v="3"/>
    <n v="3"/>
    <n v="3"/>
    <n v="315"/>
    <n v="720"/>
    <s v="S: Automatizar el cobro de rentas y Mattos a clientes de Contado / Crédito_x000a_N: Realizar Junta para entender requerimientos del negocio. Sesión con Alejandro Torres / Deyanira Blanco / Rubén / Oscar Flores  Monterrubio. Evaluar uso de un Orquestador"/>
    <s v="Agendar sesión para definir requerimientos de Negocio 3Mar25"/>
    <m/>
    <m/>
    <m/>
    <m/>
    <m/>
    <m/>
    <m/>
    <m/>
    <m/>
    <m/>
    <m/>
    <m/>
    <m/>
    <s v="Nuevo"/>
  </r>
  <r>
    <m/>
    <m/>
    <m/>
    <m/>
    <s v="APP y visor de Mantenimiento para PGS"/>
    <s v="Aplicación para la captura de actividades realizadas en cada PGS que se le da mantenimiento, de manera que arroje las horas y costos incurridos así como un % de productividad por cada operador y que permita conocer el estatus de los PGS que se encuentran en el talller de mantenimiento."/>
    <m/>
    <x v="23"/>
    <x v="41"/>
    <x v="6"/>
    <n v="62"/>
    <s v="On time"/>
    <s v="Operaciones"/>
    <m/>
    <s v="Digital Nlatam - Practicantes"/>
    <x v="1"/>
    <m/>
    <m/>
    <s v="Diego Carpio"/>
    <s v="Heberto Marín"/>
    <m/>
    <s v="Miguel Delgado"/>
    <s v="Operaciones"/>
    <m/>
    <s v="Marina Dávila"/>
    <m/>
    <n v="3"/>
    <n v="5"/>
    <n v="1"/>
    <n v="5"/>
    <n v="0"/>
    <n v="3"/>
    <n v="3"/>
    <n v="300"/>
    <n v="5"/>
    <n v="5"/>
    <n v="2"/>
    <n v="3"/>
    <n v="5"/>
    <n v="3"/>
    <n v="5"/>
    <n v="420"/>
    <n v="720"/>
    <m/>
    <m/>
    <s v="Control"/>
    <m/>
    <m/>
    <m/>
    <m/>
    <m/>
    <m/>
    <m/>
    <m/>
    <m/>
    <m/>
    <m/>
    <m/>
    <s v="Nuevo Arrancado"/>
  </r>
  <r>
    <s v="E7"/>
    <n v="78"/>
    <m/>
    <m/>
    <s v="Reporte One Page de ventas"/>
    <s v="Reporte integral del área de ventas, que incluye los compromisos de diversos indicadores_x000a_"/>
    <m/>
    <x v="0"/>
    <x v="48"/>
    <x v="10"/>
    <n v="606"/>
    <s v="Stand by"/>
    <s v="Finanzas, RH, Administración"/>
    <m/>
    <s v="Transformación Digital"/>
    <x v="2"/>
    <s v="SSC"/>
    <s v="Desarrollo de Negocios"/>
    <s v="Oscar Flores"/>
    <s v="Ruben González"/>
    <s v="César Paz"/>
    <s v="Tania Mercado"/>
    <s v="Desarrollo de Negocios"/>
    <s v="Sí"/>
    <s v="Marina Dávila"/>
    <s v="Finanzas/RH/Compras/Nitropet"/>
    <n v="3"/>
    <n v="5"/>
    <n v="3"/>
    <n v="5"/>
    <n v="0"/>
    <n v="1"/>
    <n v="5"/>
    <n v="330"/>
    <n v="4"/>
    <n v="5"/>
    <n v="2"/>
    <n v="3"/>
    <n v="3"/>
    <n v="3"/>
    <n v="5"/>
    <n v="375"/>
    <n v="705"/>
    <s v="S: Se definieron requerimientos y se habilitaron en CRM. Tareas para vendedores para registrar compromisos de recolección de cilindros, cobros de rentas. _x000a_N: Retomar proyecto con Negocio, Diseñar reporte. Hacer plan de trabajo. Junta con Negocio para definir requerimientos"/>
    <m/>
    <m/>
    <m/>
    <s v="Tiempo - Disminución de horas en elaboración de reportes área de Ventas"/>
    <m/>
    <m/>
    <m/>
    <m/>
    <m/>
    <m/>
    <m/>
    <m/>
    <m/>
    <m/>
    <s v="Nuevo"/>
  </r>
  <r>
    <m/>
    <n v="83"/>
    <s v="AM03412"/>
    <n v="30490"/>
    <s v="Trackabout Value Streams. Tablero Desviaciones comerciales"/>
    <s v="Identificar todos los cilindros que nos regresan los clientes a los cuales no les entregué originalmente"/>
    <m/>
    <x v="14"/>
    <x v="25"/>
    <x v="27"/>
    <n v="420"/>
    <s v="On time"/>
    <s v="Finanzas, RH, Administración"/>
    <m/>
    <s v="Digital Nlatam"/>
    <x v="0"/>
    <s v="Digital "/>
    <m/>
    <s v="Edgar Borquez"/>
    <s v="Oscar Flores"/>
    <s v="Uriel Torres"/>
    <s v="José Ramón Rodríguez"/>
    <s v="PGP Norte"/>
    <s v="Sí"/>
    <s v="Pilar Arenas"/>
    <s v="Marketing/Ventas Cilindros"/>
    <n v="5"/>
    <n v="5"/>
    <n v="5"/>
    <n v="5"/>
    <n v="3"/>
    <n v="3"/>
    <n v="3"/>
    <n v="435"/>
    <n v="5"/>
    <n v="4"/>
    <n v="1"/>
    <n v="3"/>
    <n v="1"/>
    <n v="1"/>
    <n v="3"/>
    <n v="270"/>
    <n v="705"/>
    <s v="S:  Tablero terminado _x000a_N: En proceso de identificar casos de desviaciones para tomar acción. En evaluación etapa de integración con CRM"/>
    <s v="1. Dar seguimiento en la semana del 24 al 28 de Feb, para validar la funcionalidad del ultimo requerimiento del filtro._x000a_2. Junta en la semana del 20 al 28 de feb para aterrizar beneficios potenciales en conjunto con el BB (Edgar junto con José Ramon)_x000a_3. Confirmar que la herramienta está terminada y ahora hay que aprovecharla para detectar oportunidades. Sesión 4Mar25"/>
    <n v="41293"/>
    <m/>
    <s v="Mejor control de activos"/>
    <m/>
    <n v="12388"/>
    <m/>
    <m/>
    <m/>
    <m/>
    <m/>
    <n v="12388"/>
    <d v="2025-10-01T00:00:00"/>
    <d v="2026-09-01T00:00:00"/>
    <s v="Terminado"/>
  </r>
  <r>
    <m/>
    <n v="80"/>
    <m/>
    <n v="27154"/>
    <s v="Reporte de ventas y forecast para mezclas especiales."/>
    <s v="Automatizar el reporte de ventas de gases especiales a un nivel de detalle granular y que sirva como base para el cálculo del forecast (Se necesitan varios cortes al mes)"/>
    <m/>
    <x v="0"/>
    <x v="27"/>
    <x v="20"/>
    <n v="273"/>
    <s v="On time"/>
    <s v="Ventas &amp; Mkt."/>
    <m/>
    <s v="Digital Nlatam"/>
    <x v="1"/>
    <s v="Digital"/>
    <s v="TBD"/>
    <s v="Raúl Gallegos "/>
    <s v="Raúl Gallegos "/>
    <m/>
    <s v="José Ramón Rodríguez"/>
    <m/>
    <s v="Sí"/>
    <s v="Pilar Arenas"/>
    <m/>
    <n v="3"/>
    <n v="5"/>
    <n v="1"/>
    <n v="5"/>
    <n v="0"/>
    <n v="1"/>
    <n v="5"/>
    <n v="300"/>
    <n v="4"/>
    <n v="4"/>
    <n v="3"/>
    <n v="5"/>
    <n v="3"/>
    <n v="5"/>
    <n v="3"/>
    <n v="405"/>
    <n v="705"/>
    <s v="S: Se identificó oportunidad con usuario y se requiere definiciones de alcances y líderes para el proyecto._x000a_Se revisa el alcance del reporte de ventas que está en proceso y hay posibilidad de integrar ambos requerimientos y desarrollar un solo reporte_x000a_N: Sesión con Process Owner para tomar definiciones de negocio_x000a_30/06/2025 : Se toma un nuevo modelo de datos para hacer el cálculo del forecast"/>
    <s v="Se sugiere dividir el proyecto en dos etapas para acelerar el resultado:_x000a_Etapa 1: Ampliar el alcance del proyecto de forecast automático de Oscar Flores para que incluya Especiales, ese proyecto tiene 70% de avance y tiene juntas de seguimiento quincenales, la siguiente junta es el 28 de feb._x000a_30/06/2025 : Pendiente la validación de datos resultado de correr el nuevo modelo _x000a_Etapa 2: Levantar requerimientos para diseñar el reporte de ventas, se propone revisar el proceso As Is con César Moreno y Pablo Núñez / semana del 20 al 28 de feb._x000a_"/>
    <m/>
    <m/>
    <s v="Optimización de procesos_x000a_Reducción de tiempos"/>
    <m/>
    <m/>
    <m/>
    <m/>
    <m/>
    <m/>
    <m/>
    <m/>
    <m/>
    <m/>
    <s v="Nuevo"/>
  </r>
  <r>
    <m/>
    <n v="81"/>
    <m/>
    <m/>
    <s v="Sistema de resurtimiento en JDE de HG (RPS - POP)"/>
    <s v="Desarrollo de un sistema que identifique producto en lento movimiento para transferencia a otras localidades e incrementar ventas."/>
    <m/>
    <x v="30"/>
    <x v="49"/>
    <x v="20"/>
    <n v="521"/>
    <s v="En riesgo ente &gt;1&lt;2 meses"/>
    <s v="Finanzas, RH, Administración"/>
    <m/>
    <s v="IT Group"/>
    <x v="1"/>
    <s v="IT Local"/>
    <m/>
    <s v="Marco Pacheco"/>
    <s v="Nancy González"/>
    <s v="Jaime Hernández"/>
    <s v="José Ramón Rodríguez"/>
    <s v="Nacional"/>
    <s v="Sí"/>
    <s v="Manuel Lozoya"/>
    <s v="Marketing/Ventas Cilindros"/>
    <n v="5"/>
    <n v="5"/>
    <n v="2"/>
    <n v="5"/>
    <n v="5"/>
    <n v="3"/>
    <n v="5"/>
    <n v="450"/>
    <n v="4"/>
    <n v="2"/>
    <n v="1"/>
    <n v="5"/>
    <n v="3"/>
    <n v="1"/>
    <n v="1"/>
    <n v="255"/>
    <n v="705"/>
    <s v="S: Se encuentra en Análisis por IT incorporando nuevas variables/ requerimientos del negocio. Se identifica la necesidad de desarrollador externo. Salvador cotizó 7.2KUSD mensual por 7 meses de desarrollo con Proveedor TCIS._x000a_N: En espera de aprobación por parte del Negocio para iniciar desarrollo por IT. Cotizar de acuerdo a los requerimientos de Nancy del 13deFeb.  Salvador pedirá una segunda cotización con otro proveedor TGUV 20Feb. Revisar con Marco Pacheco Beneficios estimados del proyecto 20 de Feb25"/>
    <s v="Dar seguimiento a la estimación de la inversión por IT y cantidad de recursos para desarrollos funcionales que cumplan con requerimientos de México._x000a_Manuel da seguimiento con Salvador Reyes y solicita Cotización para evaluar con el negocio los recursos. 14Feb25_x000a_Sesión con Salvador Reyes y Nancy González 19Feb para entender el estatus de la cotización de los cambios."/>
    <n v="150000"/>
    <m/>
    <s v="SI se considera una reducción del 0.5% de la reserva de obsoletos"/>
    <m/>
    <m/>
    <m/>
    <m/>
    <m/>
    <m/>
    <m/>
    <m/>
    <m/>
    <m/>
    <s v="Análisis"/>
  </r>
  <r>
    <m/>
    <n v="90"/>
    <m/>
    <n v="30619"/>
    <s v="Cambio de reporte GAP / inventario de tableau a Power BI"/>
    <s v="Migración de reportes de Tableau a power BI."/>
    <m/>
    <x v="0"/>
    <x v="50"/>
    <x v="15"/>
    <n v="552"/>
    <s v="On time"/>
    <s v="Operaciones"/>
    <m/>
    <s v="Digital Nlatam"/>
    <x v="0"/>
    <s v="IT"/>
    <m/>
    <s v="Erika Acosta"/>
    <s v="Erika Acosta"/>
    <s v="Gustavo Primo / Juan Romero "/>
    <s v="Aldo Maldonado"/>
    <m/>
    <s v="Sí"/>
    <s v="Pilar Arenas"/>
    <s v="Producción/Distribución Envasados"/>
    <n v="3"/>
    <n v="5"/>
    <n v="2"/>
    <n v="5"/>
    <n v="0"/>
    <n v="3"/>
    <n v="3"/>
    <n v="315"/>
    <n v="5"/>
    <n v="5"/>
    <n v="2"/>
    <n v="5"/>
    <n v="3"/>
    <n v="3"/>
    <n v="3"/>
    <n v="390"/>
    <n v="705"/>
    <s v="S: Ya se tiene una versión actual, los cambios están en desarrollo, se ha dado prioridad a Homecare_x000a_N: Terminar desarrollos, validar información y desplegar. Revision final ultima semana de Mayo"/>
    <s v="1. Sesión de seguimiento con Gerardo y Erika para armar plan de trabajo y prioridad para la migración de los reportes semana 24 al 28 de feb"/>
    <s v="Control de Activos"/>
    <m/>
    <m/>
    <m/>
    <m/>
    <m/>
    <m/>
    <m/>
    <m/>
    <m/>
    <m/>
    <m/>
    <m/>
    <s v="Terminado"/>
  </r>
  <r>
    <m/>
    <n v="91"/>
    <s v="Proceso Jul-25"/>
    <n v="30491"/>
    <s v="Trackabout Value Streams Dashboard. &quot;Black Hole&quot; "/>
    <s v="Herramienta de análisis de datos digital para identificar aquellos cilindros que NO estaban registrados en inventario de activos y gracias a Trackabout se recuperan."/>
    <m/>
    <x v="11"/>
    <x v="25"/>
    <x v="11"/>
    <n v="602"/>
    <s v="En riesgo o vencido &gt; 2 meses"/>
    <s v="Finanzas, RH, Administración"/>
    <m/>
    <s v="Digital Nlatam"/>
    <x v="0"/>
    <s v="Digital "/>
    <s v="Aldo Maldonado"/>
    <s v="Erika Acosta"/>
    <s v="Erika Acosta"/>
    <s v="Uriel Torres"/>
    <s v="Civoney Alvarez"/>
    <s v="PGP Norte"/>
    <s v="Sí"/>
    <s v="Pilar Arenas"/>
    <s v="Producción/Distribución Envasados"/>
    <n v="3"/>
    <n v="5"/>
    <n v="1"/>
    <n v="5"/>
    <n v="1"/>
    <n v="3"/>
    <n v="5"/>
    <n v="345"/>
    <n v="5"/>
    <n v="5"/>
    <n v="3"/>
    <n v="3"/>
    <n v="1"/>
    <n v="3"/>
    <n v="3"/>
    <n v="345"/>
    <n v="690"/>
    <s v="S:  Tablero elaborado en validación (elaborado por Aldo Maldonado). Se está realizando limpieza de datos en TA._x000a_N: Definir si el tablero actual cumple el objetivo, sino hacer los ajustes pertinentes. Validar la calidad de los datos en TA."/>
    <s v="1. Sesión para revisar alcance del reporte existente y levantar requerimientos - Semana del 3 al 7 de marzo"/>
    <s v="Control de Activos"/>
    <m/>
    <s v="Control de activos"/>
    <m/>
    <m/>
    <m/>
    <m/>
    <m/>
    <m/>
    <m/>
    <m/>
    <m/>
    <m/>
    <s v="Terminado"/>
  </r>
  <r>
    <m/>
    <n v="84"/>
    <m/>
    <m/>
    <s v="Tablero One Page de indicadores para control de cilindros en Power BI"/>
    <s v="Aprovechar la migración de tablea a power BI de reportes clave de Control del cilindros para armar un reporte One Page"/>
    <m/>
    <x v="0"/>
    <x v="51"/>
    <x v="6"/>
    <n v="539"/>
    <s v="On time"/>
    <s v="Operaciones"/>
    <m/>
    <s v="Digital Nlatam - Citizen Developers"/>
    <x v="1"/>
    <s v="Digital "/>
    <m/>
    <s v="Erika Acosta"/>
    <s v="Erika Acosta"/>
    <s v="TBD"/>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
    <m/>
    <m/>
    <s v="Simplicidad administrativa y mejora en el análisis de información"/>
    <m/>
    <m/>
    <m/>
    <m/>
    <m/>
    <m/>
    <m/>
    <m/>
    <m/>
    <m/>
    <s v="Desarrollo"/>
  </r>
  <r>
    <m/>
    <n v="85"/>
    <m/>
    <m/>
    <s v="Reporte automático de recuperación y aumentos de dotación en power BI"/>
    <s v="Migración de reportes de Tableau a power BI._x000a_"/>
    <m/>
    <x v="0"/>
    <x v="37"/>
    <x v="17"/>
    <n v="489"/>
    <s v="On time"/>
    <s v="Operaciones"/>
    <m/>
    <s v="Digital Nlatam - Citizen Developers"/>
    <x v="1"/>
    <s v="Digital"/>
    <m/>
    <s v="Erika Acosta"/>
    <s v="Erika Acosta "/>
    <s v="Gustavo Primo "/>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 después se dará prioridad al reporte GAP._x000a_N: Terminar desarrollos, validar información y desplegar."/>
    <s v="1. Sesión de seguimiento con Gerardo y Erika para armar plan de trabajo y prioridad para la migración de los reportes semana 24 al 28 de feb"/>
    <m/>
    <m/>
    <m/>
    <m/>
    <m/>
    <m/>
    <m/>
    <m/>
    <m/>
    <m/>
    <m/>
    <m/>
    <m/>
    <s v="Desarrollo"/>
  </r>
  <r>
    <m/>
    <n v="86"/>
    <m/>
    <m/>
    <s v="Cambio de reporte rotación de tableau a Power BI"/>
    <s v="Migración de reportes de Tableau a power BI por Directriz._x000a_"/>
    <m/>
    <x v="0"/>
    <x v="52"/>
    <x v="10"/>
    <n v="261"/>
    <s v="Stand by"/>
    <s v="Operaciones"/>
    <m/>
    <s v="Digital Nlatam - Citizen Developers"/>
    <x v="4"/>
    <s v="Digital "/>
    <m/>
    <s v="Erika Acosta"/>
    <s v="Erika Acosta"/>
    <s v="TBD"/>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_x000a_2. Agosto 2025 : Se hará una sesión de alineación para validar requerimientos sobre una nueva aplicación y necesidad.  Dependiendo de esta sesión se decidí si iniciar con la migración de tableau a power BI, se coloca en HOLD hasta nuevo aviso."/>
    <m/>
    <m/>
    <m/>
    <m/>
    <m/>
    <m/>
    <m/>
    <m/>
    <m/>
    <m/>
    <m/>
    <m/>
    <m/>
    <s v="Análisis"/>
  </r>
  <r>
    <m/>
    <n v="87"/>
    <m/>
    <m/>
    <s v="Reporte de crecimiento de PSO´s ´para gases especiales. "/>
    <s v="Convertir el  Reporte de crecimiento de PSO´s que es manual y se hace con base al conocimiento de los vendedores a un reporte automatizado. Revisar con Edgar, la iniciativa de registrar PSO en CRM"/>
    <m/>
    <x v="0"/>
    <x v="53"/>
    <x v="20"/>
    <n v="5"/>
    <s v="On time"/>
    <s v="Ventas &amp; Mkt."/>
    <m/>
    <s v="Digital Nlatam"/>
    <x v="2"/>
    <s v="Trans Digital"/>
    <m/>
    <s v="Raúl Gallegos "/>
    <s v="Raúl Gallegos "/>
    <m/>
    <s v="José Ramón Rodríguez"/>
    <m/>
    <s v="Sí"/>
    <s v="Pilar Arenas"/>
    <m/>
    <n v="3"/>
    <n v="5"/>
    <n v="1"/>
    <n v="5"/>
    <n v="0"/>
    <n v="1"/>
    <n v="5"/>
    <n v="300"/>
    <n v="5"/>
    <n v="5"/>
    <n v="3"/>
    <n v="3"/>
    <n v="3"/>
    <n v="3"/>
    <n v="5"/>
    <n v="405"/>
    <n v="705"/>
    <s v="S: Se identificó oportunidad con usuario y se requiere definiciones de alcances y líderes para el proyecto._x000a_N: Sesión con Process Owner para tomar definiciones de negocio"/>
    <s v="1. Programar sesión para definir el proyecto, alcance y equipo 24 - 28 Feb"/>
    <m/>
    <m/>
    <s v="Optimización del proceso"/>
    <m/>
    <m/>
    <m/>
    <m/>
    <m/>
    <m/>
    <m/>
    <m/>
    <m/>
    <m/>
    <s v="Nuevo Arrancado"/>
  </r>
  <r>
    <m/>
    <n v="88"/>
    <m/>
    <m/>
    <s v="BD y APP para el control de Horas de Servicio de Conductores profesionales PGP, Bulk y Nitropet"/>
    <s v="Desarrollo de una Herramienta Digital para llevar el seguimiento y control de las Hrs de servicio de Conductores Profesionales"/>
    <m/>
    <x v="31"/>
    <x v="12"/>
    <x v="10"/>
    <n v="125"/>
    <s v="On time"/>
    <s v="Distribución"/>
    <s v="No"/>
    <s v="IT Group"/>
    <x v="1"/>
    <s v="Digital"/>
    <m/>
    <s v="Jesús Guzmán"/>
    <s v="Diego Carpio"/>
    <s v="NA"/>
    <s v="Miguel Delgado"/>
    <s v="Operaciones"/>
    <s v="Si"/>
    <s v="Manuel Lozoya"/>
    <s v="Producción/Distribución Envasados"/>
    <n v="5"/>
    <n v="5"/>
    <n v="4"/>
    <n v="5"/>
    <n v="0"/>
    <n v="3"/>
    <n v="5"/>
    <n v="405"/>
    <n v="5"/>
    <n v="5"/>
    <n v="4"/>
    <n v="1"/>
    <n v="1"/>
    <n v="3"/>
    <n v="1"/>
    <n v="300"/>
    <n v="705"/>
    <s v="S: Se identifica la necesidad y se tienen sesiones con distintas areas del negocio para conocer la tecnología actual disponible. Marina Dávila solicita a Roberto Mtz acceso a las BD de datos donde se tiene reconocimiento facial para primeras pruebas._x000a_N: Sesión con seguridad, IT, Distribución y RH, Semana 12 May para definir alcance de un primer piloto basado en los identificadores de reconocimiento facial instalados en disntintas plantas. Definir con Seguridad e IT cuál será la tecnología estándar a instalar en el resto de las localidades"/>
    <s v="Definición rápida de alcance del proyecto con Manuel Lozoya. Validar lo del login facial con RH dado que las BD y dispositivo son de proveedores externos."/>
    <s v="Compliance"/>
    <m/>
    <m/>
    <m/>
    <m/>
    <m/>
    <m/>
    <m/>
    <m/>
    <m/>
    <m/>
    <m/>
    <m/>
    <s v="Desarrollo"/>
  </r>
  <r>
    <s v="G5"/>
    <n v="89"/>
    <m/>
    <m/>
    <s v="Cierre automático de bitácoras para Ventas de contado"/>
    <s v="Conciliación automática de depósitos/transferencias del banco y pagos con tarjeta con las ventas de contado en el sistema de bitácoras_x000a_"/>
    <m/>
    <x v="0"/>
    <x v="40"/>
    <x v="10"/>
    <m/>
    <s v="No iniciado"/>
    <s v="Ventas &amp; Mkt."/>
    <m/>
    <s v="IT Group"/>
    <x v="2"/>
    <s v="IT Local"/>
    <m/>
    <s v="Marco Pacheco"/>
    <s v="Deyanira Blanco"/>
    <s v="Carlos Arturo Rodríguez_x000a_/ Armando Ramos"/>
    <s v="José Ramón Rodríguez"/>
    <s v="Nacional"/>
    <s v="Sí"/>
    <s v="Marina Dávila"/>
    <s v="Marketing/Ventas Cilindros"/>
    <n v="5"/>
    <n v="5"/>
    <n v="2"/>
    <n v="5"/>
    <n v="0"/>
    <n v="5"/>
    <n v="5"/>
    <n v="405"/>
    <n v="3"/>
    <n v="3"/>
    <n v="2"/>
    <n v="5"/>
    <n v="1"/>
    <n v="3"/>
    <n v="3"/>
    <n v="300"/>
    <n v="705"/>
    <s v="S: Actualmente se realiza proceso manual para identificar los pagos de los clientes en sistema de Tesorería y posteriormente se relaciona ese pago en el sistema de bitácoras para la conciliación de la venta de contado._x000a_N: Detallar requerimiento con negocio"/>
    <s v="Este proyecto tiene dependencia del proyecto 23, donde se integra cierre de bitácora de ventas contado de Mercado Pago. Se podrían ir describiendo requerimientos de negocios con supuestos de funcionalidad con Mercado Pago"/>
    <m/>
    <m/>
    <s v="Control "/>
    <m/>
    <m/>
    <m/>
    <m/>
    <m/>
    <m/>
    <m/>
    <m/>
    <m/>
    <m/>
    <s v="Nuevo"/>
  </r>
  <r>
    <m/>
    <n v="92"/>
    <m/>
    <m/>
    <s v="Dashboard Digital de KPI´s  Administrativos para Sucursales"/>
    <s v="Herramienta donde se integran los KPIs de forma diaria para seguimiento y toma de acciones de forma oportuna en temas adminisrativos: reclamaciones, bitácoras, uso HH, Conciliación rutas, transitos, permisos, gastos que actualmente se integran manualmente."/>
    <m/>
    <x v="20"/>
    <x v="24"/>
    <x v="13"/>
    <n v="52"/>
    <s v="On time"/>
    <s v="Administración"/>
    <m/>
    <s v="Digital Nlatam - Citizen Developers"/>
    <x v="0"/>
    <m/>
    <s v="Aldo Maldonado"/>
    <s v="Oscar Flores"/>
    <s v="Oscar Flores"/>
    <m/>
    <s v="José Ramón Rodríguez"/>
    <s v="PGP Nacional"/>
    <s v="Si"/>
    <s v="Marina Dávila"/>
    <s v="Marketing/Ventas Cilindros"/>
    <n v="3"/>
    <n v="5"/>
    <n v="1"/>
    <n v="5"/>
    <n v="0"/>
    <n v="1"/>
    <n v="3"/>
    <n v="270"/>
    <n v="5"/>
    <n v="5"/>
    <n v="2"/>
    <n v="3"/>
    <n v="5"/>
    <n v="3"/>
    <n v="5"/>
    <n v="420"/>
    <n v="690"/>
    <s v="S: Se libera la herramienta, se da capacitación a usuarios._x000a_N: Se dará acceso a gerentes comerciales."/>
    <m/>
    <s v="Compliance"/>
    <m/>
    <m/>
    <m/>
    <m/>
    <m/>
    <m/>
    <m/>
    <m/>
    <m/>
    <m/>
    <m/>
    <m/>
    <s v="Terminado"/>
  </r>
  <r>
    <m/>
    <n v="94"/>
    <m/>
    <m/>
    <s v="Herramienta Digital para el Análisis, Monitoreo e identificación de riesgos de manera remota de variables administrativas en Sucursales"/>
    <s v="Herramienta de diagnostico/medición de riesgos en sucursales en los siguientes temas: microcréditos, tiempo de cierre de bitácoras, TDI vs lista de empleados, productos a demostración, añejamiento en productos a demostración entre otras."/>
    <m/>
    <x v="20"/>
    <x v="24"/>
    <x v="15"/>
    <n v="91"/>
    <s v="On time"/>
    <s v="Administración"/>
    <m/>
    <s v="Digital Nlatam - Citizen Developers"/>
    <x v="0"/>
    <m/>
    <s v="Aldo Maldonado"/>
    <s v="Oscar Flores"/>
    <s v="Oscar Flores"/>
    <m/>
    <s v="José Ramón Rodríguez"/>
    <s v="PGP Nacional"/>
    <s v="Si"/>
    <s v="Marina Dávila"/>
    <s v="Marketing/Ventas Cilindros"/>
    <n v="3"/>
    <n v="5"/>
    <n v="1"/>
    <n v="5"/>
    <n v="0"/>
    <n v="1"/>
    <n v="3"/>
    <n v="270"/>
    <n v="5"/>
    <n v="5"/>
    <n v="2"/>
    <n v="3"/>
    <n v="5"/>
    <n v="3"/>
    <n v="5"/>
    <n v="420"/>
    <n v="690"/>
    <s v="S: Se libera herramienta que integra información para monitoreo de indicadores críticos en sucursales._x000a_N: La información de producto a demostración se libera en una herramienta por separardo."/>
    <s v="Concluido"/>
    <s v="Compliance"/>
    <m/>
    <s v="Control/Compliance"/>
    <m/>
    <m/>
    <m/>
    <m/>
    <m/>
    <m/>
    <m/>
    <m/>
    <m/>
    <m/>
    <s v="Terminado"/>
  </r>
  <r>
    <s v="E3"/>
    <n v="96"/>
    <s v="?"/>
    <m/>
    <s v="Automatización servicios  iniciales SAOS"/>
    <s v="Proceso de automatización de los servicios iniciales para pacientes de SAOS, pasando por los procesos de  servicio inicial, entrega de consumibles, entrega de equipo y servicio final."/>
    <m/>
    <x v="7"/>
    <x v="43"/>
    <x v="28"/>
    <n v="178"/>
    <s v="On time"/>
    <s v="Distribución"/>
    <s v="No"/>
    <s v="Transformación Digital"/>
    <x v="0"/>
    <s v="SSC"/>
    <s v="NA"/>
    <s v="Alan Mendoza"/>
    <s v="Omar Acosta"/>
    <s v="César Paz"/>
    <s v="José Ramón Rodríguez"/>
    <s v="Desarrollo de Negocios"/>
    <s v="Sí"/>
    <s v="Claudia Oliden"/>
    <s v="Producción/Distribución Envasados"/>
    <n v="3"/>
    <n v="5"/>
    <n v="5"/>
    <n v="5"/>
    <n v="3"/>
    <n v="3"/>
    <n v="3"/>
    <n v="405"/>
    <n v="3"/>
    <n v="4"/>
    <n v="2"/>
    <n v="5"/>
    <n v="3"/>
    <n v="1"/>
    <n v="1"/>
    <n v="285"/>
    <n v="690"/>
    <s v="S: Se llevó a cabo la orquestación con JDE el dia 12 de julio. Proyecto terminado por Omar Acosta."/>
    <m/>
    <n v="144000"/>
    <m/>
    <s v="Productividad - Hard Savings $ 144 K USD (incremento de días paciente por entrega oportuna de equipos SAOS)"/>
    <m/>
    <m/>
    <m/>
    <m/>
    <m/>
    <m/>
    <m/>
    <m/>
    <m/>
    <m/>
    <s v="Terminado"/>
  </r>
  <r>
    <m/>
    <n v="93"/>
    <m/>
    <m/>
    <s v="Visor Seguimiento de cilindros vacios pendientes de enviar a planta"/>
    <m/>
    <m/>
    <x v="20"/>
    <x v="40"/>
    <x v="16"/>
    <m/>
    <s v="No iniciado"/>
    <s v="Administración"/>
    <m/>
    <s v="Digital Nlatam - Citizen Developers"/>
    <x v="2"/>
    <m/>
    <s v="Aldo Maldonado"/>
    <s v="Oscar Flores"/>
    <s v="Oscar Flores"/>
    <m/>
    <s v="José Ramón Rodríguez"/>
    <s v="PGP Nacional"/>
    <s v="Si"/>
    <s v="Marina Dávila"/>
    <s v="Producción/Distribución Envasados"/>
    <n v="3"/>
    <n v="5"/>
    <n v="1"/>
    <n v="5"/>
    <n v="0"/>
    <n v="1"/>
    <n v="3"/>
    <n v="270"/>
    <n v="5"/>
    <n v="5"/>
    <n v="2"/>
    <n v="3"/>
    <n v="5"/>
    <n v="3"/>
    <n v="5"/>
    <n v="420"/>
    <n v="690"/>
    <s v="S: Definición de requerimientos"/>
    <m/>
    <m/>
    <m/>
    <m/>
    <m/>
    <m/>
    <m/>
    <m/>
    <m/>
    <m/>
    <m/>
    <m/>
    <m/>
    <m/>
    <s v="Nuevo"/>
  </r>
  <r>
    <m/>
    <n v="98"/>
    <s v="NO"/>
    <m/>
    <s v="Desarrollo de APP para alta de prospectos de PSOs MAPAX de  Atmósfera controlada para alimentos."/>
    <s v="Desarrollo de una BD y APP que pueda alimentar la fuerza de ventas con proyectos prospecto para las PSOs MAPAX de atmósfera controlada para Alimentos. La APP servirá para asesorar a los vendedores de acuerdo a sus prospectos por parte de Nineth Gallegos y además llevar una administración de captura de leads para el negocio de Alimentos y Bebidas (desarrollo de mercado). La APP quedó instertada en el sitio de Sharepoint de Alimentos y Bebidas, también desarrollado por el área de Digitalización y Procesos."/>
    <m/>
    <x v="5"/>
    <x v="54"/>
    <x v="29"/>
    <n v="19"/>
    <s v="On time"/>
    <s v="Ventas &amp; Mkt."/>
    <s v="No"/>
    <s v="Digital Nlatam - Practicantes"/>
    <x v="0"/>
    <s v="Digital"/>
    <s v="Santiago Juárez"/>
    <s v="Nineth Gallegos"/>
    <s v="Nineth Gallegos"/>
    <s v="NA"/>
    <s v="José Ramón Rodríguez"/>
    <s v="Desarrollo de Negocios"/>
    <s v="Si"/>
    <s v="Claudia Oliden"/>
    <s v="Marketing/Ventas Cilindros"/>
    <n v="3"/>
    <n v="1"/>
    <n v="2"/>
    <n v="5"/>
    <n v="0"/>
    <n v="3"/>
    <n v="0"/>
    <n v="210"/>
    <n v="5"/>
    <n v="5"/>
    <n v="4"/>
    <n v="5"/>
    <n v="3"/>
    <n v="5"/>
    <n v="5"/>
    <n v="480"/>
    <n v="690"/>
    <s v="S: Se tienes ya  la APP de maduración, pero se que requiere ser agregadas el resto de PSOs. Como una siguiente etapa, se verá con Edgar Madrigal y Cindy Lozano si en CRM se puede poner la información para evitar tener una herramienta que pueda estar en CRM integrada."/>
    <m/>
    <s v="Ventas"/>
    <m/>
    <s v="Información para área comercial  del área de alimentos que apoyará generación de ventas."/>
    <m/>
    <m/>
    <m/>
    <m/>
    <m/>
    <m/>
    <m/>
    <m/>
    <m/>
    <m/>
    <s v="Terminado"/>
  </r>
  <r>
    <m/>
    <n v="95"/>
    <m/>
    <m/>
    <s v="Modelo de compensación Variable Distribución PGP"/>
    <s v="Revisión del Modelo actual de compensación Variable de PGP que permita mejorar el proceso, identificando oportunidades de control y automatización_x000a_"/>
    <m/>
    <x v="10"/>
    <x v="55"/>
    <x v="20"/>
    <n v="140"/>
    <s v="On time"/>
    <s v="Distribución"/>
    <s v="No"/>
    <s v="IT Group"/>
    <x v="1"/>
    <s v="Digital"/>
    <s v="Marina Davila"/>
    <s v="Hector Cuellar"/>
    <s v="Hector Cuellar"/>
    <s v="NA"/>
    <s v="Miguel Delgado"/>
    <s v="Operaciones"/>
    <s v="Si"/>
    <s v="Pilar Arenas"/>
    <s v="Producción/Distribución Envasados"/>
    <n v="5"/>
    <n v="5"/>
    <n v="4"/>
    <n v="5"/>
    <n v="1"/>
    <n v="3"/>
    <n v="5"/>
    <n v="420"/>
    <n v="3"/>
    <n v="3"/>
    <n v="2"/>
    <n v="3"/>
    <n v="1"/>
    <n v="3"/>
    <n v="3"/>
    <n v="270"/>
    <n v="690"/>
    <s v="S: Se identifican oportunidades en el proceso actual de compensación de Dist. de PGP en el registro de información. Se requiere reducir la interaccion manual de datos en el proceso_x000a_N: Revisión del proceso con líderes de Distribución, staff Distribución y business Analyst, semana 5 de May. para identificar oportunidades de sistema o proceso"/>
    <s v="Agendar sesión de revisión inicial con Líderes y ejecutores, 7 de Mayo 25"/>
    <s v="Compliance"/>
    <m/>
    <s v="Control / Compliance"/>
    <m/>
    <m/>
    <m/>
    <m/>
    <m/>
    <m/>
    <m/>
    <m/>
    <m/>
    <m/>
    <s v="Desarrollo"/>
  </r>
  <r>
    <m/>
    <n v="99"/>
    <m/>
    <m/>
    <s v="Página de Sharepoint de Alimentos (desarrollo de Negocios)"/>
    <s v="Desarrollo de la página de desarrollo de Mercado para alimentos con información útil para el personal de ventas. "/>
    <m/>
    <x v="29"/>
    <x v="16"/>
    <x v="8"/>
    <n v="30"/>
    <s v="On time"/>
    <s v="Ventas &amp; Mkt."/>
    <s v="No"/>
    <s v="Digital Nlatam - Citizen Developers"/>
    <x v="0"/>
    <s v="Digital"/>
    <s v="Nineth Gallegos / Claudia Oliden"/>
    <s v="Nineth Gallegos"/>
    <s v="Nineth Gallegos"/>
    <s v="NA"/>
    <s v="José Ramón Rodríguez"/>
    <s v="Desarrollo de Negocios"/>
    <s v="Si"/>
    <s v="Claudia Oliden"/>
    <s v="Marketing/Ventas Cilindros"/>
    <n v="3"/>
    <n v="1"/>
    <n v="2"/>
    <n v="5"/>
    <n v="0"/>
    <n v="3"/>
    <n v="0"/>
    <n v="210"/>
    <n v="5"/>
    <n v="5"/>
    <n v="4"/>
    <n v="5"/>
    <n v="3"/>
    <n v="5"/>
    <n v="5"/>
    <n v="480"/>
    <n v="690"/>
    <s v="S: Sitio terminado y validado por Nineth Gallegos"/>
    <m/>
    <s v="Reducción de Tiempos de consulta"/>
    <m/>
    <s v="Información para área comercial  del área de alimentos que apoyará generación de ventas."/>
    <m/>
    <m/>
    <m/>
    <m/>
    <m/>
    <m/>
    <m/>
    <m/>
    <m/>
    <m/>
    <s v="Terminado"/>
  </r>
  <r>
    <m/>
    <n v="97"/>
    <m/>
    <m/>
    <s v="Automatización para la Gestión de Altas de Pacientes ISSSTE"/>
    <s v="El proyecto consiste en desarrollar un proceso automatizado para la alta de pacientes y la generación del servicio inicial a partir de solicitudes enviadas vía correo electrónico. Las solicitudes, que incluyen documentos PDF con la información, serán procesadas mediante la herramienta Argus, basada en inteligencia artificial, para descifrar y convertir el contenido en datos estructurados. Posteriormente, estos datos se integrarán en el CRM y en JDE para crear el registro del paciente y la orden, completando el ciclo con la confirmación automática enviada a la institución._x000a_El objetivo principal es optimizar el tiempo de respuesta, asegurando que cada solicitud sea atendida en menos de 30 minutos, cumpliendo con los estándares establecidos por contrato. Esto permitirá sustituir el flujo manual actual, que ha generado incumplimientos en dicha métrica, con un proceso eficiente y completamente automatizado."/>
    <m/>
    <x v="32"/>
    <x v="56"/>
    <x v="20"/>
    <n v="90"/>
    <s v="On time"/>
    <s v="Servicio al Cliente"/>
    <s v="No"/>
    <s v="Transformación Digital"/>
    <x v="1"/>
    <s v="T. Digital, Digitalización"/>
    <s v="NA"/>
    <s v="Alan Mendoza"/>
    <s v="Luis Banda"/>
    <s v="Adolfo Bulnes"/>
    <s v="José Ramón Rodríguez"/>
    <s v="Desarrollo de Negocios"/>
    <s v="Sí"/>
    <s v="Claudia Oliden"/>
    <s v="Marketing/Ventas Cilindros"/>
    <n v="5"/>
    <n v="5"/>
    <n v="5"/>
    <n v="5"/>
    <m/>
    <n v="3"/>
    <n v="3"/>
    <n v="390"/>
    <n v="4"/>
    <n v="4"/>
    <n v="2"/>
    <n v="3"/>
    <n v="5"/>
    <n v="1"/>
    <n v="1"/>
    <n v="300"/>
    <n v="690"/>
    <s v="S: En definición de requerimientos por parte del negocio._x000a_N: Ante nuevos requerimientos se solicitará una nueva cotización de proveedor externo."/>
    <m/>
    <s v="Tiempo / Compliance"/>
    <m/>
    <s v="Mejora de Servicio a pacientes"/>
    <m/>
    <m/>
    <m/>
    <m/>
    <m/>
    <m/>
    <m/>
    <m/>
    <m/>
    <m/>
    <s v="Análisis"/>
  </r>
  <r>
    <m/>
    <n v="103"/>
    <m/>
    <m/>
    <s v="Visor para medir el desempeño de la fuerza de ventas"/>
    <s v="Herramienta para medir el desempeño en crecimiento de clientes por vendedor, Región y División. "/>
    <m/>
    <x v="14"/>
    <x v="43"/>
    <x v="23"/>
    <n v="230"/>
    <s v="On time"/>
    <s v="Ventas &amp; Mkt."/>
    <m/>
    <s v="Digital Nlatam - Citizen Developers"/>
    <x v="0"/>
    <s v="N/A"/>
    <s v="Aldo Maldonado"/>
    <s v="Oscar Flores"/>
    <s v="Oscar Flores"/>
    <s v="Aldo Maldonado"/>
    <s v="José Ramón Rodríguez"/>
    <s v="PGP NAL."/>
    <s v="Sí"/>
    <s v="Marina Dávila"/>
    <s v="Marketing/Ventas Cilindros"/>
    <n v="3"/>
    <n v="5"/>
    <n v="1"/>
    <n v="5"/>
    <n v="0"/>
    <n v="5"/>
    <n v="3"/>
    <n v="330"/>
    <n v="5"/>
    <n v="5"/>
    <n v="2"/>
    <n v="3"/>
    <n v="3"/>
    <n v="3"/>
    <n v="3"/>
    <n v="360"/>
    <n v="690"/>
    <s v="S: Se revisa con usuario requerimiento y diselo del dashboard. Se obtiene en julio acceso a BD para los practicantes que van a realizar el desarrollo._x000a_N: Desarrollo en Power BI."/>
    <s v="Se programa sesión con Oscar Flores el 5 de mayo para validar requerimientos"/>
    <s v="Reducción de tiempo"/>
    <m/>
    <s v="Tiempo"/>
    <m/>
    <m/>
    <m/>
    <m/>
    <m/>
    <m/>
    <m/>
    <m/>
    <m/>
    <m/>
    <s v="Terminado"/>
  </r>
  <r>
    <s v="E5"/>
    <n v="104"/>
    <s v="GPG33156"/>
    <m/>
    <s v="Email automation Customer Insight / AI"/>
    <s v="Envío de correos automáticos a grupos de clientes en función del cumplimiento de criterios predefinidos, para generar clientes potenciales de Ventas Nuevas._x000a_"/>
    <m/>
    <x v="0"/>
    <x v="48"/>
    <x v="7"/>
    <n v="362"/>
    <s v="On time"/>
    <s v="Ventas &amp; Mkt."/>
    <m/>
    <s v="Transformación Digital"/>
    <x v="0"/>
    <s v="Externo"/>
    <s v="Desarrollo de Negocios"/>
    <s v="Tania Castorena"/>
    <s v="Jorge Villarreal"/>
    <s v="Externo"/>
    <s v="José Ramón Rodríguez"/>
    <s v="Desarrollo de Negocios"/>
    <s v="Sí"/>
    <s v="Marina Dávila"/>
    <m/>
    <n v="3"/>
    <n v="5"/>
    <n v="5"/>
    <n v="5"/>
    <n v="3"/>
    <n v="3"/>
    <n v="3"/>
    <n v="405"/>
    <n v="3"/>
    <n v="3"/>
    <n v="2"/>
    <n v="3"/>
    <n v="3"/>
    <n v="1"/>
    <n v="3"/>
    <n v="270"/>
    <n v="675"/>
    <s v="S: Liberada y funcionando con campaña actual. Promoción del COBOT. 27Ene25. 2600 correos que generaron 30 leads interesados en una prueba._x000a_N: Seguimiento a la campaña actual y diseño de nuevas campañas"/>
    <s v="Se revisó con Adalberto Mejía estatus y se identifica la necesidad de depurar datos de contacto (e-mails) con perfil de dueños de empresa y tomadores de decisiones. Sesión De Adalberto con Tania Castorena semana del 2 de Mayo para revisar estatus"/>
    <n v="500000"/>
    <m/>
    <s v="Crecimiento - Hard Savings  $510.4 K USD (nuevos leads derivados de envío de campañas de marketing dirigidas)"/>
    <m/>
    <m/>
    <m/>
    <m/>
    <m/>
    <m/>
    <m/>
    <n v="0"/>
    <m/>
    <m/>
    <s v="Terminado"/>
  </r>
  <r>
    <m/>
    <n v="100"/>
    <m/>
    <m/>
    <s v="App para seguimiento de buenas prácticas de producto medicinal en sucursales."/>
    <s v="Llevar el seguimiento de visitas y hallazgos de los responsables sanitarios a las sucursales."/>
    <m/>
    <x v="4"/>
    <x v="40"/>
    <x v="16"/>
    <m/>
    <s v="No iniciado"/>
    <s v="Finanzas, RH, Administración"/>
    <s v="No"/>
    <s v="Digital Nlatam - Citizen Developers"/>
    <x v="2"/>
    <s v="Digital"/>
    <s v="TBD"/>
    <s v="Oscar Flores"/>
    <s v="Aldo Maldonado"/>
    <s v="N/A"/>
    <s v="José Ramón Rodríguez"/>
    <s v="PGP Nacional"/>
    <s v="Sí"/>
    <s v="Claudia Oliden"/>
    <s v="Marketing/Ventas Cilindros"/>
    <n v="3"/>
    <n v="5"/>
    <n v="1"/>
    <n v="3"/>
    <n v="0"/>
    <n v="5"/>
    <n v="3"/>
    <n v="300"/>
    <n v="5"/>
    <n v="5"/>
    <n v="4"/>
    <n v="3"/>
    <n v="3"/>
    <n v="3"/>
    <n v="3"/>
    <n v="390"/>
    <n v="690"/>
    <s v="S: Se identificó la oportunidad_x000a_N: Sesión con el negocio para definir requerimientos"/>
    <s v="Este proyecto es posible se cancele dado que quedó incluido en el proyecto solciitado por el Ing. Galván."/>
    <m/>
    <m/>
    <s v="Control y cumplimiento para la continuidad del negocio"/>
    <m/>
    <m/>
    <m/>
    <m/>
    <m/>
    <m/>
    <m/>
    <m/>
    <m/>
    <m/>
    <s v="Nuevo"/>
  </r>
  <r>
    <s v="G1"/>
    <n v="101"/>
    <m/>
    <m/>
    <s v="Trackabout Value Streams. Tablero. Cobro de cilindros dañados por los clientes SIGA. Que se genere la orden automática para facturarle al cliente"/>
    <s v="_x000a_Identificar los activos dañados por clientes, que deben ser dados de baja por ya no ser aptos para servicio, o bien que requieren un mantenimiento para continuar en operación y automatizar el cobro al cliente"/>
    <m/>
    <x v="0"/>
    <x v="57"/>
    <x v="10"/>
    <n v="609"/>
    <m/>
    <s v="Ventas &amp; Mkt."/>
    <m/>
    <s v="Digital Nlatam"/>
    <x v="2"/>
    <s v="Digital"/>
    <m/>
    <s v="Jessica Zanella"/>
    <s v="Jessica Zanella"/>
    <s v="Uriel Torres"/>
    <s v="Aldo Maldonado"/>
    <s v="Nacional "/>
    <s v="Sí"/>
    <s v="Pilar Arenas"/>
    <s v="Marketing/Ventas Cilindros"/>
    <n v="5"/>
    <n v="5"/>
    <n v="4"/>
    <n v="5"/>
    <n v="3"/>
    <n v="3"/>
    <n v="3"/>
    <n v="420"/>
    <n v="5"/>
    <n v="4"/>
    <n v="1"/>
    <n v="3"/>
    <n v="1"/>
    <n v="1"/>
    <n v="3"/>
    <n v="270"/>
    <n v="690"/>
    <s v="S: Se desarrollo reporte de cilindros potenciales de cobro de Mtto._x000a_N: Revisar / confirmar causas que se alimentan desde Trackabout. Limpieza de datos de Cilindros/activos en TA Vs JDE. Falta definición de negocio (proceso) para identificar automatización de cargos y/o excepciones. No está estandarizado el monto para cobro"/>
    <s v="1. Pendiente concluir con la validación de la calidad de la información - 30 de marzo_x000a_2. Sesión con Jessica Zanella para mapear empezar con la definición de requerimientos de negocio - 10 al 14 de marzo"/>
    <n v="117000"/>
    <m/>
    <s v="Control de activos"/>
    <m/>
    <m/>
    <m/>
    <m/>
    <m/>
    <m/>
    <m/>
    <m/>
    <m/>
    <m/>
    <s v="Análisis"/>
  </r>
  <r>
    <m/>
    <n v="102"/>
    <m/>
    <m/>
    <s v="Firma Electrónica de documentos legales (Dotaciones, crédito, homecare)"/>
    <s v="Proceso digital para la firma de documentos legales que soportan activos de Linde._x000a_"/>
    <m/>
    <x v="0"/>
    <x v="58"/>
    <x v="20"/>
    <n v="591"/>
    <s v="On time"/>
    <s v="Finanzas, RH, Administración"/>
    <m/>
    <s v="IT Group"/>
    <x v="1"/>
    <s v="IT Local"/>
    <m/>
    <s v="Manuel Lozoya"/>
    <s v="Pilar Arenas"/>
    <s v="Yasmin Barragan "/>
    <s v="Tania Mercado"/>
    <s v="PGP Nte./ Occidente / Noroeste"/>
    <s v="Sí"/>
    <s v="Pilar Arenas"/>
    <s v="Finanzas/RH/Compras/Nitropet"/>
    <n v="5"/>
    <n v="5"/>
    <n v="5"/>
    <n v="5"/>
    <n v="3"/>
    <n v="5"/>
    <n v="3"/>
    <n v="465"/>
    <n v="3"/>
    <n v="2"/>
    <n v="2"/>
    <n v="5"/>
    <n v="1"/>
    <n v="1"/>
    <n v="1"/>
    <n v="225"/>
    <n v="690"/>
    <s v="S: En proceso el Risk Assesment con Corporación por IT, se está re-evaluando la cantidad de plantillas y formatos del negocio de Medicinales neCésarios en la operación para ajustar cotización de OPEX. Inician pruebas y configuraciones en HH, 30 Ene._x000a_N: Revisar resultados de las pruebas finales en HH de la aplicación. Ajustar Business Case con la información obtenida y validar el GO/No Go del proyecto"/>
    <s v="1. Concluir pruebas de campo con HH, está detenido hasta que la Corporación libere el uso de la HH y los permisos _x000a_2. Se concluyo con la actualización de los números de Homecare_x000a_3. Se enviará la información a (No hay sugerencias) para la actualización de la propuesta económica /28 de feb _x000a_4. Revisar plan de implementación con base en los números de transacciones actualizados_x000a_5. Se revisó con Alan la tabla de beneficios y se va actualizar, revisar números 26 de Feb_x000a__x000a_"/>
    <m/>
    <s v="USD $501 K_x000a_"/>
    <s v="Mejora en el control administrativo de activos _x000a_Reducción de carga administrativa de fuerza de ventas y personal administrativo"/>
    <m/>
    <m/>
    <m/>
    <m/>
    <m/>
    <m/>
    <m/>
    <m/>
    <m/>
    <m/>
    <s v="Análisis"/>
  </r>
  <r>
    <m/>
    <n v="128"/>
    <s v="Proceso Jul-25"/>
    <n v="31222"/>
    <s v="Trackabout Value Streams Dashboard - Mejora en la calidad de la información. Detección de duplicados de Num de Serie de cilindros"/>
    <s v="Herramienta que permite identificar desviaciones y asegurar la calidad de los datos dentro de la aplicación de TA, identificando errores y/o inconsistencias de información como Num de Serie."/>
    <m/>
    <x v="21"/>
    <x v="27"/>
    <x v="11"/>
    <n v="90"/>
    <s v="On time"/>
    <s v="Operaciones"/>
    <m/>
    <s v="Digital Nlatam"/>
    <x v="0"/>
    <s v="Digital"/>
    <m/>
    <s v="Anabel Estrada"/>
    <s v="Héctor Cuéllar"/>
    <s v="Uriel Torres"/>
    <s v="Miguel Delgado"/>
    <s v="Nacional"/>
    <s v="Si"/>
    <s v="Pilar Arenas"/>
    <s v="Producción/Distribución Envasados"/>
    <n v="3"/>
    <n v="5"/>
    <n v="4"/>
    <n v="5"/>
    <n v="0"/>
    <n v="3"/>
    <n v="3"/>
    <n v="345"/>
    <n v="5"/>
    <n v="5"/>
    <s v="Validar con Gera y Uriel"/>
    <n v="3"/>
    <n v="1"/>
    <n v="1"/>
    <n v="3"/>
    <e v="#VALUE!"/>
    <m/>
    <s v="S:  Tablero de alta de activos elaborado y liberado en validación. Muestra activos que ingresan por registros de activos (la que debe ser) y los que ingresan por otros medio (recolecta, etc.) esto es FASE 1._x000a_N: AMEF_x000a__x000a_N: Realizar un AMEF y validar nuevos requerimientos para el tablero."/>
    <s v="Sesión de seguimiento con Anabel 3 al 7 de Marzo"/>
    <s v="Compliance"/>
    <m/>
    <s v="Control"/>
    <m/>
    <m/>
    <m/>
    <m/>
    <m/>
    <m/>
    <m/>
    <m/>
    <m/>
    <m/>
    <s v="Terminado"/>
  </r>
  <r>
    <m/>
    <m/>
    <s v="Proceso Jul-25"/>
    <m/>
    <s v="Gestión de clientes nuevos "/>
    <s v="Dashboard de power BI para Medición de venta nueva en #Cantidad, $Valor y Volumen"/>
    <m/>
    <x v="23"/>
    <x v="41"/>
    <x v="30"/>
    <n v="28"/>
    <s v="On time"/>
    <s v="Ventas &amp; Mkt."/>
    <m/>
    <s v="Citizaen developers"/>
    <x v="0"/>
    <s v="N/A"/>
    <s v="Aldo Maldonado"/>
    <s v="Oscar Flores"/>
    <s v="Oscar Flores"/>
    <m/>
    <s v="José Ramón Rodríguez"/>
    <s v="VP Gases Envasados"/>
    <m/>
    <s v="Pilar Arenas"/>
    <m/>
    <n v="3"/>
    <n v="5"/>
    <n v="3"/>
    <n v="5"/>
    <n v="5"/>
    <n v="3"/>
    <n v="5"/>
    <n v="435"/>
    <n v="5"/>
    <n v="5"/>
    <n v="4"/>
    <n v="5"/>
    <n v="5"/>
    <n v="5"/>
    <n v="5"/>
    <n v="510"/>
    <n v="945"/>
    <s v="Se inició y concluyó el mismo mes de Junio.  Esta pendiente el seguimiento para alcanzar los beneficos"/>
    <s v="Terminado"/>
    <n v="150000"/>
    <m/>
    <m/>
    <m/>
    <m/>
    <m/>
    <m/>
    <m/>
    <m/>
    <m/>
    <m/>
    <s v="Agostos 20215"/>
    <d v="2026-08-01T00:00:00"/>
    <s v="Nuevo Arrancado"/>
  </r>
  <r>
    <m/>
    <n v="105"/>
    <m/>
    <m/>
    <s v="Perfil de capacitación por empleado ligado a un Código QR"/>
    <s v="Automatizar el proceso de capacitación (cursos clave o básicos) para personal de operaciones."/>
    <m/>
    <x v="33"/>
    <x v="43"/>
    <x v="16"/>
    <m/>
    <s v="Stand by"/>
    <s v="Finanzas, RH, Administración"/>
    <s v="Si"/>
    <s v="Digital Nlatam - Citizen Developers"/>
    <x v="1"/>
    <s v="IT Corporativo / RH"/>
    <s v="Johnny Hernández"/>
    <s v="Diego Carpio"/>
    <s v="Manuel Lozoya"/>
    <s v="TBD"/>
    <s v="José Ramón Rodríguez"/>
    <s v="PGP NAL."/>
    <s v="Sí"/>
    <s v="Manuel Lozoya"/>
    <s v="Capacitacion  técnica/Procesos PGP"/>
    <n v="2"/>
    <n v="1"/>
    <n v="5"/>
    <n v="5"/>
    <n v="1"/>
    <n v="3"/>
    <n v="5"/>
    <n v="330"/>
    <n v="4"/>
    <n v="4"/>
    <n v="3"/>
    <n v="3"/>
    <n v="3"/>
    <n v="3"/>
    <n v="3"/>
    <n v="345"/>
    <n v="675"/>
    <s v="S: Se revisó con RH la necesidad y se identificó que hay varios departamentos con necesidades similares. RH quedó de integrar en un solo esfuerzo una herramienta que sirva para todos. Se consolidará en un proyecto mayor de otros negocios con la misma necesidad de acuerdo a IT_x000a_N: Revisar con RH estatus y asignación de recursos para el desarrollo, integrarlos a las sesiones de seguimiento de proyectos."/>
    <s v="Se llevo a cabo una sesión con Raul Gallegos y su equipo,"/>
    <m/>
    <m/>
    <s v="Control del proceso"/>
    <m/>
    <m/>
    <m/>
    <m/>
    <m/>
    <m/>
    <m/>
    <m/>
    <m/>
    <m/>
    <s v="Análisis"/>
  </r>
  <r>
    <m/>
    <n v="106"/>
    <m/>
    <m/>
    <s v="Proceso de toma de inventario físico en TA "/>
    <s v="Aprovechar el TA para facilitar el proceso de inventarios físicos en localidades."/>
    <m/>
    <x v="11"/>
    <x v="25"/>
    <x v="10"/>
    <n v="602"/>
    <m/>
    <s v="Operaciones"/>
    <m/>
    <s v="IT Group"/>
    <x v="2"/>
    <s v="Digital "/>
    <m/>
    <s v="Erika Acosta"/>
    <s v="Erika Acosta"/>
    <s v="Uriel Torres"/>
    <s v="Aldo Maldonado"/>
    <s v="Operaciones"/>
    <s v="Sí"/>
    <s v="Pilar Arenas"/>
    <s v="Finanzas/RH/Compras/Nitropet"/>
    <n v="4"/>
    <n v="5"/>
    <n v="2"/>
    <n v="5"/>
    <n v="1"/>
    <n v="5"/>
    <n v="3"/>
    <n v="375"/>
    <n v="3"/>
    <n v="3"/>
    <n v="2"/>
    <n v="3"/>
    <n v="3"/>
    <n v="3"/>
    <n v="3"/>
    <n v="300"/>
    <n v="675"/>
    <s v="S: Se identificó la necesidad con grupo de implementación de TA. Se realizaron unas pruebas en la versión de TA en Puebla. Se identificaron requerimientos del negocio que no cubre la funcionalidad actual y es neCésario para el negocio. Se tiene que realizar una conciliación. Ej. No funcionaba botón de cilindro perdido. Temas con los estatus. Proveedor de TA está realizando los cambios._x000a_N: En espera de modificaciones solicitadas en modulo de TA, probar, validar y liberar"/>
    <m/>
    <m/>
    <m/>
    <s v="Tiempo y Control"/>
    <m/>
    <m/>
    <m/>
    <m/>
    <m/>
    <m/>
    <m/>
    <m/>
    <m/>
    <m/>
    <s v="Desarrollo"/>
  </r>
  <r>
    <s v="A10"/>
    <n v="107"/>
    <m/>
    <m/>
    <s v="Automatización toma de pedidos y solicitud de productos especiales a Pta. Sto. Domingo."/>
    <s v="BOT que pueda leer mails y que detecte información sobre pedidos especiales de RTVs o VM para clientes de productos específicos (especiales) que solo se produzcan y tienen que pedir a Pta. Sto. Domingo. "/>
    <m/>
    <x v="21"/>
    <x v="40"/>
    <x v="16"/>
    <m/>
    <s v="No iniciado"/>
    <s v="Operaciones"/>
    <s v="No"/>
    <s v="Digital Nlatam - Practicantes"/>
    <x v="2"/>
    <s v="IT Local"/>
    <s v="Practicantes"/>
    <s v="Alejandro Torres"/>
    <s v="Abraham Ramos "/>
    <s v="Yasmin Barragan "/>
    <s v="Miguel Delgado"/>
    <s v="PGP Centro/Sur"/>
    <s v="Sí"/>
    <s v="Claudia Oliden"/>
    <s v="Producción/Distribución Envasados"/>
    <n v="2"/>
    <n v="1"/>
    <n v="1"/>
    <n v="5"/>
    <n v="1"/>
    <n v="5"/>
    <n v="3"/>
    <n v="270"/>
    <n v="5"/>
    <n v="5"/>
    <n v="4"/>
    <n v="1"/>
    <n v="3"/>
    <n v="5"/>
    <n v="3"/>
    <n v="390"/>
    <n v="660"/>
    <s v="S: Análisis del Requerimientos. Actualmente se tiene una solución que pudiera usarse a partir de información de correos_x000a_N: Concluir el RFP con Requester y revisar solución actual. Algo adicional pudiera ser con AI. Invitar a Adolfo Olmedo"/>
    <m/>
    <m/>
    <m/>
    <s v="Tiempo_x000a_Servicio"/>
    <m/>
    <m/>
    <m/>
    <m/>
    <m/>
    <m/>
    <m/>
    <m/>
    <m/>
    <m/>
    <s v="Nuevo"/>
  </r>
  <r>
    <s v="G4"/>
    <n v="108"/>
    <m/>
    <n v="30648"/>
    <s v="Speach Analytics para CSC"/>
    <s v="Herramienta en el CSC Medigas que detecte palabras  de situaciones críticas que alarme la situación. Generar una herramienta alterna a Berint (detección) y que escale automáticamente casos críticos en Medigas._x000a_"/>
    <m/>
    <x v="34"/>
    <x v="59"/>
    <x v="10"/>
    <n v="414"/>
    <s v="Stand by"/>
    <s v="Servicio al Cliente"/>
    <m/>
    <s v="Digital Nlatam"/>
    <x v="1"/>
    <s v="Digital "/>
    <m/>
    <s v="Marcela Hernández"/>
    <s v="Marcela Hernández"/>
    <s v="Iván Arredondo"/>
    <s v="Tania Mercado"/>
    <s v="Finanzas /Compras / IT"/>
    <s v="Sí"/>
    <s v="Marina Dávila"/>
    <s v="Finanzas/RH/Compras/Nitropet"/>
    <n v="4"/>
    <n v="5"/>
    <n v="1"/>
    <n v="5"/>
    <n v="1"/>
    <n v="1"/>
    <n v="5"/>
    <n v="330"/>
    <n v="3"/>
    <n v="2"/>
    <n v="1"/>
    <n v="5"/>
    <n v="3"/>
    <n v="1"/>
    <n v="5"/>
    <n v="300"/>
    <n v="630"/>
    <s v="S: Se identificó la necesidad en CSC. Analizado posibles soluciones_x000a_Actualmente no se tiene acceso a las BD de Atento, esto limita explotar la informacion_x000a__x000a_N: Definir soluciones potenciales y evaluarlas"/>
    <s v="Revisar si es otro alcance, se reporta que está funcionando desde Ago. 24"/>
    <m/>
    <s v="Soft"/>
    <s v="Control de incidencias y optimización del proceso"/>
    <m/>
    <m/>
    <m/>
    <m/>
    <m/>
    <m/>
    <m/>
    <m/>
    <m/>
    <m/>
    <s v="Análisis"/>
  </r>
  <r>
    <m/>
    <n v="109"/>
    <m/>
    <m/>
    <s v="Trackabout Value Streams. Tablero Desviaciones Operativas"/>
    <s v="Se enfoca en el desarrollo de una serie de tableros de las 5 desviaciones operativas principales con la información generada por TA"/>
    <m/>
    <x v="14"/>
    <x v="60"/>
    <x v="10"/>
    <n v="322"/>
    <m/>
    <s v="Finanzas, RH, Administración"/>
    <m/>
    <s v="Digital Nlatam - Citizen Developers"/>
    <x v="1"/>
    <s v="Digital "/>
    <m/>
    <s v="Diego Carpio"/>
    <s v="Diego Carpio"/>
    <s v="Aldo Maldonado"/>
    <s v="Aldo Maldonado"/>
    <s v="Nacional"/>
    <s v="Sí"/>
    <s v="Pilar Arenas"/>
    <s v="Producción/Distribución Envasados"/>
    <n v="5"/>
    <n v="5"/>
    <n v="3"/>
    <n v="5"/>
    <n v="0"/>
    <n v="3"/>
    <n v="3"/>
    <n v="360"/>
    <n v="5"/>
    <n v="4"/>
    <n v="1"/>
    <n v="3"/>
    <n v="1"/>
    <n v="1"/>
    <n v="3"/>
    <n v="270"/>
    <n v="630"/>
    <s v="S: Se liberó el primer tablero y se identificó la necesidad de mejorar la calidad de datos. Para tener efectividad en el resto de los tableros dependemos del % de escaneo_x000a_N: Es neCésario mejorar la calidad de datos para que la información sea confiable."/>
    <m/>
    <m/>
    <m/>
    <s v="Control de la operación "/>
    <m/>
    <m/>
    <m/>
    <m/>
    <m/>
    <m/>
    <m/>
    <m/>
    <m/>
    <m/>
    <s v="Pruebas"/>
  </r>
  <r>
    <m/>
    <n v="110"/>
    <m/>
    <m/>
    <s v="Tablero KPIS mensuales Operaciones.(Producción y Distribución)"/>
    <s v="Tablero en PowerBi donde se muestren los principales KPIs de Operaciones."/>
    <m/>
    <x v="35"/>
    <x v="61"/>
    <x v="16"/>
    <m/>
    <s v="No iniciado"/>
    <s v="Distribución"/>
    <m/>
    <s v="Digital Nlatam"/>
    <x v="2"/>
    <s v="Digital "/>
    <s v="Aldo Maldonado"/>
    <s v="Diego Carpio"/>
    <s v="Diego Carpio"/>
    <s v="Aldo Maldonado"/>
    <s v="Aldo Maldonado"/>
    <s v="Operaciones"/>
    <s v="Sí"/>
    <s v="Marina Dávila"/>
    <m/>
    <n v="3"/>
    <n v="5"/>
    <n v="1"/>
    <n v="5"/>
    <n v="1"/>
    <n v="5"/>
    <n v="5"/>
    <n v="375"/>
    <n v="1"/>
    <n v="5"/>
    <n v="2"/>
    <n v="3"/>
    <n v="3"/>
    <n v="1"/>
    <n v="1"/>
    <n v="240"/>
    <n v="615"/>
    <s v="S: Actualmente Aldo desarrolló parte del tablero. Faltan datos que requieren de un desarrollo para completar el tablero. Se requiere un desarrollo para el registro de las horas hombre (no existe actualmente)_x000a_N. Reunión con líder de operaciones / negocio para definir requerimientos y alcances"/>
    <s v="1. Sesión para revisar alcance del reporte de Aldo y levantar requerimientos de negocio - 3 al 7 de Mar"/>
    <m/>
    <m/>
    <s v="Eficiencia operativa"/>
    <m/>
    <m/>
    <m/>
    <m/>
    <m/>
    <m/>
    <m/>
    <m/>
    <m/>
    <m/>
    <s v="Nuevo"/>
  </r>
  <r>
    <m/>
    <n v="111"/>
    <m/>
    <m/>
    <s v="Tablero KPIS de Distribución PGP"/>
    <s v="Tablero en PowerBi donde se muestren los principales KPIs de Distribución."/>
    <m/>
    <x v="17"/>
    <x v="40"/>
    <x v="16"/>
    <m/>
    <s v="Cancelado"/>
    <s v="Distribución"/>
    <s v="No"/>
    <s v="Digital Nlatam"/>
    <x v="3"/>
    <s v="Digital"/>
    <s v="NA"/>
    <s v="Arturo Lozano"/>
    <s v="Arturo Lozano"/>
    <s v="ND"/>
    <s v="Miguel Delgado"/>
    <s v="Operaciones"/>
    <s v="Sí"/>
    <s v="Claudia Oliden"/>
    <s v="Producción/Distribución Envasados"/>
    <n v="3"/>
    <n v="5"/>
    <n v="1"/>
    <n v="5"/>
    <n v="1"/>
    <n v="5"/>
    <n v="5"/>
    <n v="375"/>
    <n v="1"/>
    <n v="5"/>
    <n v="2"/>
    <n v="3"/>
    <n v="3"/>
    <n v="1"/>
    <n v="1"/>
    <n v="240"/>
    <n v="615"/>
    <s v="S: Se tienen actualmente KPIs de distribución._x000a_N: se requiere junta con el negocio para definir requerimientos y alcances de la oportunidad"/>
    <s v="Este tablero fue un requerimiento de Arturo Lozano, sin embargo se está planeando otro proyecto con KPIS de OPERACIONES, lo cual puede absover este requerimiento. Se considera cancelar este proyecto para ingresarlo en el otro de tablero KPIS OPERACIONES."/>
    <m/>
    <m/>
    <m/>
    <m/>
    <m/>
    <m/>
    <m/>
    <m/>
    <m/>
    <m/>
    <m/>
    <m/>
    <m/>
    <s v="Cancelado"/>
  </r>
  <r>
    <m/>
    <n v="112"/>
    <m/>
    <m/>
    <s v="Tablero TA en pantallas en plantas y CEDIS*"/>
    <s v="Desarrollar tableros a partir de la información de TA para monitorear la operación en plantas y CEDIS_x000a_"/>
    <m/>
    <x v="0"/>
    <x v="27"/>
    <x v="10"/>
    <n v="244"/>
    <m/>
    <s v="Distribución"/>
    <m/>
    <s v="Digital Nlatam"/>
    <x v="2"/>
    <s v="Digital / IT "/>
    <m/>
    <s v="Erika Acosta"/>
    <s v="Erika Acosta"/>
    <s v="Uriel Torres"/>
    <s v="Aldo Maldonado"/>
    <m/>
    <s v="Sí"/>
    <s v="Pilar Arenas"/>
    <m/>
    <n v="3"/>
    <n v="5"/>
    <n v="3"/>
    <n v="5"/>
    <n v="0"/>
    <n v="1"/>
    <n v="3"/>
    <n v="300"/>
    <n v="1"/>
    <n v="3"/>
    <n v="2"/>
    <n v="3"/>
    <n v="3"/>
    <n v="5"/>
    <n v="3"/>
    <n v="300"/>
    <n v="600"/>
    <s v="S: Se enlista necesidad general_x000a_N: Se requiere reunión con Negocio para detallar alcances y detalle de requerimientos"/>
    <s v="1. Sesión para hacer la definición del proyecto y levantar requerimientos."/>
    <m/>
    <m/>
    <s v="Control de la operación "/>
    <m/>
    <m/>
    <m/>
    <m/>
    <m/>
    <m/>
    <m/>
    <m/>
    <m/>
    <m/>
    <s v="Nuevo"/>
  </r>
  <r>
    <m/>
    <n v="113"/>
    <m/>
    <m/>
    <s v="Mejorar el sistema de facturación en punto de venta"/>
    <s v="Mejoras en el sistema de facturación en punto de venta y control de inventarios (Códigos de barras, aplicación de cupones, pago de servicios etc.) _x000a_"/>
    <m/>
    <x v="0"/>
    <x v="27"/>
    <x v="10"/>
    <n v="244"/>
    <s v="No iniciado"/>
    <s v="Ventas &amp; Mkt."/>
    <m/>
    <s v="IT Group"/>
    <x v="2"/>
    <s v="IT Local "/>
    <m/>
    <s v="Marco Pacheco"/>
    <s v="Deyanira Blanco "/>
    <m/>
    <s v="José Ramón Rodríguez"/>
    <m/>
    <s v="Sí"/>
    <s v="Marina Dávila"/>
    <m/>
    <n v="3"/>
    <n v="1"/>
    <n v="5"/>
    <n v="5"/>
    <n v="3"/>
    <n v="5"/>
    <n v="5"/>
    <n v="405"/>
    <n v="3"/>
    <n v="2"/>
    <n v="1"/>
    <n v="3"/>
    <n v="1"/>
    <n v="1"/>
    <n v="1"/>
    <n v="180"/>
    <n v="585"/>
    <s v="S: Mejorara el proceso de facturación en punto de venta, actualmente se usa JDE como POS_x000a_N: Junta con Negocio para definir requerimientos de negocio y evaluar"/>
    <m/>
    <m/>
    <m/>
    <m/>
    <m/>
    <m/>
    <m/>
    <m/>
    <m/>
    <m/>
    <m/>
    <m/>
    <m/>
    <m/>
    <s v="Nuevo"/>
  </r>
  <r>
    <m/>
    <n v="114"/>
    <m/>
    <m/>
    <s v="Cámaras en áreas designadas para recuperación de cilindros "/>
    <s v="Instalación de cámaras que con IA detecten en las localidades faltas de compliance."/>
    <m/>
    <x v="21"/>
    <x v="62"/>
    <x v="31"/>
    <n v="358"/>
    <s v="No iniciado"/>
    <s v="Finanzas, RH, Administración"/>
    <s v="No"/>
    <s v="Digital Nlatam"/>
    <x v="2"/>
    <s v="Digital / IT"/>
    <s v="NA"/>
    <s v="Erika Acosta"/>
    <s v="Erika Acosta"/>
    <s v="TBD"/>
    <s v="Tania Mercado"/>
    <s v="Operaciones"/>
    <s v="Sí"/>
    <s v="Pilar Arenas"/>
    <s v="Finanzas/RH/Compras/Nitropet"/>
    <n v="3"/>
    <n v="1"/>
    <n v="4"/>
    <n v="5"/>
    <n v="5"/>
    <n v="3"/>
    <n v="3"/>
    <n v="360"/>
    <n v="3"/>
    <n v="2"/>
    <n v="5"/>
    <n v="1"/>
    <n v="1"/>
    <n v="1"/>
    <n v="1"/>
    <n v="210"/>
    <n v="570"/>
    <s v="S: Se enlista necesidad general_x000a_N: Se requiere reunión con Negocio para detallar alcances y detalle de requerimientos"/>
    <s v="Validar alcance de este proyecto."/>
    <m/>
    <m/>
    <s v="Control"/>
    <m/>
    <m/>
    <m/>
    <m/>
    <m/>
    <m/>
    <m/>
    <m/>
    <m/>
    <m/>
    <s v="Nuevo"/>
  </r>
  <r>
    <m/>
    <n v="115"/>
    <m/>
    <m/>
    <s v="Desarrollo para sustituir avión de entrada y salida de unidades *"/>
    <s v="Formato digital para sustituir el avión de entrada y salida de unidades para mejorar el control y aprovechar el uso de información digital _x000a_"/>
    <m/>
    <x v="21"/>
    <x v="61"/>
    <x v="17"/>
    <n v="61"/>
    <s v="No iniciado"/>
    <s v="Distribución"/>
    <s v="No"/>
    <s v="IT Group"/>
    <x v="2"/>
    <s v="IT local/digital"/>
    <s v="Practicantes"/>
    <s v="Erika Acosta"/>
    <s v="Erika Acosta"/>
    <s v="TBD"/>
    <s v="Miguel Delgado"/>
    <s v="Operaciones"/>
    <s v="Sí"/>
    <s v="Claudia Oliden"/>
    <s v="Producción/Distribución Envasados"/>
    <n v="3"/>
    <n v="1"/>
    <n v="3"/>
    <n v="5"/>
    <n v="1"/>
    <n v="3"/>
    <n v="3"/>
    <n v="285"/>
    <n v="5"/>
    <n v="5"/>
    <n v="3"/>
    <n v="1"/>
    <n v="1"/>
    <n v="3"/>
    <n v="1"/>
    <n v="285"/>
    <n v="570"/>
    <s v="S: El Avión es un formato que actualmente se utiliza para contabilizar cilindros que sale a la ruta. Es en papel._x000a_N: Revisar con el negocio los requerimientos para evaluar"/>
    <s v="Validar alcance de este proyecto."/>
    <m/>
    <m/>
    <s v="Control"/>
    <m/>
    <m/>
    <m/>
    <m/>
    <m/>
    <m/>
    <m/>
    <m/>
    <m/>
    <m/>
    <s v="Nuevo"/>
  </r>
  <r>
    <m/>
    <n v="116"/>
    <m/>
    <m/>
    <s v="Automatización de proceso de validación de conductores en tecnología a bordo de unidades."/>
    <s v="Reconocimiento facial a conductores profesionales para contar sus horas de servicio y tener disponible en un tablero:_x000a_i._x0009_En el acceso a la localidad para el check in e inician las horas de servicio._x000a_ii._x0009_En la unidad check in para iniciar la ruta e inician horas de conducción._x000a_iii._x0009_Check out al terminar la ruta._x000a_iv._x0009_Check out al salir de la localidad y cerrar las Horas de servicio del conductor."/>
    <m/>
    <x v="17"/>
    <x v="40"/>
    <x v="16"/>
    <m/>
    <s v="No iniciado"/>
    <s v="Distribución"/>
    <s v="No"/>
    <s v="Digital Nlatam"/>
    <x v="3"/>
    <s v="IT Group"/>
    <s v="NA"/>
    <s v="Arturo Lozano"/>
    <s v="Arturo Lozano"/>
    <s v="ND"/>
    <s v="Miguel Delgado"/>
    <s v="Operaciones"/>
    <s v="Sí"/>
    <s v="Claudia Oliden"/>
    <s v="Producción/Distribución Envasados"/>
    <n v="3"/>
    <n v="1"/>
    <n v="4"/>
    <n v="3"/>
    <n v="1"/>
    <n v="3"/>
    <n v="3"/>
    <n v="270"/>
    <n v="3"/>
    <n v="3"/>
    <n v="2"/>
    <n v="3"/>
    <n v="1"/>
    <n v="3"/>
    <n v="1"/>
    <n v="240"/>
    <n v="510"/>
    <s v="S: Se enlista necesidad general_x000a_N: Se requiere reunión con Negocio para detallar alcances y detalle de requerimientos"/>
    <s v="Se evaluará este proyecto con Arturo Lozano para validar con él si es prioritario o no."/>
    <m/>
    <m/>
    <m/>
    <m/>
    <m/>
    <m/>
    <m/>
    <m/>
    <m/>
    <m/>
    <m/>
    <m/>
    <m/>
    <s v="Cancelado"/>
  </r>
  <r>
    <m/>
    <n v="117"/>
    <m/>
    <m/>
    <s v="Seguimiento a tareas de Seguridad SOS a través de Teams."/>
    <s v="Generación de grupos de TEAMS donde personal de Linde pueda documentar y dar seguimientos a hallazgos de seguridad y limpieza en localidades."/>
    <m/>
    <x v="0"/>
    <x v="27"/>
    <x v="10"/>
    <n v="244"/>
    <s v="Cancelado"/>
    <s v="SHEQ"/>
    <m/>
    <s v="Digital Nlatam - Citizen Developers"/>
    <x v="3"/>
    <s v="Digital "/>
    <s v="Claudia Oliden"/>
    <s v="Obed Vázquez"/>
    <s v="Obed Vázquez"/>
    <s v="no asignado"/>
    <s v="Armando Guerrero"/>
    <m/>
    <s v="Sí"/>
    <s v="Marina Dávila"/>
    <m/>
    <n v="3"/>
    <n v="5"/>
    <n v="5"/>
    <n v="5"/>
    <n v="1"/>
    <n v="3"/>
    <n v="5"/>
    <n v="405"/>
    <m/>
    <m/>
    <m/>
    <m/>
    <m/>
    <m/>
    <m/>
    <n v="0"/>
    <n v="405"/>
    <s v="S: Se enlista necesidad general_x000a_N: Se requiere reunión con Negocio para detallar alcances y detalle de requerimientos"/>
    <m/>
    <m/>
    <m/>
    <m/>
    <m/>
    <m/>
    <m/>
    <m/>
    <m/>
    <m/>
    <m/>
    <m/>
    <m/>
    <m/>
    <s v="Nuevo"/>
  </r>
  <r>
    <s v="A8"/>
    <n v="118"/>
    <m/>
    <m/>
    <s v="Planeación centralizada de rutas para conductores Retail"/>
    <m/>
    <m/>
    <x v="36"/>
    <x v="57"/>
    <x v="10"/>
    <n v="609"/>
    <m/>
    <s v="Finanzas, RH, Administración"/>
    <m/>
    <s v="IT Group"/>
    <x v="2"/>
    <s v="IT Local "/>
    <m/>
    <s v="Marco Pacheco"/>
    <s v="Deyanira Blanco "/>
    <s v="Juan Romero "/>
    <s v="José Ramón Rodríguez"/>
    <s v="PGP Nte./ Occidente / Noroeste"/>
    <s v="Sí"/>
    <s v="Marina Dávila"/>
    <s v="Marketing/Ventas Cilindros"/>
    <n v="5"/>
    <n v="5"/>
    <n v="3"/>
    <n v="5"/>
    <n v="3"/>
    <n v="3"/>
    <n v="3"/>
    <n v="405"/>
    <m/>
    <m/>
    <m/>
    <m/>
    <m/>
    <m/>
    <m/>
    <n v="0"/>
    <n v="405"/>
    <s v="S: Se identifica la necesidad de mejorar el canal Express. Se busca planeación centralizada con Geoposiciones y todo lo que implica para aprovechar los reportes de desviaciones actuales que se monitorean en Distribución. Ya se está avanzando con el geoposicionamiento de clientes, Gdl., Valle de México, Mty.. Se tiene un piloto corriendo en Gdl.. Valle de México ya están Geoposicionados 100%, Mty. ya se tienen las geoposiciones y falta que carguen la info en Roadnet._x000a__x000a_N: Revisar del piloto de Gdl. los hallazgos encontrados._x000a_"/>
    <s v="Agendar sesión para definir requerimientos de Negocio 3Mar25_x000a__x000a_Seguimiento al los resultados. "/>
    <m/>
    <m/>
    <s v="Tiempo "/>
    <m/>
    <m/>
    <m/>
    <m/>
    <m/>
    <m/>
    <m/>
    <m/>
    <m/>
    <m/>
    <s v="Nuevo"/>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s v="G10"/>
    <n v="1"/>
    <s v="AM02959"/>
    <n v="30572"/>
    <s v="Pricing Precision con AI (Pricing Precision - Mexico)"/>
    <s v="Modelo IA que analiza precios de clientes por variables: producto, región, volumen, tipo de cliente. Para detectar oportunidades de incrementos con la herramienta. PRICE TAG de manera automática."/>
    <m/>
    <s v="TBD"/>
    <d v="2024-08-01T00:00:00"/>
    <d v="2025-05-30T00:00:00"/>
    <n v="397"/>
    <s v="On time"/>
    <x v="0"/>
    <s v="No"/>
    <s v="Digital Nlatam"/>
    <x v="0"/>
    <s v="Global AI"/>
    <s v="NA"/>
    <x v="0"/>
    <s v="Ninfaedith Fernández"/>
    <s v="Iván Arredondo"/>
    <s v="Tania Mercado"/>
    <s v="Finanzas /Compras / IT"/>
    <s v="Sí"/>
    <x v="0"/>
    <s v="Finanzas/RH/Compras/Nitropet"/>
    <n v="4"/>
    <n v="5"/>
    <n v="5"/>
    <n v="5"/>
    <n v="5"/>
    <n v="3"/>
    <n v="5"/>
    <n v="480"/>
    <n v="5"/>
    <n v="5"/>
    <n v="2"/>
    <n v="5"/>
    <n v="3"/>
    <n v="5"/>
    <n v="5"/>
    <n v="450"/>
    <n v="930"/>
    <s v="S: terminada primera etapa del modelo. Se planea utilizarlo en la campaña de precios de junio/julio 2025."/>
    <s v=" El plan es usar el pricing precisión en la sig campaña (junio-julio 25)"/>
    <n v="1512000"/>
    <m/>
    <s v="Venta adicional"/>
    <m/>
    <m/>
    <m/>
    <m/>
    <m/>
    <m/>
    <m/>
    <n v="0"/>
    <d v="2025-08-01T00:00:00"/>
    <d v="2026-07-01T00:00:00"/>
    <x v="0"/>
  </r>
  <r>
    <m/>
    <n v="2"/>
    <s v="AM03225"/>
    <m/>
    <s v="Dashboard Digital de Inventarios Hardgoods."/>
    <s v="Herramienta de análisis de inventarios de Hardgoods, rotación, venta, recepciones, precios, que permite tomar decisiones expeditas para reducir los inventarios en lento movimiento y añejamiento."/>
    <m/>
    <d v="2025-03-10T00:00:00"/>
    <d v="2025-03-10T00:00:00"/>
    <d v="2025-04-30T00:00:00"/>
    <n v="51"/>
    <s v="On time"/>
    <x v="1"/>
    <s v="No"/>
    <s v="Digital Nlatam - Practicantes"/>
    <x v="0"/>
    <s v="IT Juan España*"/>
    <s v="Practicantes"/>
    <x v="1"/>
    <s v="Nancy González"/>
    <s v="Gerardo Moya"/>
    <s v="José Ramón Rodríguez"/>
    <s v="PGP NAL."/>
    <s v="Sí"/>
    <x v="0"/>
    <s v="Marketing/Ventas Cilindros"/>
    <n v="3"/>
    <n v="5"/>
    <n v="2"/>
    <n v="5"/>
    <n v="5"/>
    <n v="3"/>
    <n v="5"/>
    <n v="420"/>
    <n v="5"/>
    <n v="5"/>
    <n v="4"/>
    <n v="5"/>
    <n v="5"/>
    <n v="5"/>
    <n v="5"/>
    <n v="510"/>
    <n v="930"/>
    <s v="S: Terminado el tablero_x000a_N: Hay una columna que aunque está definida la información tiene inconsistencia pero se requiere que Juan España proporcione la información correcta. Se está dando seguimiento."/>
    <s v="Terminado el visor."/>
    <n v="100000"/>
    <m/>
    <s v="Control de Inventarios_x000a_Objetivo reducir en el 1er año 30% el inventario añejo a mas de 1 año. Actualmente + de 7 Millones de MXP"/>
    <m/>
    <m/>
    <m/>
    <m/>
    <m/>
    <m/>
    <m/>
    <n v="0"/>
    <d v="2025-08-01T00:00:00"/>
    <d v="2026-07-01T00:00:00"/>
    <x v="0"/>
  </r>
  <r>
    <m/>
    <n v="3"/>
    <s v="NO"/>
    <m/>
    <s v="Sistema de administración de permisos y requerimientos de autoridades en PLANTAS Linde: BD, APP  para alimentación  y visor de estatus de los anteriores. Tiendas"/>
    <s v="Desarrollo de 6 Aplicaciones para alimentación de estatus de permisos y requerimientos de autoridades para Tiends, Plantas ( PGP y GI), Nitropet, Onsite, Oficinas, Inmuebles y unidades de distribuión (PGP, Bulk, Nitropet). Así mismo un visor que muestra el estatus de permisos y requiermientos en las localidades. Se complementó el proyecto con guías y videos de cómo hacer la evaluación en las APPs._x000a_"/>
    <m/>
    <d v="2019-06-01T00:00:00"/>
    <d v="2025-06-19T00:00:00"/>
    <d v="2025-07-30T00:00:00"/>
    <n v="41"/>
    <s v="On time"/>
    <x v="0"/>
    <s v="No"/>
    <s v="Digital Nlatam - Practicantes"/>
    <x v="0"/>
    <s v="Digital"/>
    <s v="Santiago Juárez"/>
    <x v="2"/>
    <s v="Eduardo Galván"/>
    <s v="NA"/>
    <s v="Miguel Delgado"/>
    <s v="Operaciones"/>
    <s v="Si"/>
    <x v="0"/>
    <s v="Marketing/Ventas Cilindros"/>
    <n v="5"/>
    <n v="5"/>
    <n v="4"/>
    <n v="5"/>
    <n v="5"/>
    <n v="3"/>
    <n v="5"/>
    <n v="480"/>
    <n v="5"/>
    <n v="5"/>
    <n v="4"/>
    <n v="3"/>
    <n v="3"/>
    <n v="5"/>
    <n v="5"/>
    <n v="450"/>
    <n v="930"/>
    <s v="S: Requerimiento por parte del Ing. Eduardo Galván que fue evolucionando de ser para efectuar un due diligence de permisos y requerimientos de autoridades en tiendas, a evaluación también de Plantas (PGP y Bulk), Nitropet, Onsite, Oficinas, Inmuebles y unidades de distribución (Bulk, Nitropet, PGP) a nivel México. Se desarrollaron las bases de datos, 6 APPs, un visor en powerbi y guías (PDF) con su respectivo video de cómo llevar a cabo la evaluación para cada APP (segmento)."/>
    <m/>
    <s v="Compliance"/>
    <m/>
    <s v="Control / Compliance"/>
    <m/>
    <m/>
    <m/>
    <m/>
    <m/>
    <m/>
    <m/>
    <m/>
    <m/>
    <m/>
    <x v="0"/>
  </r>
  <r>
    <m/>
    <n v="4"/>
    <m/>
    <m/>
    <s v="Sistema de administración de permisos y requerimientos de autoridades localidades LInde: BD , APP  para alimentación  y visor de estatus"/>
    <s v="Aplicación para alimentación de estatus de permisos y requerimientos de autoridades para localidades Linde complementada por un visor que muestra el estatus de permisos y requiermientos en las localidades._x000a_"/>
    <m/>
    <d v="2025-05-05T00:00:00"/>
    <d v="2025-05-14T00:00:00"/>
    <d v="2025-06-30T00:00:00"/>
    <n v="47"/>
    <s v="On time"/>
    <x v="0"/>
    <s v="No"/>
    <s v="Digital Nlatam - Practicantes"/>
    <x v="0"/>
    <s v="Digital"/>
    <s v="Santiago Juárez"/>
    <x v="2"/>
    <s v="Eduardo Galván"/>
    <s v="NA"/>
    <s v="Miguel Delgado"/>
    <s v="Operaciones"/>
    <s v="Si"/>
    <x v="0"/>
    <s v="Marketing/Ventas Cilindros"/>
    <n v="5"/>
    <n v="5"/>
    <n v="4"/>
    <n v="5"/>
    <n v="5"/>
    <n v="3"/>
    <n v="5"/>
    <n v="480"/>
    <n v="5"/>
    <n v="5"/>
    <n v="4"/>
    <n v="3"/>
    <n v="3"/>
    <n v="5"/>
    <n v="5"/>
    <n v="450"/>
    <n v="930"/>
    <s v="S: Se desarrollaron BD, APPs y visor referentes a permisos y otros requerimientos (RH, COFEPRIS, Otros) para Tiendas."/>
    <s v="APPS listas desarrolladas por Santiago Juárez y el reporte de bi en ajustes por Braulio Martínez"/>
    <s v="Compliance"/>
    <m/>
    <s v="Control / Compliance"/>
    <m/>
    <m/>
    <m/>
    <m/>
    <m/>
    <m/>
    <m/>
    <m/>
    <m/>
    <m/>
    <x v="0"/>
  </r>
  <r>
    <m/>
    <n v="7"/>
    <s v="Proceso Jul-25"/>
    <m/>
    <s v="Asistente Virtual Inteligente para asistencia en Tiendas con NITRO AI"/>
    <s v="Alimentar Nitro con información de consulta para vendedores en tiendas que pueda ayudar a los Vendedores a obtener información inmediata de diversos temas, Adminitrativos, Comerciales y Técnicos, con un alto nivel de confiabilidad. "/>
    <m/>
    <d v="2025-02-01T00:00:00"/>
    <d v="2025-01-02T00:00:00"/>
    <d v="2025-03-31T00:00:00"/>
    <n v="88"/>
    <s v="On time"/>
    <x v="1"/>
    <s v="Si"/>
    <s v="Digital Nlatam - Citizen Developers"/>
    <x v="0"/>
    <s v="Global AI"/>
    <s v="Manuel Lozoya"/>
    <x v="1"/>
    <s v="Deyanira Blanco"/>
    <s v="Gerardo Moya"/>
    <s v="José Ramón Rodríguez"/>
    <s v="PGP Centro/Sur"/>
    <s v="Sí"/>
    <x v="1"/>
    <s v="Marketing/Ventas Cilindros"/>
    <n v="3"/>
    <n v="5"/>
    <n v="2"/>
    <n v="5"/>
    <n v="3"/>
    <n v="3"/>
    <n v="5"/>
    <n v="390"/>
    <n v="5"/>
    <n v="5"/>
    <n v="3"/>
    <n v="5"/>
    <n v="5"/>
    <n v="5"/>
    <n v="5"/>
    <n v="495"/>
    <n v="885"/>
    <s v="S: Implementó en 3 tiendas de Mty. Info ABC de tiendas, Catálogo de productos e información técnicas (Procesos de soldar) _x000a__x000a_N: Habilitar al resto de los usuarios a nivel nacional en el resto de las tiendas. Semana del 7 Abril._x000a_Integrar otros grupós como los Vtas comerciales y express"/>
    <s v="Invitacion a sesión con tiendas. Deyanira Blanco_x000a_Seguimiento a uso de la herramienta en tiendas piloto y resto de las localidades_x000a_Continuar con la carga de documentos adicionales para enriquecer BD´s"/>
    <s v="Reduccion de Tiempo / Vtas adicionales"/>
    <m/>
    <s v="Estimar Tiempo que se ahorran Vendedores en Consultas"/>
    <m/>
    <m/>
    <m/>
    <m/>
    <m/>
    <m/>
    <m/>
    <s v="Reduccion Hrs Hombre _x000a_Capitalización de Vtas_x000a_Control Administrativo"/>
    <m/>
    <m/>
    <x v="0"/>
  </r>
  <r>
    <m/>
    <n v="5"/>
    <s v="Alimentado  en esta matriz por Clau el 25 junio 2025."/>
    <n v="34795"/>
    <s v="Réplica del visor 360 (Contratos)"/>
    <s v="Réplica del visor 360 líquidos sección de Contratos para medir el nivel de contratación y blindaje de los clientes de PGP Cilindros. Da visibilidad de los clientes que se tienen con contrato y cuáles no, de manera que la fuerza de ventas gestione los contratos faltantes. El dashboard muestra a nivel cliente si tiene o no contrato y si cumple con lo parámetros de blindaje._x000a_"/>
    <m/>
    <d v="2025-06-25T00:00:00"/>
    <d v="2025-06-18T00:00:00"/>
    <d v="2025-09-19T00:00:00"/>
    <n v="93"/>
    <s v="On time"/>
    <x v="0"/>
    <s v="No"/>
    <s v="Digital Nlatam"/>
    <x v="1"/>
    <s v="T. Digital"/>
    <s v="NA"/>
    <x v="3"/>
    <s v="Ninfaedith Fernández"/>
    <s v="Nancy Arellano"/>
    <s v="Tania Mercado"/>
    <s v="Finanzas /Compras / IT"/>
    <s v="Sí"/>
    <x v="0"/>
    <s v="Finanzas/RH/Compras/Nitropet"/>
    <n v="5"/>
    <n v="5"/>
    <n v="5"/>
    <n v="5"/>
    <n v="5"/>
    <n v="3"/>
    <n v="5"/>
    <n v="495"/>
    <n v="5"/>
    <n v="5"/>
    <n v="2"/>
    <n v="5"/>
    <n v="5"/>
    <n v="1"/>
    <n v="5"/>
    <n v="420"/>
    <n v="915"/>
    <s v="S: Ya se tuvieron las primeras juntas con el equipo CRM y Digitalización Nlatam para todos los requerimientos._x000a_N: Se requiere armar una tabla con el histórico de contratación y blindaje y actualizar las fórmulas de cálculo de blindaje."/>
    <s v="Falta calcular beneficios duros, falta dar de alta con Tania Mercado para validar cómo hacer el cálculo de beneficios."/>
    <s v="Compliance"/>
    <m/>
    <m/>
    <m/>
    <m/>
    <m/>
    <m/>
    <m/>
    <m/>
    <m/>
    <m/>
    <m/>
    <m/>
    <x v="1"/>
  </r>
  <r>
    <m/>
    <n v="6"/>
    <m/>
    <m/>
    <s v="Automatización de búsqueda de multas de Distribución RPA"/>
    <s v="Desarrollo de un BOT que realice la búsqueda en diferentes páginas federales y estatales, para detectar multas en vehículos de PGP"/>
    <m/>
    <d v="2025-02-19T00:00:00"/>
    <d v="2025-02-19T00:00:00"/>
    <d v="2025-09-01T00:00:00"/>
    <n v="195"/>
    <s v="On time"/>
    <x v="2"/>
    <s v="No"/>
    <s v="IT"/>
    <x v="1"/>
    <s v="Digitalización"/>
    <s v="TBD"/>
    <x v="4"/>
    <s v="Salvador García"/>
    <s v="David Silva"/>
    <s v="Aldo Maldonado"/>
    <s v="VP Gases Envasados"/>
    <s v="Si"/>
    <x v="1"/>
    <s v="Producción/Distribución Envasados"/>
    <n v="5"/>
    <n v="5"/>
    <n v="3"/>
    <n v="5"/>
    <n v="3"/>
    <n v="3"/>
    <n v="3"/>
    <n v="405"/>
    <n v="5"/>
    <n v="5"/>
    <n v="4"/>
    <n v="5"/>
    <n v="5"/>
    <n v="5"/>
    <n v="5"/>
    <n v="510"/>
    <n v="915"/>
    <s v="S: Se solicita apertura de proyecto. Se contruyó el RPA para consulta del portan de NL dado que los portales de otros estados no despliegan la información correcta. En espera de las autoridades para que nos den acceso a Linde a un portal de alcance nacional gestionado por Alonso Teutle._x000a_N: En espera de la respuesta de las autoridades y seguir con pruebas con IT en los portales de Jalisco y Edo de Mexico"/>
    <s v="Junta con Salvador González y David Silva semana del 24 de Feb"/>
    <m/>
    <m/>
    <s v="Compliance"/>
    <m/>
    <m/>
    <m/>
    <m/>
    <m/>
    <m/>
    <m/>
    <m/>
    <m/>
    <m/>
    <x v="2"/>
  </r>
  <r>
    <s v="G9"/>
    <n v="8"/>
    <s v="AM03224"/>
    <m/>
    <s v="Facturación Dia paciente instituciones públicas RPA"/>
    <s v="Automatizar el proceso de facturación de Día Paciente del negocio de Homecare."/>
    <m/>
    <s v="PROYECTO ANTERIOR"/>
    <d v="2024-01-10T00:00:00"/>
    <d v="2025-01-01T00:00:00"/>
    <n v="357"/>
    <s v="On time"/>
    <x v="0"/>
    <s v="No"/>
    <s v="IT Group"/>
    <x v="0"/>
    <s v="IT Local"/>
    <s v="NA"/>
    <x v="5"/>
    <s v="Nohemí Perez / _x000a_Alan Mendoza"/>
    <s v="Ruben Monterrubio"/>
    <s v="Armando Guerrero"/>
    <s v="PGP Nte./ Occidente / Noroeste"/>
    <s v="Sí"/>
    <x v="0"/>
    <s v="Marketing/Ventas Cilindros"/>
    <n v="3"/>
    <n v="5"/>
    <n v="1"/>
    <n v="5"/>
    <n v="5"/>
    <n v="3"/>
    <n v="3"/>
    <n v="375"/>
    <n v="5"/>
    <n v="5"/>
    <n v="3"/>
    <n v="5"/>
    <n v="5"/>
    <n v="5"/>
    <n v="5"/>
    <n v="495"/>
    <n v="870"/>
    <s v="S: Ya liberado y funcionando._x000a_N: Seguimiento por parte del negocio. Calcular beneficio y reportar $"/>
    <s v="Terminado"/>
    <s v="Reducción de Tiempo"/>
    <m/>
    <s v="Reducción de 1 FTE en el proceso de facturación"/>
    <m/>
    <m/>
    <m/>
    <m/>
    <m/>
    <m/>
    <m/>
    <n v="0"/>
    <m/>
    <m/>
    <x v="0"/>
  </r>
  <r>
    <m/>
    <n v="9"/>
    <s v="AM02959"/>
    <n v="30572"/>
    <s v="Herramienta Digital, Visor Pricing Precision - Mexico"/>
    <s v="El visor dará la info de la situación actual de precios a nivel cliente - producto, así como recomendaciones/oportunidades de precios siguiendo el modelo de Pricing Precision (IA). Muesta historico de precios, comparativa vs. el promedio, etc."/>
    <m/>
    <d v="2025-06-25T00:00:00"/>
    <d v="2025-02-13T00:00:00"/>
    <d v="2025-06-25T00:00:00"/>
    <n v="132"/>
    <s v="On time"/>
    <x v="0"/>
    <s v="No"/>
    <s v="Digital Nlatam"/>
    <x v="0"/>
    <s v="Global AI"/>
    <s v="NA"/>
    <x v="0"/>
    <s v="Pablo Vela"/>
    <s v="Iván Arredondo"/>
    <s v="Tania Mercado"/>
    <s v="Finanzas /Compras / IT"/>
    <s v="Sí"/>
    <x v="0"/>
    <s v="Finanzas/RH/Compras/Nitropet"/>
    <n v="4"/>
    <n v="5"/>
    <n v="3"/>
    <n v="5"/>
    <n v="5"/>
    <n v="3"/>
    <n v="5"/>
    <n v="450"/>
    <n v="5"/>
    <n v="5"/>
    <n v="2"/>
    <n v="5"/>
    <n v="5"/>
    <n v="1"/>
    <n v="5"/>
    <n v="420"/>
    <n v="870"/>
    <s v="Proyecto terminado, solo falta presentación con Pablo Vela"/>
    <m/>
    <n v="1512000"/>
    <m/>
    <s v="Venta adicional"/>
    <m/>
    <m/>
    <m/>
    <m/>
    <m/>
    <m/>
    <m/>
    <n v="0"/>
    <m/>
    <m/>
    <x v="0"/>
  </r>
  <r>
    <m/>
    <n v="11"/>
    <s v="NO"/>
    <m/>
    <s v="Visor para registro de auditorías y cumplimiento de normatividad CALIDAD en plantas._x000a_"/>
    <s v="Generación de un visor de resultados de auditorías realizadas por el área de Calidad y externos en plantas Linde México, así como validación de requerimientos normativos. El visor tiene como objetivo dar seguimiento a resultados y planes de acción ante no conformidades resultantes en las auditorías._x000a_"/>
    <m/>
    <d v="2025-05-23T00:00:00"/>
    <d v="2025-07-07T00:00:00"/>
    <d v="2025-08-28T00:00:00"/>
    <n v="52"/>
    <s v="On time"/>
    <x v="3"/>
    <s v="No"/>
    <s v="Digital Nlatam - Practicantes"/>
    <x v="0"/>
    <s v="Digital"/>
    <s v="Practicantes - Santiago Juárez Roaro"/>
    <x v="6"/>
    <s v="Alejandra Medrano"/>
    <s v="NA"/>
    <s v="Miguel Delgado"/>
    <s v="Operaciones"/>
    <s v="Sí"/>
    <x v="0"/>
    <s v="Calidad"/>
    <n v="5"/>
    <n v="5"/>
    <n v="1"/>
    <n v="5"/>
    <n v="1"/>
    <n v="3"/>
    <n v="5"/>
    <n v="375"/>
    <n v="5"/>
    <n v="5"/>
    <n v="5"/>
    <n v="3"/>
    <n v="5"/>
    <n v="5"/>
    <n v="5"/>
    <n v="495"/>
    <n v="870"/>
    <s v="S: Se tiene la estructura del visor, solo se espera que IT libere la extracción de datos del Sistema de Calidad para enlazarlo al tablero y tener completa la información a mostrar en el tablero."/>
    <m/>
    <s v="Compliance"/>
    <s v="Control / Compliance"/>
    <m/>
    <m/>
    <m/>
    <m/>
    <m/>
    <m/>
    <m/>
    <m/>
    <m/>
    <m/>
    <m/>
    <x v="0"/>
  </r>
  <r>
    <m/>
    <n v="10"/>
    <m/>
    <m/>
    <s v="BOT para actualización de datos de empleados en la BD de Licencias y Constancia Psicofísica de Conductores PGP._x000a_"/>
    <s v="Desarrollo de un BOT que llene en automático la información de Licencias y Constancias Psicofísicas en la BD ya creada (proyecto previo)._x000a_"/>
    <m/>
    <d v="2025-05-23T00:00:00"/>
    <d v="2025-05-27T00:00:00"/>
    <s v="TBD"/>
    <n v="98"/>
    <s v="On time"/>
    <x v="4"/>
    <s v="No"/>
    <s v="IT"/>
    <x v="1"/>
    <s v="IT Local"/>
    <s v="NA"/>
    <x v="7"/>
    <s v="Eduardo Galván"/>
    <s v="David Silva"/>
    <s v="Miguel Delgado"/>
    <s v="Operaciones"/>
    <s v="Si"/>
    <x v="0"/>
    <s v="Producción/Distribución Envasados"/>
    <n v="5"/>
    <n v="5"/>
    <n v="5"/>
    <n v="5"/>
    <n v="3"/>
    <n v="3"/>
    <n v="5"/>
    <n v="465"/>
    <n v="5"/>
    <n v="5"/>
    <n v="3"/>
    <n v="3"/>
    <n v="5"/>
    <n v="3"/>
    <n v="3"/>
    <n v="405"/>
    <n v="870"/>
    <s v="S: Se identifica la necesidad de automatizar llenado de datos con un BOT, revisado con Eduardo Galvan_x000a_N: Se programó para el 27 de mayo la junta inicial con David Silva. Se definirán requerimientos. Posterior a eso, se realizó una junta con Adrián Espinoza y Gerardo Moya en donde se validó el proceso y se quedó Gerardo Moya con la tarea de investigar cómo se puede hacer este requerimiento. Mientras tanto la APP se puede alimentar de manera manual."/>
    <s v="Proyecto que queda como segunda parte después del llenado por parte del personal de PGP de licencias y constancias psicofísicas."/>
    <s v="Reducción de Tiempos"/>
    <s v="Control / Compliance"/>
    <m/>
    <m/>
    <m/>
    <m/>
    <m/>
    <m/>
    <m/>
    <m/>
    <m/>
    <m/>
    <m/>
    <x v="1"/>
  </r>
  <r>
    <m/>
    <n v="12"/>
    <s v="Proceso Jul-25"/>
    <m/>
    <s v="App para la Digitalización del proceso de registro de Mtto de Cilindros"/>
    <s v="Se sustituyen formatos de Excel por una APP que permite registrar la información de los Mttos de Cil. y PGS relacionado hasta 17 servicios distintos con su respectivo costo y tiempo para medir eficiencias del proceso por operador y planta"/>
    <m/>
    <d v="2025-03-07T00:00:00"/>
    <d v="2025-03-20T00:00:00"/>
    <d v="2025-04-30T00:00:00"/>
    <n v="41"/>
    <s v="On time"/>
    <x v="4"/>
    <s v="No"/>
    <s v="Digital Nlatam - Practicantes"/>
    <x v="0"/>
    <s v="Digital"/>
    <s v="Santiago Juárez"/>
    <x v="7"/>
    <s v="Heberto Marin"/>
    <s v="NA"/>
    <s v="Miguel Delgado"/>
    <s v="Operaciones"/>
    <s v="Si"/>
    <x v="0"/>
    <s v="Producción/Distribución Envasados"/>
    <n v="3"/>
    <n v="5"/>
    <n v="1"/>
    <n v="5"/>
    <n v="3"/>
    <n v="3"/>
    <n v="5"/>
    <n v="375"/>
    <n v="5"/>
    <n v="5"/>
    <n v="5"/>
    <n v="3"/>
    <n v="5"/>
    <n v="5"/>
    <n v="5"/>
    <n v="495"/>
    <n v="870"/>
    <s v="S: App terminada y presentada en el comité digitalización"/>
    <s v="Terminado"/>
    <n v="75000"/>
    <m/>
    <s v="Reducción Hrs Hombre_x000a_Control Administrativo"/>
    <m/>
    <m/>
    <m/>
    <m/>
    <m/>
    <m/>
    <m/>
    <m/>
    <m/>
    <m/>
    <x v="0"/>
  </r>
  <r>
    <m/>
    <n v="13"/>
    <m/>
    <m/>
    <s v="Herramienta Digital (visor) de KPI´s  básicos del proceso de Mtto de Cilindros. _x000a_"/>
    <s v="Dashboard que permite la generación automática delos KPIs básicos del proceso e Mtto de Cilindros  que actualmente se generan de manera manual en plantas PGP._x000a_"/>
    <m/>
    <d v="2025-04-15T00:00:00"/>
    <d v="2025-04-30T00:00:00"/>
    <d v="2025-05-30T00:00:00"/>
    <n v="125"/>
    <s v="On time"/>
    <x v="4"/>
    <s v="No"/>
    <s v="Digital Nlatam - Practicantes"/>
    <x v="0"/>
    <s v="Digital"/>
    <s v="Santiago Juárez"/>
    <x v="7"/>
    <s v="Heberto Marin"/>
    <s v="NA"/>
    <s v="Miguel Delgado"/>
    <s v="Operaciones"/>
    <s v="Si"/>
    <x v="0"/>
    <s v="Producción/Distribución Envasados"/>
    <n v="3"/>
    <n v="5"/>
    <n v="1"/>
    <n v="5"/>
    <n v="3"/>
    <n v="3"/>
    <n v="5"/>
    <n v="375"/>
    <n v="5"/>
    <n v="5"/>
    <n v="5"/>
    <n v="3"/>
    <n v="5"/>
    <n v="5"/>
    <n v="5"/>
    <n v="495"/>
    <n v="870"/>
    <s v="S: Se finalizó el visor con los KPIS básicos de productividad en mantenimiento de cilindros._x000a_N: Como siguiente proyecto se incluirán los costos de los insumos para los mantenimientos al tablero para validación de costos del proceso por planta."/>
    <s v="Terminado. La siguiente etapa del visor será realizado por Miguel González (donde se incluyen costos de insumos de mantenimientos)."/>
    <s v="Eficiencia Operativa"/>
    <m/>
    <s v="Reducción Hrs Hombre_x000a_Control Administrativo"/>
    <m/>
    <m/>
    <m/>
    <m/>
    <m/>
    <m/>
    <m/>
    <m/>
    <m/>
    <m/>
    <x v="0"/>
  </r>
  <r>
    <m/>
    <n v="14"/>
    <s v="Proceso Jul-25"/>
    <m/>
    <s v="Dashboard del Cost to Serve. "/>
    <s v="Herramienta que permite calcular la rentabilidad por cliente / producto para basados en el cost to serve a nivel detalle que permitirá ajustar precios y tomar decisiones que incfrementen la retabilidad el negocio PGP"/>
    <m/>
    <d v="2024-09-01T00:00:00"/>
    <d v="2024-09-01T00:00:00"/>
    <d v="2025-04-01T00:00:00"/>
    <n v="212"/>
    <s v="On time"/>
    <x v="0"/>
    <m/>
    <s v="Digital Nlatam - Practicantes"/>
    <x v="0"/>
    <s v="Digital "/>
    <s v="Practicantes"/>
    <x v="8"/>
    <s v="Oscar Flores"/>
    <s v="Gerardo Moya"/>
    <s v="José Ramón Rodríguez"/>
    <s v="PGP NAL."/>
    <s v="Sí"/>
    <x v="2"/>
    <s v="Marketing/Ventas Cilindros"/>
    <n v="5"/>
    <n v="5"/>
    <n v="2"/>
    <n v="5"/>
    <n v="3"/>
    <n v="3"/>
    <n v="3"/>
    <n v="390"/>
    <n v="5"/>
    <n v="5"/>
    <n v="3"/>
    <n v="5"/>
    <n v="5"/>
    <n v="3"/>
    <n v="5"/>
    <n v="465"/>
    <n v="855"/>
    <s v="S: Ya se hizo el desarrollo, se encuentra en validación y pruebas_x000a_N: Terminar las pruebas y liberarlo est.. Mar25. Calcular Beneficios"/>
    <s v="1. Se programan sesiones de seguimiento de avances 1 vez a la semana, Sem 24 al 28 de feb_x000a_2. Al terminar la primer corrida de información y ver el potencial de clientes, se hará un plan de acción para modificar precios a manera de piloto._x000a_3. Definir plan de despliegue con Gtes. comerciales - Mar 30"/>
    <n v="15000"/>
    <m/>
    <s v="Reducción de tiempos"/>
    <m/>
    <m/>
    <m/>
    <m/>
    <m/>
    <m/>
    <m/>
    <s v="Incremento de precio extraordinario a cliente con bajo margen (revisar resultados en primer corrida)"/>
    <m/>
    <m/>
    <x v="0"/>
  </r>
  <r>
    <m/>
    <n v="15"/>
    <s v="AM03222"/>
    <m/>
    <s v="APP y BD para alimentación de licencias de conductores PGP ."/>
    <s v="Aplicación para la alimentación de las licencias de conductores PGP a nivel nacional, que permite el tracking de la vigencia."/>
    <m/>
    <d v="2025-04-11T00:00:00"/>
    <d v="2025-04-14T00:00:00"/>
    <d v="2025-04-30T00:00:00"/>
    <n v="16"/>
    <s v="On time"/>
    <x v="2"/>
    <s v="No"/>
    <s v="Digital Nlatam - Practicantes"/>
    <x v="0"/>
    <s v="Digital"/>
    <s v="Practicantes"/>
    <x v="7"/>
    <s v="Manuel Lozoya"/>
    <s v="NA"/>
    <s v="Miguel Delgado"/>
    <s v="Operaciones"/>
    <s v="Si"/>
    <x v="0"/>
    <s v="Producción/Distribución Envasados"/>
    <n v="3"/>
    <n v="5"/>
    <n v="3"/>
    <n v="5"/>
    <n v="3"/>
    <n v="3"/>
    <n v="5"/>
    <n v="405"/>
    <n v="5"/>
    <n v="5"/>
    <n v="4"/>
    <n v="3"/>
    <n v="3"/>
    <n v="5"/>
    <n v="5"/>
    <n v="450"/>
    <n v="855"/>
    <s v="S: BD terminada y APP_x000a_N: Publicación y Capacitación de personal de Operaciones para alimentar información"/>
    <s v="Terminado el desarrollo, solo falta validar acceso con ID y alimentar BD con datos de RH proporcionados por Laura Ocampo."/>
    <n v="10000"/>
    <m/>
    <s v="Control / Compliance"/>
    <m/>
    <m/>
    <m/>
    <m/>
    <m/>
    <m/>
    <m/>
    <n v="0"/>
    <d v="2025-08-01T00:00:00"/>
    <d v="2026-07-01T00:00:00"/>
    <x v="0"/>
  </r>
  <r>
    <m/>
    <n v="16"/>
    <s v="Proceso Jul-25"/>
    <m/>
    <s v="APP y BD para alimentación de Constancia de Aptitud Psicofísica de conductores PGP"/>
    <s v="Aplicación para la alimentación de las Constancias de Aptitud Psicofísica de conductores PGP a nivel nacional. Requerimiento de Compliance para SCT"/>
    <m/>
    <d v="2025-04-29T00:00:00"/>
    <d v="2025-04-14T00:00:00"/>
    <d v="2025-04-30T00:00:00"/>
    <n v="16"/>
    <s v="On time"/>
    <x v="2"/>
    <s v="No"/>
    <s v="Digital Nlatam - Practicantes"/>
    <x v="0"/>
    <s v="Digital"/>
    <s v="Practicantes"/>
    <x v="9"/>
    <s v="Diego Carpio"/>
    <s v="NA"/>
    <s v="Miguel Delgado"/>
    <s v="Operaciones"/>
    <s v="Si"/>
    <x v="0"/>
    <s v="Producción/Distribución Envasados"/>
    <n v="3"/>
    <n v="5"/>
    <n v="3"/>
    <n v="5"/>
    <n v="3"/>
    <n v="3"/>
    <n v="5"/>
    <n v="405"/>
    <n v="5"/>
    <n v="5"/>
    <n v="4"/>
    <n v="3"/>
    <n v="3"/>
    <n v="5"/>
    <n v="5"/>
    <n v="450"/>
    <n v="855"/>
    <s v="S: BD terminada y APP_x000a_N: Publicación y Capacitación de personal de Operaciones para alimentar información"/>
    <s v="Obtener la información del personal por parte de RH."/>
    <n v="10000"/>
    <m/>
    <s v="Control / Compliance"/>
    <m/>
    <m/>
    <m/>
    <m/>
    <m/>
    <m/>
    <m/>
    <m/>
    <d v="2025-08-01T00:00:00"/>
    <d v="2026-07-01T00:00:00"/>
    <x v="0"/>
  </r>
  <r>
    <m/>
    <n v="17"/>
    <s v="Proceso Jul-25"/>
    <m/>
    <s v="Herramienta Digital del análisis de inventario de cilindros basado en el modelo de CIM"/>
    <s v="Herramienta gráfica que permite desplegar los resultados del modelo del Cilinder Inventory Management para identificar las oportunidades de balance y tranferencia de inventarios en las localidades de PGP"/>
    <m/>
    <d v="2024-10-01T00:00:00"/>
    <d v="2025-01-03T00:00:00"/>
    <d v="2025-04-30T00:00:00"/>
    <n v="117"/>
    <s v="On time"/>
    <x v="0"/>
    <m/>
    <s v="Digital Nlatam - Practicantes"/>
    <x v="0"/>
    <s v="Digital"/>
    <s v="Practicantes"/>
    <x v="7"/>
    <s v="Francisco Mata"/>
    <s v="Gerardo Moya"/>
    <s v="José Ramón Rodríguez"/>
    <s v="PGP Nte./ Occidente / Noroeste"/>
    <s v="Sí"/>
    <x v="1"/>
    <s v="Producción/Distribución Envasados"/>
    <n v="5"/>
    <n v="5"/>
    <n v="1"/>
    <n v="5"/>
    <n v="5"/>
    <n v="1"/>
    <n v="5"/>
    <n v="405"/>
    <n v="4"/>
    <n v="5"/>
    <n v="3"/>
    <n v="5"/>
    <n v="3"/>
    <n v="5"/>
    <n v="5"/>
    <n v="450"/>
    <n v="855"/>
    <s v="S: Terminada validada por Operaciones_x000a_N: En seguimiento para su difusión y uso "/>
    <s v="Se realizan sesiones con Jose Lainez de Corporación para el entendimiento del modelo del CIM y poder aprovechar el modelo en el desarrollo del tablero"/>
    <s v="Control de Activos"/>
    <m/>
    <s v="Control de Inventarios"/>
    <m/>
    <m/>
    <m/>
    <m/>
    <m/>
    <m/>
    <m/>
    <m/>
    <m/>
    <m/>
    <x v="0"/>
  </r>
  <r>
    <m/>
    <n v="18"/>
    <m/>
    <m/>
    <s v="Herramienta Digital para el análisis y seguimiento de licencias y Constancias Psicofísicas de conductores linde."/>
    <s v="Visor que reportará estatus de licencias y Constancias Psicofísicas de conductores PGP a nivel nacional así como de las alertas emitidas previas a los vencimientos de documentos"/>
    <m/>
    <d v="2025-04-23T00:00:00"/>
    <d v="2025-05-26T00:00:00"/>
    <d v="2025-06-30T00:00:00"/>
    <n v="35"/>
    <s v="On time"/>
    <x v="2"/>
    <s v="No"/>
    <s v="Digital Nlatam - Practicantes"/>
    <x v="0"/>
    <s v="Digital"/>
    <s v="Practicantes"/>
    <x v="7"/>
    <s v="Manuel Lozoya"/>
    <s v="NA"/>
    <s v="Miguel Delgado"/>
    <s v="Operaciones"/>
    <s v="Si"/>
    <x v="0"/>
    <s v="Producción/Distribución Envasados"/>
    <n v="3"/>
    <n v="5"/>
    <n v="3"/>
    <n v="5"/>
    <n v="3"/>
    <n v="3"/>
    <n v="5"/>
    <n v="405"/>
    <n v="5"/>
    <n v="5"/>
    <n v="4"/>
    <n v="3"/>
    <n v="3"/>
    <n v="5"/>
    <n v="5"/>
    <n v="450"/>
    <n v="855"/>
    <s v="S: Ya se cuenta con el visor, solo se está ajustando un powerautomate para el envío de alertas."/>
    <m/>
    <s v="Compliance"/>
    <m/>
    <s v="Control / Compliance"/>
    <m/>
    <m/>
    <m/>
    <m/>
    <m/>
    <m/>
    <m/>
    <m/>
    <m/>
    <m/>
    <x v="0"/>
  </r>
  <r>
    <s v="A5"/>
    <n v="19"/>
    <s v="AM03223"/>
    <n v="27157"/>
    <s v="Rental &amp; Fees Tracking RPA/AI"/>
    <s v="Herramienta para automatizar el cobro de rentas a clientes y dar seguimiento. (Etapa 1 Dashboard de datos)"/>
    <m/>
    <s v="TBD"/>
    <d v="2024-01-01T00:00:00"/>
    <d v="2025-03-01T00:00:00"/>
    <n v="425"/>
    <s v="On time"/>
    <x v="1"/>
    <m/>
    <s v="Digital Nlatam"/>
    <x v="0"/>
    <s v="Digital EEUU"/>
    <m/>
    <x v="8"/>
    <s v="Oscar Flores / Alejandro Torres"/>
    <s v="Iván Arredondo/Lei Sun"/>
    <s v="José Ramón Rodríguez"/>
    <s v="PGP Norte"/>
    <s v="Sí"/>
    <x v="3"/>
    <s v="Marketing/Ventas Cilindros"/>
    <n v="5"/>
    <n v="5"/>
    <n v="5"/>
    <n v="5"/>
    <n v="3"/>
    <n v="3"/>
    <n v="5"/>
    <n v="465"/>
    <n v="5"/>
    <n v="5"/>
    <n v="2"/>
    <n v="3"/>
    <n v="3"/>
    <n v="5"/>
    <n v="3"/>
    <n v="390"/>
    <n v="855"/>
    <s v="S: Identificación de oportunidades de incremento del ingreso por cobro de rentas. Versión conectada a JDE México, con detalle de casos por vendedor. Liberado para identificar oportunidades de cobro_x000a__x000a_N: Se realiza presentación de la Htta y en proceso capacitaciones a personal"/>
    <s v="Armar plan de despliegue - Programar las sesiones de capacitación con Gtes _x000a_Actualizar valores de target para rentas, con la Corporación  - completo_x000a_Desarrollar tablero para el tracking de beneficios con apoyo de la Corporación_x000a_Sesión para validar cómo conectarlo con CRM y programar tareas para ventas_x000a_"/>
    <n v="300000"/>
    <m/>
    <m/>
    <m/>
    <m/>
    <m/>
    <m/>
    <m/>
    <m/>
    <m/>
    <n v="0"/>
    <d v="2025-05-01T00:00:00"/>
    <d v="2026-04-01T00:00:00"/>
    <x v="0"/>
  </r>
  <r>
    <m/>
    <n v="20"/>
    <m/>
    <n v="30619"/>
    <s v="Reporte de Dotaciones Negativas"/>
    <s v="Enviar un reporte o alerta a vendedores y facturistas cuando se encuentre un caso de dotación negativa reciente de cualquier producto, basado en la última actualización de dotaciones de clientes y localidades (Alertar si el cliente presenta una dotación negativa y además en el periodo de actualización anterior tuvo una dotación mayor)"/>
    <m/>
    <d v="2025-03-24T00:00:00"/>
    <d v="2025-01-04T00:00:00"/>
    <d v="2025-05-23T00:00:00"/>
    <n v="139"/>
    <s v="On time"/>
    <x v="4"/>
    <m/>
    <s v="Digital Nlatam"/>
    <x v="0"/>
    <s v="Digital "/>
    <m/>
    <x v="10"/>
    <s v="Erika Acosta"/>
    <s v="Gustavo Primo"/>
    <s v="Aldo Maldonado"/>
    <s v="Operaciones"/>
    <s v="Sí"/>
    <x v="3"/>
    <s v="Producción/Distribución Envasados"/>
    <n v="5"/>
    <n v="5"/>
    <n v="3"/>
    <n v="5"/>
    <n v="1"/>
    <n v="3"/>
    <n v="3"/>
    <n v="375"/>
    <n v="5"/>
    <n v="5"/>
    <n v="4"/>
    <n v="5"/>
    <n v="5"/>
    <n v="5"/>
    <n v="3"/>
    <n v="480"/>
    <n v="855"/>
    <s v="S:Se terminaron los desarrollos según los requerimientos y se realizaron pruebas. La herramienta fue liberada en producción dentro del dashboard GAP-Inventario Añejamiento_x000a_N: Despliegue por parte del negocio con usuarios"/>
    <m/>
    <s v="Control de Activos"/>
    <n v="0"/>
    <s v="Control"/>
    <m/>
    <m/>
    <m/>
    <m/>
    <m/>
    <m/>
    <m/>
    <m/>
    <m/>
    <m/>
    <x v="0"/>
  </r>
  <r>
    <m/>
    <n v="21"/>
    <s v="Proceso Jul-25"/>
    <m/>
    <s v="Página Sharepoint para Distribución "/>
    <s v="Site de SharePoint que contenga la información relativa al área de Distribución: procedimientos, materiales de capacitación PESD. Réplica sitio Retail"/>
    <m/>
    <d v="2024-12-06T00:00:00"/>
    <d v="2025-02-25T00:00:00"/>
    <d v="2025-03-30T00:00:00"/>
    <n v="33"/>
    <s v="On time"/>
    <x v="2"/>
    <s v="No"/>
    <s v="Digital Nlatam - Citizen Developers"/>
    <x v="0"/>
    <s v="NA"/>
    <s v="Claudia Oliden"/>
    <x v="4"/>
    <s v="Arturo Lozano"/>
    <m/>
    <s v="Miguel Delgado"/>
    <s v="Operaciones"/>
    <s v="Sí"/>
    <x v="0"/>
    <s v="Producción/Distribución Envasados"/>
    <n v="3"/>
    <n v="5"/>
    <n v="4"/>
    <n v="5"/>
    <n v="0"/>
    <n v="3"/>
    <n v="5"/>
    <n v="375"/>
    <n v="5"/>
    <n v="5"/>
    <n v="3"/>
    <n v="5"/>
    <n v="3"/>
    <n v="5"/>
    <n v="5"/>
    <n v="465"/>
    <n v="840"/>
    <s v="S: Se diseñó y construyó el sitio. Actualmente dados de alta 24 documentos, 5 dashboards, 2 accesos a sitios, 34 videos._x000a__x000a_N: En proceso se sube información que comparta Arturo Lozano en la página."/>
    <s v="Continuar con alimentación que compartan Arturo Lozano y Salvador González."/>
    <s v="Reducción de Tiempo"/>
    <m/>
    <s v="Control  Interno_x000a_Estandarizacion"/>
    <m/>
    <m/>
    <m/>
    <m/>
    <m/>
    <m/>
    <m/>
    <m/>
    <m/>
    <m/>
    <x v="0"/>
  </r>
  <r>
    <m/>
    <n v="22"/>
    <s v="AM03136"/>
    <m/>
    <s v="Notificaciones automáticas a Clientes. RPA/AI"/>
    <s v="Automatización de proceso de notificación al cliente al momento de generar una transacción con Linde a su nombre."/>
    <m/>
    <d v="2024-01-01T00:00:00"/>
    <d v="2023-01-11T00:00:00"/>
    <d v="2025-03-01T00:00:00"/>
    <n v="780"/>
    <s v="On time"/>
    <x v="0"/>
    <s v="No"/>
    <s v="IT Group"/>
    <x v="0"/>
    <s v="IT Local"/>
    <s v="Marina Dávila"/>
    <x v="8"/>
    <s v="Marina Dávila"/>
    <s v="Carlos Arturo Rodríguez_x000a_/ Armando Ramos"/>
    <s v="José Ramón Rodríguez"/>
    <s v="PGP NAL."/>
    <s v="Sí"/>
    <x v="3"/>
    <s v="Marketing/Ventas Cilindros"/>
    <n v="4"/>
    <n v="5"/>
    <n v="5"/>
    <n v="5"/>
    <n v="1"/>
    <n v="5"/>
    <n v="5"/>
    <n v="450"/>
    <n v="5"/>
    <n v="5"/>
    <n v="2"/>
    <n v="5"/>
    <n v="3"/>
    <n v="3"/>
    <n v="3"/>
    <n v="390"/>
    <n v="840"/>
    <s v="S: RPA terminado, liberado para Cedis Saltillo y Cedis VH,_x000a_N: Continuación de despliegue resto de localidades"/>
    <s v="Marina convoca a Fuerza comercial y CSC para comunicación 26 de Feb, Ctes. 27 de Feb."/>
    <s v="Control de Activos"/>
    <n v="0"/>
    <s v="Soft Savings - Control_x000a_Satisfacción del cliente_x000a_Compliance_x000a_Servicio al Cliente"/>
    <m/>
    <m/>
    <m/>
    <m/>
    <m/>
    <m/>
    <m/>
    <n v="0"/>
    <m/>
    <m/>
    <x v="0"/>
  </r>
  <r>
    <m/>
    <n v="26"/>
    <m/>
    <m/>
    <s v="Actualización Automática de Tablero de Ventas Retail"/>
    <s v="Automatización de información en tablero existente. Actualmente IT y Retail gestionan parte de la información manual para actualizarlo. _x000a_"/>
    <m/>
    <d v="2024-11-06T00:00:00"/>
    <d v="2025-01-02T00:00:00"/>
    <d v="2025-07-01T00:00:00"/>
    <n v="180"/>
    <s v="On time"/>
    <x v="1"/>
    <s v="Si"/>
    <s v="IT Group"/>
    <x v="0"/>
    <s v="SSC"/>
    <s v="Marina Dávila"/>
    <x v="1"/>
    <s v="Deyanira Blanco"/>
    <s v="Juan Romero "/>
    <s v="José Ramón Rodríguez"/>
    <s v="PGP Centro/Sur"/>
    <s v="Sí"/>
    <x v="3"/>
    <s v="Marketing/Ventas Cilindros"/>
    <n v="3"/>
    <n v="5"/>
    <n v="2"/>
    <n v="5"/>
    <n v="1"/>
    <n v="5"/>
    <n v="3"/>
    <n v="360"/>
    <n v="5"/>
    <n v="5"/>
    <n v="3"/>
    <n v="3"/>
    <n v="5"/>
    <n v="5"/>
    <n v="5"/>
    <n v="465"/>
    <n v="825"/>
    <s v="S: Se crearon las cards 32535 ( para cargar de forma automática los vendedores vigentes - Juan Romero) la cual ya esta cerrada y la card 32536 (Programa para cargar las excepciones), ambas cards cerradas._x000a_"/>
    <s v="Concluido"/>
    <s v="Optimizacion del Proceso y reducción de tiempo admvo"/>
    <n v="0"/>
    <s v="Tiempo y Control"/>
    <m/>
    <m/>
    <m/>
    <m/>
    <m/>
    <m/>
    <m/>
    <m/>
    <m/>
    <m/>
    <x v="0"/>
  </r>
  <r>
    <s v="G6"/>
    <n v="23"/>
    <m/>
    <n v="30571"/>
    <s v="Price Tag"/>
    <s v="Automatización de las campañas dinámicas de incremento de precios. Identifica rezagos en repaso de la inflación interna. Se alimenta del modelo del proyecto PRICING PRECISION."/>
    <m/>
    <s v="PROYECTO ANTERIOR"/>
    <d v="2024-08-15T00:00:00"/>
    <d v="2025-09-01T00:00:00"/>
    <n v="383"/>
    <s v="On time"/>
    <x v="0"/>
    <s v="No"/>
    <s v="Digital Nlatam"/>
    <x v="1"/>
    <s v="Digital EEUU"/>
    <s v="NA"/>
    <x v="0"/>
    <s v="Oscar Flores / Ninfaedith Fernández"/>
    <s v="Iván Arredondo/ Frank Mufalli"/>
    <s v="Tania Mercado"/>
    <s v="PGP Centro/Sur"/>
    <s v="Sí"/>
    <x v="0"/>
    <s v="Finanzas/RH/Compras/Nitropet"/>
    <n v="4"/>
    <n v="5"/>
    <n v="3"/>
    <n v="5"/>
    <n v="5"/>
    <n v="3"/>
    <n v="5"/>
    <n v="450"/>
    <n v="5"/>
    <n v="5"/>
    <n v="2"/>
    <n v="5"/>
    <n v="3"/>
    <n v="3"/>
    <n v="3"/>
    <n v="390"/>
    <n v="840"/>
    <s v="S:Se hizo la carga inicial de los catalogos y se esta configurando la jerarquia organizacional_x000a_N:Esperar la liberación de la primer versión para hacer la carga y probar"/>
    <m/>
    <n v="80000"/>
    <m/>
    <m/>
    <m/>
    <m/>
    <m/>
    <m/>
    <m/>
    <m/>
    <m/>
    <m/>
    <m/>
    <m/>
    <x v="2"/>
  </r>
  <r>
    <m/>
    <n v="24"/>
    <m/>
    <m/>
    <s v="Medición de las mermas de Gases en Plantas"/>
    <s v="Actualmente no se miden las mermas diarias. Aprox 8 millones de pesos se incrementaron las mermas Vs el año anterior. Se da seguimiento semanal o quincenal. La información es manual y no siempre se tiene disponible. Se esperaría tener un mapa para tomar decisiones. Actualmente se usa un Excel donde se captura manual Producción, con factores en una &quot;calculadora&quot; de acuerdo al vol de producción."/>
    <m/>
    <d v="2025-03-07T00:00:00"/>
    <d v="2025-08-01T00:00:00"/>
    <m/>
    <n v="32"/>
    <s v="On time"/>
    <x v="4"/>
    <m/>
    <s v="Operaciones"/>
    <x v="2"/>
    <s v="Digital"/>
    <s v="Aldo Maldonado"/>
    <x v="7"/>
    <s v="Francisco Mata"/>
    <m/>
    <s v="Miguel Delgado"/>
    <s v="Operaciones"/>
    <s v="Si"/>
    <x v="3"/>
    <s v="Producción/Distribución Envasados"/>
    <n v="5"/>
    <n v="5"/>
    <n v="1"/>
    <n v="5"/>
    <n v="1"/>
    <n v="3"/>
    <n v="3"/>
    <n v="345"/>
    <n v="5"/>
    <n v="5"/>
    <n v="2"/>
    <n v="5"/>
    <n v="5"/>
    <n v="5"/>
    <n v="5"/>
    <n v="480"/>
    <n v="825"/>
    <s v="Revisar con el negocio"/>
    <m/>
    <m/>
    <m/>
    <m/>
    <m/>
    <m/>
    <m/>
    <m/>
    <m/>
    <m/>
    <m/>
    <m/>
    <m/>
    <m/>
    <x v="3"/>
  </r>
  <r>
    <m/>
    <n v="25"/>
    <m/>
    <m/>
    <s v="Capacitación para el programa del PESD"/>
    <s v="Desarrollo de materiales de capacitación digitales en Synthesia sobre el PESD para Conductores profesionales, que serán publicados en Elevate y tendrán exámenes para asegurar el aprendizaje."/>
    <m/>
    <d v="2024-12-06T00:00:00"/>
    <d v="2025-08-15T00:00:00"/>
    <d v="2025-11-01T00:00:00"/>
    <n v="78"/>
    <s v="On time"/>
    <x v="2"/>
    <s v="No"/>
    <s v="Digital Nlatam - Practicantes"/>
    <x v="2"/>
    <s v="Digital"/>
    <s v="Practicantes - Valenti Arriaga"/>
    <x v="4"/>
    <s v="Arturo Lozano"/>
    <s v="ND"/>
    <s v="Tania Mercado"/>
    <s v="Operaciones"/>
    <s v="Sí"/>
    <x v="0"/>
    <s v="Distribución Bulk/Servicio a Clientes - Instalaciones"/>
    <n v="3"/>
    <n v="1"/>
    <n v="4"/>
    <n v="5"/>
    <n v="1"/>
    <n v="5"/>
    <n v="5"/>
    <n v="360"/>
    <n v="5"/>
    <n v="5"/>
    <n v="3"/>
    <n v="5"/>
    <n v="3"/>
    <n v="5"/>
    <n v="5"/>
    <n v="465"/>
    <n v="825"/>
    <s v="S: Se tiene ya asignado al nuevo practicante Valenti Arriaga, el cual ya está entrenado en Synthesia. El siguiente paso es la recolección de la información con Arturo Lozano y Salvador González para desarrollar los videos. Posteriormente se solicitará a César González que suba los videos a Elevate y se hará el kickoff para su uso junto con el team de distribución STAFF."/>
    <s v="Solicitar a Arturo Lozano los materiales de capacitación para generarvideo en Synthesia."/>
    <m/>
    <m/>
    <s v="Control, compliance"/>
    <m/>
    <m/>
    <m/>
    <m/>
    <m/>
    <m/>
    <m/>
    <m/>
    <m/>
    <m/>
    <x v="4"/>
  </r>
  <r>
    <s v="G7"/>
    <n v="27"/>
    <s v="GPG34734"/>
    <m/>
    <s v="Argus for Customer Contracts"/>
    <s v="El objetivo es alimentar la herramienta con contratos y esta genere tablas e info de manera organizada (predefinida). Con el objetivo de identificar oportunidades de cobros o ajustes a clientes."/>
    <m/>
    <s v="PROYECTO ANTERIOR"/>
    <d v="2024-08-01T00:00:00"/>
    <d v="2025-05-24T00:00:00"/>
    <n v="397"/>
    <s v="On time"/>
    <x v="0"/>
    <s v="No"/>
    <s v="Digital Nlatam - Citizen Developers"/>
    <x v="0"/>
    <s v="Global AI"/>
    <s v="NA"/>
    <x v="0"/>
    <s v="Ninfaedith Fernández"/>
    <s v="Iván Arredondo"/>
    <s v="Tania Mercado"/>
    <s v="Finanzas /Compras / IT"/>
    <s v="Sí"/>
    <x v="0"/>
    <s v="Finanzas/RH/Compras/Nitropet"/>
    <n v="4"/>
    <n v="5"/>
    <n v="1"/>
    <n v="5"/>
    <n v="3"/>
    <n v="3"/>
    <n v="5"/>
    <n v="390"/>
    <n v="4"/>
    <n v="4"/>
    <n v="3"/>
    <n v="5"/>
    <n v="5"/>
    <n v="3"/>
    <n v="5"/>
    <n v="435"/>
    <n v="825"/>
    <s v="S: Se finaliza y en un proyecto posterior se integrará al CRM._x000a_N: En un siguiente proyecto se desarrollará la integración con CRM e integrar al equipo de T. Digital, Edgar Madrigal, Ruben Gonzalez y Cindy Lozano"/>
    <s v="Falta la integración al CRM como una segunda etapa."/>
    <n v="64000"/>
    <m/>
    <m/>
    <m/>
    <m/>
    <m/>
    <m/>
    <m/>
    <m/>
    <m/>
    <n v="0"/>
    <d v="2025-06-01T00:00:00"/>
    <m/>
    <x v="0"/>
  </r>
  <r>
    <m/>
    <n v="28"/>
    <m/>
    <m/>
    <s v="Migración CIAC /Atento"/>
    <s v="Migración de actividades de asesores comerciales que actualmente desempeña personal interno a terciarizarlo con Atento en el CSC"/>
    <m/>
    <d v="2025-04-01T00:00:00"/>
    <d v="2025-04-01T00:00:00"/>
    <d v="2025-06-01T00:00:00"/>
    <n v="61"/>
    <s v="On time"/>
    <x v="1"/>
    <m/>
    <s v="Digital Nlatam - Citizen Developers"/>
    <x v="0"/>
    <m/>
    <s v="Pilar Arenas"/>
    <x v="11"/>
    <s v="Gonzalo Algarra"/>
    <m/>
    <m/>
    <s v="PGP Nacional"/>
    <s v="Si"/>
    <x v="2"/>
    <m/>
    <n v="5"/>
    <n v="5"/>
    <n v="5"/>
    <n v="5"/>
    <n v="3"/>
    <n v="3"/>
    <n v="3"/>
    <n v="435"/>
    <n v="4"/>
    <n v="5"/>
    <n v="3"/>
    <n v="3"/>
    <n v="3"/>
    <n v="5"/>
    <n v="3"/>
    <n v="390"/>
    <n v="825"/>
    <s v="S: Se solicita a Pilar Arenas empezar a trabajar con Equipo de CSC para migrar actividades. Se sostienen reuniones en el mes de Abril_x000a_N: En proceso transición de actividades durante May y Jun."/>
    <m/>
    <s v="Optimizacion del Proceso"/>
    <m/>
    <m/>
    <m/>
    <m/>
    <m/>
    <m/>
    <m/>
    <m/>
    <m/>
    <m/>
    <m/>
    <m/>
    <x v="2"/>
  </r>
  <r>
    <s v="E8"/>
    <n v="29"/>
    <s v="Proceso Jul-25"/>
    <m/>
    <s v="Segmentación de clientes CIAC - Norte"/>
    <s v="Proceso automático para actualizar la segmentación de los clientes de PGP según sus criterios de comportamiento"/>
    <m/>
    <d v="2024-09-01T00:00:00"/>
    <d v="2024-01-09T00:00:00"/>
    <d v="2025-03-01T00:00:00"/>
    <n v="417"/>
    <s v="On time"/>
    <x v="5"/>
    <m/>
    <s v="Transformación Digital"/>
    <x v="0"/>
    <s v="SSC"/>
    <m/>
    <x v="8"/>
    <s v="Ana Treviño"/>
    <s v="César Paz"/>
    <s v="José Ramón Rodríguez"/>
    <s v="PGP Nte./ Occidente / Noroeste"/>
    <s v="Sí"/>
    <x v="2"/>
    <s v="Marketing/Ventas Cilindros"/>
    <n v="3"/>
    <n v="5"/>
    <n v="3"/>
    <n v="5"/>
    <n v="3"/>
    <n v="5"/>
    <n v="3"/>
    <n v="405"/>
    <n v="5"/>
    <n v="5"/>
    <n v="2"/>
    <n v="3"/>
    <n v="3"/>
    <n v="5"/>
    <n v="5"/>
    <n v="420"/>
    <n v="825"/>
    <s v="S:Se desarrolló en CRM tablas con los cuestionarios para capturar la información y mediante un reporte combinando calcular los valores de cada segmento al que corresponden los clientes. Actualmente se está utilizando en CIAC Norte_x000a__x000a_N: Replicar a Centro y otras divisiones"/>
    <s v="1. Sesión para revisar el alcance del avance en CRM y definir cómo se puede replicar para el Centro_x000a_2. Tocar base con Gonzalo y Paco porque hay cambio en el alcance de la implementación del CIAC_x000a_3. Incluir dentro del alcance de los practicantes el diseño del proceso automático de la segmentación"/>
    <s v="Reducción de Tiempo"/>
    <m/>
    <s v="Automatización_x000a_Reducción de Hrs Hombre"/>
    <m/>
    <m/>
    <m/>
    <m/>
    <m/>
    <m/>
    <m/>
    <m/>
    <m/>
    <m/>
    <x v="0"/>
  </r>
  <r>
    <m/>
    <n v="31"/>
    <m/>
    <n v="30498"/>
    <s v="Aplicación Qliq _x000a_Lento movimiento"/>
    <s v="Analizar la información generada por TA para identificar oportunidades de Lento movimiento, mejorar y monitorear el inventario por localidad "/>
    <m/>
    <d v="2025-01-01T00:00:00"/>
    <d v="2025-01-07T00:00:00"/>
    <d v="2025-05-23T00:00:00"/>
    <n v="136"/>
    <s v="On time"/>
    <x v="0"/>
    <m/>
    <s v="Digital Nlatam"/>
    <x v="0"/>
    <s v="Digital "/>
    <m/>
    <x v="10"/>
    <s v="Anabel Estrada / Brenda Ramírez"/>
    <s v="TBD"/>
    <s v="Aldo Maldonado"/>
    <s v="Operaciones"/>
    <s v="Sí"/>
    <x v="3"/>
    <s v="Producción/Distribución Envasados"/>
    <n v="5"/>
    <n v="5"/>
    <n v="2"/>
    <n v="5"/>
    <n v="3"/>
    <n v="3"/>
    <n v="3"/>
    <n v="390"/>
    <n v="5"/>
    <n v="5"/>
    <n v="3"/>
    <n v="5"/>
    <n v="3"/>
    <n v="5"/>
    <n v="3"/>
    <n v="435"/>
    <n v="825"/>
    <s v="S: Realización de cambios solicitados, no hay nada pendiente por desarrollar. Herramienta liberada._x000a_N: Revisar con usuarios el uso de la herramienta."/>
    <m/>
    <s v="Control de Activos"/>
    <m/>
    <s v="Control de activos_x000a_&lt; 10%"/>
    <m/>
    <m/>
    <m/>
    <m/>
    <m/>
    <m/>
    <m/>
    <m/>
    <m/>
    <m/>
    <x v="0"/>
  </r>
  <r>
    <m/>
    <n v="30"/>
    <m/>
    <n v="30498"/>
    <s v="Aplicación Celonis/Qliq _x000a_Flujo de un cilindro"/>
    <s v="Facilitar el proceso de monitoreo del flujo de un cilindro desde que es inicializado para detectar oportunidades._x000a_"/>
    <m/>
    <s v="TBD"/>
    <d v="2025-01-01T00:00:00"/>
    <m/>
    <n v="244"/>
    <s v="Stand by"/>
    <x v="4"/>
    <m/>
    <s v="Digital Nlatam"/>
    <x v="1"/>
    <s v="Digital Business Solutions (Global)"/>
    <m/>
    <x v="10"/>
    <s v="Anabel Estrada / Brenda Ramírez"/>
    <s v="Uriel Torres / Pedro Ramírez"/>
    <s v="Aldo Maldonado"/>
    <m/>
    <s v="Sí"/>
    <x v="2"/>
    <s v="Producción/Distribución Envasados"/>
    <n v="5"/>
    <n v="5"/>
    <n v="2"/>
    <n v="5"/>
    <n v="3"/>
    <n v="3"/>
    <n v="3"/>
    <n v="390"/>
    <n v="5"/>
    <n v="5"/>
    <n v="3"/>
    <n v="5"/>
    <n v="3"/>
    <n v="5"/>
    <n v="3"/>
    <n v="435"/>
    <n v="825"/>
    <s v="S:  Se probo la solución en su versión original de Europa, identificando ajustes neCésarios para la región LATAM. _x000a_Se levantaron definiciones de negocio y de proceso para cobros potenciales. Aunque la versión de Europa usaba SAP y se adaptó la nueva versión a JDE._x000a_Actualmente ya se tienen 6 países incluyendo México con esta funcionalidad_x000a_Gerardo solicitó cambios a unos requerimientos - semana del 17 de Feb._x000a_N: Realizar los cambios identificados - 24 al 28 de feb"/>
    <s v="1. Seguimiento con Pedro Ramírez sobre los cambios solicitados - 3 de Mar_x000a_2. Una vez liberados los cambios, se requiere probar y validar._x000a_"/>
    <m/>
    <m/>
    <s v="Control de activos"/>
    <m/>
    <m/>
    <m/>
    <m/>
    <m/>
    <m/>
    <m/>
    <m/>
    <m/>
    <m/>
    <x v="0"/>
  </r>
  <r>
    <m/>
    <n v="32"/>
    <m/>
    <m/>
    <s v="Herramienta Digital para el análisis y seguimiento del uso de Hand Held en Distrubución"/>
    <s v="Herramienta de uso diario con visibilidad de uso de las HH, responsables administrativos, zonas, detalle de clientes y vendedores_x000a_"/>
    <m/>
    <d v="2025-06-01T00:00:00"/>
    <d v="2025-06-01T00:00:00"/>
    <d v="2025-06-30T00:00:00"/>
    <n v="93"/>
    <s v="On time"/>
    <x v="0"/>
    <m/>
    <s v="Digital Nlatam - Citizen Developers"/>
    <x v="0"/>
    <s v="Digital"/>
    <s v="Aldo Maldonado"/>
    <x v="8"/>
    <s v="Oscar Flores"/>
    <s v="N/A"/>
    <s v="José Ramón Rodríguez"/>
    <m/>
    <s v="Si"/>
    <x v="2"/>
    <s v="Finanzas/RH/Compras/Nitropet"/>
    <n v="3"/>
    <n v="5"/>
    <n v="4"/>
    <n v="5"/>
    <n v="0"/>
    <n v="1"/>
    <n v="3"/>
    <n v="315"/>
    <n v="5"/>
    <n v="5"/>
    <n v="3"/>
    <n v="5"/>
    <n v="5"/>
    <n v="5"/>
    <n v="5"/>
    <n v="495"/>
    <n v="810"/>
    <s v="Se mejoró el reporte original de uso de HH, asignando responsables administrativos, detalle de lo que debe trabajar, por Región y localidad "/>
    <s v="Concluido "/>
    <s v="Control "/>
    <m/>
    <s v="Control / Compliance"/>
    <m/>
    <m/>
    <m/>
    <m/>
    <m/>
    <m/>
    <m/>
    <m/>
    <m/>
    <m/>
    <x v="1"/>
  </r>
  <r>
    <m/>
    <n v="33"/>
    <m/>
    <m/>
    <s v="Heramienta Digital para el análisis y seguimiento diario reclamaciones"/>
    <s v="Seguimiento diario al cierre de reclamaciones con visibilidad de responsables administrativos, zonas, detalle de clientes y vendedores. Estatus, vencimiento, recurrencia etc._x000a_"/>
    <m/>
    <d v="2025-06-01T00:00:00"/>
    <d v="2025-06-01T00:00:00"/>
    <d v="2025-06-30T00:00:00"/>
    <n v="93"/>
    <s v="On time"/>
    <x v="0"/>
    <m/>
    <s v="Digital Nlatam - Citizen Developers"/>
    <x v="0"/>
    <s v="Digital"/>
    <s v="Aldo Maldonado"/>
    <x v="8"/>
    <s v="Oscar Flores"/>
    <s v="N/A"/>
    <s v="José Ramón Rodríguez"/>
    <m/>
    <s v="Si"/>
    <x v="2"/>
    <s v="Finanzas/RH/Compras/Nitropet"/>
    <n v="3"/>
    <n v="5"/>
    <n v="4"/>
    <n v="5"/>
    <n v="0"/>
    <n v="1"/>
    <n v="3"/>
    <n v="315"/>
    <n v="5"/>
    <n v="5"/>
    <n v="3"/>
    <n v="5"/>
    <n v="5"/>
    <n v="5"/>
    <n v="5"/>
    <n v="495"/>
    <n v="810"/>
    <s v="Se desarrolló un nuevo reporte para visualizar el estatus de las reclamaciones, este reporte se actualiza a diario.  Se puede visualizar por responsable administrativo, Región, localida. Estatus, reclamaciones por vencer y el deatlle de la información de la reclamación y todo lo documentado en el SMC"/>
    <s v="Concluido "/>
    <s v="Control "/>
    <m/>
    <s v="Control / Compliance"/>
    <m/>
    <m/>
    <m/>
    <m/>
    <m/>
    <m/>
    <m/>
    <m/>
    <m/>
    <m/>
    <x v="1"/>
  </r>
  <r>
    <m/>
    <n v="34"/>
    <m/>
    <m/>
    <s v="Actualización a la herramienta digital de seguimiento a Permisos en tiendas"/>
    <s v="Mejoras al reporte. incluye al responsable administrativo y una visión de corto plazo de lo que está en riesgo de vencimiento."/>
    <m/>
    <d v="2025-06-01T00:00:00"/>
    <d v="2025-06-01T00:00:00"/>
    <d v="2025-06-30T00:00:00"/>
    <n v="93"/>
    <s v="On time"/>
    <x v="0"/>
    <m/>
    <s v="Digital Nlatam - Citizen Developers"/>
    <x v="0"/>
    <s v="Digital"/>
    <s v="Aldo Maldonado"/>
    <x v="8"/>
    <s v="Oscar Flores"/>
    <s v="N/A"/>
    <s v="José Ramón Rodríguez"/>
    <m/>
    <s v="Si"/>
    <x v="2"/>
    <s v="Finanzas/RH/Compras/Nitropet"/>
    <n v="3"/>
    <n v="5"/>
    <n v="4"/>
    <n v="5"/>
    <n v="0"/>
    <n v="1"/>
    <n v="3"/>
    <n v="315"/>
    <n v="5"/>
    <n v="5"/>
    <n v="3"/>
    <n v="5"/>
    <n v="5"/>
    <n v="5"/>
    <n v="5"/>
    <n v="495"/>
    <n v="810"/>
    <s v="Se desarrolló un nuevo reporte sobre la base del anterior, que no solo muestra el estatus de los permisos si no que también permite dar un seguimiento diario del los permisos en riesgo de vencimiento en el corto plazo."/>
    <s v="Concluido "/>
    <s v="Control "/>
    <m/>
    <s v="Control / Compliance"/>
    <m/>
    <m/>
    <m/>
    <m/>
    <m/>
    <m/>
    <m/>
    <m/>
    <m/>
    <m/>
    <x v="1"/>
  </r>
  <r>
    <m/>
    <n v="37"/>
    <s v="Proceso Jul-25"/>
    <m/>
    <s v="Asistente virtual con AI para consulta de información confiable y aseguramiento de requisitos en el proceso de Exportación de Gases"/>
    <s v="Asistente de AI mediante el uso de NITRO y Copilot que permite consultar información actualizada de normativas y procedimientos que permitan llevar a cabo un proceso de exportación de Gases basado en información actualizada y en Compliance"/>
    <m/>
    <d v="2025-01-01T00:00:00"/>
    <d v="2025-03-13T00:00:00"/>
    <d v="2025-04-30T00:00:00"/>
    <n v="48"/>
    <s v="On time"/>
    <x v="0"/>
    <m/>
    <s v="Digital Nlatam - Citizen Developers"/>
    <x v="0"/>
    <s v="Global AI"/>
    <m/>
    <x v="12"/>
    <s v="Karla Beatriz García"/>
    <s v="Gerardo Moya"/>
    <s v="José Ramón Rodríguez"/>
    <s v="Nacional"/>
    <s v="Sí"/>
    <x v="1"/>
    <s v="Marketing/Ventas Cilindros"/>
    <n v="3"/>
    <n v="5"/>
    <n v="1"/>
    <n v="5"/>
    <n v="1"/>
    <n v="1"/>
    <n v="3"/>
    <n v="285"/>
    <n v="5"/>
    <n v="5"/>
    <n v="5"/>
    <n v="5"/>
    <n v="5"/>
    <n v="5"/>
    <n v="5"/>
    <n v="525"/>
    <n v="810"/>
    <s v="S: Sesión con Negocio Karla García. Se determinó arrancar con  Ley Aduanera / IATA / IMO se utilizará NITRO en combinación con Copilot para consultas. Se realizaron manuales de negocio OTC para Vta de Exportaciones, Vta de HG´s CIls y Equipos para exportaciones, Procedimiento de Importación para Vta Internacional y las Hojas de Seguras de los principales Productos, se cotizaron las guías de la IATA e IMO en versión PDF 2025, aprox 600 USD c/u, Se acuerda arrancar con Exportaciones (3 personas). Se suben Documentos semana del 7 de Abr. _x000a_N: Hacer la compra de las Guías, Karla García. Subir los documentos pendientes por subir. Para la parte de importaciones se enlazará con el proyecto de aplicación Juan Daniel Gonzalez."/>
    <s v="1. Se requiere conseguir los documentos Digitales para darlos de alta junto con los Fotamos Básicos DGD Packing list y documentos comerciales_x000a__x000a_2. Se agenda sesión de seguimiento con Karla García para semana 22 de Abril y par revisar con Miguel Mtz sesión 7 de Mayo."/>
    <n v="20000"/>
    <m/>
    <s v="Optimización del proceso_x000a_Reducción de carga administrativa"/>
    <m/>
    <m/>
    <m/>
    <m/>
    <m/>
    <m/>
    <m/>
    <m/>
    <m/>
    <m/>
    <x v="0"/>
  </r>
  <r>
    <s v="E2"/>
    <n v="35"/>
    <m/>
    <m/>
    <s v="App Medigas, Rediseño"/>
    <s v="Re diseño de App Medigas para permitir que los pacientes soliciten accesorios, cilindros chicos, o la recolección de activos._x000a_"/>
    <m/>
    <m/>
    <d v="2024-08-01T00:00:00"/>
    <d v="2025-06-01T00:00:00"/>
    <n v="304"/>
    <s v="Cancelado"/>
    <x v="5"/>
    <s v="No"/>
    <s v="Transformación Digital"/>
    <x v="3"/>
    <s v="SSC"/>
    <s v="NA"/>
    <x v="5"/>
    <s v="Cindy Lozano"/>
    <s v="Christian Carrillo"/>
    <s v="José Ramón Rodríguez"/>
    <s v="Desarrollo de Negocios"/>
    <s v="Sí"/>
    <x v="0"/>
    <s v="Distribución Bulk/Servicio a Clientes - Instalaciones"/>
    <n v="4"/>
    <n v="5"/>
    <n v="5"/>
    <n v="5"/>
    <n v="1"/>
    <n v="3"/>
    <n v="5"/>
    <n v="420"/>
    <n v="5"/>
    <n v="5"/>
    <n v="2"/>
    <n v="5"/>
    <n v="3"/>
    <n v="1"/>
    <n v="5"/>
    <n v="390"/>
    <n v="810"/>
    <s v="S: Estaba en la etapa de análisis de los requerimientos extra (por pacientes). Originalmente esto surgió por el equipo de T. Digital para generar la adopción por parte de pacientes que siguen marcando al CSC Medigas para solicitudes EXTRA a recargas (otro tipo de accesorio o cilindro y eso no se puede hacer en la APP y es el ajuste que proponía T. Digital). Se quedó en backlog por parte de T. Digital dado que les asignaron otras responsabilidades._x000a_N: En Validación con Edgar Madrigal y Cindy Lozano si se llevará a cabo este año o no."/>
    <s v="Proyecto colocado en backlog por el área de transformación digital dado que es un nice to have y actualmente el equipo se está enfocando en otras necesidades, además que esto nunca fue solicitado por el negocio."/>
    <n v="60000"/>
    <s v="Tiempo - Hard Savings $ 60 K USD (disminución de 4 agentes $25k MXN/mes en CSC por conversión digital)_x000a_"/>
    <s v="Mejora de Servicio a pacientes"/>
    <m/>
    <m/>
    <m/>
    <m/>
    <m/>
    <m/>
    <m/>
    <m/>
    <m/>
    <m/>
    <x v="1"/>
  </r>
  <r>
    <m/>
    <n v="36"/>
    <m/>
    <m/>
    <s v="Uso de Inteligencia Artificial para consulta de información confiable y aseguramiento de requisitos en el proceso de importacion de Gases"/>
    <s v="Facilitar y agilizar el proceso de búsqueda de información relevante de Exportaciones  a través de NITRO"/>
    <m/>
    <d v="2025-03-01T00:00:00"/>
    <d v="2025-03-13T00:00:00"/>
    <d v="2025-10-01T00:00:00"/>
    <n v="202"/>
    <s v="On time"/>
    <x v="0"/>
    <m/>
    <s v="Digital Nlatam - Citizen Developers"/>
    <x v="1"/>
    <s v="Global AI"/>
    <m/>
    <x v="12"/>
    <s v="Karla Beatriz García"/>
    <s v="Gerardo Moya"/>
    <s v="Tania Mercado"/>
    <m/>
    <s v="Sí"/>
    <x v="1"/>
    <s v="Finanzas/RH/Compras/Nitropet"/>
    <n v="3"/>
    <n v="5"/>
    <n v="1"/>
    <n v="5"/>
    <n v="1"/>
    <n v="1"/>
    <n v="3"/>
    <n v="285"/>
    <n v="5"/>
    <n v="5"/>
    <n v="5"/>
    <n v="5"/>
    <n v="5"/>
    <n v="5"/>
    <n v="5"/>
    <n v="525"/>
    <n v="810"/>
    <s v="S: En análisis requirimientos de info para importaciones y se correrá en paralelo con Proyecto de Exportaciones"/>
    <s v="1. Se requiere conseguir los documentos Digitales para darlos de alta junto con los Fotamos Básicos DGD Packing list y documentos comerciales_x000a_2. Se agenda sesión de seguimiento con Karla García para semana 20 de Marzo_x000a_3. Agosto 2025 / El proyecto se divide en dos partes : 1. Desarrollo de aplicactivo para la administración de los productos (IT), 2. Desarrollo de un visor para visibilidad de la información para el área comercial. "/>
    <m/>
    <m/>
    <s v="Optimización del proceso_x000a_Reducción de carga administrativa"/>
    <m/>
    <m/>
    <m/>
    <m/>
    <m/>
    <m/>
    <m/>
    <m/>
    <m/>
    <m/>
    <x v="1"/>
  </r>
  <r>
    <s v="A1"/>
    <n v="39"/>
    <m/>
    <m/>
    <s v="Nitro for CSC"/>
    <s v="Asistente virtual de consulta de agentes del CSC para brindar respuestas e información a pacientes de Medigas. Haciendo mas confiable y rápida la respuesta"/>
    <m/>
    <d v="2024-08-01T00:00:00"/>
    <d v="2025-01-07T00:00:00"/>
    <d v="2025-05-30T00:00:00"/>
    <n v="143"/>
    <s v="On time"/>
    <x v="5"/>
    <m/>
    <s v="Digital Nlatam - Citizen Developers"/>
    <x v="0"/>
    <s v="Global AI"/>
    <m/>
    <x v="13"/>
    <s v="Marcela Hernández"/>
    <s v="Iván Arredondo"/>
    <s v="Tania Mercado"/>
    <s v="Finanzas /Compras / IT"/>
    <s v="Sí"/>
    <x v="3"/>
    <s v="Finanzas/RH/Compras/Nitropet"/>
    <n v="3"/>
    <n v="5"/>
    <n v="5"/>
    <n v="5"/>
    <n v="0"/>
    <n v="3"/>
    <n v="5"/>
    <n v="390"/>
    <n v="5"/>
    <n v="5"/>
    <n v="2"/>
    <n v="3"/>
    <n v="3"/>
    <n v="5"/>
    <n v="5"/>
    <n v="420"/>
    <n v="810"/>
    <s v="S: Información cargada en Nitro lista para su uso y liberación_x000a_N: CSC tiene nueva opción de usar herramienta De Atento con mayor funcionalidad."/>
    <m/>
    <s v="Mejora en Servicio"/>
    <n v="0"/>
    <s v="Mejora en servicio a clientes"/>
    <m/>
    <m/>
    <m/>
    <m/>
    <m/>
    <m/>
    <m/>
    <m/>
    <m/>
    <m/>
    <x v="0"/>
  </r>
  <r>
    <m/>
    <n v="38"/>
    <m/>
    <m/>
    <s v="Modificación de las reglas de corte y prioridades en JDE para Medigas en JDE"/>
    <s v="Modificación de las reglas de decision digitales en JDE para los cortes de pedidos y convenios de Medigas para planta Nogalar en función de los acuerdos comerciales y la Operación de planta. Es necesario modificar la lógica actual del módulo de órdenes en JDE con una serie de reglas de corte predefinidas que se traslapan con reglas de convenios negocioados con instituciones Privadas."/>
    <m/>
    <d v="2025-05-14T00:00:00"/>
    <d v="2025-05-14T00:00:00"/>
    <d v="2025-09-01T00:00:00"/>
    <n v="111"/>
    <s v="On time"/>
    <x v="4"/>
    <s v="No"/>
    <s v="IT"/>
    <x v="1"/>
    <s v="IT Local"/>
    <m/>
    <x v="14"/>
    <s v="Luis Banda"/>
    <s v="Sergio Israel Rdgz"/>
    <s v="Miguel Delgado"/>
    <s v="Desarrollo de Negocios"/>
    <s v="Si"/>
    <x v="3"/>
    <s v="Marketing/Ventas Cilindros"/>
    <n v="3"/>
    <n v="5"/>
    <n v="1"/>
    <n v="5"/>
    <n v="5"/>
    <n v="3"/>
    <n v="3"/>
    <n v="375"/>
    <n v="5"/>
    <n v="5"/>
    <n v="3"/>
    <n v="5"/>
    <n v="5"/>
    <n v="3"/>
    <n v="3"/>
    <n v="435"/>
    <n v="810"/>
    <s v="S: Se da de alta card 34872, actualmente se estan realizando pruebas para validar información._x000a_N: Fecha de liberación se recorre a sept"/>
    <m/>
    <s v="Servicio / Compliance"/>
    <m/>
    <m/>
    <m/>
    <m/>
    <m/>
    <m/>
    <m/>
    <m/>
    <m/>
    <m/>
    <m/>
    <m/>
    <x v="1"/>
  </r>
  <r>
    <m/>
    <n v="40"/>
    <m/>
    <m/>
    <s v="APP/ BD de documentos para cumplimiento del REPSE en proyectos con clientes para servicios especializados Microbulk."/>
    <s v="APP / BD para solicitud y disponibilidad de documentos requeridos (pagos de nómina /IMSS / INFONAVIT) del REPSE en proyectos de Microbulk con el cliente."/>
    <m/>
    <d v="2025-05-06T00:00:00"/>
    <d v="2025-05-06T00:00:00"/>
    <d v="2025-06-30T00:00:00"/>
    <n v="55"/>
    <s v="On time"/>
    <x v="1"/>
    <s v="No"/>
    <s v="Digital Nlatam - Citizen Developers"/>
    <x v="0"/>
    <s v="Digital"/>
    <s v="Adán Alarcón"/>
    <x v="15"/>
    <s v="Adán Alarcón"/>
    <s v="NA"/>
    <m/>
    <s v="PGP Nacional"/>
    <s v="Si"/>
    <x v="0"/>
    <s v="Marketing/Ventas Cilindros"/>
    <n v="3"/>
    <n v="5"/>
    <n v="2"/>
    <n v="5"/>
    <n v="0"/>
    <n v="3"/>
    <n v="3"/>
    <n v="315"/>
    <n v="5"/>
    <n v="5"/>
    <n v="4"/>
    <n v="5"/>
    <n v="3"/>
    <n v="5"/>
    <n v="5"/>
    <n v="480"/>
    <n v="795"/>
    <s v="S: En etapa de implementación, por pasar la info a comunicación."/>
    <s v="Proyecto desarrollado por CITIZEN DEVELOPER: Adán Alarcón"/>
    <s v="Tiempo / Compliance"/>
    <m/>
    <s v="Compliance"/>
    <m/>
    <m/>
    <m/>
    <m/>
    <m/>
    <m/>
    <m/>
    <m/>
    <m/>
    <m/>
    <x v="0"/>
  </r>
  <r>
    <s v="E1"/>
    <n v="41"/>
    <s v="Proceso Jul-25"/>
    <m/>
    <s v="Datawarehouse de logística para KPIS logística"/>
    <s v="Creación de un Dataware house para KPIS logística."/>
    <m/>
    <s v="PROYECTO ANTERIOR"/>
    <d v="2024-01-10T00:00:00"/>
    <d v="2025-03-01T00:00:00"/>
    <n v="416"/>
    <s v="On time"/>
    <x v="2"/>
    <s v="No"/>
    <s v="IT Group"/>
    <x v="0"/>
    <s v="Externo"/>
    <s v="NA"/>
    <x v="16"/>
    <s v="Mayela Ramírez"/>
    <s v="Juan España y  proveedor externo"/>
    <s v="Miguel Delgado"/>
    <s v="Operaciones"/>
    <s v="Sí"/>
    <x v="0"/>
    <s v="Producción/Distribución Envasados"/>
    <n v="5"/>
    <n v="5"/>
    <n v="5"/>
    <n v="5"/>
    <n v="0"/>
    <n v="5"/>
    <n v="5"/>
    <n v="450"/>
    <n v="4"/>
    <n v="4"/>
    <n v="1"/>
    <n v="5"/>
    <n v="3"/>
    <n v="1"/>
    <n v="5"/>
    <n v="345"/>
    <n v="795"/>
    <s v="S: Modelo de datos liberado con el que se han podido construir 3 tableros de indicadores para Distribución._x000a_N: Mantener el modelo y seguir construyendo herramientas basadas en el modelo construido"/>
    <s v="Mayela Ramírez confirma que el proyecto ya está terminado, inlusive los tableros que requiere. Lo que actualmente hace es tener un seguimiento con IT en caso de que algún tablero presente alguna falla."/>
    <s v="Reducción de Tiempo"/>
    <m/>
    <s v="Estandarización_x000a_Reducción de Hrs Hombre_x000a_Integración de Datos"/>
    <m/>
    <m/>
    <m/>
    <m/>
    <m/>
    <m/>
    <m/>
    <m/>
    <m/>
    <m/>
    <x v="0"/>
  </r>
  <r>
    <m/>
    <n v="44"/>
    <m/>
    <m/>
    <s v="Página de Sharepoint de Precios y Contratos."/>
    <s v="Actualización de la página de PYC con información relevante para el área comercial."/>
    <m/>
    <d v="2025-04-23T00:00:00"/>
    <d v="2025-05-22T00:00:00"/>
    <d v="2025-06-25T00:00:00"/>
    <n v="34"/>
    <s v="On time"/>
    <x v="0"/>
    <s v="No"/>
    <s v="Digital Nlatam - Citizen Developers"/>
    <x v="0"/>
    <s v="Digital"/>
    <s v="Claudia Oliden"/>
    <x v="0"/>
    <s v="Ninfaedith Fernández"/>
    <s v="NA"/>
    <s v="Tania Mercado"/>
    <s v="Finanzas /Compras / IT"/>
    <s v="Si"/>
    <x v="0"/>
    <s v="Finanzas/RH/Compras/Nitropet"/>
    <n v="3"/>
    <n v="5"/>
    <n v="4"/>
    <n v="5"/>
    <n v="0"/>
    <n v="3"/>
    <n v="0"/>
    <n v="300"/>
    <n v="5"/>
    <n v="5"/>
    <n v="4"/>
    <n v="5"/>
    <n v="3"/>
    <n v="5"/>
    <n v="5"/>
    <n v="480"/>
    <n v="780"/>
    <s v="S: Sitio terminado y validado por Ninfaedith Fernández."/>
    <m/>
    <s v="Reducción de Tiempos de consulta"/>
    <m/>
    <s v="Información para área comercial sobre PYC."/>
    <m/>
    <m/>
    <m/>
    <m/>
    <m/>
    <m/>
    <m/>
    <m/>
    <m/>
    <m/>
    <x v="0"/>
  </r>
  <r>
    <m/>
    <n v="42"/>
    <m/>
    <m/>
    <s v="Eliminación de manejo de efectivo en tiendas."/>
    <s v="Implementación Mercado Pago para ventas de contado, adecuación al Sistema de Bitácoras y Tesorería para el cierre de bitácoras."/>
    <m/>
    <s v="TBD"/>
    <d v="2025-06-01T00:00:00"/>
    <d v="2025-10-01T00:00:00"/>
    <n v="93"/>
    <s v="On time"/>
    <x v="0"/>
    <m/>
    <s v="IT Group"/>
    <x v="1"/>
    <s v="Externo /IT"/>
    <m/>
    <x v="17"/>
    <s v="Deyanira Blanco"/>
    <s v="Velia Niño, Marina Dávila"/>
    <s v="Tania Mercado"/>
    <s v="PGP NAL."/>
    <s v="Sí"/>
    <x v="3"/>
    <s v="Finanzas/RH/Compras/Nitropet"/>
    <n v="5"/>
    <n v="5"/>
    <n v="3"/>
    <n v="5"/>
    <n v="5"/>
    <n v="1"/>
    <n v="3"/>
    <n v="405"/>
    <n v="5"/>
    <n v="5"/>
    <n v="2"/>
    <n v="5"/>
    <n v="3"/>
    <n v="3"/>
    <n v="3"/>
    <n v="390"/>
    <n v="795"/>
    <s v="S: Se firma NDA  y contato. Se implementa nuevo desarrollo en sistema Bitácoras y Tesorería. Se inicia en Agosto piloto con 6 sucursales._x000a_N: En mes septiembre se avanza con implementación en 30 localidades y en octubre con las 46 localidades restantes, a partir de noviembre se inicia cancelación servicio panamericano. Evaluación proceso conductores para eliminación del manejo de efectivo en rutas para implementar en octubre"/>
    <m/>
    <n v="150000"/>
    <m/>
    <s v="Control de transacciones y cumplimiento"/>
    <m/>
    <m/>
    <m/>
    <m/>
    <m/>
    <m/>
    <m/>
    <m/>
    <d v="2025-10-01T00:00:00"/>
    <m/>
    <x v="2"/>
  </r>
  <r>
    <m/>
    <n v="43"/>
    <m/>
    <n v="27154"/>
    <s v="Sales Forecast Tool"/>
    <s v="Herramienta para automatizar el proceso de creación de forecast mensual para PGP basado en modelo de la Región Noroeste._x000a_"/>
    <m/>
    <s v="TBD"/>
    <d v="2024-01-15T00:00:00"/>
    <d v="2025-10-01T00:00:00"/>
    <n v="596"/>
    <s v="On time"/>
    <x v="1"/>
    <m/>
    <s v="Digital Nlatam"/>
    <x v="1"/>
    <s v="Digital EEUU"/>
    <m/>
    <x v="8"/>
    <s v="Oscar Flores"/>
    <s v="José Lainez"/>
    <s v="José Ramón Rodríguez"/>
    <s v="PGP Norte"/>
    <s v="Sí"/>
    <x v="3"/>
    <s v="Marketing/Ventas Cilindros"/>
    <n v="3"/>
    <n v="5"/>
    <n v="3"/>
    <n v="5"/>
    <n v="0"/>
    <n v="3"/>
    <n v="5"/>
    <n v="360"/>
    <n v="5"/>
    <n v="5"/>
    <n v="3"/>
    <n v="5"/>
    <n v="3"/>
    <n v="5"/>
    <n v="3"/>
    <n v="435"/>
    <n v="795"/>
    <s v="S: Se realiza el desarrollo y se encuentra en pruebas para validar información._x000a_N: Se realizan juntas semanales de seguimiento"/>
    <m/>
    <s v="Reducción de Tiempos en Gtes"/>
    <n v="0"/>
    <s v="Soft_x000a_Precision de Fcst_x000a_Reducción de Tiempo"/>
    <m/>
    <m/>
    <m/>
    <m/>
    <m/>
    <m/>
    <m/>
    <m/>
    <m/>
    <m/>
    <x v="2"/>
  </r>
  <r>
    <m/>
    <n v="45"/>
    <s v="NO"/>
    <m/>
    <s v="Visor de CO2 Bebidas"/>
    <s v="Visor del negocio de CO2 enfocado en indicadores de venta para el segmento de Bebidas para los más importante grupos a nivel México."/>
    <m/>
    <d v="2025-05-06T00:00:00"/>
    <d v="2025-06-15T00:00:00"/>
    <d v="2025-08-28T00:00:00"/>
    <n v="74"/>
    <s v="On time"/>
    <x v="1"/>
    <s v="No"/>
    <s v="Digital Nlatam - Practicantes"/>
    <x v="0"/>
    <s v="Digital"/>
    <s v="Valenti Arriaga / Grisel Martínez"/>
    <x v="15"/>
    <s v="Grisel Martínez"/>
    <s v="NA"/>
    <s v="NA"/>
    <s v="PGP Nacional"/>
    <s v="Si"/>
    <x v="0"/>
    <s v="Marketing/Ventas Cilindros"/>
    <n v="3"/>
    <n v="5"/>
    <n v="1"/>
    <n v="5"/>
    <n v="0"/>
    <n v="3"/>
    <n v="3"/>
    <n v="300"/>
    <n v="5"/>
    <n v="5"/>
    <n v="4"/>
    <n v="5"/>
    <n v="3"/>
    <n v="5"/>
    <n v="5"/>
    <n v="480"/>
    <n v="780"/>
    <s v="Se tiene listo el visor, solo se requiere validar que estén todos los CST por grupo definido por Grisel."/>
    <m/>
    <s v="Ahorro horas hombre preparación reporte"/>
    <m/>
    <m/>
    <m/>
    <m/>
    <m/>
    <m/>
    <m/>
    <m/>
    <m/>
    <m/>
    <m/>
    <m/>
    <x v="0"/>
  </r>
  <r>
    <m/>
    <n v="46"/>
    <m/>
    <n v="35589"/>
    <s v="Update y revisión de Tablero &quot;Homecare Delieveries&quot;"/>
    <s v="Actualización del tablero de Producto entregado a pacientes Homecare (delieveries) que permanecerá en Tableau. El tablero presenta todos las entregas (recargas etc.) a pacientes Homecare."/>
    <m/>
    <s v="PROYECTO ANTERIOR"/>
    <d v="2024-10-01T00:00:00"/>
    <d v="2025-05-09T00:00:00"/>
    <n v="336"/>
    <s v="On time"/>
    <x v="2"/>
    <s v="No"/>
    <s v="Digital Nlatam"/>
    <x v="0"/>
    <s v="Digital"/>
    <s v="NA"/>
    <x v="5"/>
    <s v="Alan Mendoza"/>
    <s v="Gustavo Primo"/>
    <s v="Armando Guerrero"/>
    <s v="PGP Nte./ Occidente / Noroeste"/>
    <s v="Sí"/>
    <x v="0"/>
    <s v="Producción/Distribución Envasados"/>
    <n v="3"/>
    <n v="5"/>
    <n v="3"/>
    <n v="5"/>
    <n v="1"/>
    <n v="3"/>
    <n v="3"/>
    <n v="345"/>
    <n v="5"/>
    <n v="5"/>
    <n v="3"/>
    <n v="3"/>
    <n v="5"/>
    <n v="3"/>
    <n v="5"/>
    <n v="435"/>
    <n v="780"/>
    <s v="S:Este tablero se queda en Tableau dado que la corporación definió que sí se mantendran las licencias del mismo. Se realizaron ajustes y quedó terminado._x000a_"/>
    <s v="Terminado."/>
    <s v="Control"/>
    <m/>
    <m/>
    <m/>
    <m/>
    <m/>
    <m/>
    <m/>
    <m/>
    <m/>
    <m/>
    <m/>
    <m/>
    <x v="0"/>
  </r>
  <r>
    <m/>
    <n v="47"/>
    <m/>
    <n v="30618"/>
    <s v="Reporte (visor) de Cumplimiento Homecare"/>
    <s v="Tablero que estaba en Tableau que se migra a Powerbi y hacer ajustes necesarios por fallas del mismo al integrarse Track About. El visor muestra estatus de entregas de Servicios iniciales, finales y muestra servicios pendientes de entrega."/>
    <m/>
    <s v="PROYECTO ANTERIOR"/>
    <d v="2025-02-03T00:00:00"/>
    <d v="2025-05-09T00:00:00"/>
    <n v="95"/>
    <s v="On time"/>
    <x v="2"/>
    <s v="No"/>
    <s v="Digital Nlatam"/>
    <x v="0"/>
    <s v="Digital"/>
    <s v="NA"/>
    <x v="5"/>
    <s v="Alan Mendoza"/>
    <s v="Gustavo Primo"/>
    <s v="Armando Guerrero"/>
    <s v="PGP Nacional"/>
    <s v="Sí"/>
    <x v="0"/>
    <s v="Producción/Distribución Envasados"/>
    <n v="3"/>
    <n v="5"/>
    <n v="3"/>
    <n v="5"/>
    <n v="1"/>
    <n v="3"/>
    <n v="3"/>
    <n v="345"/>
    <n v="5"/>
    <n v="5"/>
    <n v="3"/>
    <n v="3"/>
    <n v="5"/>
    <n v="3"/>
    <n v="5"/>
    <n v="435"/>
    <n v="780"/>
    <s v="S :Este tablero quedó finalizado._x000a_N: Uso por parte del negocio_x000a_"/>
    <s v="Terminado."/>
    <s v="Mejora en Servicio"/>
    <m/>
    <m/>
    <m/>
    <m/>
    <m/>
    <m/>
    <m/>
    <m/>
    <m/>
    <m/>
    <m/>
    <m/>
    <x v="0"/>
  </r>
  <r>
    <m/>
    <n v="51"/>
    <m/>
    <m/>
    <s v="BD digital para administración de proyectos de construcción, remodelación o reubicaciones"/>
    <s v="BD que facilita el control y seguimiento de las actividades a ejecutar durante una construcción, remodelación, etc. "/>
    <m/>
    <d v="2025-01-01T00:00:00"/>
    <d v="2025-06-01T00:00:00"/>
    <d v="2025-06-30T00:00:00"/>
    <n v="29"/>
    <s v="On time"/>
    <x v="0"/>
    <s v="No"/>
    <s v="Digital Nlatam - Citizen Developers"/>
    <x v="0"/>
    <s v="Digital"/>
    <s v="Practicantes"/>
    <x v="8"/>
    <s v="Octavio Rendón"/>
    <s v="TBD"/>
    <s v="José Ramón Rodríguez"/>
    <s v="PGP Nacional"/>
    <s v="Sí"/>
    <x v="0"/>
    <s v="Marketing/Ventas Cilindros"/>
    <n v="3"/>
    <n v="5"/>
    <n v="1"/>
    <n v="3"/>
    <n v="0"/>
    <n v="1"/>
    <n v="3"/>
    <n v="240"/>
    <n v="5"/>
    <n v="5"/>
    <n v="5"/>
    <n v="5"/>
    <n v="5"/>
    <n v="5"/>
    <n v="5"/>
    <n v="525"/>
    <n v="765"/>
    <s v="Terminado"/>
    <s v="Se desarrolló un template de seguimiento  en office 365 lists, con la base de datos de proyectos de construcción y remodelación. Con los status de avance y pendientes"/>
    <s v="Control"/>
    <m/>
    <s v="Simplificación administrativa de los proyectos, mejorar el seguimiento y control de proyectos de Construcción y remodelación. Visibilidad a las Vicepresidencias "/>
    <m/>
    <m/>
    <m/>
    <m/>
    <m/>
    <m/>
    <m/>
    <m/>
    <m/>
    <m/>
    <x v="5"/>
  </r>
  <r>
    <m/>
    <n v="53"/>
    <s v="Proceso Jul-25"/>
    <m/>
    <s v="Herramienta Digital para el análisis y seguimiento de facturas no timbradas con el error relacionado"/>
    <s v="Algoritmo inteligente que identifica los casos de facturas no timbradas para detonar acciones correctiva, mejorar el control de las transacciones y evitar sanciones"/>
    <m/>
    <d v="2025-01-01T00:00:00"/>
    <d v="2025-01-02T00:00:00"/>
    <d v="2025-06-01T00:00:00"/>
    <n v="150"/>
    <s v="On time"/>
    <x v="0"/>
    <m/>
    <s v="Digital Nlatam - Citizen Developers"/>
    <x v="0"/>
    <s v="Digital"/>
    <s v="Aldo Maldonado"/>
    <x v="8"/>
    <s v="Oscar Flores"/>
    <s v="Marina Dávila"/>
    <s v="José Ramón Rodríguez"/>
    <s v="Finanzas /Compras / IT"/>
    <s v="Sí"/>
    <x v="3"/>
    <s v="Finanzas/RH/Compras/Nitropet"/>
    <n v="3"/>
    <n v="5"/>
    <n v="4"/>
    <n v="5"/>
    <n v="1"/>
    <n v="3"/>
    <n v="3"/>
    <n v="360"/>
    <n v="5"/>
    <n v="5"/>
    <n v="2"/>
    <n v="3"/>
    <n v="5"/>
    <n v="3"/>
    <n v="3"/>
    <n v="390"/>
    <n v="750"/>
    <s v="S: Mensualmente en GE existe un promedio de 120 facturas (1.4mmps) que no se timbran por error en datos fiscales, actualmente se obtiene reporte y se trabaja manualmente para identificarlas y tomar acciones._x000a_Posibles Consecuencias para el negocio:_x000a_Denuncia ante SAT, multas, cierre de establecimiento, revocación de certificado. _x000a_Se libera dentro del Scorecard daily visor de ordenes retenidas."/>
    <s v="Se agenda sesión con IT_x000a_30 /Junio : Concluido"/>
    <s v="Control"/>
    <m/>
    <s v="Control administrativo._x000a_Evitar denuncia ante SAT, multas, cierre de establecimiento, revocación de certificado"/>
    <m/>
    <m/>
    <m/>
    <m/>
    <m/>
    <m/>
    <m/>
    <m/>
    <m/>
    <m/>
    <x v="5"/>
  </r>
  <r>
    <m/>
    <n v="48"/>
    <m/>
    <n v="30600"/>
    <s v="Reporte (visor) de Facturación Día Paciente."/>
    <s v="Tablero que presenta datos de facturación de día paciente - Homecare."/>
    <m/>
    <s v="PROYECTO ANTERIOR"/>
    <d v="2025-03-30T00:00:00"/>
    <d v="2025-09-01T00:00:00"/>
    <n v="155"/>
    <s v="On time"/>
    <x v="1"/>
    <s v="No"/>
    <s v="Digital Nlatam"/>
    <x v="1"/>
    <s v="Digital"/>
    <s v="NA"/>
    <x v="5"/>
    <s v="Israel López (antes Noemí Pérez)"/>
    <s v="Gustavo Primo"/>
    <s v="Armando Guerrero"/>
    <s v="PGP Nacional"/>
    <s v="Sí"/>
    <x v="0"/>
    <s v="Producción/Distribución Envasados"/>
    <n v="3"/>
    <n v="5"/>
    <n v="3"/>
    <n v="5"/>
    <n v="1"/>
    <n v="3"/>
    <n v="3"/>
    <n v="345"/>
    <n v="5"/>
    <n v="5"/>
    <n v="3"/>
    <n v="3"/>
    <n v="5"/>
    <n v="3"/>
    <n v="5"/>
    <n v="435"/>
    <n v="780"/>
    <s v="S :Ya está el visor en Powerbi. Existió retraso de este proyecto dado que fue originalmente solicitud de Noemí Pérez, quien ya no está en Linde._x000a_N: Falta la validación de formulas que generan la información del visor con Israel López, Leslie Miranda y Lupita Robles._x000a_"/>
    <s v="Asegurar que se generen las juntas con Israel López, Leslie Miranda y Guadalupe Robles."/>
    <m/>
    <m/>
    <m/>
    <m/>
    <m/>
    <m/>
    <m/>
    <m/>
    <m/>
    <m/>
    <m/>
    <m/>
    <m/>
    <x v="2"/>
  </r>
  <r>
    <m/>
    <n v="49"/>
    <m/>
    <m/>
    <s v="Modulo de Rentabilidad de Cte./ Producto de HG´s"/>
    <s v="Proyecto Réplica de Digital Américas."/>
    <m/>
    <s v="PROYECTO ANTERIOR"/>
    <d v="2025-01-01T00:00:00"/>
    <d v="2025-10-01T00:00:00"/>
    <n v="244"/>
    <s v="No iniciado"/>
    <x v="1"/>
    <s v="No"/>
    <s v="Digital Nlatam"/>
    <x v="2"/>
    <s v="Digital"/>
    <s v="Aldo Maldonado"/>
    <x v="8"/>
    <s v="Oscar Flores"/>
    <s v="Gerardo Moya"/>
    <s v="José Ramón Rodríguez"/>
    <s v="PGP Nacional"/>
    <s v="Sí"/>
    <x v="0"/>
    <s v="Marketing/Ventas Cilindros"/>
    <n v="3"/>
    <n v="5"/>
    <n v="3"/>
    <n v="5"/>
    <n v="3"/>
    <n v="1"/>
    <n v="3"/>
    <n v="345"/>
    <n v="5"/>
    <n v="5"/>
    <n v="2"/>
    <n v="5"/>
    <n v="3"/>
    <n v="3"/>
    <n v="5"/>
    <n v="420"/>
    <n v="765"/>
    <s v="S: Gerardo revisará información con el equipo de José Pinto para probar los datos._x000a_N: En función de las pruebas se definirán los sig. Pasos"/>
    <s v="Generar sesión con Oscar Flores para validar alcance de este proyecto."/>
    <m/>
    <m/>
    <m/>
    <m/>
    <m/>
    <m/>
    <m/>
    <m/>
    <m/>
    <m/>
    <m/>
    <m/>
    <m/>
    <x v="3"/>
  </r>
  <r>
    <m/>
    <n v="50"/>
    <m/>
    <m/>
    <s v="Actualizar el reporte de clientes perdidos o en riesgo, para clientes de Especiales (Win / Lost) "/>
    <s v="Actualizar el reporte de clientes perdidos o en riesgo, para clientes de Especiales (Win / Lost) - _x000a_Para que se acomode a los criterios del SIP"/>
    <m/>
    <d v="2025-07-01T00:00:00"/>
    <d v="2025-08-01T00:00:00"/>
    <d v="2025-10-01T00:00:00"/>
    <n v="61"/>
    <s v="On time"/>
    <x v="1"/>
    <m/>
    <s v="Digital Nlatam"/>
    <x v="2"/>
    <s v="Digital"/>
    <s v="Aldo Maldonado"/>
    <x v="12"/>
    <s v="Raúl Gallegos "/>
    <s v="N/A"/>
    <s v="José Ramón Rodríguez"/>
    <m/>
    <s v="Sí"/>
    <x v="2"/>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s v="Control "/>
    <m/>
    <s v="Control / Compliance"/>
    <m/>
    <m/>
    <m/>
    <m/>
    <m/>
    <m/>
    <m/>
    <m/>
    <m/>
    <m/>
    <x v="4"/>
  </r>
  <r>
    <s v="E6"/>
    <n v="55"/>
    <s v="Proceso Jul-25"/>
    <m/>
    <s v="Modulo Bulk &amp; Microbulk eChannel"/>
    <s v="Acceso a facturación, estados de cuenta, históricos de consumo, niveles de tanques y sobre pedidos de clientes de bulk, microbulk y mixtos._x000a_"/>
    <m/>
    <s v="PROYECTO ANTERIOR"/>
    <d v="2024-05-01T00:00:00"/>
    <d v="2025-02-01T00:00:00"/>
    <n v="276"/>
    <s v="On time"/>
    <x v="1"/>
    <s v="No"/>
    <s v="Transformación Digital"/>
    <x v="0"/>
    <s v="IT Corporativo"/>
    <s v="NA"/>
    <x v="18"/>
    <s v="Tania Castorena"/>
    <s v="Adolfo Olmedo"/>
    <s v="José Ramón Rodríguez"/>
    <s v="Desarrollo de Negocios"/>
    <s v="Sí"/>
    <x v="0"/>
    <s v="Marketing/Ventas Cilindros"/>
    <n v="3"/>
    <n v="5"/>
    <n v="5"/>
    <n v="5"/>
    <n v="1"/>
    <n v="3"/>
    <n v="5"/>
    <n v="405"/>
    <n v="3"/>
    <n v="4"/>
    <n v="2"/>
    <n v="5"/>
    <n v="3"/>
    <n v="1"/>
    <n v="5"/>
    <n v="345"/>
    <n v="750"/>
    <s v="S: Terminado_x000a_N: En proceso despliegue interno y externo."/>
    <s v="Productividad - Soft Savings $106.5 K USD,  Hard Savings $15 K USD (conversión digital de pedidos cliente sobre pedido)"/>
    <n v="15000"/>
    <m/>
    <n v="115"/>
    <m/>
    <m/>
    <m/>
    <m/>
    <m/>
    <m/>
    <m/>
    <m/>
    <d v="2025-07-01T00:00:00"/>
    <d v="2026-06-01T00:00:00"/>
    <x v="0"/>
  </r>
  <r>
    <m/>
    <n v="52"/>
    <m/>
    <m/>
    <s v="Actualizar el reporte de clientes perdidos o en riesgo, para clientes de Especiales (Win / Lost) "/>
    <s v="Actualizar el reporte de clientes perdidos o en riesgo, para clientes de Especiales (Win / Lost) - Carolina Varela"/>
    <m/>
    <s v="TBD"/>
    <d v="2025-01-01T00:00:00"/>
    <s v="TBD"/>
    <n v="244"/>
    <s v="Cancelado"/>
    <x v="1"/>
    <m/>
    <s v="Digital Nlatam - Citizen Developers"/>
    <x v="3"/>
    <s v="Digital"/>
    <m/>
    <x v="12"/>
    <s v="Raúl Gallegos "/>
    <m/>
    <s v="José Ramón Rodríguez"/>
    <m/>
    <s v="Sí"/>
    <x v="2"/>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m/>
    <m/>
    <m/>
    <m/>
    <m/>
    <m/>
    <m/>
    <m/>
    <m/>
    <m/>
    <m/>
    <m/>
    <m/>
    <x v="3"/>
  </r>
  <r>
    <m/>
    <n v="59"/>
    <m/>
    <m/>
    <s v="Herramienta / Visor de costos y gastos Gases Envasados"/>
    <s v="Herramienta que permita visualizar la información actualizada de costos y gastos al detalle, que facilite el análisis y envíe alertas de gastos fuera de promedio."/>
    <m/>
    <d v="2025-05-14T00:00:00"/>
    <d v="2025-05-14T00:00:00"/>
    <d v="2025-08-01T00:00:00"/>
    <n v="79"/>
    <s v="On time"/>
    <x v="1"/>
    <s v="No"/>
    <s v="Transformación Digital"/>
    <x v="0"/>
    <s v="SSC"/>
    <m/>
    <x v="1"/>
    <s v="Marco Pacheco"/>
    <s v="Aldo Maldonado"/>
    <s v="José Ramón Rodríguez"/>
    <s v="PGP Nacional"/>
    <s v="Si"/>
    <x v="3"/>
    <s v="Marketing/Ventas Cilindros"/>
    <n v="3"/>
    <n v="5"/>
    <n v="1"/>
    <n v="5"/>
    <n v="1"/>
    <n v="3"/>
    <n v="3"/>
    <n v="315"/>
    <n v="5"/>
    <n v="5"/>
    <n v="3"/>
    <n v="3"/>
    <n v="5"/>
    <n v="3"/>
    <n v="5"/>
    <n v="435"/>
    <n v="750"/>
    <s v="S: Card 34390. Se termina y libera desarrollo de dashboard._x000a_N:Se programa capacitación a usuarios."/>
    <m/>
    <s v="Reducción de Tiempos"/>
    <m/>
    <m/>
    <m/>
    <m/>
    <m/>
    <m/>
    <m/>
    <m/>
    <m/>
    <m/>
    <m/>
    <m/>
    <x v="6"/>
  </r>
  <r>
    <s v="A6"/>
    <n v="54"/>
    <m/>
    <m/>
    <s v="Roadnet Cloud"/>
    <s v="Migración de RoadNet Entreprise a RoadNet Cloud."/>
    <m/>
    <s v="PROYECTO ANTERIOR"/>
    <d v="2024-04-30T00:00:00"/>
    <d v="2025-11-01T00:00:00"/>
    <n v="490"/>
    <s v="On time"/>
    <x v="2"/>
    <s v="No"/>
    <s v="IT Group"/>
    <x v="1"/>
    <s v="IT Local"/>
    <s v="NA"/>
    <x v="16"/>
    <s v="Mayela Ramírez"/>
    <s v="Leonel Lopez"/>
    <s v="Miguel Delgado"/>
    <s v="Operaciones"/>
    <s v="Sí"/>
    <x v="0"/>
    <s v="Producción/Distribución Envasados"/>
    <n v="5"/>
    <n v="5"/>
    <n v="5"/>
    <n v="5"/>
    <n v="5"/>
    <n v="3"/>
    <n v="5"/>
    <n v="495"/>
    <n v="3"/>
    <n v="1"/>
    <n v="1"/>
    <n v="5"/>
    <n v="3"/>
    <n v="1"/>
    <n v="3"/>
    <n v="255"/>
    <n v="750"/>
    <s v="S: Cierre del diseño de la solución _x000a_N: In progress, cotización de la solución "/>
    <s v="Validar con Mayela Ramírez tiempos de requerimiento de este proyecto, en función de la inversión requerida."/>
    <m/>
    <m/>
    <s v="Optimización de tiempos"/>
    <m/>
    <m/>
    <m/>
    <m/>
    <m/>
    <m/>
    <m/>
    <m/>
    <m/>
    <m/>
    <x v="1"/>
  </r>
  <r>
    <m/>
    <n v="60"/>
    <m/>
    <m/>
    <s v="Herramienta Digital para el analisis y seguimiento del proceso de conciliación de rutas"/>
    <s v="Htta que facilita el seguimiento al cumplimiento dirario de conciliación administrativa de rutas en plantas y sucursales. _x000a_"/>
    <m/>
    <d v="2025-01-01T00:00:00"/>
    <d v="2025-03-30T00:00:00"/>
    <d v="2025-06-01T00:00:00"/>
    <n v="156"/>
    <s v="On time"/>
    <x v="2"/>
    <m/>
    <s v="IT Group"/>
    <x v="0"/>
    <s v="Digital "/>
    <s v="Aldo Maldonado"/>
    <x v="8"/>
    <s v="Aldo Maldonado"/>
    <s v="Velia Niño, Marina Dávila"/>
    <s v="José Ramón Rodríguez"/>
    <s v="Operaciones"/>
    <s v="Sí"/>
    <x v="3"/>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Proyecto Concluido_x000a_"/>
    <s v="Compliance"/>
    <m/>
    <s v="Control de transacciones y cumplimiento"/>
    <m/>
    <m/>
    <m/>
    <m/>
    <m/>
    <m/>
    <m/>
    <m/>
    <m/>
    <m/>
    <x v="5"/>
  </r>
  <r>
    <s v="G2"/>
    <n v="56"/>
    <m/>
    <n v="27155"/>
    <s v="Auto - Geoposición pacientes iniciales"/>
    <s v="Desarrollo para que los pacientes de Homecare puedan  poner su ubicación real (domicilio). Con miras a resolver el problema de geoposición de los clientes. (HOLD)"/>
    <m/>
    <s v="PROYECTO ANTERIOR"/>
    <d v="2024-06-01T00:00:00"/>
    <d v="2025-06-01T00:00:00"/>
    <n v="365"/>
    <s v="Cancelado"/>
    <x v="2"/>
    <s v="No"/>
    <s v="Digital Nlatam"/>
    <x v="3"/>
    <s v="Digital"/>
    <s v="NA"/>
    <x v="16"/>
    <s v="Mayela Ramírez"/>
    <s v="Gerardo Moya"/>
    <s v="Miguel Delgado"/>
    <s v="Excelencia operacional "/>
    <s v="Sí"/>
    <x v="0"/>
    <s v="Producción/Distribución Envasados"/>
    <n v="4"/>
    <n v="5"/>
    <n v="5"/>
    <n v="5"/>
    <n v="1"/>
    <n v="5"/>
    <n v="5"/>
    <n v="450"/>
    <n v="5"/>
    <n v="3"/>
    <n v="2"/>
    <n v="1"/>
    <n v="3"/>
    <n v="3"/>
    <n v="3"/>
    <n v="300"/>
    <n v="750"/>
    <s v="S: Se identificó la necesidad. Se realizaron algunas pruebas del modelo de estandarización de direcciones (ML) con largos tiempos de procesamiento. Se solicitó un servidor con mayor capacidad_x000a_N: Resolver si se requiere inversión de un servidor adicional en cuanto confirme IT disponibilidad de recursos"/>
    <s v="Validar con Mayela Ramírez tiempos de requerimiento de este proyecto, en función de la inversión requerida."/>
    <m/>
    <m/>
    <m/>
    <m/>
    <m/>
    <m/>
    <m/>
    <m/>
    <m/>
    <m/>
    <m/>
    <m/>
    <m/>
    <x v="7"/>
  </r>
  <r>
    <m/>
    <n v="57"/>
    <m/>
    <m/>
    <s v="Integración Argus con CRM "/>
    <s v="Integración información organizada de contratos con Argus a CRM"/>
    <m/>
    <d v="2025-05-23T00:00:00"/>
    <m/>
    <m/>
    <n v="0"/>
    <s v="No iniciado"/>
    <x v="5"/>
    <s v="No"/>
    <s v="Transformación Digital"/>
    <x v="2"/>
    <s v="TBD"/>
    <s v="NA"/>
    <x v="19"/>
    <s v="NinfaEdith Fernández"/>
    <m/>
    <s v="Tania Mercado"/>
    <s v="Finanzas /Compras / IT"/>
    <s v="Sí"/>
    <x v="0"/>
    <s v="Finanzas/RH/Compras/Nitropet"/>
    <n v="3"/>
    <n v="5"/>
    <n v="3"/>
    <n v="5"/>
    <n v="1"/>
    <n v="3"/>
    <n v="5"/>
    <n v="375"/>
    <n v="3"/>
    <n v="5"/>
    <n v="3"/>
    <n v="5"/>
    <n v="3"/>
    <n v="3"/>
    <n v="3"/>
    <n v="375"/>
    <n v="750"/>
    <s v="S: Por iniciar._x000a_N: Se programará sesión con NinfaEdith Fdz, Edgar Madrigal y Gerardo Moya."/>
    <s v="En siguiente sesión de validación con PYC se definirá alcance de este proyecto para tocar luego base con Edgar Madrigal_x000a_"/>
    <m/>
    <m/>
    <m/>
    <m/>
    <m/>
    <m/>
    <m/>
    <m/>
    <m/>
    <m/>
    <m/>
    <m/>
    <m/>
    <x v="3"/>
  </r>
  <r>
    <m/>
    <n v="58"/>
    <m/>
    <m/>
    <s v="Reporte para visualizar el Margen por línea de Flash gases especiales "/>
    <s v="Automatizar un reporte para monitorear el margen por línea de Flash, costos y su desempeño, precios.  "/>
    <m/>
    <s v="TBD"/>
    <d v="2025-01-01T00:00:00"/>
    <s v="TBD"/>
    <n v="244"/>
    <s v="No iniciado"/>
    <x v="1"/>
    <m/>
    <s v="Digital Nlatam - Citizen Developers"/>
    <x v="2"/>
    <s v="Digital"/>
    <m/>
    <x v="12"/>
    <s v="Raúl Gallegos "/>
    <m/>
    <s v="José Ramón Rodríguez"/>
    <m/>
    <s v="Sí"/>
    <x v="2"/>
    <m/>
    <n v="3"/>
    <n v="5"/>
    <n v="1"/>
    <n v="5"/>
    <n v="0"/>
    <n v="1"/>
    <n v="5"/>
    <n v="300"/>
    <n v="4"/>
    <n v="5"/>
    <n v="3"/>
    <n v="5"/>
    <n v="3"/>
    <n v="5"/>
    <n v="5"/>
    <n v="450"/>
    <n v="750"/>
    <s v="S: Se identificó oportunidad con usuario y se requiere definiciones de alcances y líderes para el proyecto._x000a_N: Sesión con Process Owner para tomar definiciones de negocio"/>
    <s v="1. Se revisará el reporte del Cost to serve con Raúl Gallegos para ver si la información es lo que busca para el análisis de rentabilidad de los clientes de especiales / Semana 20 al 28 de feb_x000a_2. Levantar requerimientos de negocio para diseñar la solución tecnológica neCésaria_x000a_"/>
    <m/>
    <m/>
    <m/>
    <m/>
    <m/>
    <m/>
    <m/>
    <m/>
    <m/>
    <m/>
    <m/>
    <m/>
    <m/>
    <x v="3"/>
  </r>
  <r>
    <m/>
    <n v="61"/>
    <m/>
    <m/>
    <s v="Herramienta Digital para el análisis y seguimiento de transacciones pendientes por cerrar (A8, O2, TT, TY)"/>
    <s v="Htta que facilita la detección y seguimiento en plantas y sucursales ordenes de JDE retenidas y que tienen que cerrarse._x000a_"/>
    <m/>
    <d v="2025-01-01T00:00:00"/>
    <d v="2025-03-30T00:00:00"/>
    <d v="2025-06-01T00:00:00"/>
    <n v="156"/>
    <s v="On time"/>
    <x v="2"/>
    <m/>
    <s v="IT Group"/>
    <x v="0"/>
    <s v="Digital "/>
    <s v="Aldo Maldonado"/>
    <x v="8"/>
    <s v="Aldo Maldonado"/>
    <s v="Velia Niño, Marina Dávila"/>
    <s v="José Ramón Rodríguez"/>
    <s v="Operaciones"/>
    <s v="Sí"/>
    <x v="3"/>
    <s v="Producción/Distribución Envasados"/>
    <n v="5"/>
    <n v="5"/>
    <n v="3"/>
    <n v="5"/>
    <n v="3"/>
    <n v="1"/>
    <n v="3"/>
    <n v="375"/>
    <n v="5"/>
    <n v="5"/>
    <n v="2"/>
    <n v="3"/>
    <n v="3"/>
    <n v="3"/>
    <n v="3"/>
    <n v="360"/>
    <n v="735"/>
    <s v="S: Se desarrolla dashboard con el resumen y detalle de todas las ordenes pendientes de cerrar (O2, TY, A8 y ordenes pendientes de verificar en TA). Se libera con supervisores adiministrativos_x000a_"/>
    <s v="Proyecto Concluido_x000a_"/>
    <s v="Compliance"/>
    <m/>
    <s v="Control de transacciones y cumplimiento"/>
    <m/>
    <m/>
    <m/>
    <m/>
    <m/>
    <m/>
    <m/>
    <m/>
    <m/>
    <m/>
    <x v="5"/>
  </r>
  <r>
    <m/>
    <n v="67"/>
    <s v="Proceso Jul-25"/>
    <m/>
    <s v="Facturas retenidas sin contabilizar"/>
    <s v="Herramienta que Identifique ventas retenidas en estatus 580 - 620 o estaus anteriores con el fin de identificar el error con un algoritmo inteligente y liberarlas lo antes posible."/>
    <m/>
    <d v="2025-01-01T00:00:00"/>
    <d v="2025-07-01T00:00:00"/>
    <d v="2025-07-31T00:00:00"/>
    <n v="30"/>
    <s v="On time"/>
    <x v="0"/>
    <m/>
    <s v="Digital Nlatam - Citizen Developers"/>
    <x v="0"/>
    <s v="Digital"/>
    <s v="Aldo Maldonado"/>
    <x v="8"/>
    <s v="Oscar Flores"/>
    <s v="Marina Dávila"/>
    <s v="José Ramón Rodríguez"/>
    <s v="Finanzas /Compras / IT"/>
    <s v="Sí"/>
    <x v="3"/>
    <s v="Finanzas/RH/Compras/Nitropet"/>
    <n v="3"/>
    <n v="5"/>
    <n v="1"/>
    <n v="5"/>
    <n v="3"/>
    <n v="5"/>
    <n v="3"/>
    <n v="375"/>
    <n v="5"/>
    <n v="5"/>
    <n v="2"/>
    <n v="3"/>
    <n v="3"/>
    <n v="3"/>
    <n v="3"/>
    <n v="360"/>
    <n v="735"/>
    <s v="S: Se libera información en dashboard de scorecard daily._x000a_N: Crear roles específicos para acceso a la información a usuarios de las areas: Soporte Integra, Operaciones, Facturación, Crédito y Cobranza."/>
    <s v="Concluido"/>
    <n v="50000"/>
    <m/>
    <s v="Control administrativo"/>
    <m/>
    <m/>
    <m/>
    <m/>
    <m/>
    <m/>
    <m/>
    <m/>
    <d v="2025-08-01T00:00:00"/>
    <m/>
    <x v="4"/>
  </r>
  <r>
    <m/>
    <n v="68"/>
    <m/>
    <m/>
    <s v="Herramienta Digital para el analisis y seguimiento de Bitácoras de ingresos pendientes de cerrar"/>
    <s v="Visor en Power BI para visualizar bitácoras pendiente de cerrar, el importe pendiente de cerrar, medición del tiempo de ciclo, la tendencia a través del tiempo, la vista calendario de lo pendiente y el tipo de recolección de efectivo"/>
    <m/>
    <d v="2025-02-01T00:00:00"/>
    <d v="2025-01-02T00:00:00"/>
    <d v="2025-06-01T00:00:00"/>
    <n v="243"/>
    <s v="On time"/>
    <x v="6"/>
    <m/>
    <s v="Digital Nlatam - Citizen Developers"/>
    <x v="0"/>
    <m/>
    <s v="Aldo Maldonado"/>
    <x v="8"/>
    <s v="Oscar Flores"/>
    <m/>
    <s v="José Ramón Rodríguez"/>
    <s v="PGP Nacional"/>
    <s v="Si"/>
    <x v="3"/>
    <s v="Marketing/Ventas Cilindros"/>
    <n v="3"/>
    <n v="5"/>
    <n v="1"/>
    <n v="5"/>
    <n v="0"/>
    <n v="1"/>
    <n v="5"/>
    <n v="300"/>
    <n v="5"/>
    <n v="5"/>
    <n v="2"/>
    <n v="3"/>
    <n v="5"/>
    <n v="3"/>
    <n v="5"/>
    <n v="420"/>
    <n v="720"/>
    <s v="S: Se termina desarrollo por parte del equipo de Pedro Ramírez, se realizam sesiones de revisión y se solicitan algunos ajustes. Aldo continua con desarrollo e implementa dashboard en scorecard diario para seguimiento a bitácoras pendientes de cerrar. Se libera a supervisores administrativos._x000a_N: Se genera vista para liberar a todos los ventas mostrador_x000a_"/>
    <s v="Concluido"/>
    <s v="Compliance"/>
    <m/>
    <s v="Control, Compliance, Reducción de tiempo admin"/>
    <m/>
    <m/>
    <m/>
    <m/>
    <m/>
    <m/>
    <m/>
    <m/>
    <m/>
    <m/>
    <x v="5"/>
  </r>
  <r>
    <m/>
    <n v="62"/>
    <m/>
    <m/>
    <s v="Herramienta Digital para el análisis y seguimiento de Facturas retenidas sin contabilizar (duplicado)"/>
    <s v="Herramienta que Identifique ventas retenidas en estatus 580 - 620 con el fin de identificar el error con un algoritmo inteligente y liberarlas lo antes posible."/>
    <m/>
    <d v="2025-01-01T00:00:00"/>
    <d v="2025-01-02T00:00:00"/>
    <d v="2025-06-01T00:00:00"/>
    <m/>
    <s v="Cancelado"/>
    <x v="0"/>
    <m/>
    <s v="Digital Nlatam - Citizen Developers"/>
    <x v="3"/>
    <s v="Digital"/>
    <s v="Aldo Maldonado"/>
    <x v="8"/>
    <s v="Oscar Flores"/>
    <s v="Marina Dávila"/>
    <s v="José Ramón Rodríguez"/>
    <s v="Finanzas /Compras / IT"/>
    <s v="Sí"/>
    <x v="3"/>
    <s v="Finanzas/RH/Compras/Nitropet"/>
    <n v="3"/>
    <n v="5"/>
    <n v="1"/>
    <n v="5"/>
    <n v="3"/>
    <n v="5"/>
    <n v="3"/>
    <n v="375"/>
    <n v="5"/>
    <n v="5"/>
    <n v="2"/>
    <n v="3"/>
    <n v="3"/>
    <n v="3"/>
    <n v="3"/>
    <n v="360"/>
    <n v="735"/>
    <s v="S: En nov-24 se tenían 163 documentos a crédito de enero a octubre en 580-620 por un importe de $1.8 mmps.  Se definen reglas para identificar ordenes/facturas de producto ya entregado y que aún no esta contabilizado en JDE (estatus 580-620 y anteriores, ordenes con código de retención o pedientes por TA) así como sus motivos y responsable de avanzar dichas ordenes. Se libera información en dashboard de scorecard daily._x000a_N: Crear roles específicos para acceso a la información a usuarios de las areas: Soporte Integra, Operaciones, Facturación, Crédito y Cobranza."/>
    <s v="Se agenda sesión 29 abril con Cobranza y Facturación"/>
    <n v="50000"/>
    <m/>
    <s v="Control administrativo"/>
    <m/>
    <m/>
    <m/>
    <m/>
    <m/>
    <m/>
    <m/>
    <m/>
    <d v="2025-08-01T00:00:00"/>
    <m/>
    <x v="7"/>
  </r>
  <r>
    <m/>
    <n v="63"/>
    <m/>
    <m/>
    <s v="Rediseño de modelo de compensación Variable de Distribución para PGP"/>
    <s v="Revision de modelo de compensación Variable de PGP, para automatizar y reducir oportunidades de GAPS en el proceso"/>
    <m/>
    <d v="2025-04-01T00:00:00"/>
    <d v="2025-04-01T00:00:00"/>
    <d v="2025-10-01T00:00:00"/>
    <m/>
    <s v="Cancelado"/>
    <x v="2"/>
    <m/>
    <s v="Digital Nlatam - Citizen Developers"/>
    <x v="3"/>
    <m/>
    <s v="Marina Davila"/>
    <x v="20"/>
    <s v="Hector Cuellar"/>
    <m/>
    <m/>
    <s v="PGP Nacional"/>
    <s v="Si"/>
    <x v="3"/>
    <m/>
    <n v="5"/>
    <n v="5"/>
    <n v="5"/>
    <n v="5"/>
    <n v="3"/>
    <n v="5"/>
    <n v="5"/>
    <n v="495"/>
    <n v="3"/>
    <n v="3"/>
    <n v="2"/>
    <n v="5"/>
    <n v="1"/>
    <n v="1"/>
    <n v="1"/>
    <n v="240"/>
    <n v="735"/>
    <s v="S: Se realiza sesión con equipo Staff para entender los GAPS identificados y se elabora un plan a seguir involucrando otras áreas_x000a_N: Sesión con líderes de Distribción para revisar el mapeo del proceso y las oportunidades identificadas. Definir oportunidades de Tecnología y/o definiciones de negocio (Procedimiento)"/>
    <m/>
    <s v="Compliance"/>
    <m/>
    <m/>
    <m/>
    <m/>
    <m/>
    <m/>
    <m/>
    <m/>
    <m/>
    <m/>
    <m/>
    <m/>
    <x v="1"/>
  </r>
  <r>
    <s v="E4"/>
    <n v="64"/>
    <m/>
    <m/>
    <s v="Migración Tienda Linde y Tienda Medigas"/>
    <s v="Migración de plataformas de e-Commerce para reducción de oportunidades en ciberseguridad._x000a_"/>
    <m/>
    <s v="PROYECTO ANTERIOR"/>
    <d v="2024-01-08T00:00:00"/>
    <d v="2025-12-01T00:00:00"/>
    <n v="603"/>
    <s v="On time"/>
    <x v="1"/>
    <s v="No"/>
    <s v="Transformación Digital"/>
    <x v="1"/>
    <s v="IT Corporativo"/>
    <s v="NA"/>
    <x v="19"/>
    <s v="Cindy Lozano"/>
    <s v="TBD"/>
    <s v="José Ramón Rodríguez"/>
    <s v="Desarrollo de Negocios"/>
    <s v="Sí"/>
    <x v="0"/>
    <s v="Marketing/Ventas Cilindros"/>
    <n v="5"/>
    <n v="5"/>
    <n v="5"/>
    <n v="5"/>
    <n v="0"/>
    <n v="5"/>
    <n v="3"/>
    <n v="420"/>
    <n v="3"/>
    <n v="2"/>
    <n v="2"/>
    <n v="5"/>
    <n v="3"/>
    <n v="1"/>
    <n v="5"/>
    <n v="315"/>
    <n v="735"/>
    <s v="_x000a_S: Se está trabajando Virket/IT en actualización de Versiones para garantizar oportunidades de Ciberseguridad._x000a_Se está implementando una DMZ para proteger la red de Linde_x000a_Se esta analizando junto con Corporación los requerimientos para migrar ambas tiendas a plataforma de E-Channel. Se tienen requerimientos y cotizaciones. _x000a_N: Terminar pruebas de Ciberseguridad Feb25 _x000a_Evaluar desarrollos y cambios que se tienen que hacer y hacer plan de trabajo. Revisar propuestas del proyecto de canal minorista."/>
    <s v="Se validará con Cindy Lozano para validar estatus de las pruebas de Ciberseguridad y requerimientos con la Corporación."/>
    <m/>
    <m/>
    <s v="Cumplimiento_x000a_UX_x000a_Performance_x000a_Ventas Potenciales Adicionales"/>
    <m/>
    <m/>
    <m/>
    <m/>
    <m/>
    <m/>
    <m/>
    <m/>
    <m/>
    <m/>
    <x v="6"/>
  </r>
  <r>
    <m/>
    <n v="65"/>
    <m/>
    <m/>
    <s v="Automatizar o digitalizar el proceso de conciliación de rutas"/>
    <s v="Facilitar y agilizar el proceso de conciliación administrativa en plantas y sucursales, asegurar la conciliación de rutas_x000a_"/>
    <m/>
    <s v="TBD"/>
    <m/>
    <m/>
    <m/>
    <s v="Cancelado"/>
    <x v="2"/>
    <m/>
    <s v="IT Group"/>
    <x v="3"/>
    <s v="Digital "/>
    <m/>
    <x v="8"/>
    <s v="Aldo Maldonado"/>
    <s v="Velia Niño, Marina Dávila"/>
    <s v="José Ramón Rodríguez"/>
    <s v="Operaciones"/>
    <s v="Sí"/>
    <x v="3"/>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Sesión con el negocio para definir requerimientos 1era semana de marzo_x000a_"/>
    <n v="100000"/>
    <m/>
    <s v="Control de transacciones y cumplimiento"/>
    <m/>
    <m/>
    <m/>
    <m/>
    <m/>
    <m/>
    <m/>
    <m/>
    <m/>
    <m/>
    <x v="3"/>
  </r>
  <r>
    <s v="G8"/>
    <n v="66"/>
    <m/>
    <n v="30647"/>
    <s v="OrderGPT"/>
    <s v="BOT enfocado en CSC Envasados  que interpreta mails con pedidos, resumiendo solicitud y crea pedido (orden) en JDE."/>
    <m/>
    <s v="TBD"/>
    <d v="2025-01-15T00:00:00"/>
    <d v="2025-10-01T00:00:00"/>
    <n v="230"/>
    <s v="On time"/>
    <x v="5"/>
    <m/>
    <s v="Digital Nlatam"/>
    <x v="1"/>
    <s v="Digital EEUU"/>
    <m/>
    <x v="13"/>
    <s v="Marcela Hernández"/>
    <s v="Adolfo Olmedo/Lei Sun"/>
    <s v="Tania Mercado"/>
    <s v="Finanzas /Compras / IT"/>
    <s v="Sí"/>
    <x v="3"/>
    <s v="Finanzas/RH/Compras/Nitropet"/>
    <n v="4"/>
    <n v="5"/>
    <n v="5"/>
    <n v="5"/>
    <n v="1"/>
    <n v="1"/>
    <n v="5"/>
    <n v="390"/>
    <n v="5"/>
    <n v="5"/>
    <n v="1"/>
    <n v="3"/>
    <n v="3"/>
    <n v="3"/>
    <n v="3"/>
    <n v="345"/>
    <n v="735"/>
    <s v="S:  Se presentó la iniciativa por el Grupo Digital Américas._x000a_N: Se realizan sesiones programadas, proxima para el 22 julio, en definición plan de trabajo y fecha estimada de cierre."/>
    <s v="Tania revisará con Marcela si hay impacto de beneficios con el CSC. 24feb25_x000a_Manuel Revisa con PO sesión para kickoff del proyecto y estatus 24 feb 25"/>
    <n v="36000"/>
    <m/>
    <m/>
    <m/>
    <m/>
    <m/>
    <m/>
    <m/>
    <m/>
    <m/>
    <m/>
    <m/>
    <m/>
    <x v="6"/>
  </r>
  <r>
    <m/>
    <n v="69"/>
    <m/>
    <m/>
    <s v="Identificación proactiva de créditos informales"/>
    <s v="Visor en Power BI para visualizar desviaciones de efectivo"/>
    <m/>
    <d v="2025-05-01T00:00:00"/>
    <d v="2025-06-02T00:00:00"/>
    <d v="2025-07-01T00:00:00"/>
    <n v="29"/>
    <s v="On time"/>
    <x v="6"/>
    <m/>
    <s v="Digital Nlatam - Citizen Developers"/>
    <x v="0"/>
    <m/>
    <s v="Aldo Maldonado"/>
    <x v="8"/>
    <s v="Oscar Flores"/>
    <m/>
    <s v="José Ramón Rodríguez"/>
    <s v="PGP Nacional"/>
    <s v="Si"/>
    <x v="3"/>
    <s v="Marketing/Ventas Cilindros"/>
    <n v="3"/>
    <n v="5"/>
    <n v="1"/>
    <n v="5"/>
    <n v="0"/>
    <n v="1"/>
    <n v="5"/>
    <n v="300"/>
    <n v="5"/>
    <n v="5"/>
    <n v="2"/>
    <n v="3"/>
    <n v="5"/>
    <n v="3"/>
    <n v="5"/>
    <n v="420"/>
    <n v="720"/>
    <s v="S: Sesión jueves 10 julio para validación de datos y liberación del visor"/>
    <s v="Concluido"/>
    <s v="Compliance"/>
    <m/>
    <s v="Control, Compliance, Reducción de tiempo admin"/>
    <m/>
    <m/>
    <m/>
    <m/>
    <m/>
    <m/>
    <m/>
    <m/>
    <m/>
    <m/>
    <x v="0"/>
  </r>
  <r>
    <m/>
    <m/>
    <m/>
    <m/>
    <s v="Visor EAM: Principales KPIS de mantenimientos PREVENTIVOS en unidades de distribución"/>
    <s v="Dashboard para seguimiento a KPI´s sobre los mantenimientos preventivos y correctivos que se registran en la app EAM"/>
    <m/>
    <m/>
    <d v="2025-07-22T00:00:00"/>
    <d v="2025-09-01T00:00:00"/>
    <n v="41"/>
    <s v="On time"/>
    <x v="2"/>
    <m/>
    <s v="Digital Nlatam - Practicantes"/>
    <x v="1"/>
    <s v="Digital"/>
    <m/>
    <x v="21"/>
    <s v="Jesus Guzman"/>
    <m/>
    <s v="Miguel Delgado"/>
    <s v="Operaciones"/>
    <m/>
    <x v="3"/>
    <m/>
    <n v="3"/>
    <n v="5"/>
    <n v="1"/>
    <n v="5"/>
    <n v="0"/>
    <n v="1"/>
    <n v="3"/>
    <n v="270"/>
    <n v="5"/>
    <n v="5"/>
    <n v="3"/>
    <n v="3"/>
    <n v="5"/>
    <n v="5"/>
    <n v="5"/>
    <n v="465"/>
    <n v="735"/>
    <m/>
    <m/>
    <s v="Control y optimización"/>
    <m/>
    <m/>
    <m/>
    <m/>
    <m/>
    <m/>
    <m/>
    <m/>
    <m/>
    <m/>
    <m/>
    <m/>
    <x v="4"/>
  </r>
  <r>
    <m/>
    <n v="75"/>
    <m/>
    <n v="19155"/>
    <s v="MB Quoting Tool"/>
    <s v="Adecuar la herramienta en a la versión de EU para considerar cálculo de rentabilidad._x000a_Esta herramienta permite guardar las cotizaciones realizadas y enviarlas de manera automática a clientes"/>
    <m/>
    <s v="TBD"/>
    <d v="2024-04-30T00:00:00"/>
    <d v="2025-08-01T00:00:00"/>
    <n v="490"/>
    <s v="On time"/>
    <x v="1"/>
    <m/>
    <s v="Digital Nlatam"/>
    <x v="0"/>
    <s v="Digital EEUU "/>
    <m/>
    <x v="15"/>
    <s v="Jessica Zanella"/>
    <s v="Uriel Torres/ Lei Sun"/>
    <s v="José Ramón Rodríguez"/>
    <s v="PGP Centro/Sur"/>
    <s v="Sí"/>
    <x v="2"/>
    <s v="Marketing/Ventas Cilindros"/>
    <n v="3"/>
    <n v="5"/>
    <n v="2"/>
    <n v="5"/>
    <n v="1"/>
    <n v="1"/>
    <n v="3"/>
    <n v="300"/>
    <n v="5"/>
    <n v="5"/>
    <n v="2"/>
    <n v="5"/>
    <n v="3"/>
    <n v="3"/>
    <n v="5"/>
    <n v="420"/>
    <n v="720"/>
    <s v="S:  Se hicieron los ultimos ajustes por parte de la corporación y Yarizma esta trabajando en el formato final que se genera para la cotizacion. Se estima tenerlo listo para 11 de Abril_x000a_N: Una vez que se entregue el formato, la corporación (Lei) revisará integrar un flujo de aprobación de acuerdo a lo que requiere el negocio (Jessica definirá el flujo)"/>
    <s v="1. Se realiza sesión con Jose Pinto y Lei en Mty 4 Abr25, se revisa con Yarizma y Jessica las acciones a tomar: Terminar de definir formato_x000a_2. Definir el flujo del proceso con la nueva herramienta y validar con Gtes.. Yarizma. 3Mar25 Pilar convoca sesión para revisar antes de la sesión con el resto del equipo_x000a_3. Gerardo proporciona guía básica de temas a definir por el negocio 26Feb25_x000a_4. Se requiere ratificar el proceso y definir el proceso por parte del negocio y logística, Luis Enrique Macario, Roxana Frutos. j. cotizaciones en zonas donde no hay cobertura._x000a_5.  Solo esta pendiente la realización de pruebas por parte de ventas para liberar la herramienta  30/07/2025_x000a_"/>
    <s v="Optimizacion del Proceso y reducción de tiempo admvo"/>
    <m/>
    <s v="Integración de Procesos_x000a_Simplificación de procesos_x000a_Reducción de tiempos_x000a_Generación de Data para Análisis "/>
    <m/>
    <m/>
    <m/>
    <m/>
    <m/>
    <m/>
    <m/>
    <m/>
    <m/>
    <m/>
    <x v="0"/>
  </r>
  <r>
    <s v="G3"/>
    <n v="79"/>
    <s v="NO"/>
    <n v="30503"/>
    <s v="Use of vehicle ramps at unauthorized stops"/>
    <s v="Reporte de Información de uso de rampas de Mix Telematics."/>
    <m/>
    <s v="PROYECTO ANTERIOR"/>
    <d v="2024-09-15T00:00:00"/>
    <d v="2025-07-15T00:00:00"/>
    <n v="352"/>
    <s v="On time"/>
    <x v="2"/>
    <s v="No"/>
    <s v="Digital Nlatam"/>
    <x v="0"/>
    <s v="Digital"/>
    <s v="NA"/>
    <x v="16"/>
    <s v="Uriel Torres"/>
    <s v="Uriel Torres"/>
    <s v="Miguel Delgado"/>
    <s v="PGP Nte./ Occidente / Noroeste"/>
    <s v="Sí"/>
    <x v="0"/>
    <s v="Producción/Distribución Envasados"/>
    <n v="5"/>
    <n v="5"/>
    <n v="1"/>
    <n v="5"/>
    <n v="1"/>
    <n v="3"/>
    <n v="3"/>
    <n v="345"/>
    <n v="5"/>
    <n v="3"/>
    <n v="2"/>
    <n v="3"/>
    <n v="3"/>
    <n v="3"/>
    <n v="5"/>
    <n v="360"/>
    <n v="705"/>
    <s v="Proyecto terminado por Uriel Torres. Este proyecto en realidad fueron dos etapas, la primera parte fue  uso de rampas con trackabout y  seguirá la segunda parte que tiene que ver con  paradas no planeadas. Se está trabajando en la segunda etapa con Mayela Ramírez, Gerardo Moya, Uriel Torres y esta segunda etapa está en la fase de defición de lineamientos por parte del negocio (Héctor Cuéllar)."/>
    <m/>
    <s v="Control"/>
    <s v="Soft"/>
    <s v="Control"/>
    <m/>
    <m/>
    <m/>
    <m/>
    <m/>
    <m/>
    <m/>
    <m/>
    <m/>
    <m/>
    <x v="0"/>
  </r>
  <r>
    <m/>
    <n v="70"/>
    <m/>
    <m/>
    <s v="App para administración de vigilancia, intendencia y servicios TI latina "/>
    <s v="Digitalizar y simplificar el proceso de inasistencias de vigilancia y seguridad para llevar un control Digital."/>
    <m/>
    <d v="2025-02-01T00:00:00"/>
    <d v="2025-06-01T00:00:00"/>
    <d v="2025-09-01T00:00:00"/>
    <n v="92"/>
    <s v="On time"/>
    <x v="0"/>
    <s v="No"/>
    <s v="Digital Nlatam - Citizen Developers"/>
    <x v="1"/>
    <s v="Digital"/>
    <s v="Aldo Maldonado"/>
    <x v="8"/>
    <s v="Oscar Flores"/>
    <m/>
    <s v="José Ramón Rodríguez"/>
    <s v="PGP Nacional"/>
    <s v="Sí"/>
    <x v="0"/>
    <s v="Marketing/Ventas Cilindros"/>
    <n v="3"/>
    <n v="5"/>
    <n v="1"/>
    <n v="5"/>
    <n v="0"/>
    <n v="5"/>
    <n v="3"/>
    <n v="330"/>
    <n v="5"/>
    <n v="5"/>
    <n v="4"/>
    <n v="3"/>
    <n v="3"/>
    <n v="3"/>
    <n v="3"/>
    <n v="390"/>
    <n v="720"/>
    <s v="S: Se identificó la oportunidad_x000a_N: Sesión con el negocio para definir requerimientos"/>
    <s v="Generar sesión con Oscar Flores, Fernando Madrigal, Mario Carranza y Víctor Mata para definir el alcance del proyecto y evaluar la herramienta a desarrollar."/>
    <n v="20000"/>
    <m/>
    <s v="Mejorar el control del costo por inasistencias de los servicios de vigilancia"/>
    <m/>
    <m/>
    <m/>
    <m/>
    <m/>
    <m/>
    <m/>
    <m/>
    <m/>
    <m/>
    <x v="1"/>
  </r>
  <r>
    <m/>
    <n v="71"/>
    <m/>
    <m/>
    <s v="ECOA etapa II Mezclas especiales"/>
    <s v="Replicar la funcionalidad de ECOA para gases puros para las Mezclas especiales. Consiste en el desarrollo de reportes y certificados de calidad para las mezclas especiales. (etapa 1 réplica de código QR)"/>
    <m/>
    <s v="TBD"/>
    <d v="2025-01-02T00:00:00"/>
    <s v="TBD"/>
    <n v="243"/>
    <s v="Stand by"/>
    <x v="5"/>
    <m/>
    <s v="IT Group"/>
    <x v="1"/>
    <s v="IT Local "/>
    <s v="N/A"/>
    <x v="12"/>
    <s v="Arael Mejía"/>
    <s v="Ismael Hernández"/>
    <s v="Aldo Maldonado"/>
    <m/>
    <s v="Sí"/>
    <x v="2"/>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19 Feb con Raul Gallegos, su equipo, Rodolfo Gomez, Ismael Hernández."/>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
    <m/>
    <s v="$TBD"/>
    <s v="Servicio y control de certificados"/>
    <m/>
    <m/>
    <m/>
    <m/>
    <m/>
    <m/>
    <m/>
    <m/>
    <m/>
    <m/>
    <x v="2"/>
  </r>
  <r>
    <m/>
    <n v="72"/>
    <m/>
    <m/>
    <s v="QR para descarga de certificados de calidad Gases puros"/>
    <s v="Replicar la funcionalidad de Ecuador para descarga de certificados de calidad para gases puros"/>
    <m/>
    <d v="2025-02-01T00:00:00"/>
    <d v="2025-01-30T00:00:00"/>
    <s v="TBD"/>
    <n v="215"/>
    <s v="Stand by"/>
    <x v="5"/>
    <m/>
    <s v="IT Group"/>
    <x v="1"/>
    <s v="IT Local "/>
    <s v="N/A"/>
    <x v="12"/>
    <s v="Arael Mejía"/>
    <s v="Ismael Hernández"/>
    <s v="Aldo Maldonado"/>
    <s v="Gases Especiales"/>
    <s v="Sí"/>
    <x v="2"/>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con Raul Gallegos, su equipo, Rodolfo Gomez, Ismael Hernández._x000a_30 / 06 / 2025 Está lista de espera de IT"/>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4. Esta en lista de espera por IT _x000a_"/>
    <m/>
    <m/>
    <s v="Servicio y control de certificados"/>
    <m/>
    <m/>
    <m/>
    <m/>
    <m/>
    <m/>
    <m/>
    <m/>
    <m/>
    <m/>
    <x v="2"/>
  </r>
  <r>
    <s v="A3"/>
    <n v="73"/>
    <m/>
    <m/>
    <s v="Implementación Azure B2C"/>
    <s v="Implementación de Azure B2C para unificar cuentas de usuarios en canales digitales: Portales, Recarga Linde web, Apps móviles._x000a_"/>
    <m/>
    <s v="PROYECTO ANTERIOR"/>
    <d v="2024-10-01T00:00:00"/>
    <d v="2025-09-01T00:00:00"/>
    <n v="335"/>
    <s v="On time"/>
    <x v="5"/>
    <s v="No"/>
    <s v="Transformación Digital"/>
    <x v="1"/>
    <s v="SSC"/>
    <s v="NA"/>
    <x v="19"/>
    <s v="Cindy Lozano"/>
    <s v="Christian Carrillo"/>
    <s v="José Ramón Rodríguez"/>
    <s v="Desarrollo de Negocios"/>
    <s v="Sí"/>
    <x v="0"/>
    <s v="Marketing/Ventas Cilindros"/>
    <n v="3"/>
    <n v="5"/>
    <n v="5"/>
    <n v="5"/>
    <n v="0"/>
    <n v="3"/>
    <n v="5"/>
    <n v="390"/>
    <n v="3"/>
    <n v="5"/>
    <n v="2"/>
    <n v="5"/>
    <n v="3"/>
    <n v="1"/>
    <n v="3"/>
    <n v="330"/>
    <n v="720"/>
    <s v="S: En desarrollo con SSC y Corporación_x000a_N: Terminar integraciones de diferentes canales, Pruebas finales, Campaña a clientes (usuarios activos)"/>
    <s v="Se solicitará sesión con Cindy Lozano para ver actualización del proyecto y si sigue en el scope de proyectos prioritarios para Transformación Digital."/>
    <m/>
    <m/>
    <s v="Cumplimiento, Satisfacción del Cliente"/>
    <m/>
    <m/>
    <m/>
    <m/>
    <m/>
    <m/>
    <m/>
    <m/>
    <m/>
    <m/>
    <x v="2"/>
  </r>
  <r>
    <m/>
    <n v="74"/>
    <m/>
    <m/>
    <s v="Actualización plan compensación a vendedores PGP &amp; Merchant"/>
    <s v="Update de la matriz digital para generar la compensación variable a vendedores de GE y Merchant."/>
    <m/>
    <s v="TBD"/>
    <d v="2025-01-01T00:00:00"/>
    <d v="2025-10-01T00:00:00"/>
    <n v="244"/>
    <s v="On time"/>
    <x v="0"/>
    <m/>
    <s v="IT Group"/>
    <x v="2"/>
    <s v="IT Local "/>
    <s v="No aplica"/>
    <x v="22"/>
    <s v="Ninfaedith Fernández"/>
    <s v="Velia Niño"/>
    <s v="Tania Mercado"/>
    <s v="Finanzas /Compras / IT"/>
    <s v="Sí"/>
    <x v="3"/>
    <s v="Finanzas/RH/Compras/Nitropet"/>
    <n v="4"/>
    <n v="5"/>
    <n v="4"/>
    <n v="5"/>
    <n v="3"/>
    <n v="5"/>
    <n v="5"/>
    <n v="465"/>
    <n v="3"/>
    <n v="2"/>
    <n v="2"/>
    <n v="3"/>
    <n v="3"/>
    <n v="1"/>
    <n v="3"/>
    <n v="255"/>
    <n v="720"/>
    <s v="S: Proveedor seleccionado, en proceso de alta y sesiones iniciales de analisis de alcance y plan de desarrollo_x000a_N: Concuir el proceso de arranque y hacer seguimiento de sprints "/>
    <m/>
    <m/>
    <m/>
    <m/>
    <m/>
    <m/>
    <m/>
    <m/>
    <m/>
    <m/>
    <m/>
    <m/>
    <m/>
    <m/>
    <x v="3"/>
  </r>
  <r>
    <m/>
    <n v="82"/>
    <s v="AM03192"/>
    <n v="30489"/>
    <s v="Trackabout Value Streams. Tablero Lento Movimiento"/>
    <s v="Tablero que permite identificar los cilindros que entregamos a los clientes y que no regresan a nuestras plantas en periodos de 30, 45, 60 días (Contador, identifica a clientes con lento movimiento para detonar acciones de recuperación o cobro automático. "/>
    <m/>
    <d v="2024-09-01T00:00:00"/>
    <d v="2024-01-09T00:00:00"/>
    <d v="2025-03-01T00:00:00"/>
    <n v="417"/>
    <s v="On time"/>
    <x v="0"/>
    <m/>
    <s v="Digital Nlatam"/>
    <x v="0"/>
    <s v="Digital "/>
    <m/>
    <x v="8"/>
    <s v="Oscar Flores"/>
    <s v="Uriel Torres"/>
    <s v="Armando Guerrero"/>
    <s v="PGP Norte"/>
    <s v="Sí"/>
    <x v="2"/>
    <s v="Producción/Distribución Envasados"/>
    <n v="5"/>
    <n v="5"/>
    <n v="5"/>
    <n v="5"/>
    <n v="3"/>
    <n v="3"/>
    <n v="3"/>
    <n v="435"/>
    <n v="5"/>
    <n v="4"/>
    <n v="1"/>
    <n v="3"/>
    <n v="1"/>
    <n v="1"/>
    <n v="3"/>
    <n v="270"/>
    <n v="705"/>
    <s v="S:  Tablero terminado_x000a_N: Corrección de duplicidad de cilindros en TA. Pendiente Integración a CRM para que se generen tareas para una segunda etapa"/>
    <s v="1. Sesión para validar siguientes pasos con el proceso, después de elaborado el reporte - Semana del 3 al 7 de marzo"/>
    <n v="55000"/>
    <m/>
    <s v="Mejora la Rotación de cilindros_x000a_Mejora en el control de activos"/>
    <m/>
    <m/>
    <m/>
    <m/>
    <m/>
    <m/>
    <m/>
    <n v="0"/>
    <d v="2025-07-01T00:00:00"/>
    <d v="2026-06-01T00:00:00"/>
    <x v="0"/>
  </r>
  <r>
    <m/>
    <n v="76"/>
    <m/>
    <m/>
    <s v="Modulo para Análisis de patrones de consumo de Ctes.."/>
    <s v="Proyecto Réplica de Digital Américas"/>
    <m/>
    <m/>
    <d v="2025-01-01T00:00:00"/>
    <d v="2025-10-01T00:00:00"/>
    <n v="244"/>
    <m/>
    <x v="1"/>
    <m/>
    <s v="Digital Nlatam"/>
    <x v="2"/>
    <m/>
    <m/>
    <x v="8"/>
    <s v="Oscar Flores"/>
    <s v="Gerardo Moya"/>
    <s v="José Ramón Rodríguez"/>
    <m/>
    <m/>
    <x v="3"/>
    <s v="Marketing/Ventas Cilindros"/>
    <n v="3"/>
    <n v="5"/>
    <n v="3"/>
    <n v="5"/>
    <m/>
    <n v="1"/>
    <n v="3"/>
    <n v="300"/>
    <n v="5"/>
    <n v="5"/>
    <n v="2"/>
    <n v="5"/>
    <n v="3"/>
    <n v="3"/>
    <n v="5"/>
    <n v="420"/>
    <n v="720"/>
    <s v="S: Gerardo revisará información con el equipo de José Pinto para probar los datos._x000a_N: En función de las pruebas se definirán los sig. Pasos"/>
    <m/>
    <m/>
    <m/>
    <m/>
    <m/>
    <m/>
    <m/>
    <m/>
    <m/>
    <m/>
    <m/>
    <m/>
    <m/>
    <m/>
    <x v="3"/>
  </r>
  <r>
    <m/>
    <n v="77"/>
    <m/>
    <m/>
    <s v="Cobro automático de rentas y mtto. a clientes de contado"/>
    <s v="Automatizar el cobro de rentas y mantenimientos a clientes de contado."/>
    <m/>
    <s v="TBD"/>
    <d v="2025-01-01T00:00:00"/>
    <s v="TBD"/>
    <n v="244"/>
    <s v="No iniciado"/>
    <x v="1"/>
    <m/>
    <s v="IT Group"/>
    <x v="2"/>
    <s v="IT Local"/>
    <m/>
    <x v="1"/>
    <s v="Deyanira Blanco "/>
    <m/>
    <s v="José Ramón Rodríguez"/>
    <m/>
    <s v="Sí"/>
    <x v="3"/>
    <s v="Marketing/Ventas Cilindros"/>
    <n v="3"/>
    <n v="1"/>
    <n v="3"/>
    <n v="5"/>
    <n v="5"/>
    <n v="5"/>
    <n v="5"/>
    <n v="405"/>
    <n v="4"/>
    <n v="3"/>
    <n v="2"/>
    <n v="3"/>
    <n v="3"/>
    <n v="3"/>
    <n v="3"/>
    <n v="315"/>
    <n v="720"/>
    <s v="S: Automatizar el cobro de rentas y Mattos a clientes de Contado / Crédito_x000a_N: Realizar Junta para entender requerimientos del negocio. Sesión con Alejandro Torres / Deyanira Blanco / Rubén / Oscar Flores  Monterrubio. Evaluar uso de un Orquestador"/>
    <s v="Agendar sesión para definir requerimientos de Negocio 3Mar25"/>
    <m/>
    <m/>
    <m/>
    <m/>
    <m/>
    <m/>
    <m/>
    <m/>
    <m/>
    <m/>
    <m/>
    <m/>
    <m/>
    <x v="3"/>
  </r>
  <r>
    <m/>
    <m/>
    <m/>
    <m/>
    <s v="APP y visor de Mantenimiento para PGS"/>
    <s v="Aplicación para la captura de actividades realizadas en cada PGS que se le da mantenimiento, de manera que arroje las horas y costos incurridos así como un % de productividad por cada operador y que permita conocer el estatus de los PGS que se encuentran en el talller de mantenimiento."/>
    <m/>
    <m/>
    <d v="2025-07-01T00:00:00"/>
    <d v="2025-09-01T00:00:00"/>
    <n v="62"/>
    <s v="On time"/>
    <x v="4"/>
    <m/>
    <s v="Digital Nlatam - Practicantes"/>
    <x v="1"/>
    <m/>
    <m/>
    <x v="7"/>
    <s v="Heberto Marín"/>
    <m/>
    <s v="Miguel Delgado"/>
    <s v="Operaciones"/>
    <m/>
    <x v="3"/>
    <m/>
    <n v="3"/>
    <n v="5"/>
    <n v="1"/>
    <n v="5"/>
    <n v="0"/>
    <n v="3"/>
    <n v="3"/>
    <n v="300"/>
    <n v="5"/>
    <n v="5"/>
    <n v="2"/>
    <n v="3"/>
    <n v="5"/>
    <n v="3"/>
    <n v="5"/>
    <n v="420"/>
    <n v="720"/>
    <m/>
    <m/>
    <s v="Control"/>
    <m/>
    <m/>
    <m/>
    <m/>
    <m/>
    <m/>
    <m/>
    <m/>
    <m/>
    <m/>
    <m/>
    <m/>
    <x v="4"/>
  </r>
  <r>
    <s v="E7"/>
    <n v="78"/>
    <m/>
    <m/>
    <s v="Reporte One Page de ventas"/>
    <s v="Reporte integral del área de ventas, que incluye los compromisos de diversos indicadores_x000a_"/>
    <m/>
    <s v="TBD"/>
    <d v="2024-01-05T00:00:00"/>
    <s v="TBD"/>
    <n v="606"/>
    <s v="Stand by"/>
    <x v="0"/>
    <m/>
    <s v="Transformación Digital"/>
    <x v="2"/>
    <s v="SSC"/>
    <s v="Desarrollo de Negocios"/>
    <x v="8"/>
    <s v="Ruben González"/>
    <s v="César Paz"/>
    <s v="Tania Mercado"/>
    <s v="Desarrollo de Negocios"/>
    <s v="Sí"/>
    <x v="3"/>
    <s v="Finanzas/RH/Compras/Nitropet"/>
    <n v="3"/>
    <n v="5"/>
    <n v="3"/>
    <n v="5"/>
    <n v="0"/>
    <n v="1"/>
    <n v="5"/>
    <n v="330"/>
    <n v="4"/>
    <n v="5"/>
    <n v="2"/>
    <n v="3"/>
    <n v="3"/>
    <n v="3"/>
    <n v="5"/>
    <n v="375"/>
    <n v="705"/>
    <s v="S: Se definieron requerimientos y se habilitaron en CRM. Tareas para vendedores para registrar compromisos de recolección de cilindros, cobros de rentas. _x000a_N: Retomar proyecto con Negocio, Diseñar reporte. Hacer plan de trabajo. Junta con Negocio para definir requerimientos"/>
    <m/>
    <m/>
    <m/>
    <s v="Tiempo - Disminución de horas en elaboración de reportes área de Ventas"/>
    <m/>
    <m/>
    <m/>
    <m/>
    <m/>
    <m/>
    <m/>
    <m/>
    <m/>
    <m/>
    <x v="3"/>
  </r>
  <r>
    <m/>
    <n v="83"/>
    <s v="AM03412"/>
    <n v="30490"/>
    <s v="Trackabout Value Streams. Tablero Desviaciones comerciales"/>
    <s v="Identificar todos los cilindros que nos regresan los clientes a los cuales no les entregué originalmente"/>
    <m/>
    <d v="2024-10-01T00:00:00"/>
    <d v="2024-01-09T00:00:00"/>
    <d v="2025-03-04T00:00:00"/>
    <n v="420"/>
    <s v="On time"/>
    <x v="0"/>
    <m/>
    <s v="Digital Nlatam"/>
    <x v="0"/>
    <s v="Digital "/>
    <m/>
    <x v="23"/>
    <s v="Oscar Flores"/>
    <s v="Uriel Torres"/>
    <s v="José Ramón Rodríguez"/>
    <s v="PGP Norte"/>
    <s v="Sí"/>
    <x v="2"/>
    <s v="Marketing/Ventas Cilindros"/>
    <n v="5"/>
    <n v="5"/>
    <n v="5"/>
    <n v="5"/>
    <n v="3"/>
    <n v="3"/>
    <n v="3"/>
    <n v="435"/>
    <n v="5"/>
    <n v="4"/>
    <n v="1"/>
    <n v="3"/>
    <n v="1"/>
    <n v="1"/>
    <n v="3"/>
    <n v="270"/>
    <n v="705"/>
    <s v="S:  Tablero terminado _x000a_N: En proceso de identificar casos de desviaciones para tomar acción. En evaluación etapa de integración con CRM"/>
    <s v="1. Dar seguimiento en la semana del 24 al 28 de Feb, para validar la funcionalidad del ultimo requerimiento del filtro._x000a_2. Junta en la semana del 20 al 28 de feb para aterrizar beneficios potenciales en conjunto con el BB (Edgar junto con José Ramon)_x000a_3. Confirmar que la herramienta está terminada y ahora hay que aprovecharla para detectar oportunidades. Sesión 4Mar25"/>
    <n v="41293"/>
    <m/>
    <s v="Mejor control de activos"/>
    <m/>
    <n v="12388"/>
    <m/>
    <m/>
    <m/>
    <m/>
    <m/>
    <n v="12388"/>
    <d v="2025-10-01T00:00:00"/>
    <d v="2026-09-01T00:00:00"/>
    <x v="0"/>
  </r>
  <r>
    <m/>
    <n v="80"/>
    <m/>
    <n v="27154"/>
    <s v="Reporte de ventas y forecast para mezclas especiales."/>
    <s v="Automatizar el reporte de ventas de gases especiales a un nivel de detalle granular y que sirva como base para el cálculo del forecast (Se necesitan varios cortes al mes)"/>
    <m/>
    <s v="TBD"/>
    <d v="2025-01-01T00:00:00"/>
    <d v="2025-10-01T00:00:00"/>
    <n v="273"/>
    <s v="On time"/>
    <x v="1"/>
    <m/>
    <s v="Digital Nlatam"/>
    <x v="1"/>
    <s v="Digital"/>
    <s v="TBD"/>
    <x v="12"/>
    <s v="Raúl Gallegos "/>
    <m/>
    <s v="José Ramón Rodríguez"/>
    <m/>
    <s v="Sí"/>
    <x v="2"/>
    <m/>
    <n v="3"/>
    <n v="5"/>
    <n v="1"/>
    <n v="5"/>
    <n v="0"/>
    <n v="1"/>
    <n v="5"/>
    <n v="300"/>
    <n v="4"/>
    <n v="4"/>
    <n v="3"/>
    <n v="5"/>
    <n v="3"/>
    <n v="5"/>
    <n v="3"/>
    <n v="405"/>
    <n v="705"/>
    <s v="S: Se identificó oportunidad con usuario y se requiere definiciones de alcances y líderes para el proyecto._x000a_Se revisa el alcance del reporte de ventas que está en proceso y hay posibilidad de integrar ambos requerimientos y desarrollar un solo reporte_x000a_N: Sesión con Process Owner para tomar definiciones de negocio_x000a_30/06/2025 : Se toma un nuevo modelo de datos para hacer el cálculo del forecast"/>
    <s v="Se sugiere dividir el proyecto en dos etapas para acelerar el resultado:_x000a_Etapa 1: Ampliar el alcance del proyecto de forecast automático de Oscar Flores para que incluya Especiales, ese proyecto tiene 70% de avance y tiene juntas de seguimiento quincenales, la siguiente junta es el 28 de feb._x000a_30/06/2025 : Pendiente la validación de datos resultado de correr el nuevo modelo _x000a_Etapa 2: Levantar requerimientos para diseñar el reporte de ventas, se propone revisar el proceso As Is con César Moreno y Pablo Núñez / semana del 20 al 28 de feb._x000a_"/>
    <m/>
    <m/>
    <s v="Optimización de procesos_x000a_Reducción de tiempos"/>
    <m/>
    <m/>
    <m/>
    <m/>
    <m/>
    <m/>
    <m/>
    <m/>
    <m/>
    <m/>
    <x v="3"/>
  </r>
  <r>
    <m/>
    <n v="81"/>
    <m/>
    <m/>
    <s v="Sistema de resurtimiento en JDE de HG (RPS - POP)"/>
    <s v="Desarrollo de un sistema que identifique producto en lento movimiento para transferencia a otras localidades e incrementar ventas."/>
    <m/>
    <d v="2023-01-01T00:00:00"/>
    <d v="2024-03-30T00:00:00"/>
    <d v="2025-10-01T00:00:00"/>
    <n v="521"/>
    <s v="En riesgo ente &gt;1&lt;2 meses"/>
    <x v="0"/>
    <m/>
    <s v="IT Group"/>
    <x v="1"/>
    <s v="IT Local"/>
    <m/>
    <x v="1"/>
    <s v="Nancy González"/>
    <s v="Jaime Hernández"/>
    <s v="José Ramón Rodríguez"/>
    <s v="Nacional"/>
    <s v="Sí"/>
    <x v="1"/>
    <s v="Marketing/Ventas Cilindros"/>
    <n v="5"/>
    <n v="5"/>
    <n v="2"/>
    <n v="5"/>
    <n v="5"/>
    <n v="3"/>
    <n v="5"/>
    <n v="450"/>
    <n v="4"/>
    <n v="2"/>
    <n v="1"/>
    <n v="5"/>
    <n v="3"/>
    <n v="1"/>
    <n v="1"/>
    <n v="255"/>
    <n v="705"/>
    <s v="S: Se encuentra en Análisis por IT incorporando nuevas variables/ requerimientos del negocio. Se identifica la necesidad de desarrollador externo. Salvador cotizó 7.2KUSD mensual por 7 meses de desarrollo con Proveedor TCIS._x000a_N: En espera de aprobación por parte del Negocio para iniciar desarrollo por IT. Cotizar de acuerdo a los requerimientos de Nancy del 13deFeb.  Salvador pedirá una segunda cotización con otro proveedor TGUV 20Feb. Revisar con Marco Pacheco Beneficios estimados del proyecto 20 de Feb25"/>
    <s v="Dar seguimiento a la estimación de la inversión por IT y cantidad de recursos para desarrollos funcionales que cumplan con requerimientos de México._x000a_Manuel da seguimiento con Salvador Reyes y solicita Cotización para evaluar con el negocio los recursos. 14Feb25_x000a_Sesión con Salvador Reyes y Nancy González 19Feb para entender el estatus de la cotización de los cambios."/>
    <n v="150000"/>
    <m/>
    <s v="SI se considera una reducción del 0.5% de la reserva de obsoletos"/>
    <m/>
    <m/>
    <m/>
    <m/>
    <m/>
    <m/>
    <m/>
    <m/>
    <m/>
    <m/>
    <x v="1"/>
  </r>
  <r>
    <m/>
    <n v="90"/>
    <m/>
    <n v="30619"/>
    <s v="Cambio de reporte GAP / inventario de tableau a Power BI"/>
    <s v="Migración de reportes de Tableau a power BI."/>
    <m/>
    <s v="TBD"/>
    <d v="2024-02-28T00:00:00"/>
    <d v="2025-07-01T00:00:00"/>
    <n v="552"/>
    <s v="On time"/>
    <x v="4"/>
    <m/>
    <s v="Digital Nlatam"/>
    <x v="0"/>
    <s v="IT"/>
    <m/>
    <x v="10"/>
    <s v="Erika Acosta"/>
    <s v="Gustavo Primo / Juan Romero "/>
    <s v="Aldo Maldonado"/>
    <m/>
    <s v="Sí"/>
    <x v="2"/>
    <s v="Producción/Distribución Envasados"/>
    <n v="3"/>
    <n v="5"/>
    <n v="2"/>
    <n v="5"/>
    <n v="0"/>
    <n v="3"/>
    <n v="3"/>
    <n v="315"/>
    <n v="5"/>
    <n v="5"/>
    <n v="2"/>
    <n v="5"/>
    <n v="3"/>
    <n v="3"/>
    <n v="3"/>
    <n v="390"/>
    <n v="705"/>
    <s v="S: Ya se tiene una versión actual, los cambios están en desarrollo, se ha dado prioridad a Homecare_x000a_N: Terminar desarrollos, validar información y desplegar. Revision final ultima semana de Mayo"/>
    <s v="1. Sesión de seguimiento con Gerardo y Erika para armar plan de trabajo y prioridad para la migración de los reportes semana 24 al 28 de feb"/>
    <s v="Control de Activos"/>
    <m/>
    <m/>
    <m/>
    <m/>
    <m/>
    <m/>
    <m/>
    <m/>
    <m/>
    <m/>
    <m/>
    <m/>
    <x v="0"/>
  </r>
  <r>
    <m/>
    <n v="91"/>
    <s v="Proceso Jul-25"/>
    <n v="30491"/>
    <s v="Trackabout Value Streams Dashboard. &quot;Black Hole&quot; "/>
    <s v="Herramienta de análisis de datos digital para identificar aquellos cilindros que NO estaban registrados en inventario de activos y gracias a Trackabout se recuperan."/>
    <m/>
    <d v="2024-09-01T00:00:00"/>
    <d v="2024-01-09T00:00:00"/>
    <d v="2025-04-01T00:00:00"/>
    <n v="602"/>
    <s v="En riesgo o vencido &gt; 2 meses"/>
    <x v="0"/>
    <m/>
    <s v="Digital Nlatam"/>
    <x v="0"/>
    <s v="Digital "/>
    <s v="Aldo Maldonado"/>
    <x v="10"/>
    <s v="Erika Acosta"/>
    <s v="Uriel Torres"/>
    <s v="Civoney Alvarez"/>
    <s v="PGP Norte"/>
    <s v="Sí"/>
    <x v="2"/>
    <s v="Producción/Distribución Envasados"/>
    <n v="3"/>
    <n v="5"/>
    <n v="1"/>
    <n v="5"/>
    <n v="1"/>
    <n v="3"/>
    <n v="5"/>
    <n v="345"/>
    <n v="5"/>
    <n v="5"/>
    <n v="3"/>
    <n v="3"/>
    <n v="1"/>
    <n v="3"/>
    <n v="3"/>
    <n v="345"/>
    <n v="690"/>
    <s v="S:  Tablero elaborado en validación (elaborado por Aldo Maldonado). Se está realizando limpieza de datos en TA._x000a_N: Definir si el tablero actual cumple el objetivo, sino hacer los ajustes pertinentes. Validar la calidad de los datos en TA."/>
    <s v="1. Sesión para revisar alcance del reporte existente y levantar requerimientos - Semana del 3 al 7 de marzo"/>
    <s v="Control de Activos"/>
    <m/>
    <s v="Control de activos"/>
    <m/>
    <m/>
    <m/>
    <m/>
    <m/>
    <m/>
    <m/>
    <m/>
    <m/>
    <m/>
    <x v="0"/>
  </r>
  <r>
    <m/>
    <n v="84"/>
    <m/>
    <m/>
    <s v="Tablero One Page de indicadores para control de cilindros en Power BI"/>
    <s v="Aprovechar la migración de tablea a power BI de reportes clave de Control del cilindros para armar un reporte One Page"/>
    <m/>
    <s v="TBD"/>
    <d v="2024-03-12T00:00:00"/>
    <d v="2025-09-01T00:00:00"/>
    <n v="539"/>
    <s v="On time"/>
    <x v="4"/>
    <m/>
    <s v="Digital Nlatam - Citizen Developers"/>
    <x v="1"/>
    <s v="Digital "/>
    <m/>
    <x v="10"/>
    <s v="Erika Acosta"/>
    <s v="TBD"/>
    <s v="Aldo Maldonado"/>
    <m/>
    <s v="Sí"/>
    <x v="2"/>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
    <m/>
    <m/>
    <s v="Simplicidad administrativa y mejora en el análisis de información"/>
    <m/>
    <m/>
    <m/>
    <m/>
    <m/>
    <m/>
    <m/>
    <m/>
    <m/>
    <m/>
    <x v="2"/>
  </r>
  <r>
    <m/>
    <n v="85"/>
    <m/>
    <m/>
    <s v="Reporte automático de recuperación y aumentos de dotación en power BI"/>
    <s v="Migración de reportes de Tableau a power BI._x000a_"/>
    <m/>
    <s v="TBD"/>
    <d v="2024-05-01T00:00:00"/>
    <d v="2025-11-01T00:00:00"/>
    <n v="489"/>
    <s v="On time"/>
    <x v="4"/>
    <m/>
    <s v="Digital Nlatam - Citizen Developers"/>
    <x v="1"/>
    <s v="Digital"/>
    <m/>
    <x v="10"/>
    <s v="Erika Acosta "/>
    <s v="Gustavo Primo "/>
    <s v="Aldo Maldonado"/>
    <m/>
    <s v="Sí"/>
    <x v="2"/>
    <s v="Producción/Distribución Envasados"/>
    <n v="3"/>
    <n v="5"/>
    <n v="2"/>
    <n v="5"/>
    <n v="0"/>
    <n v="3"/>
    <n v="3"/>
    <n v="315"/>
    <n v="5"/>
    <n v="5"/>
    <n v="2"/>
    <n v="5"/>
    <n v="3"/>
    <n v="3"/>
    <n v="3"/>
    <n v="390"/>
    <n v="705"/>
    <s v="S: Ya se tiene una versión actual, los cambios están en están en desarrollo, se ha dado prioridad a Homecare, después se dará prioridad al reporte GAP._x000a_N: Terminar desarrollos, validar información y desplegar."/>
    <s v="1. Sesión de seguimiento con Gerardo y Erika para armar plan de trabajo y prioridad para la migración de los reportes semana 24 al 28 de feb"/>
    <m/>
    <m/>
    <m/>
    <m/>
    <m/>
    <m/>
    <m/>
    <m/>
    <m/>
    <m/>
    <m/>
    <m/>
    <m/>
    <x v="2"/>
  </r>
  <r>
    <m/>
    <n v="86"/>
    <m/>
    <m/>
    <s v="Cambio de reporte rotación de tableau a Power BI"/>
    <s v="Migración de reportes de Tableau a power BI por Directriz._x000a_"/>
    <m/>
    <s v="TBD"/>
    <d v="2024-12-15T00:00:00"/>
    <s v="TBD"/>
    <n v="261"/>
    <s v="Stand by"/>
    <x v="4"/>
    <m/>
    <s v="Digital Nlatam - Citizen Developers"/>
    <x v="4"/>
    <s v="Digital "/>
    <m/>
    <x v="10"/>
    <s v="Erika Acosta"/>
    <s v="TBD"/>
    <s v="Aldo Maldonado"/>
    <m/>
    <s v="Sí"/>
    <x v="2"/>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_x000a_2. Agosto 2025 : Se hará una sesión de alineación para validar requerimientos sobre una nueva aplicación y necesidad.  Dependiendo de esta sesión se decidí si iniciar con la migración de tableau a power BI, se coloca en HOLD hasta nuevo aviso."/>
    <m/>
    <m/>
    <m/>
    <m/>
    <m/>
    <m/>
    <m/>
    <m/>
    <m/>
    <m/>
    <m/>
    <m/>
    <m/>
    <x v="1"/>
  </r>
  <r>
    <m/>
    <n v="87"/>
    <m/>
    <m/>
    <s v="Reporte de crecimiento de PSO´s ´para gases especiales. "/>
    <s v="Convertir el  Reporte de crecimiento de PSO´s que es manual y se hace con base al conocimiento de los vendedores a un reporte automatizado. Revisar con Edgar, la iniciativa de registrar PSO en CRM"/>
    <m/>
    <s v="TBD"/>
    <d v="2025-08-28T00:00:00"/>
    <d v="2025-10-01T00:00:00"/>
    <n v="5"/>
    <s v="On time"/>
    <x v="1"/>
    <m/>
    <s v="Digital Nlatam"/>
    <x v="2"/>
    <s v="Trans Digital"/>
    <m/>
    <x v="12"/>
    <s v="Raúl Gallegos "/>
    <m/>
    <s v="José Ramón Rodríguez"/>
    <m/>
    <s v="Sí"/>
    <x v="2"/>
    <m/>
    <n v="3"/>
    <n v="5"/>
    <n v="1"/>
    <n v="5"/>
    <n v="0"/>
    <n v="1"/>
    <n v="5"/>
    <n v="300"/>
    <n v="5"/>
    <n v="5"/>
    <n v="3"/>
    <n v="3"/>
    <n v="3"/>
    <n v="3"/>
    <n v="5"/>
    <n v="405"/>
    <n v="705"/>
    <s v="S: Se identificó oportunidad con usuario y se requiere definiciones de alcances y líderes para el proyecto._x000a_N: Sesión con Process Owner para tomar definiciones de negocio"/>
    <s v="1. Programar sesión para definir el proyecto, alcance y equipo 24 - 28 Feb"/>
    <m/>
    <m/>
    <s v="Optimización del proceso"/>
    <m/>
    <m/>
    <m/>
    <m/>
    <m/>
    <m/>
    <m/>
    <m/>
    <m/>
    <m/>
    <x v="4"/>
  </r>
  <r>
    <m/>
    <n v="88"/>
    <m/>
    <m/>
    <s v="BD y APP para el control de Horas de Servicio de Conductores profesionales PGP, Bulk y Nitropet"/>
    <s v="Desarrollo de una Herramienta Digital para llevar el seguimiento y control de las Hrs de servicio de Conductores Profesionales"/>
    <m/>
    <d v="2025-04-30T00:00:00"/>
    <d v="2025-04-30T00:00:00"/>
    <s v="TBD"/>
    <n v="125"/>
    <s v="On time"/>
    <x v="2"/>
    <s v="No"/>
    <s v="IT Group"/>
    <x v="1"/>
    <s v="Digital"/>
    <m/>
    <x v="9"/>
    <s v="Diego Carpio"/>
    <s v="NA"/>
    <s v="Miguel Delgado"/>
    <s v="Operaciones"/>
    <s v="Si"/>
    <x v="1"/>
    <s v="Producción/Distribución Envasados"/>
    <n v="5"/>
    <n v="5"/>
    <n v="4"/>
    <n v="5"/>
    <n v="0"/>
    <n v="3"/>
    <n v="5"/>
    <n v="405"/>
    <n v="5"/>
    <n v="5"/>
    <n v="4"/>
    <n v="1"/>
    <n v="1"/>
    <n v="3"/>
    <n v="1"/>
    <n v="300"/>
    <n v="705"/>
    <s v="S: Se identifica la necesidad y se tienen sesiones con distintas areas del negocio para conocer la tecnología actual disponible. Marina Dávila solicita a Roberto Mtz acceso a las BD de datos donde se tiene reconocimiento facial para primeras pruebas._x000a_N: Sesión con seguridad, IT, Distribución y RH, Semana 12 May para definir alcance de un primer piloto basado en los identificadores de reconocimiento facial instalados en disntintas plantas. Definir con Seguridad e IT cuál será la tecnología estándar a instalar en el resto de las localidades"/>
    <s v="Definición rápida de alcance del proyecto con Manuel Lozoya. Validar lo del login facial con RH dado que las BD y dispositivo son de proveedores externos."/>
    <s v="Compliance"/>
    <m/>
    <m/>
    <m/>
    <m/>
    <m/>
    <m/>
    <m/>
    <m/>
    <m/>
    <m/>
    <m/>
    <m/>
    <x v="2"/>
  </r>
  <r>
    <s v="G5"/>
    <n v="89"/>
    <m/>
    <m/>
    <s v="Cierre automático de bitácoras para Ventas de contado"/>
    <s v="Conciliación automática de depósitos/transferencias del banco y pagos con tarjeta con las ventas de contado en el sistema de bitácoras_x000a_"/>
    <m/>
    <s v="TBD"/>
    <m/>
    <s v="TBD"/>
    <m/>
    <s v="No iniciado"/>
    <x v="1"/>
    <m/>
    <s v="IT Group"/>
    <x v="2"/>
    <s v="IT Local"/>
    <m/>
    <x v="1"/>
    <s v="Deyanira Blanco"/>
    <s v="Carlos Arturo Rodríguez_x000a_/ Armando Ramos"/>
    <s v="José Ramón Rodríguez"/>
    <s v="Nacional"/>
    <s v="Sí"/>
    <x v="3"/>
    <s v="Marketing/Ventas Cilindros"/>
    <n v="5"/>
    <n v="5"/>
    <n v="2"/>
    <n v="5"/>
    <n v="0"/>
    <n v="5"/>
    <n v="5"/>
    <n v="405"/>
    <n v="3"/>
    <n v="3"/>
    <n v="2"/>
    <n v="5"/>
    <n v="1"/>
    <n v="3"/>
    <n v="3"/>
    <n v="300"/>
    <n v="705"/>
    <s v="S: Actualmente se realiza proceso manual para identificar los pagos de los clientes en sistema de Tesorería y posteriormente se relaciona ese pago en el sistema de bitácoras para la conciliación de la venta de contado._x000a_N: Detallar requerimiento con negocio"/>
    <s v="Este proyecto tiene dependencia del proyecto 23, donde se integra cierre de bitácora de ventas contado de Mercado Pago. Se podrían ir describiendo requerimientos de negocios con supuestos de funcionalidad con Mercado Pago"/>
    <m/>
    <m/>
    <s v="Control "/>
    <m/>
    <m/>
    <m/>
    <m/>
    <m/>
    <m/>
    <m/>
    <m/>
    <m/>
    <m/>
    <x v="3"/>
  </r>
  <r>
    <m/>
    <n v="92"/>
    <m/>
    <m/>
    <s v="Dashboard Digital de KPI´s  Administrativos para Sucursales"/>
    <s v="Herramienta donde se integran los KPIs de forma diaria para seguimiento y toma de acciones de forma oportuna en temas adminisrativos: reclamaciones, bitácoras, uso HH, Conciliación rutas, transitos, permisos, gastos que actualmente se integran manualmente."/>
    <m/>
    <d v="2025-04-01T00:00:00"/>
    <d v="2025-04-01T00:00:00"/>
    <d v="2025-05-23T00:00:00"/>
    <n v="52"/>
    <s v="On time"/>
    <x v="6"/>
    <m/>
    <s v="Digital Nlatam - Citizen Developers"/>
    <x v="0"/>
    <m/>
    <s v="Aldo Maldonado"/>
    <x v="8"/>
    <s v="Oscar Flores"/>
    <m/>
    <s v="José Ramón Rodríguez"/>
    <s v="PGP Nacional"/>
    <s v="Si"/>
    <x v="3"/>
    <s v="Marketing/Ventas Cilindros"/>
    <n v="3"/>
    <n v="5"/>
    <n v="1"/>
    <n v="5"/>
    <n v="0"/>
    <n v="1"/>
    <n v="3"/>
    <n v="270"/>
    <n v="5"/>
    <n v="5"/>
    <n v="2"/>
    <n v="3"/>
    <n v="5"/>
    <n v="3"/>
    <n v="5"/>
    <n v="420"/>
    <n v="690"/>
    <s v="S: Se libera la herramienta, se da capacitación a usuarios._x000a_N: Se dará acceso a gerentes comerciales."/>
    <m/>
    <s v="Compliance"/>
    <m/>
    <m/>
    <m/>
    <m/>
    <m/>
    <m/>
    <m/>
    <m/>
    <m/>
    <m/>
    <m/>
    <m/>
    <x v="0"/>
  </r>
  <r>
    <m/>
    <n v="94"/>
    <m/>
    <m/>
    <s v="Herramienta Digital para el Análisis, Monitoreo e identificación de riesgos de manera remota de variables administrativas en Sucursales"/>
    <s v="Herramienta de diagnostico/medición de riesgos en sucursales en los siguientes temas: microcréditos, tiempo de cierre de bitácoras, TDI vs lista de empleados, productos a demostración, añejamiento en productos a demostración entre otras."/>
    <m/>
    <d v="2025-04-01T00:00:00"/>
    <d v="2025-04-01T00:00:00"/>
    <d v="2025-07-01T00:00:00"/>
    <n v="91"/>
    <s v="On time"/>
    <x v="6"/>
    <m/>
    <s v="Digital Nlatam - Citizen Developers"/>
    <x v="0"/>
    <m/>
    <s v="Aldo Maldonado"/>
    <x v="8"/>
    <s v="Oscar Flores"/>
    <m/>
    <s v="José Ramón Rodríguez"/>
    <s v="PGP Nacional"/>
    <s v="Si"/>
    <x v="3"/>
    <s v="Marketing/Ventas Cilindros"/>
    <n v="3"/>
    <n v="5"/>
    <n v="1"/>
    <n v="5"/>
    <n v="0"/>
    <n v="1"/>
    <n v="3"/>
    <n v="270"/>
    <n v="5"/>
    <n v="5"/>
    <n v="2"/>
    <n v="3"/>
    <n v="5"/>
    <n v="3"/>
    <n v="5"/>
    <n v="420"/>
    <n v="690"/>
    <s v="S: Se libera herramienta que integra información para monitoreo de indicadores críticos en sucursales._x000a_N: La información de producto a demostración se libera en una herramienta por separardo."/>
    <s v="Concluido"/>
    <s v="Compliance"/>
    <m/>
    <s v="Control/Compliance"/>
    <m/>
    <m/>
    <m/>
    <m/>
    <m/>
    <m/>
    <m/>
    <m/>
    <m/>
    <m/>
    <x v="0"/>
  </r>
  <r>
    <s v="E3"/>
    <n v="96"/>
    <s v="?"/>
    <m/>
    <s v="Automatización servicios  iniciales SAOS"/>
    <s v="Proceso de automatización de los servicios iniciales para pacientes de SAOS, pasando por los procesos de  servicio inicial, entrega de consumibles, entrega de equipo y servicio final."/>
    <m/>
    <s v="PROYECTO ANTERIOR"/>
    <d v="2025-01-15T00:00:00"/>
    <d v="2025-07-12T00:00:00"/>
    <n v="178"/>
    <s v="On time"/>
    <x v="2"/>
    <s v="No"/>
    <s v="Transformación Digital"/>
    <x v="0"/>
    <s v="SSC"/>
    <s v="NA"/>
    <x v="5"/>
    <s v="Omar Acosta"/>
    <s v="César Paz"/>
    <s v="José Ramón Rodríguez"/>
    <s v="Desarrollo de Negocios"/>
    <s v="Sí"/>
    <x v="0"/>
    <s v="Producción/Distribución Envasados"/>
    <n v="3"/>
    <n v="5"/>
    <n v="5"/>
    <n v="5"/>
    <n v="3"/>
    <n v="3"/>
    <n v="3"/>
    <n v="405"/>
    <n v="3"/>
    <n v="4"/>
    <n v="2"/>
    <n v="5"/>
    <n v="3"/>
    <n v="1"/>
    <n v="1"/>
    <n v="285"/>
    <n v="690"/>
    <s v="S: Se llevó a cabo la orquestación con JDE el dia 12 de julio. Proyecto terminado por Omar Acosta."/>
    <m/>
    <n v="144000"/>
    <m/>
    <s v="Productividad - Hard Savings $ 144 K USD (incremento de días paciente por entrega oportuna de equipos SAOS)"/>
    <m/>
    <m/>
    <m/>
    <m/>
    <m/>
    <m/>
    <m/>
    <m/>
    <m/>
    <m/>
    <x v="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s v="AM01995"/>
    <s v="Trackabout (Cilindros x Hora)"/>
    <s v="Hector Cuellar"/>
    <s v="Citizen Developers"/>
    <x v="0"/>
    <m/>
    <n v="75120"/>
    <s v="This is a report that is helping to understand how much whe fill by hour in each of the facility  to understand the behavior of the employes and the statess"/>
  </r>
  <r>
    <m/>
    <s v="Compras Maritimas"/>
    <s v="Fabiola Medina Mendoza"/>
    <s v="Citizen Developers"/>
    <x v="0"/>
    <m/>
    <m/>
    <s v="Report to find useful information corresponding to the Maritime Purchase Orders, and to check if the merchandise is in Transit or if it has already been Received, the Inventory and the Sales."/>
  </r>
  <r>
    <m/>
    <s v="Market Share Homecare  2024"/>
    <s v="Alan Mendoza"/>
    <s v="Citizen Developers"/>
    <x v="0"/>
    <m/>
    <m/>
    <s v="Reporte de Martket Share 20244"/>
  </r>
  <r>
    <s v="FAM0401_x000a_FAM0402_x000a_FAM0403_x000a_FG1834"/>
    <s v="Dashboard Fuel Efficiency"/>
    <s v="Aldo Maldonado"/>
    <s v="Citizen Developers"/>
    <x v="0"/>
    <m/>
    <n v="98498.040000000008"/>
    <s v="Dashboard Fuel Efficiency in Mexico PGP"/>
  </r>
  <r>
    <m/>
    <s v="Mantenimiento PGS NACIONAL"/>
    <s v="Diego Carpio"/>
    <s v="Citizen Developers"/>
    <x v="0"/>
    <m/>
    <m/>
    <s v="Tracking of cylinder maintenance activities in plants"/>
  </r>
  <r>
    <m/>
    <s v="Monitorero de Transferencias de Inventario"/>
    <s v="Deyanira Blanco"/>
    <s v="Citizen Developers"/>
    <x v="0"/>
    <m/>
    <m/>
    <s v="The dashboard shows information on the service level in cylinder deliveries with the calculation of the delivered quantity divided by the amount requested, segmenting the sending and receiving location, as well as differentiation by sales flash and product code"/>
  </r>
  <r>
    <m/>
    <s v="Pedidos comparativas sistemas"/>
    <s v="Edgar Madrigal"/>
    <s v="Citizen Developers"/>
    <x v="0"/>
    <m/>
    <m/>
    <s v="Reporte que compara estatus en sistemas: JDE, PDES, Trackabout, SIRA, para identificación de fallas en integraciones."/>
  </r>
  <r>
    <m/>
    <s v="Scorecard ejecutivo 2024"/>
    <s v="Manuel Lozoya"/>
    <s v="Citizen Developers"/>
    <x v="0"/>
    <m/>
    <m/>
    <s v="Indicadores estratégicos Tiendas"/>
  </r>
  <r>
    <s v="AM01151_x000a_AM01210_x000a_AM01384_x000a_AM02111_x000a_FAM0238_x000a_FAM0239_x000a_FAM0240_x000a_FAM0241_x000a_FAM0242"/>
    <s v="Scorecard Retail 2024"/>
    <s v="Manuel Lozoya"/>
    <s v="Citizen Developers"/>
    <x v="0"/>
    <m/>
    <n v="80307.45"/>
    <s v="Tablero en power BI para medir resultados y desempeño en KPIs de tiendas."/>
  </r>
  <r>
    <s v="AM01323_x000a_AM02551_x000a_FAM0569_x000a_FAM0509"/>
    <s v="Tablero Upgrades-Downgrades líquidos"/>
    <s v="Yarizma Dominguez"/>
    <s v="Citizen Developers"/>
    <x v="0"/>
    <m/>
    <n v="268130.31"/>
    <s v="Prospectos que requieren un cambio de tanque en su sistema de suministro actual ya sea por alza en consumo o baja en consumo"/>
  </r>
  <r>
    <m/>
    <s v="Trackabout (Tablero de Manejo del Sistema)"/>
    <s v="Gerardo Moya"/>
    <s v="Digital Nlatam"/>
    <x v="0"/>
    <m/>
    <m/>
    <s v="Create diferent reports, using the trackabout databases to generate diferent oportunity for the different buisness units of the company in order to reduce cost o capitalize oportunitys"/>
  </r>
  <r>
    <s v="AM02733"/>
    <s v="Trackabout (Chatarreo)"/>
    <s v="Hector Cuellar"/>
    <s v="Digital Nlatam"/>
    <x v="1"/>
    <m/>
    <n v="0"/>
    <s v="this reports allow us to measure the quantity of assets that we are scrapping and understand the reason."/>
  </r>
  <r>
    <m/>
    <s v="Trackabout (Tiempos Productos)"/>
    <s v="Paula Luciana Pascual"/>
    <s v="Digital Nlatam"/>
    <x v="0"/>
    <m/>
    <m/>
    <s v="This help us to understand how long it takes to make the recolection on how many sales do we miss for not having inventory"/>
  </r>
  <r>
    <m/>
    <s v="Trackabout (Venta En Piso)"/>
    <s v="Anabel Estrada"/>
    <s v="Digital Nlatam"/>
    <x v="0"/>
    <m/>
    <m/>
    <s v="This would help if some facilityes are not scanning the products."/>
  </r>
  <r>
    <m/>
    <s v="Trackabout (Porcentaje Escaneo)"/>
    <s v="Hector Cuellar"/>
    <s v="Digital Nlatam"/>
    <x v="0"/>
    <m/>
    <m/>
    <s v="This will allow us to measure the time and production of the activitys in the chain manufacture process"/>
  </r>
  <r>
    <s v="AM02097_x000a_FAM0497_x000a_FAM0498_x000a_FAM0499_x000a_FAM0568"/>
    <s v="Clientes En Riesgo (Tablero de Beneficios)"/>
    <s v="Ruben Gonzalez Deleon"/>
    <s v="Digital Nlatam"/>
    <x v="2"/>
    <m/>
    <n v="18873.61"/>
    <s v="Reporte con beneficios de herramienta &quot;Clientes en Riesgo&quot;."/>
  </r>
  <r>
    <m/>
    <s v="Conciliación días paciente"/>
    <s v="Claudia Maldonado"/>
    <s v="Digital Nlatam"/>
    <x v="2"/>
    <m/>
    <m/>
    <s v="Report to manage the billing of Medigas patients"/>
  </r>
  <r>
    <m/>
    <s v="Incidencias pacientes"/>
    <s v="Raymundo Melo"/>
    <s v="Digital Nlatam"/>
    <x v="1"/>
    <m/>
    <m/>
    <s v="Reporte con el objetivo de detectar escenarios para investigar/corregir en pacientes de Medigas: pacientes con CONOX y múltiples recargas de O2 al mes, pacientes con alta variación entre volumen de la receta y volumen entregado, e inconsistencias entre la dotación y entregas."/>
  </r>
  <r>
    <m/>
    <s v="DriveWell"/>
    <s v="Alfredo Luna"/>
    <s v="Digital Nlatam"/>
    <x v="1"/>
    <m/>
    <m/>
    <s v="Displays each non-commercial driver's rating on their driving behaviors using in-vehicle DriveWell technology"/>
  </r>
  <r>
    <m/>
    <s v="Recuperación cilindros (auditores)"/>
    <s v="Erika Acosta Silva"/>
    <s v="Digital Nlatam"/>
    <x v="1"/>
    <m/>
    <m/>
    <s v="Tablero para seguimiento de recuperación de cilindros por auditores."/>
  </r>
  <r>
    <m/>
    <s v="Reporte diario CSC Latam Norte"/>
    <s v="Marcela Hernandez"/>
    <s v="Digital Nlatam"/>
    <x v="1"/>
    <m/>
    <m/>
    <s v="Reporte diario de indicadores CSC Latam Norte, incluye: Llamadas recibidas, % de Abandono, Correos atendidos, TMO, y % Nivel de servicio."/>
  </r>
  <r>
    <m/>
    <s v="Pedidos digitales CSC"/>
    <s v="Marcela Hernandez"/>
    <s v="Digital Nlatam"/>
    <x v="1"/>
    <m/>
    <m/>
    <s v="Reporte de pedidos digitales personalizado para análisis diario - Reporte diario CSC."/>
  </r>
  <r>
    <s v="AM02300_x000a_FAM0642_x000a_FAM0643_x000a_AM02300_x000a_FAM0642_x000a_FAM0643_x000a_AM02300_x000a_FAM0642_x000a_FAM0643"/>
    <s v="Segmentación Clientes CIAC"/>
    <s v="Aydee Trevino"/>
    <s v="Digital Nlatam"/>
    <x v="1"/>
    <m/>
    <n v="795905.26"/>
    <s v="Reporte para visualizar una segmentación de clientes propuesta de acuerdo con los criterios comerciales del CIAC."/>
  </r>
  <r>
    <m/>
    <s v="Tablero Microbulk CRM"/>
    <s v="Yarizma Dominguez"/>
    <s v="Digital Nlatam"/>
    <x v="1"/>
    <m/>
    <m/>
    <s v="Resultados del mes en Volumen y Valor logrado así como el potencial de prospección en seguimiento."/>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s v="G10"/>
    <n v="1"/>
    <s v="AM02959"/>
    <n v="30572"/>
    <s v="Pricing Precision con AI (Pricing Precision - Mexico)"/>
    <s v="Modelo IA que analiza precios de clientes por variables: producto, región, volumen, tipo de cliente. Para detectar oportunidades de incrementos con la herramienta. PRICE TAG de manera automática."/>
    <m/>
    <s v="TBD"/>
    <d v="2024-08-01T00:00:00"/>
    <d v="2025-05-30T00:00:00"/>
    <n v="397"/>
    <s v="On time"/>
    <x v="0"/>
    <s v="No"/>
    <s v="Digital Nlatam"/>
    <x v="0"/>
    <s v="Global AI"/>
    <s v="NA"/>
    <s v="Ninfaedith Fernández"/>
    <s v="Ninfaedith Fernández"/>
    <s v="Iván Arredondo"/>
    <s v="Tania Mercado"/>
    <s v="Finanzas /Compras / IT"/>
    <s v="Sí"/>
    <s v="Claudia Oliden"/>
    <s v="Finanzas/RH/Compras/Nitropet"/>
    <n v="4"/>
    <n v="5"/>
    <n v="5"/>
    <n v="5"/>
    <n v="5"/>
    <n v="3"/>
    <n v="5"/>
    <n v="480"/>
    <n v="5"/>
    <n v="5"/>
    <n v="2"/>
    <n v="5"/>
    <n v="3"/>
    <n v="5"/>
    <n v="5"/>
    <n v="450"/>
    <n v="930"/>
    <s v="S: terminada primera etapa del modelo. Se planea utilizarlo en la campaña de precios de junio/julio 2025."/>
    <s v=" El plan es usar el pricing precisión en la sig campaña (junio-julio 25)"/>
    <n v="1512000"/>
    <m/>
    <s v="Venta adicional"/>
    <m/>
    <m/>
    <m/>
    <m/>
    <m/>
    <m/>
    <m/>
    <n v="0"/>
    <d v="2025-08-01T00:00:00"/>
    <d v="2026-07-01T00:00:00"/>
    <s v="Terminado"/>
  </r>
  <r>
    <m/>
    <n v="2"/>
    <s v="AM03225"/>
    <m/>
    <s v="Dashboard Digital de Inventarios Hardgoods."/>
    <s v="Herramienta de análisis de inventarios de Hardgoods, rotación, venta, recepciones, precios, que permite tomar decisiones expeditas para reducir los inventarios en lento movimiento y añejamiento."/>
    <m/>
    <d v="2025-03-10T00:00:00"/>
    <d v="2025-03-10T00:00:00"/>
    <d v="2025-04-30T00:00:00"/>
    <n v="51"/>
    <s v="On time"/>
    <x v="1"/>
    <s v="No"/>
    <s v="Digital Nlatam - Practicantes"/>
    <x v="0"/>
    <s v="IT Juan España*"/>
    <s v="Practicantes"/>
    <s v="Marco Pacheco"/>
    <s v="Nancy González"/>
    <s v="Gerardo Moya"/>
    <s v="José Ramón Rodríguez"/>
    <s v="PGP NAL."/>
    <s v="Sí"/>
    <s v="Claudia Oliden"/>
    <s v="Marketing/Ventas Cilindros"/>
    <n v="3"/>
    <n v="5"/>
    <n v="2"/>
    <n v="5"/>
    <n v="5"/>
    <n v="3"/>
    <n v="5"/>
    <n v="420"/>
    <n v="5"/>
    <n v="5"/>
    <n v="4"/>
    <n v="5"/>
    <n v="5"/>
    <n v="5"/>
    <n v="5"/>
    <n v="510"/>
    <n v="930"/>
    <s v="S: Terminado el tablero_x000a_N: Hay una columna que aunque está definida la información tiene inconsistencia pero se requiere que Juan España proporcione la información correcta. Se está dando seguimiento."/>
    <s v="Terminado el visor."/>
    <n v="100000"/>
    <m/>
    <s v="Control de Inventarios_x000a_Objetivo reducir en el 1er año 30% el inventario añejo a mas de 1 año. Actualmente + de 7 Millones de MXP"/>
    <m/>
    <m/>
    <m/>
    <m/>
    <m/>
    <m/>
    <m/>
    <n v="0"/>
    <d v="2025-08-01T00:00:00"/>
    <d v="2026-07-01T00:00:00"/>
    <s v="Terminado"/>
  </r>
  <r>
    <m/>
    <n v="3"/>
    <s v="NO"/>
    <m/>
    <s v="Sistema de administración de permisos y requerimientos de autoridades en PLANTAS Linde: BD, APP  para alimentación  y visor de estatus de los anteriores. Tiendas"/>
    <s v="Desarrollo de 6 Aplicaciones para alimentación de estatus de permisos y requerimientos de autoridades para Tiends, Plantas ( PGP y GI), Nitropet, Onsite, Oficinas, Inmuebles y unidades de distribuión (PGP, Bulk, Nitropet). Así mismo un visor que muestra el estatus de permisos y requiermientos en las localidades. Se complementó el proyecto con guías y videos de cómo hacer la evaluación en las APPs._x000a_"/>
    <m/>
    <d v="2019-06-01T00:00:00"/>
    <d v="2025-06-19T00:00:00"/>
    <d v="2025-07-30T00:00:00"/>
    <n v="41"/>
    <s v="On time"/>
    <x v="0"/>
    <s v="No"/>
    <s v="Digital Nlatam - Practicantes"/>
    <x v="0"/>
    <s v="Digital"/>
    <s v="Santiago Juárez"/>
    <s v="Juan José Ochoa"/>
    <s v="Eduardo Galván"/>
    <s v="NA"/>
    <s v="Miguel Delgado"/>
    <s v="Operaciones"/>
    <s v="Si"/>
    <s v="Claudia Oliden"/>
    <s v="Marketing/Ventas Cilindros"/>
    <n v="5"/>
    <n v="5"/>
    <n v="4"/>
    <n v="5"/>
    <n v="5"/>
    <n v="3"/>
    <n v="5"/>
    <n v="480"/>
    <n v="5"/>
    <n v="5"/>
    <n v="4"/>
    <n v="3"/>
    <n v="3"/>
    <n v="5"/>
    <n v="5"/>
    <n v="450"/>
    <n v="930"/>
    <s v="S: Requerimiento por parte del Ing. Eduardo Galván que fue evolucionando de ser para efectuar un due diligence de permisos y requerimientos de autoridades en tiendas, a evaluación también de Plantas (PGP y Bulk), Nitropet, Onsite, Oficinas, Inmuebles y unidades de distribución (Bulk, Nitropet, PGP) a nivel México. Se desarrollaron las bases de datos, 6 APPs, un visor en powerbi y guías (PDF) con su respectivo video de cómo llevar a cabo la evaluación para cada APP (segmento)."/>
    <m/>
    <s v="Compliance"/>
    <m/>
    <s v="Control / Compliance"/>
    <m/>
    <m/>
    <m/>
    <m/>
    <m/>
    <m/>
    <m/>
    <m/>
    <m/>
    <m/>
    <s v="Terminado"/>
  </r>
  <r>
    <m/>
    <n v="4"/>
    <m/>
    <m/>
    <s v="Sistema de administración de permisos y requerimientos de autoridades localidades LInde: BD , APP  para alimentación  y visor de estatus"/>
    <s v="Aplicación para alimentación de estatus de permisos y requerimientos de autoridades para localidades Linde complementada por un visor que muestra el estatus de permisos y requiermientos en las localidades._x000a_"/>
    <m/>
    <d v="2025-05-05T00:00:00"/>
    <d v="2025-05-14T00:00:00"/>
    <d v="2025-06-30T00:00:00"/>
    <n v="47"/>
    <s v="On time"/>
    <x v="0"/>
    <s v="No"/>
    <s v="Digital Nlatam - Practicantes"/>
    <x v="0"/>
    <s v="Digital"/>
    <s v="Santiago Juárez"/>
    <s v="Juan José Ochoa"/>
    <s v="Eduardo Galván"/>
    <s v="NA"/>
    <s v="Miguel Delgado"/>
    <s v="Operaciones"/>
    <s v="Si"/>
    <s v="Claudia Oliden"/>
    <s v="Marketing/Ventas Cilindros"/>
    <n v="5"/>
    <n v="5"/>
    <n v="4"/>
    <n v="5"/>
    <n v="5"/>
    <n v="3"/>
    <n v="5"/>
    <n v="480"/>
    <n v="5"/>
    <n v="5"/>
    <n v="4"/>
    <n v="3"/>
    <n v="3"/>
    <n v="5"/>
    <n v="5"/>
    <n v="450"/>
    <n v="930"/>
    <s v="S: Se desarrollaron BD, APPs y visor referentes a permisos y otros requerimientos (RH, COFEPRIS, Otros) para Tiendas."/>
    <s v="APPS listas desarrolladas por Santiago Juárez y el reporte de bi en ajustes por Braulio Martínez"/>
    <s v="Compliance"/>
    <m/>
    <s v="Control / Compliance"/>
    <m/>
    <m/>
    <m/>
    <m/>
    <m/>
    <m/>
    <m/>
    <m/>
    <m/>
    <m/>
    <s v="Terminado"/>
  </r>
  <r>
    <m/>
    <n v="7"/>
    <s v="Proceso Jul-25"/>
    <m/>
    <s v="Asistente Virtual Inteligente para asistencia en Tiendas con NITRO AI"/>
    <s v="Alimentar Nitro con información de consulta para vendedores en tiendas que pueda ayudar a los Vendedores a obtener información inmediata de diversos temas, Adminitrativos, Comerciales y Técnicos, con un alto nivel de confiabilidad. "/>
    <m/>
    <d v="2025-02-01T00:00:00"/>
    <d v="2025-01-02T00:00:00"/>
    <d v="2025-03-31T00:00:00"/>
    <n v="88"/>
    <s v="On time"/>
    <x v="1"/>
    <s v="Si"/>
    <s v="Digital Nlatam - Citizen Developers"/>
    <x v="0"/>
    <s v="Global AI"/>
    <s v="Manuel Lozoya"/>
    <s v="Marco Pacheco"/>
    <s v="Deyanira Blanco"/>
    <s v="Gerardo Moya"/>
    <s v="José Ramón Rodríguez"/>
    <s v="PGP Centro/Sur"/>
    <s v="Sí"/>
    <s v="Manuel Lozoya"/>
    <s v="Marketing/Ventas Cilindros"/>
    <n v="3"/>
    <n v="5"/>
    <n v="2"/>
    <n v="5"/>
    <n v="3"/>
    <n v="3"/>
    <n v="5"/>
    <n v="390"/>
    <n v="5"/>
    <n v="5"/>
    <n v="3"/>
    <n v="5"/>
    <n v="5"/>
    <n v="5"/>
    <n v="5"/>
    <n v="495"/>
    <n v="885"/>
    <s v="S: Implementó en 3 tiendas de Mty. Info ABC de tiendas, Catálogo de productos e información técnicas (Procesos de soldar) _x000a__x000a_N: Habilitar al resto de los usuarios a nivel nacional en el resto de las tiendas. Semana del 7 Abril._x000a_Integrar otros grupós como los Vtas comerciales y express"/>
    <s v="Invitacion a sesión con tiendas. Deyanira Blanco_x000a_Seguimiento a uso de la herramienta en tiendas piloto y resto de las localidades_x000a_Continuar con la carga de documentos adicionales para enriquecer BD´s"/>
    <s v="Reduccion de Tiempo / Vtas adicionales"/>
    <m/>
    <s v="Estimar Tiempo que se ahorran Vendedores en Consultas"/>
    <m/>
    <m/>
    <m/>
    <m/>
    <m/>
    <m/>
    <m/>
    <s v="Reduccion Hrs Hombre _x000a_Capitalización de Vtas_x000a_Control Administrativo"/>
    <m/>
    <m/>
    <s v="Terminado"/>
  </r>
  <r>
    <m/>
    <n v="5"/>
    <s v="Alimentado  en esta matriz por Clau el 25 junio 2025."/>
    <n v="34795"/>
    <s v="Réplica del visor 360 (Contratos)"/>
    <s v="Réplica del visor 360 líquidos sección de Contratos para medir el nivel de contratación y blindaje de los clientes de PGP Cilindros. Da visibilidad de los clientes que se tienen con contrato y cuáles no, de manera que la fuerza de ventas gestione los contratos faltantes. El dashboard muestra a nivel cliente si tiene o no contrato y si cumple con lo parámetros de blindaje._x000a_"/>
    <m/>
    <d v="2025-06-25T00:00:00"/>
    <d v="2025-06-18T00:00:00"/>
    <d v="2025-09-19T00:00:00"/>
    <n v="93"/>
    <s v="On time"/>
    <x v="0"/>
    <s v="No"/>
    <s v="Digital Nlatam"/>
    <x v="1"/>
    <s v="T. Digital"/>
    <s v="NA"/>
    <s v="Cristina López"/>
    <s v="Ninfaedith Fernández"/>
    <s v="Nancy Arellano"/>
    <s v="Tania Mercado"/>
    <s v="Finanzas /Compras / IT"/>
    <s v="Sí"/>
    <s v="Claudia Oliden"/>
    <s v="Finanzas/RH/Compras/Nitropet"/>
    <n v="5"/>
    <n v="5"/>
    <n v="5"/>
    <n v="5"/>
    <n v="5"/>
    <n v="3"/>
    <n v="5"/>
    <n v="495"/>
    <n v="5"/>
    <n v="5"/>
    <n v="2"/>
    <n v="5"/>
    <n v="5"/>
    <n v="1"/>
    <n v="5"/>
    <n v="420"/>
    <n v="915"/>
    <s v="S: Ya se tuvieron las primeras juntas con el equipo CRM y Digitalización Nlatam para todos los requerimientos._x000a_N: Se requiere armar una tabla con el histórico de contratación y blindaje y actualizar las fórmulas de cálculo de blindaje."/>
    <s v="Falta calcular beneficios duros, falta dar de alta con Tania Mercado para validar cómo hacer el cálculo de beneficios."/>
    <s v="Compliance"/>
    <m/>
    <m/>
    <m/>
    <m/>
    <m/>
    <m/>
    <m/>
    <m/>
    <m/>
    <m/>
    <m/>
    <m/>
    <s v="Análisis"/>
  </r>
  <r>
    <m/>
    <n v="6"/>
    <m/>
    <m/>
    <s v="Automatización de búsqueda de multas de Distribución RPA"/>
    <s v="Desarrollo de un BOT que realice la búsqueda en diferentes páginas federales y estatales, para detectar multas en vehículos de PGP"/>
    <m/>
    <d v="2025-02-19T00:00:00"/>
    <d v="2025-02-19T00:00:00"/>
    <d v="2025-09-01T00:00:00"/>
    <n v="195"/>
    <s v="On time"/>
    <x v="2"/>
    <s v="No"/>
    <s v="IT"/>
    <x v="1"/>
    <s v="Digitalización"/>
    <s v="TBD"/>
    <s v="Arturo Lozano"/>
    <s v="Salvador García"/>
    <s v="David Silva"/>
    <s v="Aldo Maldonado"/>
    <s v="VP Gases Envasados"/>
    <s v="Si"/>
    <s v="Manuel Lozoya"/>
    <s v="Producción/Distribución Envasados"/>
    <n v="5"/>
    <n v="5"/>
    <n v="3"/>
    <n v="5"/>
    <n v="3"/>
    <n v="3"/>
    <n v="3"/>
    <n v="405"/>
    <n v="5"/>
    <n v="5"/>
    <n v="4"/>
    <n v="5"/>
    <n v="5"/>
    <n v="5"/>
    <n v="5"/>
    <n v="510"/>
    <n v="915"/>
    <s v="S: Se solicita apertura de proyecto. Se contruyó el RPA para consulta del portan de NL dado que los portales de otros estados no despliegan la información correcta. En espera de las autoridades para que nos den acceso a Linde a un portal de alcance nacional gestionado por Alonso Teutle._x000a_N: En espera de la respuesta de las autoridades y seguir con pruebas con IT en los portales de Jalisco y Edo de Mexico"/>
    <s v="Junta con Salvador González y David Silva semana del 24 de Feb"/>
    <m/>
    <m/>
    <s v="Compliance"/>
    <m/>
    <m/>
    <m/>
    <m/>
    <m/>
    <m/>
    <m/>
    <m/>
    <m/>
    <m/>
    <s v="Desarrollo"/>
  </r>
  <r>
    <s v="G9"/>
    <n v="8"/>
    <s v="AM03224"/>
    <m/>
    <s v="Facturación Dia paciente instituciones públicas RPA"/>
    <s v="Automatizar el proceso de facturación de Día Paciente del negocio de Homecare."/>
    <m/>
    <s v="PROYECTO ANTERIOR"/>
    <d v="2024-01-10T00:00:00"/>
    <d v="2025-01-01T00:00:00"/>
    <n v="357"/>
    <s v="On time"/>
    <x v="0"/>
    <s v="No"/>
    <s v="IT Group"/>
    <x v="0"/>
    <s v="IT Local"/>
    <s v="NA"/>
    <s v="Alan Mendoza"/>
    <s v="Nohemí Perez / _x000a_Alan Mendoza"/>
    <s v="Ruben Monterrubio"/>
    <s v="Armando Guerrero"/>
    <s v="PGP Nte./ Occidente / Noroeste"/>
    <s v="Sí"/>
    <s v="Claudia Oliden"/>
    <s v="Marketing/Ventas Cilindros"/>
    <n v="3"/>
    <n v="5"/>
    <n v="1"/>
    <n v="5"/>
    <n v="5"/>
    <n v="3"/>
    <n v="3"/>
    <n v="375"/>
    <n v="5"/>
    <n v="5"/>
    <n v="3"/>
    <n v="5"/>
    <n v="5"/>
    <n v="5"/>
    <n v="5"/>
    <n v="495"/>
    <n v="870"/>
    <s v="S: Ya liberado y funcionando._x000a_N: Seguimiento por parte del negocio. Calcular beneficio y reportar $"/>
    <s v="Terminado"/>
    <s v="Reducción de Tiempo"/>
    <m/>
    <s v="Reducción de 1 FTE en el proceso de facturación"/>
    <m/>
    <m/>
    <m/>
    <m/>
    <m/>
    <m/>
    <m/>
    <n v="0"/>
    <m/>
    <m/>
    <s v="Terminado"/>
  </r>
  <r>
    <m/>
    <n v="9"/>
    <s v="AM02959"/>
    <n v="30572"/>
    <s v="Herramienta Digital, Visor Pricing Precision - Mexico"/>
    <s v="El visor dará la info de la situación actual de precios a nivel cliente - producto, así como recomendaciones/oportunidades de precios siguiendo el modelo de Pricing Precision (IA). Muesta historico de precios, comparativa vs. el promedio, etc."/>
    <m/>
    <d v="2025-06-25T00:00:00"/>
    <d v="2025-02-13T00:00:00"/>
    <d v="2025-06-25T00:00:00"/>
    <n v="132"/>
    <s v="On time"/>
    <x v="0"/>
    <s v="No"/>
    <s v="Digital Nlatam"/>
    <x v="0"/>
    <s v="Global AI"/>
    <s v="NA"/>
    <s v="Ninfaedith Fernández"/>
    <s v="Pablo Vela"/>
    <s v="Iván Arredondo"/>
    <s v="Tania Mercado"/>
    <s v="Finanzas /Compras / IT"/>
    <s v="Sí"/>
    <s v="Claudia Oliden"/>
    <s v="Finanzas/RH/Compras/Nitropet"/>
    <n v="4"/>
    <n v="5"/>
    <n v="3"/>
    <n v="5"/>
    <n v="5"/>
    <n v="3"/>
    <n v="5"/>
    <n v="450"/>
    <n v="5"/>
    <n v="5"/>
    <n v="2"/>
    <n v="5"/>
    <n v="5"/>
    <n v="1"/>
    <n v="5"/>
    <n v="420"/>
    <n v="870"/>
    <s v="Proyecto terminado, solo falta presentación con Pablo Vela"/>
    <m/>
    <n v="1512000"/>
    <m/>
    <s v="Venta adicional"/>
    <m/>
    <m/>
    <m/>
    <m/>
    <m/>
    <m/>
    <m/>
    <n v="0"/>
    <m/>
    <m/>
    <s v="Terminado"/>
  </r>
  <r>
    <m/>
    <n v="11"/>
    <s v="NO"/>
    <m/>
    <s v="Visor para registro de auditorías y cumplimiento de normatividad CALIDAD en plantas._x000a_"/>
    <s v="Generación de un visor de resultados de auditorías realizadas por el área de Calidad y externos en plantas Linde México, así como validación de requerimientos normativos. El visor tiene como objetivo dar seguimiento a resultados y planes de acción ante no conformidades resultantes en las auditorías._x000a_"/>
    <m/>
    <d v="2025-05-23T00:00:00"/>
    <d v="2025-07-07T00:00:00"/>
    <d v="2025-08-28T00:00:00"/>
    <n v="52"/>
    <s v="On time"/>
    <x v="3"/>
    <s v="No"/>
    <s v="Digital Nlatam - Practicantes"/>
    <x v="0"/>
    <s v="Digital"/>
    <s v="Practicantes - Santiago Juárez Roaro"/>
    <s v="Brenda Apreza"/>
    <s v="Alejandra Medrano"/>
    <s v="NA"/>
    <s v="Miguel Delgado"/>
    <s v="Operaciones"/>
    <s v="Sí"/>
    <s v="Claudia Oliden"/>
    <s v="Calidad"/>
    <n v="5"/>
    <n v="5"/>
    <n v="1"/>
    <n v="5"/>
    <n v="1"/>
    <n v="3"/>
    <n v="5"/>
    <n v="375"/>
    <n v="5"/>
    <n v="5"/>
    <n v="5"/>
    <n v="3"/>
    <n v="5"/>
    <n v="5"/>
    <n v="5"/>
    <n v="495"/>
    <n v="870"/>
    <s v="S: Se tiene la estructura del visor, solo se espera que IT libere la extracción de datos del Sistema de Calidad para enlazarlo al tablero y tener completa la información a mostrar en el tablero."/>
    <m/>
    <s v="Compliance"/>
    <s v="Control / Compliance"/>
    <m/>
    <m/>
    <m/>
    <m/>
    <m/>
    <m/>
    <m/>
    <m/>
    <m/>
    <m/>
    <m/>
    <s v="Terminado"/>
  </r>
  <r>
    <m/>
    <n v="10"/>
    <m/>
    <m/>
    <s v="BOT para actualización de datos de empleados en la BD de Licencias y Constancia Psicofísica de Conductores PGP._x000a_"/>
    <s v="Desarrollo de un BOT que llene en automático la información de Licencias y Constancias Psicofísicas en la BD ya creada (proyecto previo)._x000a_"/>
    <m/>
    <d v="2025-05-23T00:00:00"/>
    <d v="2025-05-27T00:00:00"/>
    <s v="TBD"/>
    <n v="98"/>
    <s v="On time"/>
    <x v="4"/>
    <s v="No"/>
    <s v="IT"/>
    <x v="1"/>
    <s v="IT Local"/>
    <s v="NA"/>
    <s v="Diego Carpio"/>
    <s v="Eduardo Galván"/>
    <s v="David Silva"/>
    <s v="Miguel Delgado"/>
    <s v="Operaciones"/>
    <s v="Si"/>
    <s v="Claudia Oliden"/>
    <s v="Producción/Distribución Envasados"/>
    <n v="5"/>
    <n v="5"/>
    <n v="5"/>
    <n v="5"/>
    <n v="3"/>
    <n v="3"/>
    <n v="5"/>
    <n v="465"/>
    <n v="5"/>
    <n v="5"/>
    <n v="3"/>
    <n v="3"/>
    <n v="5"/>
    <n v="3"/>
    <n v="3"/>
    <n v="405"/>
    <n v="870"/>
    <s v="S: Se identifica la necesidad de automatizar llenado de datos con un BOT, revisado con Eduardo Galvan_x000a_N: Se programó para el 27 de mayo la junta inicial con David Silva. Se definirán requerimientos. Posterior a eso, se realizó una junta con Adrián Espinoza y Gerardo Moya en donde se validó el proceso y se quedó Gerardo Moya con la tarea de investigar cómo se puede hacer este requerimiento. Mientras tanto la APP se puede alimentar de manera manual."/>
    <s v="Proyecto que queda como segunda parte después del llenado por parte del personal de PGP de licencias y constancias psicofísicas."/>
    <s v="Reducción de Tiempos"/>
    <s v="Control / Compliance"/>
    <m/>
    <m/>
    <m/>
    <m/>
    <m/>
    <m/>
    <m/>
    <m/>
    <m/>
    <m/>
    <m/>
    <s v="Análisis"/>
  </r>
  <r>
    <m/>
    <n v="12"/>
    <s v="Proceso Jul-25"/>
    <m/>
    <s v="App para la Digitalización del proceso de registro de Mtto de Cilindros"/>
    <s v="Se sustituyen formatos de Excel por una APP que permite registrar la información de los Mttos de Cil. y PGS relacionado hasta 17 servicios distintos con su respectivo costo y tiempo para medir eficiencias del proceso por operador y planta"/>
    <m/>
    <d v="2025-03-07T00:00:00"/>
    <d v="2025-03-20T00:00:00"/>
    <d v="2025-04-30T00:00:00"/>
    <n v="41"/>
    <s v="On time"/>
    <x v="4"/>
    <s v="No"/>
    <s v="Digital Nlatam - Practicantes"/>
    <x v="0"/>
    <s v="Digital"/>
    <s v="Santiago Juárez"/>
    <s v="Diego Carpio"/>
    <s v="Heberto Marin"/>
    <s v="NA"/>
    <s v="Miguel Delgado"/>
    <s v="Operaciones"/>
    <s v="Si"/>
    <s v="Claudia Oliden"/>
    <s v="Producción/Distribución Envasados"/>
    <n v="3"/>
    <n v="5"/>
    <n v="1"/>
    <n v="5"/>
    <n v="3"/>
    <n v="3"/>
    <n v="5"/>
    <n v="375"/>
    <n v="5"/>
    <n v="5"/>
    <n v="5"/>
    <n v="3"/>
    <n v="5"/>
    <n v="5"/>
    <n v="5"/>
    <n v="495"/>
    <n v="870"/>
    <s v="S: App terminada y presentada en el comité digitalización"/>
    <s v="Terminado"/>
    <n v="75000"/>
    <m/>
    <s v="Reducción Hrs Hombre_x000a_Control Administrativo"/>
    <m/>
    <m/>
    <m/>
    <m/>
    <m/>
    <m/>
    <m/>
    <m/>
    <m/>
    <m/>
    <s v="Terminado"/>
  </r>
  <r>
    <m/>
    <n v="13"/>
    <m/>
    <m/>
    <s v="Herramienta Digital (visor) de KPI´s  básicos del proceso de Mtto de Cilindros. _x000a_"/>
    <s v="Dashboard que permite la generación automática delos KPIs básicos del proceso e Mtto de Cilindros  que actualmente se generan de manera manual en plantas PGP._x000a_"/>
    <m/>
    <d v="2025-04-15T00:00:00"/>
    <d v="2025-04-30T00:00:00"/>
    <d v="2025-05-30T00:00:00"/>
    <n v="125"/>
    <s v="On time"/>
    <x v="4"/>
    <s v="No"/>
    <s v="Digital Nlatam - Practicantes"/>
    <x v="0"/>
    <s v="Digital"/>
    <s v="Santiago Juárez"/>
    <s v="Diego Carpio"/>
    <s v="Heberto Marin"/>
    <s v="NA"/>
    <s v="Miguel Delgado"/>
    <s v="Operaciones"/>
    <s v="Si"/>
    <s v="Claudia Oliden"/>
    <s v="Producción/Distribución Envasados"/>
    <n v="3"/>
    <n v="5"/>
    <n v="1"/>
    <n v="5"/>
    <n v="3"/>
    <n v="3"/>
    <n v="5"/>
    <n v="375"/>
    <n v="5"/>
    <n v="5"/>
    <n v="5"/>
    <n v="3"/>
    <n v="5"/>
    <n v="5"/>
    <n v="5"/>
    <n v="495"/>
    <n v="870"/>
    <s v="S: Se finalizó el visor con los KPIS básicos de productividad en mantenimiento de cilindros._x000a_N: Como siguiente proyecto se incluirán los costos de los insumos para los mantenimientos al tablero para validación de costos del proceso por planta."/>
    <s v="Terminado. La siguiente etapa del visor será realizado por Miguel González (donde se incluyen costos de insumos de mantenimientos)."/>
    <s v="Eficiencia Operativa"/>
    <m/>
    <s v="Reducción Hrs Hombre_x000a_Control Administrativo"/>
    <m/>
    <m/>
    <m/>
    <m/>
    <m/>
    <m/>
    <m/>
    <m/>
    <m/>
    <m/>
    <s v="Terminado"/>
  </r>
  <r>
    <m/>
    <n v="14"/>
    <s v="Proceso Jul-25"/>
    <m/>
    <s v="Dashboard del Cost to Serve. "/>
    <s v="Herramienta que permite calcular la rentabilidad por cliente / producto para basados en el cost to serve a nivel detalle que permitirá ajustar precios y tomar decisiones que incfrementen la retabilidad el negocio PGP"/>
    <m/>
    <d v="2024-09-01T00:00:00"/>
    <d v="2024-09-01T00:00:00"/>
    <d v="2025-04-01T00:00:00"/>
    <n v="212"/>
    <s v="On time"/>
    <x v="0"/>
    <m/>
    <s v="Digital Nlatam - Practicantes"/>
    <x v="0"/>
    <s v="Digital "/>
    <s v="Practicantes"/>
    <s v="Oscar Flores"/>
    <s v="Oscar Flores"/>
    <s v="Gerardo Moya"/>
    <s v="José Ramón Rodríguez"/>
    <s v="PGP NAL."/>
    <s v="Sí"/>
    <s v="Pilar Arenas"/>
    <s v="Marketing/Ventas Cilindros"/>
    <n v="5"/>
    <n v="5"/>
    <n v="2"/>
    <n v="5"/>
    <n v="3"/>
    <n v="3"/>
    <n v="3"/>
    <n v="390"/>
    <n v="5"/>
    <n v="5"/>
    <n v="3"/>
    <n v="5"/>
    <n v="5"/>
    <n v="3"/>
    <n v="5"/>
    <n v="465"/>
    <n v="855"/>
    <s v="S: Ya se hizo el desarrollo, se encuentra en validación y pruebas_x000a_N: Terminar las pruebas y liberarlo est.. Mar25. Calcular Beneficios"/>
    <s v="1. Se programan sesiones de seguimiento de avances 1 vez a la semana, Sem 24 al 28 de feb_x000a_2. Al terminar la primer corrida de información y ver el potencial de clientes, se hará un plan de acción para modificar precios a manera de piloto._x000a_3. Definir plan de despliegue con Gtes. comerciales - Mar 30"/>
    <n v="15000"/>
    <m/>
    <s v="Reducción de tiempos"/>
    <m/>
    <m/>
    <m/>
    <m/>
    <m/>
    <m/>
    <m/>
    <s v="Incremento de precio extraordinario a cliente con bajo margen (revisar resultados en primer corrida)"/>
    <m/>
    <m/>
    <s v="Terminado"/>
  </r>
  <r>
    <m/>
    <n v="15"/>
    <s v="AM03222"/>
    <m/>
    <s v="APP y BD para alimentación de licencias de conductores PGP ."/>
    <s v="Aplicación para la alimentación de las licencias de conductores PGP a nivel nacional, que permite el tracking de la vigencia."/>
    <m/>
    <d v="2025-04-11T00:00:00"/>
    <d v="2025-04-14T00:00:00"/>
    <d v="2025-04-30T00:00:00"/>
    <n v="16"/>
    <s v="On time"/>
    <x v="2"/>
    <s v="No"/>
    <s v="Digital Nlatam - Practicantes"/>
    <x v="0"/>
    <s v="Digital"/>
    <s v="Practicantes"/>
    <s v="Diego Carpio"/>
    <s v="Manuel Lozoya"/>
    <s v="NA"/>
    <s v="Miguel Delgado"/>
    <s v="Operaciones"/>
    <s v="Si"/>
    <s v="Claudia Oliden"/>
    <s v="Producción/Distribución Envasados"/>
    <n v="3"/>
    <n v="5"/>
    <n v="3"/>
    <n v="5"/>
    <n v="3"/>
    <n v="3"/>
    <n v="5"/>
    <n v="405"/>
    <n v="5"/>
    <n v="5"/>
    <n v="4"/>
    <n v="3"/>
    <n v="3"/>
    <n v="5"/>
    <n v="5"/>
    <n v="450"/>
    <n v="855"/>
    <s v="S: BD terminada y APP_x000a_N: Publicación y Capacitación de personal de Operaciones para alimentar información"/>
    <s v="Terminado el desarrollo, solo falta validar acceso con ID y alimentar BD con datos de RH proporcionados por Laura Ocampo."/>
    <n v="10000"/>
    <m/>
    <s v="Control / Compliance"/>
    <m/>
    <m/>
    <m/>
    <m/>
    <m/>
    <m/>
    <m/>
    <n v="0"/>
    <d v="2025-08-01T00:00:00"/>
    <d v="2026-07-01T00:00:00"/>
    <s v="Terminado"/>
  </r>
  <r>
    <m/>
    <n v="16"/>
    <s v="Proceso Jul-25"/>
    <m/>
    <s v="APP y BD para alimentación de Constancia de Aptitud Psicofísica de conductores PGP"/>
    <s v="Aplicación para la alimentación de las Constancias de Aptitud Psicofísica de conductores PGP a nivel nacional. Requerimiento de Compliance para SCT"/>
    <m/>
    <d v="2025-04-29T00:00:00"/>
    <d v="2025-04-14T00:00:00"/>
    <d v="2025-04-30T00:00:00"/>
    <n v="16"/>
    <s v="On time"/>
    <x v="2"/>
    <s v="No"/>
    <s v="Digital Nlatam - Practicantes"/>
    <x v="0"/>
    <s v="Digital"/>
    <s v="Practicantes"/>
    <s v="Jesús Guzmán"/>
    <s v="Diego Carpio"/>
    <s v="NA"/>
    <s v="Miguel Delgado"/>
    <s v="Operaciones"/>
    <s v="Si"/>
    <s v="Claudia Oliden"/>
    <s v="Producción/Distribución Envasados"/>
    <n v="3"/>
    <n v="5"/>
    <n v="3"/>
    <n v="5"/>
    <n v="3"/>
    <n v="3"/>
    <n v="5"/>
    <n v="405"/>
    <n v="5"/>
    <n v="5"/>
    <n v="4"/>
    <n v="3"/>
    <n v="3"/>
    <n v="5"/>
    <n v="5"/>
    <n v="450"/>
    <n v="855"/>
    <s v="S: BD terminada y APP_x000a_N: Publicación y Capacitación de personal de Operaciones para alimentar información"/>
    <s v="Obtener la información del personal por parte de RH."/>
    <n v="10000"/>
    <m/>
    <s v="Control / Compliance"/>
    <m/>
    <m/>
    <m/>
    <m/>
    <m/>
    <m/>
    <m/>
    <m/>
    <d v="2025-08-01T00:00:00"/>
    <d v="2026-07-01T00:00:00"/>
    <s v="Terminado"/>
  </r>
  <r>
    <m/>
    <n v="17"/>
    <s v="Proceso Jul-25"/>
    <m/>
    <s v="Herramienta Digital del análisis de inventario de cilindros basado en el modelo de CIM"/>
    <s v="Herramienta gráfica que permite desplegar los resultados del modelo del Cilinder Inventory Management para identificar las oportunidades de balance y tranferencia de inventarios en las localidades de PGP"/>
    <m/>
    <d v="2024-10-01T00:00:00"/>
    <d v="2025-01-03T00:00:00"/>
    <d v="2025-04-30T00:00:00"/>
    <n v="117"/>
    <s v="On time"/>
    <x v="0"/>
    <m/>
    <s v="Digital Nlatam - Practicantes"/>
    <x v="0"/>
    <s v="Digital"/>
    <s v="Practicantes"/>
    <s v="Diego Carpio"/>
    <s v="Francisco Mata"/>
    <s v="Gerardo Moya"/>
    <s v="José Ramón Rodríguez"/>
    <s v="PGP Nte./ Occidente / Noroeste"/>
    <s v="Sí"/>
    <s v="Manuel Lozoya"/>
    <s v="Producción/Distribución Envasados"/>
    <n v="5"/>
    <n v="5"/>
    <n v="1"/>
    <n v="5"/>
    <n v="5"/>
    <n v="1"/>
    <n v="5"/>
    <n v="405"/>
    <n v="4"/>
    <n v="5"/>
    <n v="3"/>
    <n v="5"/>
    <n v="3"/>
    <n v="5"/>
    <n v="5"/>
    <n v="450"/>
    <n v="855"/>
    <s v="S: Terminada validada por Operaciones_x000a_N: En seguimiento para su difusión y uso "/>
    <s v="Se realizan sesiones con Jose Lainez de Corporación para el entendimiento del modelo del CIM y poder aprovechar el modelo en el desarrollo del tablero"/>
    <s v="Control de Activos"/>
    <m/>
    <s v="Control de Inventarios"/>
    <m/>
    <m/>
    <m/>
    <m/>
    <m/>
    <m/>
    <m/>
    <m/>
    <m/>
    <m/>
    <s v="Terminado"/>
  </r>
  <r>
    <m/>
    <n v="18"/>
    <m/>
    <m/>
    <s v="Herramienta Digital para el análisis y seguimiento de licencias y Constancias Psicofísicas de conductores linde."/>
    <s v="Visor que reportará estatus de licencias y Constancias Psicofísicas de conductores PGP a nivel nacional así como de las alertas emitidas previas a los vencimientos de documentos"/>
    <m/>
    <d v="2025-04-23T00:00:00"/>
    <d v="2025-05-26T00:00:00"/>
    <d v="2025-06-30T00:00:00"/>
    <n v="35"/>
    <s v="On time"/>
    <x v="2"/>
    <s v="No"/>
    <s v="Digital Nlatam - Practicantes"/>
    <x v="0"/>
    <s v="Digital"/>
    <s v="Practicantes"/>
    <s v="Diego Carpio"/>
    <s v="Manuel Lozoya"/>
    <s v="NA"/>
    <s v="Miguel Delgado"/>
    <s v="Operaciones"/>
    <s v="Si"/>
    <s v="Claudia Oliden"/>
    <s v="Producción/Distribución Envasados"/>
    <n v="3"/>
    <n v="5"/>
    <n v="3"/>
    <n v="5"/>
    <n v="3"/>
    <n v="3"/>
    <n v="5"/>
    <n v="405"/>
    <n v="5"/>
    <n v="5"/>
    <n v="4"/>
    <n v="3"/>
    <n v="3"/>
    <n v="5"/>
    <n v="5"/>
    <n v="450"/>
    <n v="855"/>
    <s v="S: Ya se cuenta con el visor, solo se está ajustando un powerautomate para el envío de alertas."/>
    <m/>
    <s v="Compliance"/>
    <m/>
    <s v="Control / Compliance"/>
    <m/>
    <m/>
    <m/>
    <m/>
    <m/>
    <m/>
    <m/>
    <m/>
    <m/>
    <m/>
    <s v="Terminado"/>
  </r>
  <r>
    <s v="A5"/>
    <n v="19"/>
    <s v="AM03223"/>
    <n v="27157"/>
    <s v="Rental &amp; Fees Tracking RPA/AI"/>
    <s v="Herramienta para automatizar el cobro de rentas a clientes y dar seguimiento. (Etapa 1 Dashboard de datos)"/>
    <m/>
    <s v="TBD"/>
    <d v="2024-01-01T00:00:00"/>
    <d v="2025-03-01T00:00:00"/>
    <n v="425"/>
    <s v="On time"/>
    <x v="1"/>
    <m/>
    <s v="Digital Nlatam"/>
    <x v="0"/>
    <s v="Digital EEUU"/>
    <m/>
    <s v="Oscar Flores"/>
    <s v="Oscar Flores / Alejandro Torres"/>
    <s v="Iván Arredondo/Lei Sun"/>
    <s v="José Ramón Rodríguez"/>
    <s v="PGP Norte"/>
    <s v="Sí"/>
    <s v="Marina Dávila"/>
    <s v="Marketing/Ventas Cilindros"/>
    <n v="5"/>
    <n v="5"/>
    <n v="5"/>
    <n v="5"/>
    <n v="3"/>
    <n v="3"/>
    <n v="5"/>
    <n v="465"/>
    <n v="5"/>
    <n v="5"/>
    <n v="2"/>
    <n v="3"/>
    <n v="3"/>
    <n v="5"/>
    <n v="3"/>
    <n v="390"/>
    <n v="855"/>
    <s v="S: Identificación de oportunidades de incremento del ingreso por cobro de rentas. Versión conectada a JDE México, con detalle de casos por vendedor. Liberado para identificar oportunidades de cobro_x000a__x000a_N: Se realiza presentación de la Htta y en proceso capacitaciones a personal"/>
    <s v="Armar plan de despliegue - Programar las sesiones de capacitación con Gtes _x000a_Actualizar valores de target para rentas, con la Corporación  - completo_x000a_Desarrollar tablero para el tracking de beneficios con apoyo de la Corporación_x000a_Sesión para validar cómo conectarlo con CRM y programar tareas para ventas_x000a_"/>
    <n v="300000"/>
    <m/>
    <m/>
    <m/>
    <m/>
    <m/>
    <m/>
    <m/>
    <m/>
    <m/>
    <n v="0"/>
    <d v="2025-05-01T00:00:00"/>
    <d v="2026-04-01T00:00:00"/>
    <s v="Terminado"/>
  </r>
  <r>
    <m/>
    <n v="20"/>
    <m/>
    <n v="30619"/>
    <s v="Reporte de Dotaciones Negativas"/>
    <s v="Enviar un reporte o alerta a vendedores y facturistas cuando se encuentre un caso de dotación negativa reciente de cualquier producto, basado en la última actualización de dotaciones de clientes y localidades (Alertar si el cliente presenta una dotación negativa y además en el periodo de actualización anterior tuvo una dotación mayor)"/>
    <m/>
    <d v="2025-03-24T00:00:00"/>
    <d v="2025-01-04T00:00:00"/>
    <d v="2025-05-23T00:00:00"/>
    <n v="139"/>
    <s v="On time"/>
    <x v="4"/>
    <m/>
    <s v="Digital Nlatam"/>
    <x v="0"/>
    <s v="Digital "/>
    <m/>
    <s v="Erika Acosta"/>
    <s v="Erika Acosta"/>
    <s v="Gustavo Primo"/>
    <s v="Aldo Maldonado"/>
    <s v="Operaciones"/>
    <s v="Sí"/>
    <s v="Marina Dávila"/>
    <s v="Producción/Distribución Envasados"/>
    <n v="5"/>
    <n v="5"/>
    <n v="3"/>
    <n v="5"/>
    <n v="1"/>
    <n v="3"/>
    <n v="3"/>
    <n v="375"/>
    <n v="5"/>
    <n v="5"/>
    <n v="4"/>
    <n v="5"/>
    <n v="5"/>
    <n v="5"/>
    <n v="3"/>
    <n v="480"/>
    <n v="855"/>
    <s v="S:Se terminaron los desarrollos según los requerimientos y se realizaron pruebas. La herramienta fue liberada en producción dentro del dashboard GAP-Inventario Añejamiento_x000a_N: Despliegue por parte del negocio con usuarios"/>
    <m/>
    <s v="Control de Activos"/>
    <n v="0"/>
    <s v="Control"/>
    <m/>
    <m/>
    <m/>
    <m/>
    <m/>
    <m/>
    <m/>
    <m/>
    <m/>
    <m/>
    <s v="Terminado"/>
  </r>
  <r>
    <m/>
    <n v="21"/>
    <s v="Proceso Jul-25"/>
    <m/>
    <s v="Página Sharepoint para Distribución "/>
    <s v="Site de SharePoint que contenga la información relativa al área de Distribución: procedimientos, materiales de capacitación PESD. Réplica sitio Retail"/>
    <m/>
    <d v="2024-12-06T00:00:00"/>
    <d v="2025-02-25T00:00:00"/>
    <d v="2025-03-30T00:00:00"/>
    <n v="33"/>
    <s v="On time"/>
    <x v="2"/>
    <s v="No"/>
    <s v="Digital Nlatam - Citizen Developers"/>
    <x v="0"/>
    <s v="NA"/>
    <s v="Claudia Oliden"/>
    <s v="Arturo Lozano"/>
    <s v="Arturo Lozano"/>
    <m/>
    <s v="Miguel Delgado"/>
    <s v="Operaciones"/>
    <s v="Sí"/>
    <s v="Claudia Oliden"/>
    <s v="Producción/Distribución Envasados"/>
    <n v="3"/>
    <n v="5"/>
    <n v="4"/>
    <n v="5"/>
    <n v="0"/>
    <n v="3"/>
    <n v="5"/>
    <n v="375"/>
    <n v="5"/>
    <n v="5"/>
    <n v="3"/>
    <n v="5"/>
    <n v="3"/>
    <n v="5"/>
    <n v="5"/>
    <n v="465"/>
    <n v="840"/>
    <s v="S: Se diseñó y construyó el sitio. Actualmente dados de alta 24 documentos, 5 dashboards, 2 accesos a sitios, 34 videos._x000a__x000a_N: En proceso se sube información que comparta Arturo Lozano en la página."/>
    <s v="Continuar con alimentación que compartan Arturo Lozano y Salvador González."/>
    <s v="Reducción de Tiempo"/>
    <m/>
    <s v="Control  Interno_x000a_Estandarizacion"/>
    <m/>
    <m/>
    <m/>
    <m/>
    <m/>
    <m/>
    <m/>
    <m/>
    <m/>
    <m/>
    <s v="Terminado"/>
  </r>
  <r>
    <m/>
    <n v="22"/>
    <s v="AM03136"/>
    <m/>
    <s v="Notificaciones automáticas a Clientes. RPA/AI"/>
    <s v="Automatización de proceso de notificación al cliente al momento de generar una transacción con Linde a su nombre."/>
    <m/>
    <d v="2024-01-01T00:00:00"/>
    <d v="2023-01-11T00:00:00"/>
    <d v="2025-03-01T00:00:00"/>
    <n v="780"/>
    <s v="On time"/>
    <x v="0"/>
    <s v="No"/>
    <s v="IT Group"/>
    <x v="0"/>
    <s v="IT Local"/>
    <s v="Marina Dávila"/>
    <s v="Oscar Flores"/>
    <s v="Marina Dávila"/>
    <s v="Carlos Arturo Rodríguez_x000a_/ Armando Ramos"/>
    <s v="José Ramón Rodríguez"/>
    <s v="PGP NAL."/>
    <s v="Sí"/>
    <s v="Marina Dávila"/>
    <s v="Marketing/Ventas Cilindros"/>
    <n v="4"/>
    <n v="5"/>
    <n v="5"/>
    <n v="5"/>
    <n v="1"/>
    <n v="5"/>
    <n v="5"/>
    <n v="450"/>
    <n v="5"/>
    <n v="5"/>
    <n v="2"/>
    <n v="5"/>
    <n v="3"/>
    <n v="3"/>
    <n v="3"/>
    <n v="390"/>
    <n v="840"/>
    <s v="S: RPA terminado, liberado para Cedis Saltillo y Cedis VH,_x000a_N: Continuación de despliegue resto de localidades"/>
    <s v="Marina convoca a Fuerza comercial y CSC para comunicación 26 de Feb, Ctes. 27 de Feb."/>
    <s v="Control de Activos"/>
    <n v="0"/>
    <s v="Soft Savings - Control_x000a_Satisfacción del cliente_x000a_Compliance_x000a_Servicio al Cliente"/>
    <m/>
    <m/>
    <m/>
    <m/>
    <m/>
    <m/>
    <m/>
    <n v="0"/>
    <m/>
    <m/>
    <s v="Terminado"/>
  </r>
  <r>
    <m/>
    <n v="26"/>
    <m/>
    <m/>
    <s v="Actualización Automática de Tablero de Ventas Retail"/>
    <s v="Automatización de información en tablero existente. Actualmente IT y Retail gestionan parte de la información manual para actualizarlo. _x000a_"/>
    <m/>
    <d v="2024-11-06T00:00:00"/>
    <d v="2025-01-02T00:00:00"/>
    <d v="2025-07-01T00:00:00"/>
    <n v="180"/>
    <s v="On time"/>
    <x v="1"/>
    <s v="Si"/>
    <s v="IT Group"/>
    <x v="0"/>
    <s v="SSC"/>
    <s v="Marina Dávila"/>
    <s v="Marco Pacheco"/>
    <s v="Deyanira Blanco"/>
    <s v="Juan Romero "/>
    <s v="José Ramón Rodríguez"/>
    <s v="PGP Centro/Sur"/>
    <s v="Sí"/>
    <s v="Marina Dávila"/>
    <s v="Marketing/Ventas Cilindros"/>
    <n v="3"/>
    <n v="5"/>
    <n v="2"/>
    <n v="5"/>
    <n v="1"/>
    <n v="5"/>
    <n v="3"/>
    <n v="360"/>
    <n v="5"/>
    <n v="5"/>
    <n v="3"/>
    <n v="3"/>
    <n v="5"/>
    <n v="5"/>
    <n v="5"/>
    <n v="465"/>
    <n v="825"/>
    <s v="S: Se crearon las cards 32535 ( para cargar de forma automática los vendedores vigentes - Juan Romero) la cual ya esta cerrada y la card 32536 (Programa para cargar las excepciones), ambas cards cerradas._x000a_"/>
    <s v="Concluido"/>
    <s v="Optimizacion del Proceso y reducción de tiempo admvo"/>
    <n v="0"/>
    <s v="Tiempo y Control"/>
    <m/>
    <m/>
    <m/>
    <m/>
    <m/>
    <m/>
    <m/>
    <m/>
    <m/>
    <m/>
    <s v="Terminado"/>
  </r>
  <r>
    <s v="G6"/>
    <n v="23"/>
    <m/>
    <n v="30571"/>
    <s v="Price Tag"/>
    <s v="Automatización de las campañas dinámicas de incremento de precios. Identifica rezagos en repaso de la inflación interna. Se alimenta del modelo del proyecto PRICING PRECISION."/>
    <m/>
    <s v="PROYECTO ANTERIOR"/>
    <d v="2024-08-15T00:00:00"/>
    <d v="2025-09-01T00:00:00"/>
    <n v="383"/>
    <s v="On time"/>
    <x v="0"/>
    <s v="No"/>
    <s v="Digital Nlatam"/>
    <x v="1"/>
    <s v="Digital EEUU"/>
    <s v="NA"/>
    <s v="Ninfaedith Fernández"/>
    <s v="Oscar Flores / Ninfaedith Fernández"/>
    <s v="Iván Arredondo/ Frank Mufalli"/>
    <s v="Tania Mercado"/>
    <s v="PGP Centro/Sur"/>
    <s v="Sí"/>
    <s v="Claudia Oliden"/>
    <s v="Finanzas/RH/Compras/Nitropet"/>
    <n v="4"/>
    <n v="5"/>
    <n v="3"/>
    <n v="5"/>
    <n v="5"/>
    <n v="3"/>
    <n v="5"/>
    <n v="450"/>
    <n v="5"/>
    <n v="5"/>
    <n v="2"/>
    <n v="5"/>
    <n v="3"/>
    <n v="3"/>
    <n v="3"/>
    <n v="390"/>
    <n v="840"/>
    <s v="S:Se hizo la carga inicial de los catalogos y se esta configurando la jerarquia organizacional_x000a_N:Esperar la liberación de la primer versión para hacer la carga y probar"/>
    <m/>
    <n v="80000"/>
    <m/>
    <m/>
    <m/>
    <m/>
    <m/>
    <m/>
    <m/>
    <m/>
    <m/>
    <m/>
    <m/>
    <m/>
    <s v="Desarrollo"/>
  </r>
  <r>
    <m/>
    <n v="24"/>
    <m/>
    <m/>
    <s v="Medición de las mermas de Gases en Plantas"/>
    <s v="Actualmente no se miden las mermas diarias. Aprox 8 millones de pesos se incrementaron las mermas Vs el año anterior. Se da seguimiento semanal o quincenal. La información es manual y no siempre se tiene disponible. Se esperaría tener un mapa para tomar decisiones. Actualmente se usa un Excel donde se captura manual Producción, con factores en una &quot;calculadora&quot; de acuerdo al vol de producción."/>
    <m/>
    <d v="2025-03-07T00:00:00"/>
    <d v="2025-08-01T00:00:00"/>
    <m/>
    <n v="32"/>
    <s v="On time"/>
    <x v="4"/>
    <m/>
    <s v="Operaciones"/>
    <x v="2"/>
    <s v="Digital"/>
    <s v="Aldo Maldonado"/>
    <s v="Diego Carpio"/>
    <s v="Francisco Mata"/>
    <m/>
    <s v="Miguel Delgado"/>
    <s v="Operaciones"/>
    <s v="Si"/>
    <s v="Marina Dávila"/>
    <s v="Producción/Distribución Envasados"/>
    <n v="5"/>
    <n v="5"/>
    <n v="1"/>
    <n v="5"/>
    <n v="1"/>
    <n v="3"/>
    <n v="3"/>
    <n v="345"/>
    <n v="5"/>
    <n v="5"/>
    <n v="2"/>
    <n v="5"/>
    <n v="5"/>
    <n v="5"/>
    <n v="5"/>
    <n v="480"/>
    <n v="825"/>
    <s v="Revisar con el negocio"/>
    <m/>
    <m/>
    <m/>
    <m/>
    <m/>
    <m/>
    <m/>
    <m/>
    <m/>
    <m/>
    <m/>
    <m/>
    <m/>
    <m/>
    <s v="Nuevo"/>
  </r>
  <r>
    <m/>
    <n v="25"/>
    <m/>
    <m/>
    <s v="Capacitación para el programa del PESD"/>
    <s v="Desarrollo de materiales de capacitación digitales en Synthesia sobre el PESD para Conductores profesionales, que serán publicados en Elevate y tendrán exámenes para asegurar el aprendizaje."/>
    <m/>
    <d v="2024-12-06T00:00:00"/>
    <d v="2025-08-15T00:00:00"/>
    <d v="2025-11-01T00:00:00"/>
    <n v="78"/>
    <s v="On time"/>
    <x v="2"/>
    <s v="No"/>
    <s v="Digital Nlatam - Practicantes"/>
    <x v="2"/>
    <s v="Digital"/>
    <s v="Practicantes - Valenti Arriaga"/>
    <s v="Arturo Lozano"/>
    <s v="Arturo Lozano"/>
    <s v="ND"/>
    <s v="Tania Mercado"/>
    <s v="Operaciones"/>
    <s v="Sí"/>
    <s v="Claudia Oliden"/>
    <s v="Distribución Bulk/Servicio a Clientes - Instalaciones"/>
    <n v="3"/>
    <n v="1"/>
    <n v="4"/>
    <n v="5"/>
    <n v="1"/>
    <n v="5"/>
    <n v="5"/>
    <n v="360"/>
    <n v="5"/>
    <n v="5"/>
    <n v="3"/>
    <n v="5"/>
    <n v="3"/>
    <n v="5"/>
    <n v="5"/>
    <n v="465"/>
    <n v="825"/>
    <s v="S: Se tiene ya asignado al nuevo practicante Valenti Arriaga, el cual ya está entrenado en Synthesia. El siguiente paso es la recolección de la información con Arturo Lozano y Salvador González para desarrollar los videos. Posteriormente se solicitará a César González que suba los videos a Elevate y se hará el kickoff para su uso junto con el team de distribución STAFF."/>
    <s v="Solicitar a Arturo Lozano los materiales de capacitación para generarvideo en Synthesia."/>
    <m/>
    <m/>
    <s v="Control, compliance"/>
    <m/>
    <m/>
    <m/>
    <m/>
    <m/>
    <m/>
    <m/>
    <m/>
    <m/>
    <m/>
    <s v="Nuevo Arrancado"/>
  </r>
  <r>
    <s v="G7"/>
    <n v="27"/>
    <s v="GPG34734"/>
    <m/>
    <s v="Argus for Customer Contracts"/>
    <s v="El objetivo es alimentar la herramienta con contratos y esta genere tablas e info de manera organizada (predefinida). Con el objetivo de identificar oportunidades de cobros o ajustes a clientes."/>
    <m/>
    <s v="PROYECTO ANTERIOR"/>
    <d v="2024-08-01T00:00:00"/>
    <d v="2025-05-24T00:00:00"/>
    <n v="397"/>
    <s v="On time"/>
    <x v="0"/>
    <s v="No"/>
    <s v="Digital Nlatam - Citizen Developers"/>
    <x v="0"/>
    <s v="Global AI"/>
    <s v="NA"/>
    <s v="Ninfaedith Fernández"/>
    <s v="Ninfaedith Fernández"/>
    <s v="Iván Arredondo"/>
    <s v="Tania Mercado"/>
    <s v="Finanzas /Compras / IT"/>
    <s v="Sí"/>
    <s v="Claudia Oliden"/>
    <s v="Finanzas/RH/Compras/Nitropet"/>
    <n v="4"/>
    <n v="5"/>
    <n v="1"/>
    <n v="5"/>
    <n v="3"/>
    <n v="3"/>
    <n v="5"/>
    <n v="390"/>
    <n v="4"/>
    <n v="4"/>
    <n v="3"/>
    <n v="5"/>
    <n v="5"/>
    <n v="3"/>
    <n v="5"/>
    <n v="435"/>
    <n v="825"/>
    <s v="S: Se finaliza y en un proyecto posterior se integrará al CRM._x000a_N: En un siguiente proyecto se desarrollará la integración con CRM e integrar al equipo de T. Digital, Edgar Madrigal, Ruben Gonzalez y Cindy Lozano"/>
    <s v="Falta la integración al CRM como una segunda etapa."/>
    <n v="64000"/>
    <m/>
    <m/>
    <m/>
    <m/>
    <m/>
    <m/>
    <m/>
    <m/>
    <m/>
    <n v="0"/>
    <d v="2025-06-01T00:00:00"/>
    <m/>
    <s v="Terminado"/>
  </r>
  <r>
    <m/>
    <n v="28"/>
    <m/>
    <m/>
    <s v="Migración CIAC /Atento"/>
    <s v="Migración de actividades de asesores comerciales que actualmente desempeña personal interno a terciarizarlo con Atento en el CSC"/>
    <m/>
    <d v="2025-04-01T00:00:00"/>
    <d v="2025-04-01T00:00:00"/>
    <d v="2025-06-01T00:00:00"/>
    <n v="61"/>
    <s v="On time"/>
    <x v="1"/>
    <m/>
    <s v="Digital Nlatam - Citizen Developers"/>
    <x v="0"/>
    <m/>
    <s v="Pilar Arenas"/>
    <s v="Gonzalo Algarra"/>
    <s v="Gonzalo Algarra"/>
    <m/>
    <m/>
    <s v="PGP Nacional"/>
    <s v="Si"/>
    <s v="Pilar Arenas"/>
    <m/>
    <n v="5"/>
    <n v="5"/>
    <n v="5"/>
    <n v="5"/>
    <n v="3"/>
    <n v="3"/>
    <n v="3"/>
    <n v="435"/>
    <n v="4"/>
    <n v="5"/>
    <n v="3"/>
    <n v="3"/>
    <n v="3"/>
    <n v="5"/>
    <n v="3"/>
    <n v="390"/>
    <n v="825"/>
    <s v="S: Se solicita a Pilar Arenas empezar a trabajar con Equipo de CSC para migrar actividades. Se sostienen reuniones en el mes de Abril_x000a_N: En proceso transición de actividades durante May y Jun."/>
    <m/>
    <s v="Optimizacion del Proceso"/>
    <m/>
    <m/>
    <m/>
    <m/>
    <m/>
    <m/>
    <m/>
    <m/>
    <m/>
    <m/>
    <m/>
    <m/>
    <s v="Desarrollo"/>
  </r>
  <r>
    <s v="E8"/>
    <n v="29"/>
    <s v="Proceso Jul-25"/>
    <m/>
    <s v="Segmentación de clientes CIAC - Norte"/>
    <s v="Proceso automático para actualizar la segmentación de los clientes de PGP según sus criterios de comportamiento"/>
    <m/>
    <d v="2024-09-01T00:00:00"/>
    <d v="2024-01-09T00:00:00"/>
    <d v="2025-03-01T00:00:00"/>
    <n v="417"/>
    <s v="On time"/>
    <x v="5"/>
    <m/>
    <s v="Transformación Digital"/>
    <x v="0"/>
    <s v="SSC"/>
    <m/>
    <s v="Oscar Flores"/>
    <s v="Ana Treviño"/>
    <s v="César Paz"/>
    <s v="José Ramón Rodríguez"/>
    <s v="PGP Nte./ Occidente / Noroeste"/>
    <s v="Sí"/>
    <s v="Pilar Arenas"/>
    <s v="Marketing/Ventas Cilindros"/>
    <n v="3"/>
    <n v="5"/>
    <n v="3"/>
    <n v="5"/>
    <n v="3"/>
    <n v="5"/>
    <n v="3"/>
    <n v="405"/>
    <n v="5"/>
    <n v="5"/>
    <n v="2"/>
    <n v="3"/>
    <n v="3"/>
    <n v="5"/>
    <n v="5"/>
    <n v="420"/>
    <n v="825"/>
    <s v="S:Se desarrolló en CRM tablas con los cuestionarios para capturar la información y mediante un reporte combinando calcular los valores de cada segmento al que corresponden los clientes. Actualmente se está utilizando en CIAC Norte_x000a__x000a_N: Replicar a Centro y otras divisiones"/>
    <s v="1. Sesión para revisar el alcance del avance en CRM y definir cómo se puede replicar para el Centro_x000a_2. Tocar base con Gonzalo y Paco porque hay cambio en el alcance de la implementación del CIAC_x000a_3. Incluir dentro del alcance de los practicantes el diseño del proceso automático de la segmentación"/>
    <s v="Reducción de Tiempo"/>
    <m/>
    <s v="Automatización_x000a_Reducción de Hrs Hombre"/>
    <m/>
    <m/>
    <m/>
    <m/>
    <m/>
    <m/>
    <m/>
    <m/>
    <m/>
    <m/>
    <s v="Terminado"/>
  </r>
  <r>
    <m/>
    <n v="31"/>
    <m/>
    <n v="30498"/>
    <s v="Aplicación Qliq _x000a_Lento movimiento"/>
    <s v="Analizar la información generada por TA para identificar oportunidades de Lento movimiento, mejorar y monitorear el inventario por localidad "/>
    <m/>
    <d v="2025-01-01T00:00:00"/>
    <d v="2025-01-07T00:00:00"/>
    <d v="2025-05-23T00:00:00"/>
    <n v="136"/>
    <s v="On time"/>
    <x v="0"/>
    <m/>
    <s v="Digital Nlatam"/>
    <x v="0"/>
    <s v="Digital "/>
    <m/>
    <s v="Erika Acosta"/>
    <s v="Anabel Estrada / Brenda Ramírez"/>
    <s v="TBD"/>
    <s v="Aldo Maldonado"/>
    <s v="Operaciones"/>
    <s v="Sí"/>
    <s v="Marina Dávila"/>
    <s v="Producción/Distribución Envasados"/>
    <n v="5"/>
    <n v="5"/>
    <n v="2"/>
    <n v="5"/>
    <n v="3"/>
    <n v="3"/>
    <n v="3"/>
    <n v="390"/>
    <n v="5"/>
    <n v="5"/>
    <n v="3"/>
    <n v="5"/>
    <n v="3"/>
    <n v="5"/>
    <n v="3"/>
    <n v="435"/>
    <n v="825"/>
    <s v="S: Realización de cambios solicitados, no hay nada pendiente por desarrollar. Herramienta liberada._x000a_N: Revisar con usuarios el uso de la herramienta."/>
    <m/>
    <s v="Control de Activos"/>
    <m/>
    <s v="Control de activos_x000a_&lt; 10%"/>
    <m/>
    <m/>
    <m/>
    <m/>
    <m/>
    <m/>
    <m/>
    <m/>
    <m/>
    <m/>
    <s v="Terminado"/>
  </r>
  <r>
    <m/>
    <n v="30"/>
    <m/>
    <n v="30498"/>
    <s v="Aplicación Celonis/Qliq _x000a_Flujo de un cilindro"/>
    <s v="Facilitar el proceso de monitoreo del flujo de un cilindro desde que es inicializado para detectar oportunidades._x000a_"/>
    <m/>
    <s v="TBD"/>
    <d v="2025-01-01T00:00:00"/>
    <m/>
    <n v="244"/>
    <s v="Stand by"/>
    <x v="4"/>
    <m/>
    <s v="Digital Nlatam"/>
    <x v="1"/>
    <s v="Digital Business Solutions (Global)"/>
    <m/>
    <s v="Erika Acosta"/>
    <s v="Anabel Estrada / Brenda Ramírez"/>
    <s v="Uriel Torres / Pedro Ramírez"/>
    <s v="Aldo Maldonado"/>
    <m/>
    <s v="Sí"/>
    <s v="Pilar Arenas"/>
    <s v="Producción/Distribución Envasados"/>
    <n v="5"/>
    <n v="5"/>
    <n v="2"/>
    <n v="5"/>
    <n v="3"/>
    <n v="3"/>
    <n v="3"/>
    <n v="390"/>
    <n v="5"/>
    <n v="5"/>
    <n v="3"/>
    <n v="5"/>
    <n v="3"/>
    <n v="5"/>
    <n v="3"/>
    <n v="435"/>
    <n v="825"/>
    <s v="S:  Se probo la solución en su versión original de Europa, identificando ajustes neCésarios para la región LATAM. _x000a_Se levantaron definiciones de negocio y de proceso para cobros potenciales. Aunque la versión de Europa usaba SAP y se adaptó la nueva versión a JDE._x000a_Actualmente ya se tienen 6 países incluyendo México con esta funcionalidad_x000a_Gerardo solicitó cambios a unos requerimientos - semana del 17 de Feb._x000a_N: Realizar los cambios identificados - 24 al 28 de feb"/>
    <s v="1. Seguimiento con Pedro Ramírez sobre los cambios solicitados - 3 de Mar_x000a_2. Una vez liberados los cambios, se requiere probar y validar._x000a_"/>
    <m/>
    <m/>
    <s v="Control de activos"/>
    <m/>
    <m/>
    <m/>
    <m/>
    <m/>
    <m/>
    <m/>
    <m/>
    <m/>
    <m/>
    <s v="Terminado"/>
  </r>
  <r>
    <m/>
    <n v="32"/>
    <m/>
    <m/>
    <s v="Herramienta Digital para el análisis y seguimiento del uso de Hand Held en Distrubución"/>
    <s v="Herramienta de uso diario con visibilidad de uso de las HH, responsables administrativos, zonas, detalle de clientes y vendedores_x000a_"/>
    <m/>
    <d v="2025-06-01T00:00:00"/>
    <d v="2025-06-01T00:00:00"/>
    <d v="2025-06-30T00:00:00"/>
    <n v="93"/>
    <s v="On time"/>
    <x v="0"/>
    <m/>
    <s v="Digital Nlatam - Citizen Developers"/>
    <x v="0"/>
    <s v="Digital"/>
    <s v="Aldo Maldonado"/>
    <s v="Oscar Flores"/>
    <s v="Oscar Flores"/>
    <s v="N/A"/>
    <s v="José Ramón Rodríguez"/>
    <m/>
    <s v="Si"/>
    <s v="Pilar Arenas"/>
    <s v="Finanzas/RH/Compras/Nitropet"/>
    <n v="3"/>
    <n v="5"/>
    <n v="4"/>
    <n v="5"/>
    <n v="0"/>
    <n v="1"/>
    <n v="3"/>
    <n v="315"/>
    <n v="5"/>
    <n v="5"/>
    <n v="3"/>
    <n v="5"/>
    <n v="5"/>
    <n v="5"/>
    <n v="5"/>
    <n v="495"/>
    <n v="810"/>
    <s v="Se mejoró el reporte original de uso de HH, asignando responsables administrativos, detalle de lo que debe trabajar, por Región y localidad "/>
    <s v="Concluido "/>
    <s v="Control "/>
    <m/>
    <s v="Control / Compliance"/>
    <m/>
    <m/>
    <m/>
    <m/>
    <m/>
    <m/>
    <m/>
    <m/>
    <m/>
    <m/>
    <s v="Análisis"/>
  </r>
  <r>
    <m/>
    <n v="33"/>
    <m/>
    <m/>
    <s v="Heramienta Digital para el análisis y seguimiento diario reclamaciones"/>
    <s v="Seguimiento diario al cierre de reclamaciones con visibilidad de responsables administrativos, zonas, detalle de clientes y vendedores. Estatus, vencimiento, recurrencia etc._x000a_"/>
    <m/>
    <d v="2025-06-01T00:00:00"/>
    <d v="2025-06-01T00:00:00"/>
    <d v="2025-06-30T00:00:00"/>
    <n v="93"/>
    <s v="On time"/>
    <x v="0"/>
    <m/>
    <s v="Digital Nlatam - Citizen Developers"/>
    <x v="0"/>
    <s v="Digital"/>
    <s v="Aldo Maldonado"/>
    <s v="Oscar Flores"/>
    <s v="Oscar Flores"/>
    <s v="N/A"/>
    <s v="José Ramón Rodríguez"/>
    <m/>
    <s v="Si"/>
    <s v="Pilar Arenas"/>
    <s v="Finanzas/RH/Compras/Nitropet"/>
    <n v="3"/>
    <n v="5"/>
    <n v="4"/>
    <n v="5"/>
    <n v="0"/>
    <n v="1"/>
    <n v="3"/>
    <n v="315"/>
    <n v="5"/>
    <n v="5"/>
    <n v="3"/>
    <n v="5"/>
    <n v="5"/>
    <n v="5"/>
    <n v="5"/>
    <n v="495"/>
    <n v="810"/>
    <s v="Se desarrolló un nuevo reporte para visualizar el estatus de las reclamaciones, este reporte se actualiza a diario.  Se puede visualizar por responsable administrativo, Región, localida. Estatus, reclamaciones por vencer y el deatlle de la información de la reclamación y todo lo documentado en el SMC"/>
    <s v="Concluido "/>
    <s v="Control "/>
    <m/>
    <s v="Control / Compliance"/>
    <m/>
    <m/>
    <m/>
    <m/>
    <m/>
    <m/>
    <m/>
    <m/>
    <m/>
    <m/>
    <s v="Análisis"/>
  </r>
  <r>
    <m/>
    <n v="34"/>
    <m/>
    <m/>
    <s v="Actualización a la herramienta digital de seguimiento a Permisos en tiendas"/>
    <s v="Mejoras al reporte. incluye al responsable administrativo y una visión de corto plazo de lo que está en riesgo de vencimiento."/>
    <m/>
    <d v="2025-06-01T00:00:00"/>
    <d v="2025-06-01T00:00:00"/>
    <d v="2025-06-30T00:00:00"/>
    <n v="93"/>
    <s v="On time"/>
    <x v="0"/>
    <m/>
    <s v="Digital Nlatam - Citizen Developers"/>
    <x v="0"/>
    <s v="Digital"/>
    <s v="Aldo Maldonado"/>
    <s v="Oscar Flores"/>
    <s v="Oscar Flores"/>
    <s v="N/A"/>
    <s v="José Ramón Rodríguez"/>
    <m/>
    <s v="Si"/>
    <s v="Pilar Arenas"/>
    <s v="Finanzas/RH/Compras/Nitropet"/>
    <n v="3"/>
    <n v="5"/>
    <n v="4"/>
    <n v="5"/>
    <n v="0"/>
    <n v="1"/>
    <n v="3"/>
    <n v="315"/>
    <n v="5"/>
    <n v="5"/>
    <n v="3"/>
    <n v="5"/>
    <n v="5"/>
    <n v="5"/>
    <n v="5"/>
    <n v="495"/>
    <n v="810"/>
    <s v="Se desarrolló un nuevo reporte sobre la base del anterior, que no solo muestra el estatus de los permisos si no que también permite dar un seguimiento diario del los permisos en riesgo de vencimiento en el corto plazo."/>
    <s v="Concluido "/>
    <s v="Control "/>
    <m/>
    <s v="Control / Compliance"/>
    <m/>
    <m/>
    <m/>
    <m/>
    <m/>
    <m/>
    <m/>
    <m/>
    <m/>
    <m/>
    <s v="Análisis"/>
  </r>
  <r>
    <m/>
    <n v="37"/>
    <s v="Proceso Jul-25"/>
    <m/>
    <s v="Asistente virtual con AI para consulta de información confiable y aseguramiento de requisitos en el proceso de Exportación de Gases"/>
    <s v="Asistente de AI mediante el uso de NITRO y Copilot que permite consultar información actualizada de normativas y procedimientos que permitan llevar a cabo un proceso de exportación de Gases basado en información actualizada y en Compliance"/>
    <m/>
    <d v="2025-01-01T00:00:00"/>
    <d v="2025-03-13T00:00:00"/>
    <d v="2025-04-30T00:00:00"/>
    <n v="48"/>
    <s v="On time"/>
    <x v="0"/>
    <m/>
    <s v="Digital Nlatam - Citizen Developers"/>
    <x v="0"/>
    <s v="Global AI"/>
    <m/>
    <s v="Raúl Gallegos "/>
    <s v="Karla Beatriz García"/>
    <s v="Gerardo Moya"/>
    <s v="José Ramón Rodríguez"/>
    <s v="Nacional"/>
    <s v="Sí"/>
    <s v="Manuel Lozoya"/>
    <s v="Marketing/Ventas Cilindros"/>
    <n v="3"/>
    <n v="5"/>
    <n v="1"/>
    <n v="5"/>
    <n v="1"/>
    <n v="1"/>
    <n v="3"/>
    <n v="285"/>
    <n v="5"/>
    <n v="5"/>
    <n v="5"/>
    <n v="5"/>
    <n v="5"/>
    <n v="5"/>
    <n v="5"/>
    <n v="525"/>
    <n v="810"/>
    <s v="S: Sesión con Negocio Karla García. Se determinó arrancar con  Ley Aduanera / IATA / IMO se utilizará NITRO en combinación con Copilot para consultas. Se realizaron manuales de negocio OTC para Vta de Exportaciones, Vta de HG´s CIls y Equipos para exportaciones, Procedimiento de Importación para Vta Internacional y las Hojas de Seguras de los principales Productos, se cotizaron las guías de la IATA e IMO en versión PDF 2025, aprox 600 USD c/u, Se acuerda arrancar con Exportaciones (3 personas). Se suben Documentos semana del 7 de Abr. _x000a_N: Hacer la compra de las Guías, Karla García. Subir los documentos pendientes por subir. Para la parte de importaciones se enlazará con el proyecto de aplicación Juan Daniel Gonzalez."/>
    <s v="1. Se requiere conseguir los documentos Digitales para darlos de alta junto con los Fotamos Básicos DGD Packing list y documentos comerciales_x000a__x000a_2. Se agenda sesión de seguimiento con Karla García para semana 22 de Abril y par revisar con Miguel Mtz sesión 7 de Mayo."/>
    <n v="20000"/>
    <m/>
    <s v="Optimización del proceso_x000a_Reducción de carga administrativa"/>
    <m/>
    <m/>
    <m/>
    <m/>
    <m/>
    <m/>
    <m/>
    <m/>
    <m/>
    <m/>
    <s v="Terminado"/>
  </r>
  <r>
    <s v="E2"/>
    <n v="35"/>
    <m/>
    <m/>
    <s v="App Medigas, Rediseño"/>
    <s v="Re diseño de App Medigas para permitir que los pacientes soliciten accesorios, cilindros chicos, o la recolección de activos._x000a_"/>
    <m/>
    <m/>
    <d v="2024-08-01T00:00:00"/>
    <d v="2025-06-01T00:00:00"/>
    <n v="304"/>
    <s v="Cancelado"/>
    <x v="5"/>
    <s v="No"/>
    <s v="Transformación Digital"/>
    <x v="3"/>
    <s v="SSC"/>
    <s v="NA"/>
    <s v="Alan Mendoza"/>
    <s v="Cindy Lozano"/>
    <s v="Christian Carrillo"/>
    <s v="José Ramón Rodríguez"/>
    <s v="Desarrollo de Negocios"/>
    <s v="Sí"/>
    <s v="Claudia Oliden"/>
    <s v="Distribución Bulk/Servicio a Clientes - Instalaciones"/>
    <n v="4"/>
    <n v="5"/>
    <n v="5"/>
    <n v="5"/>
    <n v="1"/>
    <n v="3"/>
    <n v="5"/>
    <n v="420"/>
    <n v="5"/>
    <n v="5"/>
    <n v="2"/>
    <n v="5"/>
    <n v="3"/>
    <n v="1"/>
    <n v="5"/>
    <n v="390"/>
    <n v="810"/>
    <s v="S: Estaba en la etapa de análisis de los requerimientos extra (por pacientes). Originalmente esto surgió por el equipo de T. Digital para generar la adopción por parte de pacientes que siguen marcando al CSC Medigas para solicitudes EXTRA a recargas (otro tipo de accesorio o cilindro y eso no se puede hacer en la APP y es el ajuste que proponía T. Digital). Se quedó en backlog por parte de T. Digital dado que les asignaron otras responsabilidades._x000a_N: En Validación con Edgar Madrigal y Cindy Lozano si se llevará a cabo este año o no."/>
    <s v="Proyecto colocado en backlog por el área de transformación digital dado que es un nice to have y actualmente el equipo se está enfocando en otras necesidades, además que esto nunca fue solicitado por el negocio."/>
    <n v="60000"/>
    <s v="Tiempo - Hard Savings $ 60 K USD (disminución de 4 agentes $25k MXN/mes en CSC por conversión digital)_x000a_"/>
    <s v="Mejora de Servicio a pacientes"/>
    <m/>
    <m/>
    <m/>
    <m/>
    <m/>
    <m/>
    <m/>
    <m/>
    <m/>
    <m/>
    <s v="Análisis"/>
  </r>
  <r>
    <m/>
    <n v="36"/>
    <m/>
    <m/>
    <s v="Uso de Inteligencia Artificial para consulta de información confiable y aseguramiento de requisitos en el proceso de importacion de Gases"/>
    <s v="Facilitar y agilizar el proceso de búsqueda de información relevante de Exportaciones  a través de NITRO"/>
    <m/>
    <d v="2025-03-01T00:00:00"/>
    <d v="2025-03-13T00:00:00"/>
    <d v="2025-10-01T00:00:00"/>
    <n v="202"/>
    <s v="On time"/>
    <x v="0"/>
    <m/>
    <s v="Digital Nlatam - Citizen Developers"/>
    <x v="1"/>
    <s v="Global AI"/>
    <m/>
    <s v="Raúl Gallegos "/>
    <s v="Karla Beatriz García"/>
    <s v="Gerardo Moya"/>
    <s v="Tania Mercado"/>
    <m/>
    <s v="Sí"/>
    <s v="Manuel Lozoya"/>
    <s v="Finanzas/RH/Compras/Nitropet"/>
    <n v="3"/>
    <n v="5"/>
    <n v="1"/>
    <n v="5"/>
    <n v="1"/>
    <n v="1"/>
    <n v="3"/>
    <n v="285"/>
    <n v="5"/>
    <n v="5"/>
    <n v="5"/>
    <n v="5"/>
    <n v="5"/>
    <n v="5"/>
    <n v="5"/>
    <n v="525"/>
    <n v="810"/>
    <s v="S: En análisis requirimientos de info para importaciones y se correrá en paralelo con Proyecto de Exportaciones"/>
    <s v="1. Se requiere conseguir los documentos Digitales para darlos de alta junto con los Fotamos Básicos DGD Packing list y documentos comerciales_x000a_2. Se agenda sesión de seguimiento con Karla García para semana 20 de Marzo_x000a_3. Agosto 2025 / El proyecto se divide en dos partes : 1. Desarrollo de aplicactivo para la administración de los productos (IT), 2. Desarrollo de un visor para visibilidad de la información para el área comercial. "/>
    <m/>
    <m/>
    <s v="Optimización del proceso_x000a_Reducción de carga administrativa"/>
    <m/>
    <m/>
    <m/>
    <m/>
    <m/>
    <m/>
    <m/>
    <m/>
    <m/>
    <m/>
    <s v="Análisis"/>
  </r>
  <r>
    <s v="A1"/>
    <n v="39"/>
    <m/>
    <m/>
    <s v="Nitro for CSC"/>
    <s v="Asistente virtual de consulta de agentes del CSC para brindar respuestas e información a pacientes de Medigas. Haciendo mas confiable y rápida la respuesta"/>
    <m/>
    <d v="2024-08-01T00:00:00"/>
    <d v="2025-01-07T00:00:00"/>
    <d v="2025-05-30T00:00:00"/>
    <n v="143"/>
    <s v="On time"/>
    <x v="5"/>
    <m/>
    <s v="Digital Nlatam - Citizen Developers"/>
    <x v="0"/>
    <s v="Global AI"/>
    <m/>
    <s v="Marcela Hernández"/>
    <s v="Marcela Hernández"/>
    <s v="Iván Arredondo"/>
    <s v="Tania Mercado"/>
    <s v="Finanzas /Compras / IT"/>
    <s v="Sí"/>
    <s v="Marina Dávila"/>
    <s v="Finanzas/RH/Compras/Nitropet"/>
    <n v="3"/>
    <n v="5"/>
    <n v="5"/>
    <n v="5"/>
    <n v="0"/>
    <n v="3"/>
    <n v="5"/>
    <n v="390"/>
    <n v="5"/>
    <n v="5"/>
    <n v="2"/>
    <n v="3"/>
    <n v="3"/>
    <n v="5"/>
    <n v="5"/>
    <n v="420"/>
    <n v="810"/>
    <s v="S: Información cargada en Nitro lista para su uso y liberación_x000a_N: CSC tiene nueva opción de usar herramienta De Atento con mayor funcionalidad."/>
    <m/>
    <s v="Mejora en Servicio"/>
    <n v="0"/>
    <s v="Mejora en servicio a clientes"/>
    <m/>
    <m/>
    <m/>
    <m/>
    <m/>
    <m/>
    <m/>
    <m/>
    <m/>
    <m/>
    <s v="Terminado"/>
  </r>
  <r>
    <m/>
    <n v="38"/>
    <m/>
    <m/>
    <s v="Modificación de las reglas de corte y prioridades en JDE para Medigas en JDE"/>
    <s v="Modificación de las reglas de decision digitales en JDE para los cortes de pedidos y convenios de Medigas para planta Nogalar en función de los acuerdos comerciales y la Operación de planta. Es necesario modificar la lógica actual del módulo de órdenes en JDE con una serie de reglas de corte predefinidas que se traslapan con reglas de convenios negocioados con instituciones Privadas."/>
    <m/>
    <d v="2025-05-14T00:00:00"/>
    <d v="2025-05-14T00:00:00"/>
    <d v="2025-09-01T00:00:00"/>
    <n v="111"/>
    <s v="On time"/>
    <x v="4"/>
    <s v="No"/>
    <s v="IT"/>
    <x v="1"/>
    <s v="IT Local"/>
    <m/>
    <s v="Karla Rodriguez"/>
    <s v="Luis Banda"/>
    <s v="Sergio Israel Rdgz"/>
    <s v="Miguel Delgado"/>
    <s v="Desarrollo de Negocios"/>
    <s v="Si"/>
    <s v="Marina Dávila"/>
    <s v="Marketing/Ventas Cilindros"/>
    <n v="3"/>
    <n v="5"/>
    <n v="1"/>
    <n v="5"/>
    <n v="5"/>
    <n v="3"/>
    <n v="3"/>
    <n v="375"/>
    <n v="5"/>
    <n v="5"/>
    <n v="3"/>
    <n v="5"/>
    <n v="5"/>
    <n v="3"/>
    <n v="3"/>
    <n v="435"/>
    <n v="810"/>
    <s v="S: Se da de alta card 34872, actualmente se estan realizando pruebas para validar información._x000a_N: Fecha de liberación se recorre a sept"/>
    <m/>
    <s v="Servicio / Compliance"/>
    <m/>
    <m/>
    <m/>
    <m/>
    <m/>
    <m/>
    <m/>
    <m/>
    <m/>
    <m/>
    <m/>
    <m/>
    <s v="Análisis"/>
  </r>
  <r>
    <m/>
    <n v="40"/>
    <m/>
    <m/>
    <s v="APP/ BD de documentos para cumplimiento del REPSE en proyectos con clientes para servicios especializados Microbulk."/>
    <s v="APP / BD para solicitud y disponibilidad de documentos requeridos (pagos de nómina /IMSS / INFONAVIT) del REPSE en proyectos de Microbulk con el cliente."/>
    <m/>
    <d v="2025-05-06T00:00:00"/>
    <d v="2025-05-06T00:00:00"/>
    <d v="2025-06-30T00:00:00"/>
    <n v="55"/>
    <s v="On time"/>
    <x v="1"/>
    <s v="No"/>
    <s v="Digital Nlatam - Citizen Developers"/>
    <x v="0"/>
    <s v="Digital"/>
    <s v="Adán Alarcón"/>
    <s v="Jessica Zanella"/>
    <s v="Adán Alarcón"/>
    <s v="NA"/>
    <m/>
    <s v="PGP Nacional"/>
    <s v="Si"/>
    <s v="Claudia Oliden"/>
    <s v="Marketing/Ventas Cilindros"/>
    <n v="3"/>
    <n v="5"/>
    <n v="2"/>
    <n v="5"/>
    <n v="0"/>
    <n v="3"/>
    <n v="3"/>
    <n v="315"/>
    <n v="5"/>
    <n v="5"/>
    <n v="4"/>
    <n v="5"/>
    <n v="3"/>
    <n v="5"/>
    <n v="5"/>
    <n v="480"/>
    <n v="795"/>
    <s v="S: En etapa de implementación, por pasar la info a comunicación."/>
    <s v="Proyecto desarrollado por CITIZEN DEVELOPER: Adán Alarcón"/>
    <s v="Tiempo / Compliance"/>
    <m/>
    <s v="Compliance"/>
    <m/>
    <m/>
    <m/>
    <m/>
    <m/>
    <m/>
    <m/>
    <m/>
    <m/>
    <m/>
    <s v="Terminado"/>
  </r>
  <r>
    <s v="E1"/>
    <n v="41"/>
    <s v="Proceso Jul-25"/>
    <m/>
    <s v="Datawarehouse de logística para KPIS logística"/>
    <s v="Creación de un Dataware house para KPIS logística."/>
    <m/>
    <s v="PROYECTO ANTERIOR"/>
    <d v="2024-01-10T00:00:00"/>
    <d v="2025-03-01T00:00:00"/>
    <n v="416"/>
    <s v="On time"/>
    <x v="2"/>
    <s v="No"/>
    <s v="IT Group"/>
    <x v="0"/>
    <s v="Externo"/>
    <s v="NA"/>
    <s v="Mayela Ramírez"/>
    <s v="Mayela Ramírez"/>
    <s v="Juan España y  proveedor externo"/>
    <s v="Miguel Delgado"/>
    <s v="Operaciones"/>
    <s v="Sí"/>
    <s v="Claudia Oliden"/>
    <s v="Producción/Distribución Envasados"/>
    <n v="5"/>
    <n v="5"/>
    <n v="5"/>
    <n v="5"/>
    <n v="0"/>
    <n v="5"/>
    <n v="5"/>
    <n v="450"/>
    <n v="4"/>
    <n v="4"/>
    <n v="1"/>
    <n v="5"/>
    <n v="3"/>
    <n v="1"/>
    <n v="5"/>
    <n v="345"/>
    <n v="795"/>
    <s v="S: Modelo de datos liberado con el que se han podido construir 3 tableros de indicadores para Distribución._x000a_N: Mantener el modelo y seguir construyendo herramientas basadas en el modelo construido"/>
    <s v="Mayela Ramírez confirma que el proyecto ya está terminado, inlusive los tableros que requiere. Lo que actualmente hace es tener un seguimiento con IT en caso de que algún tablero presente alguna falla."/>
    <s v="Reducción de Tiempo"/>
    <m/>
    <s v="Estandarización_x000a_Reducción de Hrs Hombre_x000a_Integración de Datos"/>
    <m/>
    <m/>
    <m/>
    <m/>
    <m/>
    <m/>
    <m/>
    <m/>
    <m/>
    <m/>
    <s v="Terminado"/>
  </r>
  <r>
    <m/>
    <n v="44"/>
    <m/>
    <m/>
    <s v="Página de Sharepoint de Precios y Contratos."/>
    <s v="Actualización de la página de PYC con información relevante para el área comercial."/>
    <m/>
    <d v="2025-04-23T00:00:00"/>
    <d v="2025-05-22T00:00:00"/>
    <d v="2025-06-25T00:00:00"/>
    <n v="34"/>
    <s v="On time"/>
    <x v="0"/>
    <s v="No"/>
    <s v="Digital Nlatam - Citizen Developers"/>
    <x v="0"/>
    <s v="Digital"/>
    <s v="Claudia Oliden"/>
    <s v="Ninfaedith Fernández"/>
    <s v="Ninfaedith Fernández"/>
    <s v="NA"/>
    <s v="Tania Mercado"/>
    <s v="Finanzas /Compras / IT"/>
    <s v="Si"/>
    <s v="Claudia Oliden"/>
    <s v="Finanzas/RH/Compras/Nitropet"/>
    <n v="3"/>
    <n v="5"/>
    <n v="4"/>
    <n v="5"/>
    <n v="0"/>
    <n v="3"/>
    <n v="0"/>
    <n v="300"/>
    <n v="5"/>
    <n v="5"/>
    <n v="4"/>
    <n v="5"/>
    <n v="3"/>
    <n v="5"/>
    <n v="5"/>
    <n v="480"/>
    <n v="780"/>
    <s v="S: Sitio terminado y validado por Ninfaedith Fernández."/>
    <m/>
    <s v="Reducción de Tiempos de consulta"/>
    <m/>
    <s v="Información para área comercial sobre PYC."/>
    <m/>
    <m/>
    <m/>
    <m/>
    <m/>
    <m/>
    <m/>
    <m/>
    <m/>
    <m/>
    <s v="Terminado"/>
  </r>
  <r>
    <m/>
    <n v="42"/>
    <m/>
    <m/>
    <s v="Eliminación de manejo de efectivo en tiendas."/>
    <s v="Implementación Mercado Pago para ventas de contado, adecuación al Sistema de Bitácoras y Tesorería para el cierre de bitácoras."/>
    <m/>
    <s v="TBD"/>
    <d v="2025-06-01T00:00:00"/>
    <d v="2025-10-01T00:00:00"/>
    <n v="93"/>
    <s v="On time"/>
    <x v="0"/>
    <m/>
    <s v="IT Group"/>
    <x v="1"/>
    <s v="Externo /IT"/>
    <m/>
    <s v="Oscar Flores/Marco Pacheco"/>
    <s v="Deyanira Blanco"/>
    <s v="Velia Niño, Marina Dávila"/>
    <s v="Tania Mercado"/>
    <s v="PGP NAL."/>
    <s v="Sí"/>
    <s v="Marina Dávila"/>
    <s v="Finanzas/RH/Compras/Nitropet"/>
    <n v="5"/>
    <n v="5"/>
    <n v="3"/>
    <n v="5"/>
    <n v="5"/>
    <n v="1"/>
    <n v="3"/>
    <n v="405"/>
    <n v="5"/>
    <n v="5"/>
    <n v="2"/>
    <n v="5"/>
    <n v="3"/>
    <n v="3"/>
    <n v="3"/>
    <n v="390"/>
    <n v="795"/>
    <s v="S: Se firma NDA  y contato. Se implementa nuevo desarrollo en sistema Bitácoras y Tesorería. Se inicia en Agosto piloto con 6 sucursales._x000a_N: En mes septiembre se avanza con implementación en 30 localidades y en octubre con las 46 localidades restantes, a partir de noviembre se inicia cancelación servicio panamericano. Evaluación proceso conductores para eliminación del manejo de efectivo en rutas para implementar en octubre"/>
    <m/>
    <n v="150000"/>
    <m/>
    <s v="Control de transacciones y cumplimiento"/>
    <m/>
    <m/>
    <m/>
    <m/>
    <m/>
    <m/>
    <m/>
    <m/>
    <d v="2025-10-01T00:00:00"/>
    <m/>
    <s v="Desarrollo"/>
  </r>
  <r>
    <m/>
    <n v="43"/>
    <m/>
    <n v="27154"/>
    <s v="Sales Forecast Tool"/>
    <s v="Herramienta para automatizar el proceso de creación de forecast mensual para PGP basado en modelo de la Región Noroeste._x000a_"/>
    <m/>
    <s v="TBD"/>
    <d v="2024-01-15T00:00:00"/>
    <d v="2025-10-01T00:00:00"/>
    <n v="596"/>
    <s v="On time"/>
    <x v="1"/>
    <m/>
    <s v="Digital Nlatam"/>
    <x v="1"/>
    <s v="Digital EEUU"/>
    <m/>
    <s v="Oscar Flores"/>
    <s v="Oscar Flores"/>
    <s v="José Lainez"/>
    <s v="José Ramón Rodríguez"/>
    <s v="PGP Norte"/>
    <s v="Sí"/>
    <s v="Marina Dávila"/>
    <s v="Marketing/Ventas Cilindros"/>
    <n v="3"/>
    <n v="5"/>
    <n v="3"/>
    <n v="5"/>
    <n v="0"/>
    <n v="3"/>
    <n v="5"/>
    <n v="360"/>
    <n v="5"/>
    <n v="5"/>
    <n v="3"/>
    <n v="5"/>
    <n v="3"/>
    <n v="5"/>
    <n v="3"/>
    <n v="435"/>
    <n v="795"/>
    <s v="S: Se realiza el desarrollo y se encuentra en pruebas para validar información._x000a_N: Se realizan juntas semanales de seguimiento"/>
    <m/>
    <s v="Reducción de Tiempos en Gtes"/>
    <n v="0"/>
    <s v="Soft_x000a_Precision de Fcst_x000a_Reducción de Tiempo"/>
    <m/>
    <m/>
    <m/>
    <m/>
    <m/>
    <m/>
    <m/>
    <m/>
    <m/>
    <m/>
    <s v="Desarrollo"/>
  </r>
  <r>
    <m/>
    <n v="45"/>
    <s v="NO"/>
    <m/>
    <s v="Visor de CO2 Bebidas"/>
    <s v="Visor del negocio de CO2 enfocado en indicadores de venta para el segmento de Bebidas para los más importante grupos a nivel México."/>
    <m/>
    <d v="2025-05-06T00:00:00"/>
    <d v="2025-06-15T00:00:00"/>
    <d v="2025-08-28T00:00:00"/>
    <n v="74"/>
    <s v="On time"/>
    <x v="1"/>
    <s v="No"/>
    <s v="Digital Nlatam - Practicantes"/>
    <x v="0"/>
    <s v="Digital"/>
    <s v="Valenti Arriaga / Grisel Martínez"/>
    <s v="Jessica Zanella"/>
    <s v="Grisel Martínez"/>
    <s v="NA"/>
    <s v="NA"/>
    <s v="PGP Nacional"/>
    <s v="Si"/>
    <s v="Claudia Oliden"/>
    <s v="Marketing/Ventas Cilindros"/>
    <n v="3"/>
    <n v="5"/>
    <n v="1"/>
    <n v="5"/>
    <n v="0"/>
    <n v="3"/>
    <n v="3"/>
    <n v="300"/>
    <n v="5"/>
    <n v="5"/>
    <n v="4"/>
    <n v="5"/>
    <n v="3"/>
    <n v="5"/>
    <n v="5"/>
    <n v="480"/>
    <n v="780"/>
    <s v="Se tiene listo el visor, solo se requiere validar que estén todos los CST por grupo definido por Grisel."/>
    <m/>
    <s v="Ahorro horas hombre preparación reporte"/>
    <m/>
    <m/>
    <m/>
    <m/>
    <m/>
    <m/>
    <m/>
    <m/>
    <m/>
    <m/>
    <m/>
    <m/>
    <s v="Terminado"/>
  </r>
  <r>
    <m/>
    <n v="46"/>
    <m/>
    <n v="35589"/>
    <s v="Update y revisión de Tablero &quot;Homecare Delieveries&quot;"/>
    <s v="Actualización del tablero de Producto entregado a pacientes Homecare (delieveries) que permanecerá en Tableau. El tablero presenta todos las entregas (recargas etc.) a pacientes Homecare."/>
    <m/>
    <s v="PROYECTO ANTERIOR"/>
    <d v="2024-10-01T00:00:00"/>
    <d v="2025-05-09T00:00:00"/>
    <n v="336"/>
    <s v="On time"/>
    <x v="2"/>
    <s v="No"/>
    <s v="Digital Nlatam"/>
    <x v="0"/>
    <s v="Digital"/>
    <s v="NA"/>
    <s v="Alan Mendoza"/>
    <s v="Alan Mendoza"/>
    <s v="Gustavo Primo"/>
    <s v="Armando Guerrero"/>
    <s v="PGP Nte./ Occidente / Noroeste"/>
    <s v="Sí"/>
    <s v="Claudia Oliden"/>
    <s v="Producción/Distribución Envasados"/>
    <n v="3"/>
    <n v="5"/>
    <n v="3"/>
    <n v="5"/>
    <n v="1"/>
    <n v="3"/>
    <n v="3"/>
    <n v="345"/>
    <n v="5"/>
    <n v="5"/>
    <n v="3"/>
    <n v="3"/>
    <n v="5"/>
    <n v="3"/>
    <n v="5"/>
    <n v="435"/>
    <n v="780"/>
    <s v="S:Este tablero se queda en Tableau dado que la corporación definió que sí se mantendran las licencias del mismo. Se realizaron ajustes y quedó terminado._x000a_"/>
    <s v="Terminado."/>
    <s v="Control"/>
    <m/>
    <m/>
    <m/>
    <m/>
    <m/>
    <m/>
    <m/>
    <m/>
    <m/>
    <m/>
    <m/>
    <m/>
    <s v="Terminado"/>
  </r>
  <r>
    <m/>
    <n v="47"/>
    <m/>
    <n v="30618"/>
    <s v="Reporte (visor) de Cumplimiento Homecare"/>
    <s v="Tablero que estaba en Tableau que se migra a Powerbi y hacer ajustes necesarios por fallas del mismo al integrarse Track About. El visor muestra estatus de entregas de Servicios iniciales, finales y muestra servicios pendientes de entrega."/>
    <m/>
    <s v="PROYECTO ANTERIOR"/>
    <d v="2025-02-03T00:00:00"/>
    <d v="2025-05-09T00:00:00"/>
    <n v="95"/>
    <s v="On time"/>
    <x v="2"/>
    <s v="No"/>
    <s v="Digital Nlatam"/>
    <x v="0"/>
    <s v="Digital"/>
    <s v="NA"/>
    <s v="Alan Mendoza"/>
    <s v="Alan Mendoza"/>
    <s v="Gustavo Primo"/>
    <s v="Armando Guerrero"/>
    <s v="PGP Nacional"/>
    <s v="Sí"/>
    <s v="Claudia Oliden"/>
    <s v="Producción/Distribución Envasados"/>
    <n v="3"/>
    <n v="5"/>
    <n v="3"/>
    <n v="5"/>
    <n v="1"/>
    <n v="3"/>
    <n v="3"/>
    <n v="345"/>
    <n v="5"/>
    <n v="5"/>
    <n v="3"/>
    <n v="3"/>
    <n v="5"/>
    <n v="3"/>
    <n v="5"/>
    <n v="435"/>
    <n v="780"/>
    <s v="S :Este tablero quedó finalizado._x000a_N: Uso por parte del negocio_x000a_"/>
    <s v="Terminado."/>
    <s v="Mejora en Servicio"/>
    <m/>
    <m/>
    <m/>
    <m/>
    <m/>
    <m/>
    <m/>
    <m/>
    <m/>
    <m/>
    <m/>
    <m/>
    <s v="Terminado"/>
  </r>
  <r>
    <m/>
    <n v="51"/>
    <m/>
    <m/>
    <s v="BD digital para administración de proyectos de construcción, remodelación o reubicaciones"/>
    <s v="BD que facilita el control y seguimiento de las actividades a ejecutar durante una construcción, remodelación, etc. "/>
    <m/>
    <d v="2025-01-01T00:00:00"/>
    <d v="2025-06-01T00:00:00"/>
    <d v="2025-06-30T00:00:00"/>
    <n v="29"/>
    <s v="On time"/>
    <x v="0"/>
    <s v="No"/>
    <s v="Digital Nlatam - Citizen Developers"/>
    <x v="0"/>
    <s v="Digital"/>
    <s v="Practicantes"/>
    <s v="Oscar Flores"/>
    <s v="Octavio Rendón"/>
    <s v="TBD"/>
    <s v="José Ramón Rodríguez"/>
    <s v="PGP Nacional"/>
    <s v="Sí"/>
    <s v="Claudia Oliden"/>
    <s v="Marketing/Ventas Cilindros"/>
    <n v="3"/>
    <n v="5"/>
    <n v="1"/>
    <n v="3"/>
    <n v="0"/>
    <n v="1"/>
    <n v="3"/>
    <n v="240"/>
    <n v="5"/>
    <n v="5"/>
    <n v="5"/>
    <n v="5"/>
    <n v="5"/>
    <n v="5"/>
    <n v="5"/>
    <n v="525"/>
    <n v="765"/>
    <s v="Terminado"/>
    <s v="Se desarrolló un template de seguimiento  en office 365 lists, con la base de datos de proyectos de construcción y remodelación. Con los status de avance y pendientes"/>
    <s v="Control"/>
    <m/>
    <s v="Simplificación administrativa de los proyectos, mejorar el seguimiento y control de proyectos de Construcción y remodelación. Visibilidad a las Vicepresidencias "/>
    <m/>
    <m/>
    <m/>
    <m/>
    <m/>
    <m/>
    <m/>
    <m/>
    <m/>
    <m/>
    <s v="Concluido"/>
  </r>
  <r>
    <m/>
    <n v="53"/>
    <s v="Proceso Jul-25"/>
    <m/>
    <s v="Herramienta Digital para el análisis y seguimiento de facturas no timbradas con el error relacionado"/>
    <s v="Algoritmo inteligente que identifica los casos de facturas no timbradas para detonar acciones correctiva, mejorar el control de las transacciones y evitar sanciones"/>
    <m/>
    <d v="2025-01-01T00:00:00"/>
    <d v="2025-01-02T00:00:00"/>
    <d v="2025-06-01T00:00:00"/>
    <n v="150"/>
    <s v="On time"/>
    <x v="0"/>
    <m/>
    <s v="Digital Nlatam - Citizen Developers"/>
    <x v="0"/>
    <s v="Digital"/>
    <s v="Aldo Maldonado"/>
    <s v="Oscar Flores"/>
    <s v="Oscar Flores"/>
    <s v="Marina Dávila"/>
    <s v="José Ramón Rodríguez"/>
    <s v="Finanzas /Compras / IT"/>
    <s v="Sí"/>
    <s v="Marina Dávila"/>
    <s v="Finanzas/RH/Compras/Nitropet"/>
    <n v="3"/>
    <n v="5"/>
    <n v="4"/>
    <n v="5"/>
    <n v="1"/>
    <n v="3"/>
    <n v="3"/>
    <n v="360"/>
    <n v="5"/>
    <n v="5"/>
    <n v="2"/>
    <n v="3"/>
    <n v="5"/>
    <n v="3"/>
    <n v="3"/>
    <n v="390"/>
    <n v="750"/>
    <s v="S: Mensualmente en GE existe un promedio de 120 facturas (1.4mmps) que no se timbran por error en datos fiscales, actualmente se obtiene reporte y se trabaja manualmente para identificarlas y tomar acciones._x000a_Posibles Consecuencias para el negocio:_x000a_Denuncia ante SAT, multas, cierre de establecimiento, revocación de certificado. _x000a_Se libera dentro del Scorecard daily visor de ordenes retenidas."/>
    <s v="Se agenda sesión con IT_x000a_30 /Junio : Concluido"/>
    <s v="Control"/>
    <m/>
    <s v="Control administrativo._x000a_Evitar denuncia ante SAT, multas, cierre de establecimiento, revocación de certificado"/>
    <m/>
    <m/>
    <m/>
    <m/>
    <m/>
    <m/>
    <m/>
    <m/>
    <m/>
    <m/>
    <s v="Concluido"/>
  </r>
  <r>
    <m/>
    <n v="48"/>
    <m/>
    <n v="30600"/>
    <s v="Reporte (visor) de Facturación Día Paciente."/>
    <s v="Tablero que presenta datos de facturación de día paciente - Homecare."/>
    <m/>
    <s v="PROYECTO ANTERIOR"/>
    <d v="2025-03-30T00:00:00"/>
    <d v="2025-09-01T00:00:00"/>
    <n v="155"/>
    <s v="On time"/>
    <x v="1"/>
    <s v="No"/>
    <s v="Digital Nlatam"/>
    <x v="1"/>
    <s v="Digital"/>
    <s v="NA"/>
    <s v="Alan Mendoza"/>
    <s v="Israel López (antes Noemí Pérez)"/>
    <s v="Gustavo Primo"/>
    <s v="Armando Guerrero"/>
    <s v="PGP Nacional"/>
    <s v="Sí"/>
    <s v="Claudia Oliden"/>
    <s v="Producción/Distribución Envasados"/>
    <n v="3"/>
    <n v="5"/>
    <n v="3"/>
    <n v="5"/>
    <n v="1"/>
    <n v="3"/>
    <n v="3"/>
    <n v="345"/>
    <n v="5"/>
    <n v="5"/>
    <n v="3"/>
    <n v="3"/>
    <n v="5"/>
    <n v="3"/>
    <n v="5"/>
    <n v="435"/>
    <n v="780"/>
    <s v="S :Ya está el visor en Powerbi. Existió retraso de este proyecto dado que fue originalmente solicitud de Noemí Pérez, quien ya no está en Linde._x000a_N: Falta la validación de formulas que generan la información del visor con Israel López, Leslie Miranda y Lupita Robles._x000a_"/>
    <s v="Asegurar que se generen las juntas con Israel López, Leslie Miranda y Guadalupe Robles."/>
    <m/>
    <m/>
    <m/>
    <m/>
    <m/>
    <m/>
    <m/>
    <m/>
    <m/>
    <m/>
    <m/>
    <m/>
    <m/>
    <s v="Desarrollo"/>
  </r>
  <r>
    <m/>
    <n v="49"/>
    <m/>
    <m/>
    <s v="Modulo de Rentabilidad de Cte./ Producto de HG´s"/>
    <s v="Proyecto Réplica de Digital Américas."/>
    <m/>
    <s v="PROYECTO ANTERIOR"/>
    <d v="2025-01-01T00:00:00"/>
    <d v="2025-10-01T00:00:00"/>
    <n v="244"/>
    <s v="No iniciado"/>
    <x v="1"/>
    <s v="No"/>
    <s v="Digital Nlatam"/>
    <x v="2"/>
    <s v="Digital"/>
    <s v="Aldo Maldonado"/>
    <s v="Oscar Flores"/>
    <s v="Oscar Flores"/>
    <s v="Gerardo Moya"/>
    <s v="José Ramón Rodríguez"/>
    <s v="PGP Nacional"/>
    <s v="Sí"/>
    <s v="Claudia Oliden"/>
    <s v="Marketing/Ventas Cilindros"/>
    <n v="3"/>
    <n v="5"/>
    <n v="3"/>
    <n v="5"/>
    <n v="3"/>
    <n v="1"/>
    <n v="3"/>
    <n v="345"/>
    <n v="5"/>
    <n v="5"/>
    <n v="2"/>
    <n v="5"/>
    <n v="3"/>
    <n v="3"/>
    <n v="5"/>
    <n v="420"/>
    <n v="765"/>
    <s v="S: Gerardo revisará información con el equipo de José Pinto para probar los datos._x000a_N: En función de las pruebas se definirán los sig. Pasos"/>
    <s v="Generar sesión con Oscar Flores para validar alcance de este proyecto."/>
    <m/>
    <m/>
    <m/>
    <m/>
    <m/>
    <m/>
    <m/>
    <m/>
    <m/>
    <m/>
    <m/>
    <m/>
    <m/>
    <s v="Nuevo"/>
  </r>
  <r>
    <m/>
    <n v="50"/>
    <m/>
    <m/>
    <s v="Actualizar el reporte de clientes perdidos o en riesgo, para clientes de Especiales (Win / Lost) "/>
    <s v="Actualizar el reporte de clientes perdidos o en riesgo, para clientes de Especiales (Win / Lost) - _x000a_Para que se acomode a los criterios del SIP"/>
    <m/>
    <d v="2025-07-01T00:00:00"/>
    <d v="2025-08-01T00:00:00"/>
    <d v="2025-10-01T00:00:00"/>
    <n v="61"/>
    <s v="On time"/>
    <x v="1"/>
    <m/>
    <s v="Digital Nlatam"/>
    <x v="2"/>
    <s v="Digital"/>
    <s v="Aldo Maldonado"/>
    <s v="Raúl Gallegos "/>
    <s v="Raúl Gallegos "/>
    <s v="N/A"/>
    <s v="José Ramón Rodríguez"/>
    <m/>
    <s v="Sí"/>
    <s v="Pilar Arenas"/>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s v="Control "/>
    <m/>
    <s v="Control / Compliance"/>
    <m/>
    <m/>
    <m/>
    <m/>
    <m/>
    <m/>
    <m/>
    <m/>
    <m/>
    <m/>
    <s v="Nuevo Arrancado"/>
  </r>
  <r>
    <s v="E6"/>
    <n v="55"/>
    <s v="Proceso Jul-25"/>
    <m/>
    <s v="Modulo Bulk &amp; Microbulk eChannel"/>
    <s v="Acceso a facturación, estados de cuenta, históricos de consumo, niveles de tanques y sobre pedidos de clientes de bulk, microbulk y mixtos._x000a_"/>
    <m/>
    <s v="PROYECTO ANTERIOR"/>
    <d v="2024-05-01T00:00:00"/>
    <d v="2025-02-01T00:00:00"/>
    <n v="276"/>
    <s v="On time"/>
    <x v="1"/>
    <s v="No"/>
    <s v="Transformación Digital"/>
    <x v="0"/>
    <s v="IT Corporativo"/>
    <s v="NA"/>
    <s v="Adriana Loredo / Jessica Zanella"/>
    <s v="Tania Castorena"/>
    <s v="Adolfo Olmedo"/>
    <s v="José Ramón Rodríguez"/>
    <s v="Desarrollo de Negocios"/>
    <s v="Sí"/>
    <s v="Claudia Oliden"/>
    <s v="Marketing/Ventas Cilindros"/>
    <n v="3"/>
    <n v="5"/>
    <n v="5"/>
    <n v="5"/>
    <n v="1"/>
    <n v="3"/>
    <n v="5"/>
    <n v="405"/>
    <n v="3"/>
    <n v="4"/>
    <n v="2"/>
    <n v="5"/>
    <n v="3"/>
    <n v="1"/>
    <n v="5"/>
    <n v="345"/>
    <n v="750"/>
    <s v="S: Terminado_x000a_N: En proceso despliegue interno y externo."/>
    <s v="Productividad - Soft Savings $106.5 K USD,  Hard Savings $15 K USD (conversión digital de pedidos cliente sobre pedido)"/>
    <n v="15000"/>
    <m/>
    <n v="115"/>
    <m/>
    <m/>
    <m/>
    <m/>
    <m/>
    <m/>
    <m/>
    <m/>
    <d v="2025-07-01T00:00:00"/>
    <d v="2026-06-01T00:00:00"/>
    <s v="Terminado"/>
  </r>
  <r>
    <m/>
    <n v="52"/>
    <m/>
    <m/>
    <s v="Actualizar el reporte de clientes perdidos o en riesgo, para clientes de Especiales (Win / Lost) "/>
    <s v="Actualizar el reporte de clientes perdidos o en riesgo, para clientes de Especiales (Win / Lost) - Carolina Varela"/>
    <m/>
    <s v="TBD"/>
    <d v="2025-01-01T00:00:00"/>
    <s v="TBD"/>
    <n v="244"/>
    <s v="Cancelado"/>
    <x v="1"/>
    <m/>
    <s v="Digital Nlatam - Citizen Developers"/>
    <x v="3"/>
    <s v="Digital"/>
    <m/>
    <s v="Raúl Gallegos "/>
    <s v="Raúl Gallegos "/>
    <m/>
    <s v="José Ramón Rodríguez"/>
    <m/>
    <s v="Sí"/>
    <s v="Pilar Arenas"/>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m/>
    <m/>
    <m/>
    <m/>
    <m/>
    <m/>
    <m/>
    <m/>
    <m/>
    <m/>
    <m/>
    <m/>
    <m/>
    <s v="Nuevo"/>
  </r>
  <r>
    <m/>
    <n v="59"/>
    <m/>
    <m/>
    <s v="Herramienta / Visor de costos y gastos Gases Envasados"/>
    <s v="Herramienta que permita visualizar la información actualizada de costos y gastos al detalle, que facilite el análisis y envíe alertas de gastos fuera de promedio."/>
    <m/>
    <d v="2025-05-14T00:00:00"/>
    <d v="2025-05-14T00:00:00"/>
    <d v="2025-08-01T00:00:00"/>
    <n v="79"/>
    <s v="On time"/>
    <x v="1"/>
    <s v="No"/>
    <s v="Transformación Digital"/>
    <x v="0"/>
    <s v="SSC"/>
    <m/>
    <s v="Marco Pacheco"/>
    <s v="Marco Pacheco"/>
    <s v="Aldo Maldonado"/>
    <s v="José Ramón Rodríguez"/>
    <s v="PGP Nacional"/>
    <s v="Si"/>
    <s v="Marina Dávila"/>
    <s v="Marketing/Ventas Cilindros"/>
    <n v="3"/>
    <n v="5"/>
    <n v="1"/>
    <n v="5"/>
    <n v="1"/>
    <n v="3"/>
    <n v="3"/>
    <n v="315"/>
    <n v="5"/>
    <n v="5"/>
    <n v="3"/>
    <n v="3"/>
    <n v="5"/>
    <n v="3"/>
    <n v="5"/>
    <n v="435"/>
    <n v="750"/>
    <s v="S: Card 34390. Se termina y libera desarrollo de dashboard._x000a_N:Se programa capacitación a usuarios."/>
    <m/>
    <s v="Reducción de Tiempos"/>
    <m/>
    <m/>
    <m/>
    <m/>
    <m/>
    <m/>
    <m/>
    <m/>
    <m/>
    <m/>
    <m/>
    <m/>
    <s v="Pruebas"/>
  </r>
  <r>
    <s v="A6"/>
    <n v="54"/>
    <m/>
    <m/>
    <s v="Roadnet Cloud"/>
    <s v="Migración de RoadNet Entreprise a RoadNet Cloud."/>
    <m/>
    <s v="PROYECTO ANTERIOR"/>
    <d v="2024-04-30T00:00:00"/>
    <d v="2025-11-01T00:00:00"/>
    <n v="490"/>
    <s v="On time"/>
    <x v="2"/>
    <s v="No"/>
    <s v="IT Group"/>
    <x v="1"/>
    <s v="IT Local"/>
    <s v="NA"/>
    <s v="Mayela Ramírez"/>
    <s v="Mayela Ramírez"/>
    <s v="Leonel Lopez"/>
    <s v="Miguel Delgado"/>
    <s v="Operaciones"/>
    <s v="Sí"/>
    <s v="Claudia Oliden"/>
    <s v="Producción/Distribución Envasados"/>
    <n v="5"/>
    <n v="5"/>
    <n v="5"/>
    <n v="5"/>
    <n v="5"/>
    <n v="3"/>
    <n v="5"/>
    <n v="495"/>
    <n v="3"/>
    <n v="1"/>
    <n v="1"/>
    <n v="5"/>
    <n v="3"/>
    <n v="1"/>
    <n v="3"/>
    <n v="255"/>
    <n v="750"/>
    <s v="S: Cierre del diseño de la solución _x000a_N: In progress, cotización de la solución "/>
    <s v="Validar con Mayela Ramírez tiempos de requerimiento de este proyecto, en función de la inversión requerida."/>
    <m/>
    <m/>
    <s v="Optimización de tiempos"/>
    <m/>
    <m/>
    <m/>
    <m/>
    <m/>
    <m/>
    <m/>
    <m/>
    <m/>
    <m/>
    <s v="Análisis"/>
  </r>
  <r>
    <m/>
    <n v="60"/>
    <m/>
    <m/>
    <s v="Herramienta Digital para el analisis y seguimiento del proceso de conciliación de rutas"/>
    <s v="Htta que facilita el seguimiento al cumplimiento dirario de conciliación administrativa de rutas en plantas y sucursales. _x000a_"/>
    <m/>
    <d v="2025-01-01T00:00:00"/>
    <d v="2025-03-30T00:00:00"/>
    <d v="2025-06-01T00:00:00"/>
    <n v="156"/>
    <s v="On time"/>
    <x v="2"/>
    <m/>
    <s v="IT Group"/>
    <x v="0"/>
    <s v="Digital "/>
    <s v="Aldo Maldonado"/>
    <s v="Oscar Flores"/>
    <s v="Aldo Maldonado"/>
    <s v="Velia Niño, Marina Dávila"/>
    <s v="José Ramón Rodríguez"/>
    <s v="Operaciones"/>
    <s v="Sí"/>
    <s v="Marina Dávila"/>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Proyecto Concluido_x000a_"/>
    <s v="Compliance"/>
    <m/>
    <s v="Control de transacciones y cumplimiento"/>
    <m/>
    <m/>
    <m/>
    <m/>
    <m/>
    <m/>
    <m/>
    <m/>
    <m/>
    <m/>
    <s v="Concluido"/>
  </r>
  <r>
    <s v="G2"/>
    <n v="56"/>
    <m/>
    <n v="27155"/>
    <s v="Auto - Geoposición pacientes iniciales"/>
    <s v="Desarrollo para que los pacientes de Homecare puedan  poner su ubicación real (domicilio). Con miras a resolver el problema de geoposición de los clientes. (HOLD)"/>
    <m/>
    <s v="PROYECTO ANTERIOR"/>
    <d v="2024-06-01T00:00:00"/>
    <d v="2025-06-01T00:00:00"/>
    <n v="365"/>
    <s v="Cancelado"/>
    <x v="2"/>
    <s v="No"/>
    <s v="Digital Nlatam"/>
    <x v="3"/>
    <s v="Digital"/>
    <s v="NA"/>
    <s v="Mayela Ramírez"/>
    <s v="Mayela Ramírez"/>
    <s v="Gerardo Moya"/>
    <s v="Miguel Delgado"/>
    <s v="Excelencia operacional "/>
    <s v="Sí"/>
    <s v="Claudia Oliden"/>
    <s v="Producción/Distribución Envasados"/>
    <n v="4"/>
    <n v="5"/>
    <n v="5"/>
    <n v="5"/>
    <n v="1"/>
    <n v="5"/>
    <n v="5"/>
    <n v="450"/>
    <n v="5"/>
    <n v="3"/>
    <n v="2"/>
    <n v="1"/>
    <n v="3"/>
    <n v="3"/>
    <n v="3"/>
    <n v="300"/>
    <n v="750"/>
    <s v="S: Se identificó la necesidad. Se realizaron algunas pruebas del modelo de estandarización de direcciones (ML) con largos tiempos de procesamiento. Se solicitó un servidor con mayor capacidad_x000a_N: Resolver si se requiere inversión de un servidor adicional en cuanto confirme IT disponibilidad de recursos"/>
    <s v="Validar con Mayela Ramírez tiempos de requerimiento de este proyecto, en función de la inversión requerida."/>
    <m/>
    <m/>
    <m/>
    <m/>
    <m/>
    <m/>
    <m/>
    <m/>
    <m/>
    <m/>
    <m/>
    <m/>
    <m/>
    <s v="Cancelado"/>
  </r>
  <r>
    <m/>
    <n v="57"/>
    <m/>
    <m/>
    <s v="Integración Argus con CRM "/>
    <s v="Integración información organizada de contratos con Argus a CRM"/>
    <m/>
    <d v="2025-05-23T00:00:00"/>
    <m/>
    <m/>
    <n v="0"/>
    <s v="No iniciado"/>
    <x v="5"/>
    <s v="No"/>
    <s v="Transformación Digital"/>
    <x v="2"/>
    <s v="TBD"/>
    <s v="NA"/>
    <s v="Edgar Madrigal"/>
    <s v="NinfaEdith Fernández"/>
    <m/>
    <s v="Tania Mercado"/>
    <s v="Finanzas /Compras / IT"/>
    <s v="Sí"/>
    <s v="Claudia Oliden"/>
    <s v="Finanzas/RH/Compras/Nitropet"/>
    <n v="3"/>
    <n v="5"/>
    <n v="3"/>
    <n v="5"/>
    <n v="1"/>
    <n v="3"/>
    <n v="5"/>
    <n v="375"/>
    <n v="3"/>
    <n v="5"/>
    <n v="3"/>
    <n v="5"/>
    <n v="3"/>
    <n v="3"/>
    <n v="3"/>
    <n v="375"/>
    <n v="750"/>
    <s v="S: Por iniciar._x000a_N: Se programará sesión con NinfaEdith Fdz, Edgar Madrigal y Gerardo Moya."/>
    <s v="En siguiente sesión de validación con PYC se definirá alcance de este proyecto para tocar luego base con Edgar Madrigal_x000a_"/>
    <m/>
    <m/>
    <m/>
    <m/>
    <m/>
    <m/>
    <m/>
    <m/>
    <m/>
    <m/>
    <m/>
    <m/>
    <m/>
    <s v="Nuevo"/>
  </r>
  <r>
    <m/>
    <n v="58"/>
    <m/>
    <m/>
    <s v="Reporte para visualizar el Margen por línea de Flash gases especiales "/>
    <s v="Automatizar un reporte para monitorear el margen por línea de Flash, costos y su desempeño, precios.  "/>
    <m/>
    <s v="TBD"/>
    <d v="2025-01-01T00:00:00"/>
    <s v="TBD"/>
    <n v="244"/>
    <s v="No iniciado"/>
    <x v="1"/>
    <m/>
    <s v="Digital Nlatam - Citizen Developers"/>
    <x v="2"/>
    <s v="Digital"/>
    <m/>
    <s v="Raúl Gallegos "/>
    <s v="Raúl Gallegos "/>
    <m/>
    <s v="José Ramón Rodríguez"/>
    <m/>
    <s v="Sí"/>
    <s v="Pilar Arenas"/>
    <m/>
    <n v="3"/>
    <n v="5"/>
    <n v="1"/>
    <n v="5"/>
    <n v="0"/>
    <n v="1"/>
    <n v="5"/>
    <n v="300"/>
    <n v="4"/>
    <n v="5"/>
    <n v="3"/>
    <n v="5"/>
    <n v="3"/>
    <n v="5"/>
    <n v="5"/>
    <n v="450"/>
    <n v="750"/>
    <s v="S: Se identificó oportunidad con usuario y se requiere definiciones de alcances y líderes para el proyecto._x000a_N: Sesión con Process Owner para tomar definiciones de negocio"/>
    <s v="1. Se revisará el reporte del Cost to serve con Raúl Gallegos para ver si la información es lo que busca para el análisis de rentabilidad de los clientes de especiales / Semana 20 al 28 de feb_x000a_2. Levantar requerimientos de negocio para diseñar la solución tecnológica neCésaria_x000a_"/>
    <m/>
    <m/>
    <m/>
    <m/>
    <m/>
    <m/>
    <m/>
    <m/>
    <m/>
    <m/>
    <m/>
    <m/>
    <m/>
    <s v="Nuevo"/>
  </r>
  <r>
    <m/>
    <n v="61"/>
    <m/>
    <m/>
    <s v="Herramienta Digital para el análisis y seguimiento de transacciones pendientes por cerrar (A8, O2, TT, TY)"/>
    <s v="Htta que facilita la detección y seguimiento en plantas y sucursales ordenes de JDE retenidas y que tienen que cerrarse._x000a_"/>
    <m/>
    <d v="2025-01-01T00:00:00"/>
    <d v="2025-03-30T00:00:00"/>
    <d v="2025-06-01T00:00:00"/>
    <n v="156"/>
    <s v="On time"/>
    <x v="2"/>
    <m/>
    <s v="IT Group"/>
    <x v="0"/>
    <s v="Digital "/>
    <s v="Aldo Maldonado"/>
    <s v="Oscar Flores"/>
    <s v="Aldo Maldonado"/>
    <s v="Velia Niño, Marina Dávila"/>
    <s v="José Ramón Rodríguez"/>
    <s v="Operaciones"/>
    <s v="Sí"/>
    <s v="Marina Dávila"/>
    <s v="Producción/Distribución Envasados"/>
    <n v="5"/>
    <n v="5"/>
    <n v="3"/>
    <n v="5"/>
    <n v="3"/>
    <n v="1"/>
    <n v="3"/>
    <n v="375"/>
    <n v="5"/>
    <n v="5"/>
    <n v="2"/>
    <n v="3"/>
    <n v="3"/>
    <n v="3"/>
    <n v="3"/>
    <n v="360"/>
    <n v="735"/>
    <s v="S: Se desarrolla dashboard con el resumen y detalle de todas las ordenes pendientes de cerrar (O2, TY, A8 y ordenes pendientes de verificar en TA). Se libera con supervisores adiministrativos_x000a_"/>
    <s v="Proyecto Concluido_x000a_"/>
    <s v="Compliance"/>
    <m/>
    <s v="Control de transacciones y cumplimiento"/>
    <m/>
    <m/>
    <m/>
    <m/>
    <m/>
    <m/>
    <m/>
    <m/>
    <m/>
    <m/>
    <s v="Concluido"/>
  </r>
  <r>
    <m/>
    <n v="67"/>
    <s v="Proceso Jul-25"/>
    <m/>
    <s v="Facturas retenidas sin contabilizar"/>
    <s v="Herramienta que Identifique ventas retenidas en estatus 580 - 620 o estaus anteriores con el fin de identificar el error con un algoritmo inteligente y liberarlas lo antes posible."/>
    <m/>
    <d v="2025-01-01T00:00:00"/>
    <d v="2025-07-01T00:00:00"/>
    <d v="2025-07-31T00:00:00"/>
    <n v="30"/>
    <s v="On time"/>
    <x v="0"/>
    <m/>
    <s v="Digital Nlatam - Citizen Developers"/>
    <x v="0"/>
    <s v="Digital"/>
    <s v="Aldo Maldonado"/>
    <s v="Oscar Flores"/>
    <s v="Oscar Flores"/>
    <s v="Marina Dávila"/>
    <s v="José Ramón Rodríguez"/>
    <s v="Finanzas /Compras / IT"/>
    <s v="Sí"/>
    <s v="Marina Dávila"/>
    <s v="Finanzas/RH/Compras/Nitropet"/>
    <n v="3"/>
    <n v="5"/>
    <n v="1"/>
    <n v="5"/>
    <n v="3"/>
    <n v="5"/>
    <n v="3"/>
    <n v="375"/>
    <n v="5"/>
    <n v="5"/>
    <n v="2"/>
    <n v="3"/>
    <n v="3"/>
    <n v="3"/>
    <n v="3"/>
    <n v="360"/>
    <n v="735"/>
    <s v="S: Se libera información en dashboard de scorecard daily._x000a_N: Crear roles específicos para acceso a la información a usuarios de las areas: Soporte Integra, Operaciones, Facturación, Crédito y Cobranza."/>
    <s v="Concluido"/>
    <n v="50000"/>
    <m/>
    <s v="Control administrativo"/>
    <m/>
    <m/>
    <m/>
    <m/>
    <m/>
    <m/>
    <m/>
    <m/>
    <d v="2025-08-01T00:00:00"/>
    <m/>
    <s v="Nuevo Arrancado"/>
  </r>
  <r>
    <m/>
    <n v="68"/>
    <m/>
    <m/>
    <s v="Herramienta Digital para el analisis y seguimiento de Bitácoras de ingresos pendientes de cerrar"/>
    <s v="Visor en Power BI para visualizar bitácoras pendiente de cerrar, el importe pendiente de cerrar, medición del tiempo de ciclo, la tendencia a través del tiempo, la vista calendario de lo pendiente y el tipo de recolección de efectivo"/>
    <m/>
    <d v="2025-02-01T00:00:00"/>
    <d v="2025-01-02T00:00:00"/>
    <d v="2025-06-01T00:00:00"/>
    <n v="243"/>
    <s v="On time"/>
    <x v="6"/>
    <m/>
    <s v="Digital Nlatam - Citizen Developers"/>
    <x v="0"/>
    <m/>
    <s v="Aldo Maldonado"/>
    <s v="Oscar Flores"/>
    <s v="Oscar Flores"/>
    <m/>
    <s v="José Ramón Rodríguez"/>
    <s v="PGP Nacional"/>
    <s v="Si"/>
    <s v="Marina Dávila"/>
    <s v="Marketing/Ventas Cilindros"/>
    <n v="3"/>
    <n v="5"/>
    <n v="1"/>
    <n v="5"/>
    <n v="0"/>
    <n v="1"/>
    <n v="5"/>
    <n v="300"/>
    <n v="5"/>
    <n v="5"/>
    <n v="2"/>
    <n v="3"/>
    <n v="5"/>
    <n v="3"/>
    <n v="5"/>
    <n v="420"/>
    <n v="720"/>
    <s v="S: Se termina desarrollo por parte del equipo de Pedro Ramírez, se realizam sesiones de revisión y se solicitan algunos ajustes. Aldo continua con desarrollo e implementa dashboard en scorecard diario para seguimiento a bitácoras pendientes de cerrar. Se libera a supervisores administrativos._x000a_N: Se genera vista para liberar a todos los ventas mostrador_x000a_"/>
    <s v="Concluido"/>
    <s v="Compliance"/>
    <m/>
    <s v="Control, Compliance, Reducción de tiempo admin"/>
    <m/>
    <m/>
    <m/>
    <m/>
    <m/>
    <m/>
    <m/>
    <m/>
    <m/>
    <m/>
    <s v="Concluido"/>
  </r>
  <r>
    <m/>
    <n v="62"/>
    <m/>
    <m/>
    <s v="Herramienta Digital para el análisis y seguimiento de Facturas retenidas sin contabilizar (duplicado)"/>
    <s v="Herramienta que Identifique ventas retenidas en estatus 580 - 620 con el fin de identificar el error con un algoritmo inteligente y liberarlas lo antes posible."/>
    <m/>
    <d v="2025-01-01T00:00:00"/>
    <d v="2025-01-02T00:00:00"/>
    <d v="2025-06-01T00:00:00"/>
    <m/>
    <s v="Cancelado"/>
    <x v="0"/>
    <m/>
    <s v="Digital Nlatam - Citizen Developers"/>
    <x v="3"/>
    <s v="Digital"/>
    <s v="Aldo Maldonado"/>
    <s v="Oscar Flores"/>
    <s v="Oscar Flores"/>
    <s v="Marina Dávila"/>
    <s v="José Ramón Rodríguez"/>
    <s v="Finanzas /Compras / IT"/>
    <s v="Sí"/>
    <s v="Marina Dávila"/>
    <s v="Finanzas/RH/Compras/Nitropet"/>
    <n v="3"/>
    <n v="5"/>
    <n v="1"/>
    <n v="5"/>
    <n v="3"/>
    <n v="5"/>
    <n v="3"/>
    <n v="375"/>
    <n v="5"/>
    <n v="5"/>
    <n v="2"/>
    <n v="3"/>
    <n v="3"/>
    <n v="3"/>
    <n v="3"/>
    <n v="360"/>
    <n v="735"/>
    <s v="S: En nov-24 se tenían 163 documentos a crédito de enero a octubre en 580-620 por un importe de $1.8 mmps.  Se definen reglas para identificar ordenes/facturas de producto ya entregado y que aún no esta contabilizado en JDE (estatus 580-620 y anteriores, ordenes con código de retención o pedientes por TA) así como sus motivos y responsable de avanzar dichas ordenes. Se libera información en dashboard de scorecard daily._x000a_N: Crear roles específicos para acceso a la información a usuarios de las areas: Soporte Integra, Operaciones, Facturación, Crédito y Cobranza."/>
    <s v="Se agenda sesión 29 abril con Cobranza y Facturación"/>
    <n v="50000"/>
    <m/>
    <s v="Control administrativo"/>
    <m/>
    <m/>
    <m/>
    <m/>
    <m/>
    <m/>
    <m/>
    <m/>
    <d v="2025-08-01T00:00:00"/>
    <m/>
    <s v="Cancelado"/>
  </r>
  <r>
    <m/>
    <n v="63"/>
    <m/>
    <m/>
    <s v="Rediseño de modelo de compensación Variable de Distribución para PGP"/>
    <s v="Revision de modelo de compensación Variable de PGP, para automatizar y reducir oportunidades de GAPS en el proceso"/>
    <m/>
    <d v="2025-04-01T00:00:00"/>
    <d v="2025-04-01T00:00:00"/>
    <d v="2025-10-01T00:00:00"/>
    <m/>
    <s v="Cancelado"/>
    <x v="2"/>
    <m/>
    <s v="Digital Nlatam - Citizen Developers"/>
    <x v="3"/>
    <m/>
    <s v="Marina Davila"/>
    <s v="Hector Cuellar"/>
    <s v="Hector Cuellar"/>
    <m/>
    <m/>
    <s v="PGP Nacional"/>
    <s v="Si"/>
    <s v="Marina Dávila"/>
    <m/>
    <n v="5"/>
    <n v="5"/>
    <n v="5"/>
    <n v="5"/>
    <n v="3"/>
    <n v="5"/>
    <n v="5"/>
    <n v="495"/>
    <n v="3"/>
    <n v="3"/>
    <n v="2"/>
    <n v="5"/>
    <n v="1"/>
    <n v="1"/>
    <n v="1"/>
    <n v="240"/>
    <n v="735"/>
    <s v="S: Se realiza sesión con equipo Staff para entender los GAPS identificados y se elabora un plan a seguir involucrando otras áreas_x000a_N: Sesión con líderes de Distribción para revisar el mapeo del proceso y las oportunidades identificadas. Definir oportunidades de Tecnología y/o definiciones de negocio (Procedimiento)"/>
    <m/>
    <s v="Compliance"/>
    <m/>
    <m/>
    <m/>
    <m/>
    <m/>
    <m/>
    <m/>
    <m/>
    <m/>
    <m/>
    <m/>
    <m/>
    <s v="Análisis"/>
  </r>
  <r>
    <s v="E4"/>
    <n v="64"/>
    <m/>
    <m/>
    <s v="Migración Tienda Linde y Tienda Medigas"/>
    <s v="Migración de plataformas de e-Commerce para reducción de oportunidades en ciberseguridad._x000a_"/>
    <m/>
    <s v="PROYECTO ANTERIOR"/>
    <d v="2024-01-08T00:00:00"/>
    <d v="2025-12-01T00:00:00"/>
    <n v="603"/>
    <s v="On time"/>
    <x v="1"/>
    <s v="No"/>
    <s v="Transformación Digital"/>
    <x v="1"/>
    <s v="IT Corporativo"/>
    <s v="NA"/>
    <s v="Edgar Madrigal"/>
    <s v="Cindy Lozano"/>
    <s v="TBD"/>
    <s v="José Ramón Rodríguez"/>
    <s v="Desarrollo de Negocios"/>
    <s v="Sí"/>
    <s v="Claudia Oliden"/>
    <s v="Marketing/Ventas Cilindros"/>
    <n v="5"/>
    <n v="5"/>
    <n v="5"/>
    <n v="5"/>
    <n v="0"/>
    <n v="5"/>
    <n v="3"/>
    <n v="420"/>
    <n v="3"/>
    <n v="2"/>
    <n v="2"/>
    <n v="5"/>
    <n v="3"/>
    <n v="1"/>
    <n v="5"/>
    <n v="315"/>
    <n v="735"/>
    <s v="_x000a_S: Se está trabajando Virket/IT en actualización de Versiones para garantizar oportunidades de Ciberseguridad._x000a_Se está implementando una DMZ para proteger la red de Linde_x000a_Se esta analizando junto con Corporación los requerimientos para migrar ambas tiendas a plataforma de E-Channel. Se tienen requerimientos y cotizaciones. _x000a_N: Terminar pruebas de Ciberseguridad Feb25 _x000a_Evaluar desarrollos y cambios que se tienen que hacer y hacer plan de trabajo. Revisar propuestas del proyecto de canal minorista."/>
    <s v="Se validará con Cindy Lozano para validar estatus de las pruebas de Ciberseguridad y requerimientos con la Corporación."/>
    <m/>
    <m/>
    <s v="Cumplimiento_x000a_UX_x000a_Performance_x000a_Ventas Potenciales Adicionales"/>
    <m/>
    <m/>
    <m/>
    <m/>
    <m/>
    <m/>
    <m/>
    <m/>
    <m/>
    <m/>
    <s v="Pruebas"/>
  </r>
  <r>
    <m/>
    <n v="65"/>
    <m/>
    <m/>
    <s v="Automatizar o digitalizar el proceso de conciliación de rutas"/>
    <s v="Facilitar y agilizar el proceso de conciliación administrativa en plantas y sucursales, asegurar la conciliación de rutas_x000a_"/>
    <m/>
    <s v="TBD"/>
    <m/>
    <m/>
    <m/>
    <s v="Cancelado"/>
    <x v="2"/>
    <m/>
    <s v="IT Group"/>
    <x v="3"/>
    <s v="Digital "/>
    <m/>
    <s v="Oscar Flores"/>
    <s v="Aldo Maldonado"/>
    <s v="Velia Niño, Marina Dávila"/>
    <s v="José Ramón Rodríguez"/>
    <s v="Operaciones"/>
    <s v="Sí"/>
    <s v="Marina Dávila"/>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Sesión con el negocio para definir requerimientos 1era semana de marzo_x000a_"/>
    <n v="100000"/>
    <m/>
    <s v="Control de transacciones y cumplimiento"/>
    <m/>
    <m/>
    <m/>
    <m/>
    <m/>
    <m/>
    <m/>
    <m/>
    <m/>
    <m/>
    <s v="Nuevo"/>
  </r>
  <r>
    <s v="G8"/>
    <n v="66"/>
    <m/>
    <n v="30647"/>
    <s v="OrderGPT"/>
    <s v="BOT enfocado en CSC Envasados  que interpreta mails con pedidos, resumiendo solicitud y crea pedido (orden) en JDE."/>
    <m/>
    <s v="TBD"/>
    <d v="2025-01-15T00:00:00"/>
    <d v="2025-10-01T00:00:00"/>
    <n v="230"/>
    <s v="On time"/>
    <x v="5"/>
    <m/>
    <s v="Digital Nlatam"/>
    <x v="1"/>
    <s v="Digital EEUU"/>
    <m/>
    <s v="Marcela Hernández"/>
    <s v="Marcela Hernández"/>
    <s v="Adolfo Olmedo/Lei Sun"/>
    <s v="Tania Mercado"/>
    <s v="Finanzas /Compras / IT"/>
    <s v="Sí"/>
    <s v="Marina Dávila"/>
    <s v="Finanzas/RH/Compras/Nitropet"/>
    <n v="4"/>
    <n v="5"/>
    <n v="5"/>
    <n v="5"/>
    <n v="1"/>
    <n v="1"/>
    <n v="5"/>
    <n v="390"/>
    <n v="5"/>
    <n v="5"/>
    <n v="1"/>
    <n v="3"/>
    <n v="3"/>
    <n v="3"/>
    <n v="3"/>
    <n v="345"/>
    <n v="735"/>
    <s v="S:  Se presentó la iniciativa por el Grupo Digital Américas._x000a_N: Se realizan sesiones programadas, proxima para el 22 julio, en definición plan de trabajo y fecha estimada de cierre."/>
    <s v="Tania revisará con Marcela si hay impacto de beneficios con el CSC. 24feb25_x000a_Manuel Revisa con PO sesión para kickoff del proyecto y estatus 24 feb 25"/>
    <n v="36000"/>
    <m/>
    <m/>
    <m/>
    <m/>
    <m/>
    <m/>
    <m/>
    <m/>
    <m/>
    <m/>
    <m/>
    <m/>
    <s v="Pruebas"/>
  </r>
  <r>
    <m/>
    <n v="69"/>
    <m/>
    <m/>
    <s v="Identificación proactiva de créditos informales"/>
    <s v="Visor en Power BI para visualizar desviaciones de efectivo"/>
    <m/>
    <d v="2025-05-01T00:00:00"/>
    <d v="2025-06-02T00:00:00"/>
    <d v="2025-07-01T00:00:00"/>
    <n v="29"/>
    <s v="On time"/>
    <x v="6"/>
    <m/>
    <s v="Digital Nlatam - Citizen Developers"/>
    <x v="0"/>
    <m/>
    <s v="Aldo Maldonado"/>
    <s v="Oscar Flores"/>
    <s v="Oscar Flores"/>
    <m/>
    <s v="José Ramón Rodríguez"/>
    <s v="PGP Nacional"/>
    <s v="Si"/>
    <s v="Marina Dávila"/>
    <s v="Marketing/Ventas Cilindros"/>
    <n v="3"/>
    <n v="5"/>
    <n v="1"/>
    <n v="5"/>
    <n v="0"/>
    <n v="1"/>
    <n v="5"/>
    <n v="300"/>
    <n v="5"/>
    <n v="5"/>
    <n v="2"/>
    <n v="3"/>
    <n v="5"/>
    <n v="3"/>
    <n v="5"/>
    <n v="420"/>
    <n v="720"/>
    <s v="S: Sesión jueves 10 julio para validación de datos y liberación del visor"/>
    <s v="Concluido"/>
    <s v="Compliance"/>
    <m/>
    <s v="Control, Compliance, Reducción de tiempo admin"/>
    <m/>
    <m/>
    <m/>
    <m/>
    <m/>
    <m/>
    <m/>
    <m/>
    <m/>
    <m/>
    <s v="Terminado"/>
  </r>
  <r>
    <m/>
    <m/>
    <m/>
    <m/>
    <s v="Visor EAM: Principales KPIS de mantenimientos PREVENTIVOS en unidades de distribución"/>
    <s v="Dashboard para seguimiento a KPI´s sobre los mantenimientos preventivos y correctivos que se registran en la app EAM"/>
    <m/>
    <m/>
    <d v="2025-07-22T00:00:00"/>
    <d v="2025-09-01T00:00:00"/>
    <n v="41"/>
    <s v="On time"/>
    <x v="2"/>
    <m/>
    <s v="Digital Nlatam - Practicantes"/>
    <x v="1"/>
    <s v="Digital"/>
    <m/>
    <s v="Oscar Caballero"/>
    <s v="Jesus Guzman"/>
    <m/>
    <s v="Miguel Delgado"/>
    <s v="Operaciones"/>
    <m/>
    <s v="Marina Dávila"/>
    <m/>
    <n v="3"/>
    <n v="5"/>
    <n v="1"/>
    <n v="5"/>
    <n v="0"/>
    <n v="1"/>
    <n v="3"/>
    <n v="270"/>
    <n v="5"/>
    <n v="5"/>
    <n v="3"/>
    <n v="3"/>
    <n v="5"/>
    <n v="5"/>
    <n v="5"/>
    <n v="465"/>
    <n v="735"/>
    <m/>
    <m/>
    <s v="Control y optimización"/>
    <m/>
    <m/>
    <m/>
    <m/>
    <m/>
    <m/>
    <m/>
    <m/>
    <m/>
    <m/>
    <m/>
    <m/>
    <s v="Nuevo Arrancado"/>
  </r>
  <r>
    <m/>
    <n v="75"/>
    <m/>
    <n v="19155"/>
    <s v="MB Quoting Tool"/>
    <s v="Adecuar la herramienta en a la versión de EU para considerar cálculo de rentabilidad._x000a_Esta herramienta permite guardar las cotizaciones realizadas y enviarlas de manera automática a clientes"/>
    <m/>
    <s v="TBD"/>
    <d v="2024-04-30T00:00:00"/>
    <d v="2025-08-01T00:00:00"/>
    <n v="490"/>
    <s v="On time"/>
    <x v="1"/>
    <m/>
    <s v="Digital Nlatam"/>
    <x v="0"/>
    <s v="Digital EEUU "/>
    <m/>
    <s v="Jessica Zanella"/>
    <s v="Jessica Zanella"/>
    <s v="Uriel Torres/ Lei Sun"/>
    <s v="José Ramón Rodríguez"/>
    <s v="PGP Centro/Sur"/>
    <s v="Sí"/>
    <s v="Pilar Arenas"/>
    <s v="Marketing/Ventas Cilindros"/>
    <n v="3"/>
    <n v="5"/>
    <n v="2"/>
    <n v="5"/>
    <n v="1"/>
    <n v="1"/>
    <n v="3"/>
    <n v="300"/>
    <n v="5"/>
    <n v="5"/>
    <n v="2"/>
    <n v="5"/>
    <n v="3"/>
    <n v="3"/>
    <n v="5"/>
    <n v="420"/>
    <n v="720"/>
    <s v="S:  Se hicieron los ultimos ajustes por parte de la corporación y Yarizma esta trabajando en el formato final que se genera para la cotizacion. Se estima tenerlo listo para 11 de Abril_x000a_N: Una vez que se entregue el formato, la corporación (Lei) revisará integrar un flujo de aprobación de acuerdo a lo que requiere el negocio (Jessica definirá el flujo)"/>
    <s v="1. Se realiza sesión con Jose Pinto y Lei en Mty 4 Abr25, se revisa con Yarizma y Jessica las acciones a tomar: Terminar de definir formato_x000a_2. Definir el flujo del proceso con la nueva herramienta y validar con Gtes.. Yarizma. 3Mar25 Pilar convoca sesión para revisar antes de la sesión con el resto del equipo_x000a_3. Gerardo proporciona guía básica de temas a definir por el negocio 26Feb25_x000a_4. Se requiere ratificar el proceso y definir el proceso por parte del negocio y logística, Luis Enrique Macario, Roxana Frutos. j. cotizaciones en zonas donde no hay cobertura._x000a_5.  Solo esta pendiente la realización de pruebas por parte de ventas para liberar la herramienta  30/07/2025_x000a_"/>
    <s v="Optimizacion del Proceso y reducción de tiempo admvo"/>
    <m/>
    <s v="Integración de Procesos_x000a_Simplificación de procesos_x000a_Reducción de tiempos_x000a_Generación de Data para Análisis "/>
    <m/>
    <m/>
    <m/>
    <m/>
    <m/>
    <m/>
    <m/>
    <m/>
    <m/>
    <m/>
    <s v="Terminado"/>
  </r>
  <r>
    <s v="G3"/>
    <n v="79"/>
    <s v="NO"/>
    <n v="30503"/>
    <s v="Use of vehicle ramps at unauthorized stops"/>
    <s v="Reporte de Información de uso de rampas de Mix Telematics."/>
    <m/>
    <s v="PROYECTO ANTERIOR"/>
    <d v="2024-09-15T00:00:00"/>
    <d v="2025-07-15T00:00:00"/>
    <n v="352"/>
    <s v="On time"/>
    <x v="2"/>
    <s v="No"/>
    <s v="Digital Nlatam"/>
    <x v="0"/>
    <s v="Digital"/>
    <s v="NA"/>
    <s v="Mayela Ramírez"/>
    <s v="Uriel Torres"/>
    <s v="Uriel Torres"/>
    <s v="Miguel Delgado"/>
    <s v="PGP Nte./ Occidente / Noroeste"/>
    <s v="Sí"/>
    <s v="Claudia Oliden"/>
    <s v="Producción/Distribución Envasados"/>
    <n v="5"/>
    <n v="5"/>
    <n v="1"/>
    <n v="5"/>
    <n v="1"/>
    <n v="3"/>
    <n v="3"/>
    <n v="345"/>
    <n v="5"/>
    <n v="3"/>
    <n v="2"/>
    <n v="3"/>
    <n v="3"/>
    <n v="3"/>
    <n v="5"/>
    <n v="360"/>
    <n v="705"/>
    <s v="Proyecto terminado por Uriel Torres. Este proyecto en realidad fueron dos etapas, la primera parte fue  uso de rampas con trackabout y  seguirá la segunda parte que tiene que ver con  paradas no planeadas. Se está trabajando en la segunda etapa con Mayela Ramírez, Gerardo Moya, Uriel Torres y esta segunda etapa está en la fase de defición de lineamientos por parte del negocio (Héctor Cuéllar)."/>
    <m/>
    <s v="Control"/>
    <s v="Soft"/>
    <s v="Control"/>
    <m/>
    <m/>
    <m/>
    <m/>
    <m/>
    <m/>
    <m/>
    <m/>
    <m/>
    <m/>
    <s v="Terminado"/>
  </r>
  <r>
    <m/>
    <n v="70"/>
    <m/>
    <m/>
    <s v="App para administración de vigilancia, intendencia y servicios TI latina "/>
    <s v="Digitalizar y simplificar el proceso de inasistencias de vigilancia y seguridad para llevar un control Digital."/>
    <m/>
    <d v="2025-02-01T00:00:00"/>
    <d v="2025-06-01T00:00:00"/>
    <d v="2025-09-01T00:00:00"/>
    <n v="92"/>
    <s v="On time"/>
    <x v="0"/>
    <s v="No"/>
    <s v="Digital Nlatam - Citizen Developers"/>
    <x v="1"/>
    <s v="Digital"/>
    <s v="Aldo Maldonado"/>
    <s v="Oscar Flores"/>
    <s v="Oscar Flores"/>
    <m/>
    <s v="José Ramón Rodríguez"/>
    <s v="PGP Nacional"/>
    <s v="Sí"/>
    <s v="Claudia Oliden"/>
    <s v="Marketing/Ventas Cilindros"/>
    <n v="3"/>
    <n v="5"/>
    <n v="1"/>
    <n v="5"/>
    <n v="0"/>
    <n v="5"/>
    <n v="3"/>
    <n v="330"/>
    <n v="5"/>
    <n v="5"/>
    <n v="4"/>
    <n v="3"/>
    <n v="3"/>
    <n v="3"/>
    <n v="3"/>
    <n v="390"/>
    <n v="720"/>
    <s v="S: Se identificó la oportunidad_x000a_N: Sesión con el negocio para definir requerimientos"/>
    <s v="Generar sesión con Oscar Flores, Fernando Madrigal, Mario Carranza y Víctor Mata para definir el alcance del proyecto y evaluar la herramienta a desarrollar."/>
    <n v="20000"/>
    <m/>
    <s v="Mejorar el control del costo por inasistencias de los servicios de vigilancia"/>
    <m/>
    <m/>
    <m/>
    <m/>
    <m/>
    <m/>
    <m/>
    <m/>
    <m/>
    <m/>
    <s v="Análisis"/>
  </r>
  <r>
    <m/>
    <n v="71"/>
    <m/>
    <m/>
    <s v="ECOA etapa II Mezclas especiales"/>
    <s v="Replicar la funcionalidad de ECOA para gases puros para las Mezclas especiales. Consiste en el desarrollo de reportes y certificados de calidad para las mezclas especiales. (etapa 1 réplica de código QR)"/>
    <m/>
    <s v="TBD"/>
    <d v="2025-01-02T00:00:00"/>
    <s v="TBD"/>
    <n v="243"/>
    <s v="Stand by"/>
    <x v="5"/>
    <m/>
    <s v="IT Group"/>
    <x v="1"/>
    <s v="IT Local "/>
    <s v="N/A"/>
    <s v="Raúl Gallegos "/>
    <s v="Arael Mejía"/>
    <s v="Ismael Hernández"/>
    <s v="Aldo Maldonado"/>
    <m/>
    <s v="Sí"/>
    <s v="Pilar Arenas"/>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19 Feb con Raul Gallegos, su equipo, Rodolfo Gomez, Ismael Hernández."/>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
    <m/>
    <s v="$TBD"/>
    <s v="Servicio y control de certificados"/>
    <m/>
    <m/>
    <m/>
    <m/>
    <m/>
    <m/>
    <m/>
    <m/>
    <m/>
    <m/>
    <s v="Desarrollo"/>
  </r>
  <r>
    <m/>
    <n v="72"/>
    <m/>
    <m/>
    <s v="QR para descarga de certificados de calidad Gases puros"/>
    <s v="Replicar la funcionalidad de Ecuador para descarga de certificados de calidad para gases puros"/>
    <m/>
    <d v="2025-02-01T00:00:00"/>
    <d v="2025-01-30T00:00:00"/>
    <s v="TBD"/>
    <n v="215"/>
    <s v="Stand by"/>
    <x v="5"/>
    <m/>
    <s v="IT Group"/>
    <x v="1"/>
    <s v="IT Local "/>
    <s v="N/A"/>
    <s v="Raúl Gallegos "/>
    <s v="Arael Mejía"/>
    <s v="Ismael Hernández"/>
    <s v="Aldo Maldonado"/>
    <s v="Gases Especiales"/>
    <s v="Sí"/>
    <s v="Pilar Arenas"/>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con Raul Gallegos, su equipo, Rodolfo Gomez, Ismael Hernández._x000a_30 / 06 / 2025 Está lista de espera de IT"/>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4. Esta en lista de espera por IT _x000a_"/>
    <m/>
    <m/>
    <s v="Servicio y control de certificados"/>
    <m/>
    <m/>
    <m/>
    <m/>
    <m/>
    <m/>
    <m/>
    <m/>
    <m/>
    <m/>
    <s v="Desarrollo"/>
  </r>
  <r>
    <s v="A3"/>
    <n v="73"/>
    <m/>
    <m/>
    <s v="Implementación Azure B2C"/>
    <s v="Implementación de Azure B2C para unificar cuentas de usuarios en canales digitales: Portales, Recarga Linde web, Apps móviles._x000a_"/>
    <m/>
    <s v="PROYECTO ANTERIOR"/>
    <d v="2024-10-01T00:00:00"/>
    <d v="2025-09-01T00:00:00"/>
    <n v="335"/>
    <s v="On time"/>
    <x v="5"/>
    <s v="No"/>
    <s v="Transformación Digital"/>
    <x v="1"/>
    <s v="SSC"/>
    <s v="NA"/>
    <s v="Edgar Madrigal"/>
    <s v="Cindy Lozano"/>
    <s v="Christian Carrillo"/>
    <s v="José Ramón Rodríguez"/>
    <s v="Desarrollo de Negocios"/>
    <s v="Sí"/>
    <s v="Claudia Oliden"/>
    <s v="Marketing/Ventas Cilindros"/>
    <n v="3"/>
    <n v="5"/>
    <n v="5"/>
    <n v="5"/>
    <n v="0"/>
    <n v="3"/>
    <n v="5"/>
    <n v="390"/>
    <n v="3"/>
    <n v="5"/>
    <n v="2"/>
    <n v="5"/>
    <n v="3"/>
    <n v="1"/>
    <n v="3"/>
    <n v="330"/>
    <n v="720"/>
    <s v="S: En desarrollo con SSC y Corporación_x000a_N: Terminar integraciones de diferentes canales, Pruebas finales, Campaña a clientes (usuarios activos)"/>
    <s v="Se solicitará sesión con Cindy Lozano para ver actualización del proyecto y si sigue en el scope de proyectos prioritarios para Transformación Digital."/>
    <m/>
    <m/>
    <s v="Cumplimiento, Satisfacción del Cliente"/>
    <m/>
    <m/>
    <m/>
    <m/>
    <m/>
    <m/>
    <m/>
    <m/>
    <m/>
    <m/>
    <s v="Desarrollo"/>
  </r>
  <r>
    <m/>
    <n v="74"/>
    <m/>
    <m/>
    <s v="Actualización plan compensación a vendedores PGP &amp; Merchant"/>
    <s v="Update de la matriz digital para generar la compensación variable a vendedores de GE y Merchant."/>
    <m/>
    <s v="TBD"/>
    <d v="2025-01-01T00:00:00"/>
    <d v="2025-10-01T00:00:00"/>
    <n v="244"/>
    <s v="On time"/>
    <x v="0"/>
    <m/>
    <s v="IT Group"/>
    <x v="2"/>
    <s v="IT Local "/>
    <s v="No aplica"/>
    <s v="Pablo Vela"/>
    <s v="Ninfaedith Fernández"/>
    <s v="Velia Niño"/>
    <s v="Tania Mercado"/>
    <s v="Finanzas /Compras / IT"/>
    <s v="Sí"/>
    <s v="Marina Dávila"/>
    <s v="Finanzas/RH/Compras/Nitropet"/>
    <n v="4"/>
    <n v="5"/>
    <n v="4"/>
    <n v="5"/>
    <n v="3"/>
    <n v="5"/>
    <n v="5"/>
    <n v="465"/>
    <n v="3"/>
    <n v="2"/>
    <n v="2"/>
    <n v="3"/>
    <n v="3"/>
    <n v="1"/>
    <n v="3"/>
    <n v="255"/>
    <n v="720"/>
    <s v="S: Proveedor seleccionado, en proceso de alta y sesiones iniciales de analisis de alcance y plan de desarrollo_x000a_N: Concuir el proceso de arranque y hacer seguimiento de sprints "/>
    <m/>
    <m/>
    <m/>
    <m/>
    <m/>
    <m/>
    <m/>
    <m/>
    <m/>
    <m/>
    <m/>
    <m/>
    <m/>
    <m/>
    <s v="Nuevo"/>
  </r>
  <r>
    <m/>
    <n v="82"/>
    <s v="AM03192"/>
    <n v="30489"/>
    <s v="Trackabout Value Streams. Tablero Lento Movimiento"/>
    <s v="Tablero que permite identificar los cilindros que entregamos a los clientes y que no regresan a nuestras plantas en periodos de 30, 45, 60 días (Contador, identifica a clientes con lento movimiento para detonar acciones de recuperación o cobro automático. "/>
    <m/>
    <d v="2024-09-01T00:00:00"/>
    <d v="2024-01-09T00:00:00"/>
    <d v="2025-03-01T00:00:00"/>
    <n v="417"/>
    <s v="On time"/>
    <x v="0"/>
    <m/>
    <s v="Digital Nlatam"/>
    <x v="0"/>
    <s v="Digital "/>
    <m/>
    <s v="Oscar Flores"/>
    <s v="Oscar Flores"/>
    <s v="Uriel Torres"/>
    <s v="Armando Guerrero"/>
    <s v="PGP Norte"/>
    <s v="Sí"/>
    <s v="Pilar Arenas"/>
    <s v="Producción/Distribución Envasados"/>
    <n v="5"/>
    <n v="5"/>
    <n v="5"/>
    <n v="5"/>
    <n v="3"/>
    <n v="3"/>
    <n v="3"/>
    <n v="435"/>
    <n v="5"/>
    <n v="4"/>
    <n v="1"/>
    <n v="3"/>
    <n v="1"/>
    <n v="1"/>
    <n v="3"/>
    <n v="270"/>
    <n v="705"/>
    <s v="S:  Tablero terminado_x000a_N: Corrección de duplicidad de cilindros en TA. Pendiente Integración a CRM para que se generen tareas para una segunda etapa"/>
    <s v="1. Sesión para validar siguientes pasos con el proceso, después de elaborado el reporte - Semana del 3 al 7 de marzo"/>
    <n v="55000"/>
    <m/>
    <s v="Mejora la Rotación de cilindros_x000a_Mejora en el control de activos"/>
    <m/>
    <m/>
    <m/>
    <m/>
    <m/>
    <m/>
    <m/>
    <n v="0"/>
    <d v="2025-07-01T00:00:00"/>
    <d v="2026-06-01T00:00:00"/>
    <s v="Terminado"/>
  </r>
  <r>
    <m/>
    <n v="76"/>
    <m/>
    <m/>
    <s v="Modulo para Análisis de patrones de consumo de Ctes.."/>
    <s v="Proyecto Réplica de Digital Américas"/>
    <m/>
    <m/>
    <d v="2025-01-01T00:00:00"/>
    <d v="2025-10-01T00:00:00"/>
    <n v="244"/>
    <m/>
    <x v="1"/>
    <m/>
    <s v="Digital Nlatam"/>
    <x v="2"/>
    <m/>
    <m/>
    <s v="Oscar Flores"/>
    <s v="Oscar Flores"/>
    <s v="Gerardo Moya"/>
    <s v="José Ramón Rodríguez"/>
    <m/>
    <m/>
    <s v="Marina Dávila"/>
    <s v="Marketing/Ventas Cilindros"/>
    <n v="3"/>
    <n v="5"/>
    <n v="3"/>
    <n v="5"/>
    <m/>
    <n v="1"/>
    <n v="3"/>
    <n v="300"/>
    <n v="5"/>
    <n v="5"/>
    <n v="2"/>
    <n v="5"/>
    <n v="3"/>
    <n v="3"/>
    <n v="5"/>
    <n v="420"/>
    <n v="720"/>
    <s v="S: Gerardo revisará información con el equipo de José Pinto para probar los datos._x000a_N: En función de las pruebas se definirán los sig. Pasos"/>
    <m/>
    <m/>
    <m/>
    <m/>
    <m/>
    <m/>
    <m/>
    <m/>
    <m/>
    <m/>
    <m/>
    <m/>
    <m/>
    <m/>
    <s v="Nuevo"/>
  </r>
  <r>
    <m/>
    <n v="77"/>
    <m/>
    <m/>
    <s v="Cobro automático de rentas y mtto. a clientes de contado"/>
    <s v="Automatizar el cobro de rentas y mantenimientos a clientes de contado."/>
    <m/>
    <s v="TBD"/>
    <d v="2025-01-01T00:00:00"/>
    <s v="TBD"/>
    <n v="244"/>
    <s v="No iniciado"/>
    <x v="1"/>
    <m/>
    <s v="IT Group"/>
    <x v="2"/>
    <s v="IT Local"/>
    <m/>
    <s v="Marco Pacheco"/>
    <s v="Deyanira Blanco "/>
    <m/>
    <s v="José Ramón Rodríguez"/>
    <m/>
    <s v="Sí"/>
    <s v="Marina Dávila"/>
    <s v="Marketing/Ventas Cilindros"/>
    <n v="3"/>
    <n v="1"/>
    <n v="3"/>
    <n v="5"/>
    <n v="5"/>
    <n v="5"/>
    <n v="5"/>
    <n v="405"/>
    <n v="4"/>
    <n v="3"/>
    <n v="2"/>
    <n v="3"/>
    <n v="3"/>
    <n v="3"/>
    <n v="3"/>
    <n v="315"/>
    <n v="720"/>
    <s v="S: Automatizar el cobro de rentas y Mattos a clientes de Contado / Crédito_x000a_N: Realizar Junta para entender requerimientos del negocio. Sesión con Alejandro Torres / Deyanira Blanco / Rubén / Oscar Flores  Monterrubio. Evaluar uso de un Orquestador"/>
    <s v="Agendar sesión para definir requerimientos de Negocio 3Mar25"/>
    <m/>
    <m/>
    <m/>
    <m/>
    <m/>
    <m/>
    <m/>
    <m/>
    <m/>
    <m/>
    <m/>
    <m/>
    <m/>
    <s v="Nuevo"/>
  </r>
  <r>
    <m/>
    <m/>
    <m/>
    <m/>
    <s v="APP y visor de Mantenimiento para PGS"/>
    <s v="Aplicación para la captura de actividades realizadas en cada PGS que se le da mantenimiento, de manera que arroje las horas y costos incurridos así como un % de productividad por cada operador y que permita conocer el estatus de los PGS que se encuentran en el talller de mantenimiento."/>
    <m/>
    <m/>
    <d v="2025-07-01T00:00:00"/>
    <d v="2025-09-01T00:00:00"/>
    <n v="62"/>
    <s v="On time"/>
    <x v="4"/>
    <m/>
    <s v="Digital Nlatam - Practicantes"/>
    <x v="1"/>
    <m/>
    <m/>
    <s v="Diego Carpio"/>
    <s v="Heberto Marín"/>
    <m/>
    <s v="Miguel Delgado"/>
    <s v="Operaciones"/>
    <m/>
    <s v="Marina Dávila"/>
    <m/>
    <n v="3"/>
    <n v="5"/>
    <n v="1"/>
    <n v="5"/>
    <n v="0"/>
    <n v="3"/>
    <n v="3"/>
    <n v="300"/>
    <n v="5"/>
    <n v="5"/>
    <n v="2"/>
    <n v="3"/>
    <n v="5"/>
    <n v="3"/>
    <n v="5"/>
    <n v="420"/>
    <n v="720"/>
    <m/>
    <m/>
    <s v="Control"/>
    <m/>
    <m/>
    <m/>
    <m/>
    <m/>
    <m/>
    <m/>
    <m/>
    <m/>
    <m/>
    <m/>
    <m/>
    <s v="Nuevo Arrancado"/>
  </r>
  <r>
    <s v="E7"/>
    <n v="78"/>
    <m/>
    <m/>
    <s v="Reporte One Page de ventas"/>
    <s v="Reporte integral del área de ventas, que incluye los compromisos de diversos indicadores_x000a_"/>
    <m/>
    <s v="TBD"/>
    <d v="2024-01-05T00:00:00"/>
    <s v="TBD"/>
    <n v="606"/>
    <s v="Stand by"/>
    <x v="0"/>
    <m/>
    <s v="Transformación Digital"/>
    <x v="2"/>
    <s v="SSC"/>
    <s v="Desarrollo de Negocios"/>
    <s v="Oscar Flores"/>
    <s v="Ruben González"/>
    <s v="César Paz"/>
    <s v="Tania Mercado"/>
    <s v="Desarrollo de Negocios"/>
    <s v="Sí"/>
    <s v="Marina Dávila"/>
    <s v="Finanzas/RH/Compras/Nitropet"/>
    <n v="3"/>
    <n v="5"/>
    <n v="3"/>
    <n v="5"/>
    <n v="0"/>
    <n v="1"/>
    <n v="5"/>
    <n v="330"/>
    <n v="4"/>
    <n v="5"/>
    <n v="2"/>
    <n v="3"/>
    <n v="3"/>
    <n v="3"/>
    <n v="5"/>
    <n v="375"/>
    <n v="705"/>
    <s v="S: Se definieron requerimientos y se habilitaron en CRM. Tareas para vendedores para registrar compromisos de recolección de cilindros, cobros de rentas. _x000a_N: Retomar proyecto con Negocio, Diseñar reporte. Hacer plan de trabajo. Junta con Negocio para definir requerimientos"/>
    <m/>
    <m/>
    <m/>
    <s v="Tiempo - Disminución de horas en elaboración de reportes área de Ventas"/>
    <m/>
    <m/>
    <m/>
    <m/>
    <m/>
    <m/>
    <m/>
    <m/>
    <m/>
    <m/>
    <s v="Nuevo"/>
  </r>
  <r>
    <m/>
    <n v="83"/>
    <s v="AM03412"/>
    <n v="30490"/>
    <s v="Trackabout Value Streams. Tablero Desviaciones comerciales"/>
    <s v="Identificar todos los cilindros que nos regresan los clientes a los cuales no les entregué originalmente"/>
    <m/>
    <d v="2024-10-01T00:00:00"/>
    <d v="2024-01-09T00:00:00"/>
    <d v="2025-03-04T00:00:00"/>
    <n v="420"/>
    <s v="On time"/>
    <x v="0"/>
    <m/>
    <s v="Digital Nlatam"/>
    <x v="0"/>
    <s v="Digital "/>
    <m/>
    <s v="Edgar Borquez"/>
    <s v="Oscar Flores"/>
    <s v="Uriel Torres"/>
    <s v="José Ramón Rodríguez"/>
    <s v="PGP Norte"/>
    <s v="Sí"/>
    <s v="Pilar Arenas"/>
    <s v="Marketing/Ventas Cilindros"/>
    <n v="5"/>
    <n v="5"/>
    <n v="5"/>
    <n v="5"/>
    <n v="3"/>
    <n v="3"/>
    <n v="3"/>
    <n v="435"/>
    <n v="5"/>
    <n v="4"/>
    <n v="1"/>
    <n v="3"/>
    <n v="1"/>
    <n v="1"/>
    <n v="3"/>
    <n v="270"/>
    <n v="705"/>
    <s v="S:  Tablero terminado _x000a_N: En proceso de identificar casos de desviaciones para tomar acción. En evaluación etapa de integración con CRM"/>
    <s v="1. Dar seguimiento en la semana del 24 al 28 de Feb, para validar la funcionalidad del ultimo requerimiento del filtro._x000a_2. Junta en la semana del 20 al 28 de feb para aterrizar beneficios potenciales en conjunto con el BB (Edgar junto con José Ramon)_x000a_3. Confirmar que la herramienta está terminada y ahora hay que aprovecharla para detectar oportunidades. Sesión 4Mar25"/>
    <n v="41293"/>
    <m/>
    <s v="Mejor control de activos"/>
    <m/>
    <n v="12388"/>
    <m/>
    <m/>
    <m/>
    <m/>
    <m/>
    <n v="12388"/>
    <d v="2025-10-01T00:00:00"/>
    <d v="2026-09-01T00:00:00"/>
    <s v="Terminado"/>
  </r>
  <r>
    <m/>
    <n v="80"/>
    <m/>
    <n v="27154"/>
    <s v="Reporte de ventas y forecast para mezclas especiales."/>
    <s v="Automatizar el reporte de ventas de gases especiales a un nivel de detalle granular y que sirva como base para el cálculo del forecast (Se necesitan varios cortes al mes)"/>
    <m/>
    <s v="TBD"/>
    <d v="2025-01-01T00:00:00"/>
    <d v="2025-10-01T00:00:00"/>
    <n v="273"/>
    <s v="On time"/>
    <x v="1"/>
    <m/>
    <s v="Digital Nlatam"/>
    <x v="1"/>
    <s v="Digital"/>
    <s v="TBD"/>
    <s v="Raúl Gallegos "/>
    <s v="Raúl Gallegos "/>
    <m/>
    <s v="José Ramón Rodríguez"/>
    <m/>
    <s v="Sí"/>
    <s v="Pilar Arenas"/>
    <m/>
    <n v="3"/>
    <n v="5"/>
    <n v="1"/>
    <n v="5"/>
    <n v="0"/>
    <n v="1"/>
    <n v="5"/>
    <n v="300"/>
    <n v="4"/>
    <n v="4"/>
    <n v="3"/>
    <n v="5"/>
    <n v="3"/>
    <n v="5"/>
    <n v="3"/>
    <n v="405"/>
    <n v="705"/>
    <s v="S: Se identificó oportunidad con usuario y se requiere definiciones de alcances y líderes para el proyecto._x000a_Se revisa el alcance del reporte de ventas que está en proceso y hay posibilidad de integrar ambos requerimientos y desarrollar un solo reporte_x000a_N: Sesión con Process Owner para tomar definiciones de negocio_x000a_30/06/2025 : Se toma un nuevo modelo de datos para hacer el cálculo del forecast"/>
    <s v="Se sugiere dividir el proyecto en dos etapas para acelerar el resultado:_x000a_Etapa 1: Ampliar el alcance del proyecto de forecast automático de Oscar Flores para que incluya Especiales, ese proyecto tiene 70% de avance y tiene juntas de seguimiento quincenales, la siguiente junta es el 28 de feb._x000a_30/06/2025 : Pendiente la validación de datos resultado de correr el nuevo modelo _x000a_Etapa 2: Levantar requerimientos para diseñar el reporte de ventas, se propone revisar el proceso As Is con César Moreno y Pablo Núñez / semana del 20 al 28 de feb._x000a_"/>
    <m/>
    <m/>
    <s v="Optimización de procesos_x000a_Reducción de tiempos"/>
    <m/>
    <m/>
    <m/>
    <m/>
    <m/>
    <m/>
    <m/>
    <m/>
    <m/>
    <m/>
    <s v="Nuevo"/>
  </r>
  <r>
    <m/>
    <n v="81"/>
    <m/>
    <m/>
    <s v="Sistema de resurtimiento en JDE de HG (RPS - POP)"/>
    <s v="Desarrollo de un sistema que identifique producto en lento movimiento para transferencia a otras localidades e incrementar ventas."/>
    <m/>
    <d v="2023-01-01T00:00:00"/>
    <d v="2024-03-30T00:00:00"/>
    <d v="2025-10-01T00:00:00"/>
    <n v="521"/>
    <s v="En riesgo ente &gt;1&lt;2 meses"/>
    <x v="0"/>
    <m/>
    <s v="IT Group"/>
    <x v="1"/>
    <s v="IT Local"/>
    <m/>
    <s v="Marco Pacheco"/>
    <s v="Nancy González"/>
    <s v="Jaime Hernández"/>
    <s v="José Ramón Rodríguez"/>
    <s v="Nacional"/>
    <s v="Sí"/>
    <s v="Manuel Lozoya"/>
    <s v="Marketing/Ventas Cilindros"/>
    <n v="5"/>
    <n v="5"/>
    <n v="2"/>
    <n v="5"/>
    <n v="5"/>
    <n v="3"/>
    <n v="5"/>
    <n v="450"/>
    <n v="4"/>
    <n v="2"/>
    <n v="1"/>
    <n v="5"/>
    <n v="3"/>
    <n v="1"/>
    <n v="1"/>
    <n v="255"/>
    <n v="705"/>
    <s v="S: Se encuentra en Análisis por IT incorporando nuevas variables/ requerimientos del negocio. Se identifica la necesidad de desarrollador externo. Salvador cotizó 7.2KUSD mensual por 7 meses de desarrollo con Proveedor TCIS._x000a_N: En espera de aprobación por parte del Negocio para iniciar desarrollo por IT. Cotizar de acuerdo a los requerimientos de Nancy del 13deFeb.  Salvador pedirá una segunda cotización con otro proveedor TGUV 20Feb. Revisar con Marco Pacheco Beneficios estimados del proyecto 20 de Feb25"/>
    <s v="Dar seguimiento a la estimación de la inversión por IT y cantidad de recursos para desarrollos funcionales que cumplan con requerimientos de México._x000a_Manuel da seguimiento con Salvador Reyes y solicita Cotización para evaluar con el negocio los recursos. 14Feb25_x000a_Sesión con Salvador Reyes y Nancy González 19Feb para entender el estatus de la cotización de los cambios."/>
    <n v="150000"/>
    <m/>
    <s v="SI se considera una reducción del 0.5% de la reserva de obsoletos"/>
    <m/>
    <m/>
    <m/>
    <m/>
    <m/>
    <m/>
    <m/>
    <m/>
    <m/>
    <m/>
    <s v="Análisis"/>
  </r>
  <r>
    <m/>
    <n v="90"/>
    <m/>
    <n v="30619"/>
    <s v="Cambio de reporte GAP / inventario de tableau a Power BI"/>
    <s v="Migración de reportes de Tableau a power BI."/>
    <m/>
    <s v="TBD"/>
    <d v="2024-02-28T00:00:00"/>
    <d v="2025-07-01T00:00:00"/>
    <n v="552"/>
    <s v="On time"/>
    <x v="4"/>
    <m/>
    <s v="Digital Nlatam"/>
    <x v="0"/>
    <s v="IT"/>
    <m/>
    <s v="Erika Acosta"/>
    <s v="Erika Acosta"/>
    <s v="Gustavo Primo / Juan Romero "/>
    <s v="Aldo Maldonado"/>
    <m/>
    <s v="Sí"/>
    <s v="Pilar Arenas"/>
    <s v="Producción/Distribución Envasados"/>
    <n v="3"/>
    <n v="5"/>
    <n v="2"/>
    <n v="5"/>
    <n v="0"/>
    <n v="3"/>
    <n v="3"/>
    <n v="315"/>
    <n v="5"/>
    <n v="5"/>
    <n v="2"/>
    <n v="5"/>
    <n v="3"/>
    <n v="3"/>
    <n v="3"/>
    <n v="390"/>
    <n v="705"/>
    <s v="S: Ya se tiene una versión actual, los cambios están en desarrollo, se ha dado prioridad a Homecare_x000a_N: Terminar desarrollos, validar información y desplegar. Revision final ultima semana de Mayo"/>
    <s v="1. Sesión de seguimiento con Gerardo y Erika para armar plan de trabajo y prioridad para la migración de los reportes semana 24 al 28 de feb"/>
    <s v="Control de Activos"/>
    <m/>
    <m/>
    <m/>
    <m/>
    <m/>
    <m/>
    <m/>
    <m/>
    <m/>
    <m/>
    <m/>
    <m/>
    <s v="Terminado"/>
  </r>
  <r>
    <m/>
    <n v="91"/>
    <s v="Proceso Jul-25"/>
    <n v="30491"/>
    <s v="Trackabout Value Streams Dashboard. &quot;Black Hole&quot; "/>
    <s v="Herramienta de análisis de datos digital para identificar aquellos cilindros que NO estaban registrados en inventario de activos y gracias a Trackabout se recuperan."/>
    <m/>
    <d v="2024-09-01T00:00:00"/>
    <d v="2024-01-09T00:00:00"/>
    <d v="2025-04-01T00:00:00"/>
    <n v="602"/>
    <s v="En riesgo o vencido &gt; 2 meses"/>
    <x v="0"/>
    <m/>
    <s v="Digital Nlatam"/>
    <x v="0"/>
    <s v="Digital "/>
    <s v="Aldo Maldonado"/>
    <s v="Erika Acosta"/>
    <s v="Erika Acosta"/>
    <s v="Uriel Torres"/>
    <s v="Civoney Alvarez"/>
    <s v="PGP Norte"/>
    <s v="Sí"/>
    <s v="Pilar Arenas"/>
    <s v="Producción/Distribución Envasados"/>
    <n v="3"/>
    <n v="5"/>
    <n v="1"/>
    <n v="5"/>
    <n v="1"/>
    <n v="3"/>
    <n v="5"/>
    <n v="345"/>
    <n v="5"/>
    <n v="5"/>
    <n v="3"/>
    <n v="3"/>
    <n v="1"/>
    <n v="3"/>
    <n v="3"/>
    <n v="345"/>
    <n v="690"/>
    <s v="S:  Tablero elaborado en validación (elaborado por Aldo Maldonado). Se está realizando limpieza de datos en TA._x000a_N: Definir si el tablero actual cumple el objetivo, sino hacer los ajustes pertinentes. Validar la calidad de los datos en TA."/>
    <s v="1. Sesión para revisar alcance del reporte existente y levantar requerimientos - Semana del 3 al 7 de marzo"/>
    <s v="Control de Activos"/>
    <m/>
    <s v="Control de activos"/>
    <m/>
    <m/>
    <m/>
    <m/>
    <m/>
    <m/>
    <m/>
    <m/>
    <m/>
    <m/>
    <s v="Terminado"/>
  </r>
  <r>
    <m/>
    <n v="84"/>
    <m/>
    <m/>
    <s v="Tablero One Page de indicadores para control de cilindros en Power BI"/>
    <s v="Aprovechar la migración de tablea a power BI de reportes clave de Control del cilindros para armar un reporte One Page"/>
    <m/>
    <s v="TBD"/>
    <d v="2024-03-12T00:00:00"/>
    <d v="2025-09-01T00:00:00"/>
    <n v="539"/>
    <s v="On time"/>
    <x v="4"/>
    <m/>
    <s v="Digital Nlatam - Citizen Developers"/>
    <x v="1"/>
    <s v="Digital "/>
    <m/>
    <s v="Erika Acosta"/>
    <s v="Erika Acosta"/>
    <s v="TBD"/>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
    <m/>
    <m/>
    <s v="Simplicidad administrativa y mejora en el análisis de información"/>
    <m/>
    <m/>
    <m/>
    <m/>
    <m/>
    <m/>
    <m/>
    <m/>
    <m/>
    <m/>
    <s v="Desarrollo"/>
  </r>
  <r>
    <m/>
    <n v="85"/>
    <m/>
    <m/>
    <s v="Reporte automático de recuperación y aumentos de dotación en power BI"/>
    <s v="Migración de reportes de Tableau a power BI._x000a_"/>
    <m/>
    <s v="TBD"/>
    <d v="2024-05-01T00:00:00"/>
    <d v="2025-11-01T00:00:00"/>
    <n v="489"/>
    <s v="On time"/>
    <x v="4"/>
    <m/>
    <s v="Digital Nlatam - Citizen Developers"/>
    <x v="1"/>
    <s v="Digital"/>
    <m/>
    <s v="Erika Acosta"/>
    <s v="Erika Acosta "/>
    <s v="Gustavo Primo "/>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 después se dará prioridad al reporte GAP._x000a_N: Terminar desarrollos, validar información y desplegar."/>
    <s v="1. Sesión de seguimiento con Gerardo y Erika para armar plan de trabajo y prioridad para la migración de los reportes semana 24 al 28 de feb"/>
    <m/>
    <m/>
    <m/>
    <m/>
    <m/>
    <m/>
    <m/>
    <m/>
    <m/>
    <m/>
    <m/>
    <m/>
    <m/>
    <s v="Desarrollo"/>
  </r>
  <r>
    <m/>
    <n v="86"/>
    <m/>
    <m/>
    <s v="Cambio de reporte rotación de tableau a Power BI"/>
    <s v="Migración de reportes de Tableau a power BI por Directriz._x000a_"/>
    <m/>
    <s v="TBD"/>
    <d v="2024-12-15T00:00:00"/>
    <s v="TBD"/>
    <n v="261"/>
    <s v="Stand by"/>
    <x v="4"/>
    <m/>
    <s v="Digital Nlatam - Citizen Developers"/>
    <x v="4"/>
    <s v="Digital "/>
    <m/>
    <s v="Erika Acosta"/>
    <s v="Erika Acosta"/>
    <s v="TBD"/>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_x000a_2. Agosto 2025 : Se hará una sesión de alineación para validar requerimientos sobre una nueva aplicación y necesidad.  Dependiendo de esta sesión se decidí si iniciar con la migración de tableau a power BI, se coloca en HOLD hasta nuevo aviso."/>
    <m/>
    <m/>
    <m/>
    <m/>
    <m/>
    <m/>
    <m/>
    <m/>
    <m/>
    <m/>
    <m/>
    <m/>
    <m/>
    <s v="Análisis"/>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s v="G10"/>
    <n v="1"/>
    <s v="AM02959"/>
    <n v="30572"/>
    <s v="Pricing Precision con AI (Pricing Precision - Mexico)"/>
    <s v="Modelo IA que analiza precios de clientes por variables: producto, región, volumen, tipo de cliente. Para detectar oportunidades de incrementos con la herramienta. PRICE TAG de manera automática."/>
    <m/>
    <s v="TBD"/>
    <d v="2024-08-01T00:00:00"/>
    <d v="2025-05-30T00:00:00"/>
    <n v="397"/>
    <s v="On time"/>
    <s v="Finanzas, RH, Administración"/>
    <s v="No"/>
    <s v="Digital Nlatam"/>
    <x v="0"/>
    <s v="Global AI"/>
    <s v="NA"/>
    <x v="0"/>
    <s v="Ninfaedith Fernández"/>
    <s v="Iván Arredondo"/>
    <s v="Tania Mercado"/>
    <s v="Finanzas /Compras / IT"/>
    <s v="Sí"/>
    <s v="Claudia Oliden"/>
    <s v="Finanzas/RH/Compras/Nitropet"/>
    <n v="4"/>
    <n v="5"/>
    <n v="5"/>
    <n v="5"/>
    <n v="5"/>
    <n v="3"/>
    <n v="5"/>
    <n v="480"/>
    <n v="5"/>
    <n v="5"/>
    <n v="2"/>
    <n v="5"/>
    <n v="3"/>
    <n v="5"/>
    <n v="5"/>
    <n v="450"/>
    <n v="930"/>
    <s v="S: terminada primera etapa del modelo. Se planea utilizarlo en la campaña de precios de junio/julio 2025."/>
    <s v=" El plan es usar el pricing precisión en la sig campaña (junio-julio 25)"/>
    <n v="1512000"/>
    <m/>
    <s v="Venta adicional"/>
    <m/>
    <m/>
    <m/>
    <m/>
    <m/>
    <m/>
    <m/>
    <n v="0"/>
    <d v="2025-08-01T00:00:00"/>
    <d v="2026-07-01T00:00:00"/>
    <s v="Terminado"/>
  </r>
  <r>
    <m/>
    <n v="2"/>
    <s v="AM03225"/>
    <m/>
    <s v="Dashboard Digital de Inventarios Hardgoods."/>
    <s v="Herramienta de análisis de inventarios de Hardgoods, rotación, venta, recepciones, precios, que permite tomar decisiones expeditas para reducir los inventarios en lento movimiento y añejamiento."/>
    <m/>
    <d v="2025-03-10T00:00:00"/>
    <d v="2025-03-10T00:00:00"/>
    <d v="2025-04-30T00:00:00"/>
    <n v="51"/>
    <s v="On time"/>
    <s v="Ventas &amp; Mkt."/>
    <s v="No"/>
    <s v="Digital Nlatam - Practicantes"/>
    <x v="0"/>
    <s v="IT Juan España*"/>
    <s v="Practicantes"/>
    <x v="1"/>
    <s v="Nancy González"/>
    <s v="Gerardo Moya"/>
    <s v="José Ramón Rodríguez"/>
    <s v="PGP NAL."/>
    <s v="Sí"/>
    <s v="Claudia Oliden"/>
    <s v="Marketing/Ventas Cilindros"/>
    <n v="3"/>
    <n v="5"/>
    <n v="2"/>
    <n v="5"/>
    <n v="5"/>
    <n v="3"/>
    <n v="5"/>
    <n v="420"/>
    <n v="5"/>
    <n v="5"/>
    <n v="4"/>
    <n v="5"/>
    <n v="5"/>
    <n v="5"/>
    <n v="5"/>
    <n v="510"/>
    <n v="930"/>
    <s v="S: Terminado el tablero_x000a_N: Hay una columna que aunque está definida la información tiene inconsistencia pero se requiere que Juan España proporcione la información correcta. Se está dando seguimiento."/>
    <s v="Terminado el visor."/>
    <n v="100000"/>
    <m/>
    <s v="Control de Inventarios_x000a_Objetivo reducir en el 1er año 30% el inventario añejo a mas de 1 año. Actualmente + de 7 Millones de MXP"/>
    <m/>
    <m/>
    <m/>
    <m/>
    <m/>
    <m/>
    <m/>
    <n v="0"/>
    <d v="2025-08-01T00:00:00"/>
    <d v="2026-07-01T00:00:00"/>
    <s v="Terminado"/>
  </r>
  <r>
    <m/>
    <n v="3"/>
    <s v="NO"/>
    <m/>
    <s v="Sistema de administración de permisos y requerimientos de autoridades en PLANTAS Linde: BD, APP  para alimentación  y visor de estatus de los anteriores. Tiendas"/>
    <s v="Desarrollo de 6 Aplicaciones para alimentación de estatus de permisos y requerimientos de autoridades para Tiends, Plantas ( PGP y GI), Nitropet, Onsite, Oficinas, Inmuebles y unidades de distribuión (PGP, Bulk, Nitropet). Así mismo un visor que muestra el estatus de permisos y requiermientos en las localidades. Se complementó el proyecto con guías y videos de cómo hacer la evaluación en las APPs._x000a_"/>
    <m/>
    <d v="2019-06-01T00:00:00"/>
    <d v="2025-06-19T00:00:00"/>
    <d v="2025-07-30T00:00:00"/>
    <n v="41"/>
    <s v="On time"/>
    <s v="Finanzas, RH, Administración"/>
    <s v="No"/>
    <s v="Digital Nlatam - Practicantes"/>
    <x v="0"/>
    <s v="Digital"/>
    <s v="Santiago Juárez"/>
    <x v="2"/>
    <s v="Eduardo Galván"/>
    <s v="NA"/>
    <s v="Miguel Delgado"/>
    <s v="Operaciones"/>
    <s v="Si"/>
    <s v="Claudia Oliden"/>
    <s v="Marketing/Ventas Cilindros"/>
    <n v="5"/>
    <n v="5"/>
    <n v="4"/>
    <n v="5"/>
    <n v="5"/>
    <n v="3"/>
    <n v="5"/>
    <n v="480"/>
    <n v="5"/>
    <n v="5"/>
    <n v="4"/>
    <n v="3"/>
    <n v="3"/>
    <n v="5"/>
    <n v="5"/>
    <n v="450"/>
    <n v="930"/>
    <s v="S: Requerimiento por parte del Ing. Eduardo Galván que fue evolucionando de ser para efectuar un due diligence de permisos y requerimientos de autoridades en tiendas, a evaluación también de Plantas (PGP y Bulk), Nitropet, Onsite, Oficinas, Inmuebles y unidades de distribución (Bulk, Nitropet, PGP) a nivel México. Se desarrollaron las bases de datos, 6 APPs, un visor en powerbi y guías (PDF) con su respectivo video de cómo llevar a cabo la evaluación para cada APP (segmento)."/>
    <m/>
    <s v="Compliance"/>
    <m/>
    <s v="Control / Compliance"/>
    <m/>
    <m/>
    <m/>
    <m/>
    <m/>
    <m/>
    <m/>
    <m/>
    <m/>
    <m/>
    <s v="Terminado"/>
  </r>
  <r>
    <m/>
    <n v="4"/>
    <m/>
    <m/>
    <s v="Sistema de administración de permisos y requerimientos de autoridades localidades LInde: BD , APP  para alimentación  y visor de estatus"/>
    <s v="Aplicación para alimentación de estatus de permisos y requerimientos de autoridades para localidades Linde complementada por un visor que muestra el estatus de permisos y requiermientos en las localidades._x000a_"/>
    <m/>
    <d v="2025-05-05T00:00:00"/>
    <d v="2025-05-14T00:00:00"/>
    <d v="2025-06-30T00:00:00"/>
    <n v="47"/>
    <s v="On time"/>
    <s v="Finanzas, RH, Administración"/>
    <s v="No"/>
    <s v="Digital Nlatam - Practicantes"/>
    <x v="0"/>
    <s v="Digital"/>
    <s v="Santiago Juárez"/>
    <x v="2"/>
    <s v="Eduardo Galván"/>
    <s v="NA"/>
    <s v="Miguel Delgado"/>
    <s v="Operaciones"/>
    <s v="Si"/>
    <s v="Claudia Oliden"/>
    <s v="Marketing/Ventas Cilindros"/>
    <n v="5"/>
    <n v="5"/>
    <n v="4"/>
    <n v="5"/>
    <n v="5"/>
    <n v="3"/>
    <n v="5"/>
    <n v="480"/>
    <n v="5"/>
    <n v="5"/>
    <n v="4"/>
    <n v="3"/>
    <n v="3"/>
    <n v="5"/>
    <n v="5"/>
    <n v="450"/>
    <n v="930"/>
    <s v="S: Se desarrollaron BD, APPs y visor referentes a permisos y otros requerimientos (RH, COFEPRIS, Otros) para Tiendas."/>
    <s v="APPS listas desarrolladas por Santiago Juárez y el reporte de bi en ajustes por Braulio Martínez"/>
    <s v="Compliance"/>
    <m/>
    <s v="Control / Compliance"/>
    <m/>
    <m/>
    <m/>
    <m/>
    <m/>
    <m/>
    <m/>
    <m/>
    <m/>
    <m/>
    <s v="Terminado"/>
  </r>
  <r>
    <m/>
    <n v="7"/>
    <s v="Proceso Jul-25"/>
    <m/>
    <s v="Asistente Virtual Inteligente para asistencia en Tiendas con NITRO AI"/>
    <s v="Alimentar Nitro con información de consulta para vendedores en tiendas que pueda ayudar a los Vendedores a obtener información inmediata de diversos temas, Adminitrativos, Comerciales y Técnicos, con un alto nivel de confiabilidad. "/>
    <m/>
    <d v="2025-02-01T00:00:00"/>
    <d v="2025-01-02T00:00:00"/>
    <d v="2025-03-31T00:00:00"/>
    <n v="88"/>
    <s v="On time"/>
    <s v="Ventas &amp; Mkt."/>
    <s v="Si"/>
    <s v="Digital Nlatam - Citizen Developers"/>
    <x v="0"/>
    <s v="Global AI"/>
    <s v="Manuel Lozoya"/>
    <x v="1"/>
    <s v="Deyanira Blanco"/>
    <s v="Gerardo Moya"/>
    <s v="José Ramón Rodríguez"/>
    <s v="PGP Centro/Sur"/>
    <s v="Sí"/>
    <s v="Manuel Lozoya"/>
    <s v="Marketing/Ventas Cilindros"/>
    <n v="3"/>
    <n v="5"/>
    <n v="2"/>
    <n v="5"/>
    <n v="3"/>
    <n v="3"/>
    <n v="5"/>
    <n v="390"/>
    <n v="5"/>
    <n v="5"/>
    <n v="3"/>
    <n v="5"/>
    <n v="5"/>
    <n v="5"/>
    <n v="5"/>
    <n v="495"/>
    <n v="885"/>
    <s v="S: Implementó en 3 tiendas de Mty. Info ABC de tiendas, Catálogo de productos e información técnicas (Procesos de soldar) _x000a__x000a_N: Habilitar al resto de los usuarios a nivel nacional en el resto de las tiendas. Semana del 7 Abril._x000a_Integrar otros grupós como los Vtas comerciales y express"/>
    <s v="Invitacion a sesión con tiendas. Deyanira Blanco_x000a_Seguimiento a uso de la herramienta en tiendas piloto y resto de las localidades_x000a_Continuar con la carga de documentos adicionales para enriquecer BD´s"/>
    <s v="Reduccion de Tiempo / Vtas adicionales"/>
    <m/>
    <s v="Estimar Tiempo que se ahorran Vendedores en Consultas"/>
    <m/>
    <m/>
    <m/>
    <m/>
    <m/>
    <m/>
    <m/>
    <s v="Reduccion Hrs Hombre _x000a_Capitalización de Vtas_x000a_Control Administrativo"/>
    <m/>
    <m/>
    <s v="Terminado"/>
  </r>
  <r>
    <m/>
    <n v="5"/>
    <s v="Alimentado  en esta matriz por Clau el 25 junio 2025."/>
    <n v="34795"/>
    <s v="Réplica del visor 360 (Contratos)"/>
    <s v="Réplica del visor 360 líquidos sección de Contratos para medir el nivel de contratación y blindaje de los clientes de PGP Cilindros. Da visibilidad de los clientes que se tienen con contrato y cuáles no, de manera que la fuerza de ventas gestione los contratos faltantes. El dashboard muestra a nivel cliente si tiene o no contrato y si cumple con lo parámetros de blindaje._x000a_"/>
    <m/>
    <d v="2025-06-25T00:00:00"/>
    <d v="2025-06-18T00:00:00"/>
    <d v="2025-09-19T00:00:00"/>
    <n v="93"/>
    <s v="On time"/>
    <s v="Finanzas, RH, Administración"/>
    <s v="No"/>
    <s v="Digital Nlatam"/>
    <x v="1"/>
    <s v="T. Digital"/>
    <s v="NA"/>
    <x v="3"/>
    <s v="Ninfaedith Fernández"/>
    <s v="Nancy Arellano"/>
    <s v="Tania Mercado"/>
    <s v="Finanzas /Compras / IT"/>
    <s v="Sí"/>
    <s v="Claudia Oliden"/>
    <s v="Finanzas/RH/Compras/Nitropet"/>
    <n v="5"/>
    <n v="5"/>
    <n v="5"/>
    <n v="5"/>
    <n v="5"/>
    <n v="3"/>
    <n v="5"/>
    <n v="495"/>
    <n v="5"/>
    <n v="5"/>
    <n v="2"/>
    <n v="5"/>
    <n v="5"/>
    <n v="1"/>
    <n v="5"/>
    <n v="420"/>
    <n v="915"/>
    <s v="S: Ya se tuvieron las primeras juntas con el equipo CRM y Digitalización Nlatam para todos los requerimientos._x000a_N: Se requiere armar una tabla con el histórico de contratación y blindaje y actualizar las fórmulas de cálculo de blindaje."/>
    <s v="Falta calcular beneficios duros, falta dar de alta con Tania Mercado para validar cómo hacer el cálculo de beneficios."/>
    <s v="Compliance"/>
    <m/>
    <m/>
    <m/>
    <m/>
    <m/>
    <m/>
    <m/>
    <m/>
    <m/>
    <m/>
    <m/>
    <m/>
    <s v="Análisis"/>
  </r>
  <r>
    <m/>
    <n v="6"/>
    <m/>
    <m/>
    <s v="Automatización de búsqueda de multas de Distribución RPA"/>
    <s v="Desarrollo de un BOT que realice la búsqueda en diferentes páginas federales y estatales, para detectar multas en vehículos de PGP"/>
    <m/>
    <d v="2025-02-19T00:00:00"/>
    <d v="2025-02-19T00:00:00"/>
    <d v="2025-09-01T00:00:00"/>
    <n v="195"/>
    <s v="On time"/>
    <s v="Distribución"/>
    <s v="No"/>
    <s v="IT"/>
    <x v="1"/>
    <s v="Digitalización"/>
    <s v="TBD"/>
    <x v="4"/>
    <s v="Salvador García"/>
    <s v="David Silva"/>
    <s v="Aldo Maldonado"/>
    <s v="VP Gases Envasados"/>
    <s v="Si"/>
    <s v="Manuel Lozoya"/>
    <s v="Producción/Distribución Envasados"/>
    <n v="5"/>
    <n v="5"/>
    <n v="3"/>
    <n v="5"/>
    <n v="3"/>
    <n v="3"/>
    <n v="3"/>
    <n v="405"/>
    <n v="5"/>
    <n v="5"/>
    <n v="4"/>
    <n v="5"/>
    <n v="5"/>
    <n v="5"/>
    <n v="5"/>
    <n v="510"/>
    <n v="915"/>
    <s v="S: Se solicita apertura de proyecto. Se contruyó el RPA para consulta del portan de NL dado que los portales de otros estados no despliegan la información correcta. En espera de las autoridades para que nos den acceso a Linde a un portal de alcance nacional gestionado por Alonso Teutle._x000a_N: En espera de la respuesta de las autoridades y seguir con pruebas con IT en los portales de Jalisco y Edo de Mexico"/>
    <s v="Junta con Salvador González y David Silva semana del 24 de Feb"/>
    <m/>
    <m/>
    <s v="Compliance"/>
    <m/>
    <m/>
    <m/>
    <m/>
    <m/>
    <m/>
    <m/>
    <m/>
    <m/>
    <m/>
    <s v="Desarrollo"/>
  </r>
  <r>
    <s v="G9"/>
    <n v="8"/>
    <s v="AM03224"/>
    <m/>
    <s v="Facturación Dia paciente instituciones públicas RPA"/>
    <s v="Automatizar el proceso de facturación de Día Paciente del negocio de Homecare."/>
    <m/>
    <s v="PROYECTO ANTERIOR"/>
    <d v="2024-01-10T00:00:00"/>
    <d v="2025-01-01T00:00:00"/>
    <n v="357"/>
    <s v="On time"/>
    <s v="Finanzas, RH, Administración"/>
    <s v="No"/>
    <s v="IT Group"/>
    <x v="0"/>
    <s v="IT Local"/>
    <s v="NA"/>
    <x v="5"/>
    <s v="Nohemí Perez / _x000a_Alan Mendoza"/>
    <s v="Ruben Monterrubio"/>
    <s v="Armando Guerrero"/>
    <s v="PGP Nte./ Occidente / Noroeste"/>
    <s v="Sí"/>
    <s v="Claudia Oliden"/>
    <s v="Marketing/Ventas Cilindros"/>
    <n v="3"/>
    <n v="5"/>
    <n v="1"/>
    <n v="5"/>
    <n v="5"/>
    <n v="3"/>
    <n v="3"/>
    <n v="375"/>
    <n v="5"/>
    <n v="5"/>
    <n v="3"/>
    <n v="5"/>
    <n v="5"/>
    <n v="5"/>
    <n v="5"/>
    <n v="495"/>
    <n v="870"/>
    <s v="S: Ya liberado y funcionando._x000a_N: Seguimiento por parte del negocio. Calcular beneficio y reportar $"/>
    <s v="Terminado"/>
    <s v="Reducción de Tiempo"/>
    <m/>
    <s v="Reducción de 1 FTE en el proceso de facturación"/>
    <m/>
    <m/>
    <m/>
    <m/>
    <m/>
    <m/>
    <m/>
    <n v="0"/>
    <m/>
    <m/>
    <s v="Terminado"/>
  </r>
  <r>
    <m/>
    <n v="9"/>
    <s v="AM02959"/>
    <n v="30572"/>
    <s v="Herramienta Digital, Visor Pricing Precision - Mexico"/>
    <s v="El visor dará la info de la situación actual de precios a nivel cliente - producto, así como recomendaciones/oportunidades de precios siguiendo el modelo de Pricing Precision (IA). Muesta historico de precios, comparativa vs. el promedio, etc."/>
    <m/>
    <d v="2025-06-25T00:00:00"/>
    <d v="2025-02-13T00:00:00"/>
    <d v="2025-06-25T00:00:00"/>
    <n v="132"/>
    <s v="On time"/>
    <s v="Finanzas, RH, Administración"/>
    <s v="No"/>
    <s v="Digital Nlatam"/>
    <x v="0"/>
    <s v="Global AI"/>
    <s v="NA"/>
    <x v="0"/>
    <s v="Pablo Vela"/>
    <s v="Iván Arredondo"/>
    <s v="Tania Mercado"/>
    <s v="Finanzas /Compras / IT"/>
    <s v="Sí"/>
    <s v="Claudia Oliden"/>
    <s v="Finanzas/RH/Compras/Nitropet"/>
    <n v="4"/>
    <n v="5"/>
    <n v="3"/>
    <n v="5"/>
    <n v="5"/>
    <n v="3"/>
    <n v="5"/>
    <n v="450"/>
    <n v="5"/>
    <n v="5"/>
    <n v="2"/>
    <n v="5"/>
    <n v="5"/>
    <n v="1"/>
    <n v="5"/>
    <n v="420"/>
    <n v="870"/>
    <s v="Proyecto terminado, solo falta presentación con Pablo Vela"/>
    <m/>
    <n v="1512000"/>
    <m/>
    <s v="Venta adicional"/>
    <m/>
    <m/>
    <m/>
    <m/>
    <m/>
    <m/>
    <m/>
    <n v="0"/>
    <m/>
    <m/>
    <s v="Terminado"/>
  </r>
  <r>
    <m/>
    <n v="11"/>
    <s v="NO"/>
    <m/>
    <s v="Visor para registro de auditorías y cumplimiento de normatividad CALIDAD en plantas._x000a_"/>
    <s v="Generación de un visor de resultados de auditorías realizadas por el área de Calidad y externos en plantas Linde México, así como validación de requerimientos normativos. El visor tiene como objetivo dar seguimiento a resultados y planes de acción ante no conformidades resultantes en las auditorías._x000a_"/>
    <m/>
    <d v="2025-05-23T00:00:00"/>
    <d v="2025-07-07T00:00:00"/>
    <d v="2025-08-28T00:00:00"/>
    <n v="52"/>
    <s v="On time"/>
    <s v="Calidad"/>
    <s v="No"/>
    <s v="Digital Nlatam - Practicantes"/>
    <x v="0"/>
    <s v="Digital"/>
    <s v="Practicantes - Santiago Juárez Roaro"/>
    <x v="6"/>
    <s v="Alejandra Medrano"/>
    <s v="NA"/>
    <s v="Miguel Delgado"/>
    <s v="Operaciones"/>
    <s v="Sí"/>
    <s v="Claudia Oliden"/>
    <s v="Calidad"/>
    <n v="5"/>
    <n v="5"/>
    <n v="1"/>
    <n v="5"/>
    <n v="1"/>
    <n v="3"/>
    <n v="5"/>
    <n v="375"/>
    <n v="5"/>
    <n v="5"/>
    <n v="5"/>
    <n v="3"/>
    <n v="5"/>
    <n v="5"/>
    <n v="5"/>
    <n v="495"/>
    <n v="870"/>
    <s v="S: Se tiene la estructura del visor, solo se espera que IT libere la extracción de datos del Sistema de Calidad para enlazarlo al tablero y tener completa la información a mostrar en el tablero."/>
    <m/>
    <s v="Compliance"/>
    <s v="Control / Compliance"/>
    <m/>
    <m/>
    <m/>
    <m/>
    <m/>
    <m/>
    <m/>
    <m/>
    <m/>
    <m/>
    <m/>
    <s v="Terminado"/>
  </r>
  <r>
    <m/>
    <n v="10"/>
    <m/>
    <m/>
    <s v="BOT para actualización de datos de empleados en la BD de Licencias y Constancia Psicofísica de Conductores PGP._x000a_"/>
    <s v="Desarrollo de un BOT que llene en automático la información de Licencias y Constancias Psicofísicas en la BD ya creada (proyecto previo)._x000a_"/>
    <m/>
    <d v="2025-05-23T00:00:00"/>
    <d v="2025-05-27T00:00:00"/>
    <s v="TBD"/>
    <n v="98"/>
    <s v="On time"/>
    <s v="Operaciones"/>
    <s v="No"/>
    <s v="IT"/>
    <x v="1"/>
    <s v="IT Local"/>
    <s v="NA"/>
    <x v="7"/>
    <s v="Eduardo Galván"/>
    <s v="David Silva"/>
    <s v="Miguel Delgado"/>
    <s v="Operaciones"/>
    <s v="Si"/>
    <s v="Claudia Oliden"/>
    <s v="Producción/Distribución Envasados"/>
    <n v="5"/>
    <n v="5"/>
    <n v="5"/>
    <n v="5"/>
    <n v="3"/>
    <n v="3"/>
    <n v="5"/>
    <n v="465"/>
    <n v="5"/>
    <n v="5"/>
    <n v="3"/>
    <n v="3"/>
    <n v="5"/>
    <n v="3"/>
    <n v="3"/>
    <n v="405"/>
    <n v="870"/>
    <s v="S: Se identifica la necesidad de automatizar llenado de datos con un BOT, revisado con Eduardo Galvan_x000a_N: Se programó para el 27 de mayo la junta inicial con David Silva. Se definirán requerimientos. Posterior a eso, se realizó una junta con Adrián Espinoza y Gerardo Moya en donde se validó el proceso y se quedó Gerardo Moya con la tarea de investigar cómo se puede hacer este requerimiento. Mientras tanto la APP se puede alimentar de manera manual."/>
    <s v="Proyecto que queda como segunda parte después del llenado por parte del personal de PGP de licencias y constancias psicofísicas."/>
    <s v="Reducción de Tiempos"/>
    <s v="Control / Compliance"/>
    <m/>
    <m/>
    <m/>
    <m/>
    <m/>
    <m/>
    <m/>
    <m/>
    <m/>
    <m/>
    <m/>
    <s v="Análisis"/>
  </r>
  <r>
    <m/>
    <n v="12"/>
    <s v="Proceso Jul-25"/>
    <m/>
    <s v="App para la Digitalización del proceso de registro de Mtto de Cilindros"/>
    <s v="Se sustituyen formatos de Excel por una APP que permite registrar la información de los Mttos de Cil. y PGS relacionado hasta 17 servicios distintos con su respectivo costo y tiempo para medir eficiencias del proceso por operador y planta"/>
    <m/>
    <d v="2025-03-07T00:00:00"/>
    <d v="2025-03-20T00:00:00"/>
    <d v="2025-04-30T00:00:00"/>
    <n v="41"/>
    <s v="On time"/>
    <s v="Operaciones"/>
    <s v="No"/>
    <s v="Digital Nlatam - Practicantes"/>
    <x v="0"/>
    <s v="Digital"/>
    <s v="Santiago Juárez"/>
    <x v="7"/>
    <s v="Heberto Marin"/>
    <s v="NA"/>
    <s v="Miguel Delgado"/>
    <s v="Operaciones"/>
    <s v="Si"/>
    <s v="Claudia Oliden"/>
    <s v="Producción/Distribución Envasados"/>
    <n v="3"/>
    <n v="5"/>
    <n v="1"/>
    <n v="5"/>
    <n v="3"/>
    <n v="3"/>
    <n v="5"/>
    <n v="375"/>
    <n v="5"/>
    <n v="5"/>
    <n v="5"/>
    <n v="3"/>
    <n v="5"/>
    <n v="5"/>
    <n v="5"/>
    <n v="495"/>
    <n v="870"/>
    <s v="S: App terminada y presentada en el comité digitalización"/>
    <s v="Terminado"/>
    <n v="75000"/>
    <m/>
    <s v="Reducción Hrs Hombre_x000a_Control Administrativo"/>
    <m/>
    <m/>
    <m/>
    <m/>
    <m/>
    <m/>
    <m/>
    <m/>
    <m/>
    <m/>
    <s v="Terminado"/>
  </r>
  <r>
    <m/>
    <n v="13"/>
    <m/>
    <m/>
    <s v="Herramienta Digital (visor) de KPI´s  básicos del proceso de Mtto de Cilindros. _x000a_"/>
    <s v="Dashboard que permite la generación automática delos KPIs básicos del proceso e Mtto de Cilindros  que actualmente se generan de manera manual en plantas PGP._x000a_"/>
    <m/>
    <d v="2025-04-15T00:00:00"/>
    <d v="2025-04-30T00:00:00"/>
    <d v="2025-05-30T00:00:00"/>
    <n v="125"/>
    <s v="On time"/>
    <s v="Operaciones"/>
    <s v="No"/>
    <s v="Digital Nlatam - Practicantes"/>
    <x v="0"/>
    <s v="Digital"/>
    <s v="Santiago Juárez"/>
    <x v="7"/>
    <s v="Heberto Marin"/>
    <s v="NA"/>
    <s v="Miguel Delgado"/>
    <s v="Operaciones"/>
    <s v="Si"/>
    <s v="Claudia Oliden"/>
    <s v="Producción/Distribución Envasados"/>
    <n v="3"/>
    <n v="5"/>
    <n v="1"/>
    <n v="5"/>
    <n v="3"/>
    <n v="3"/>
    <n v="5"/>
    <n v="375"/>
    <n v="5"/>
    <n v="5"/>
    <n v="5"/>
    <n v="3"/>
    <n v="5"/>
    <n v="5"/>
    <n v="5"/>
    <n v="495"/>
    <n v="870"/>
    <s v="S: Se finalizó el visor con los KPIS básicos de productividad en mantenimiento de cilindros._x000a_N: Como siguiente proyecto se incluirán los costos de los insumos para los mantenimientos al tablero para validación de costos del proceso por planta."/>
    <s v="Terminado. La siguiente etapa del visor será realizado por Miguel González (donde se incluyen costos de insumos de mantenimientos)."/>
    <s v="Eficiencia Operativa"/>
    <m/>
    <s v="Reducción Hrs Hombre_x000a_Control Administrativo"/>
    <m/>
    <m/>
    <m/>
    <m/>
    <m/>
    <m/>
    <m/>
    <m/>
    <m/>
    <m/>
    <s v="Terminado"/>
  </r>
  <r>
    <m/>
    <n v="14"/>
    <s v="Proceso Jul-25"/>
    <m/>
    <s v="Dashboard del Cost to Serve. "/>
    <s v="Herramienta que permite calcular la rentabilidad por cliente / producto para basados en el cost to serve a nivel detalle que permitirá ajustar precios y tomar decisiones que incfrementen la retabilidad el negocio PGP"/>
    <m/>
    <d v="2024-09-01T00:00:00"/>
    <d v="2024-09-01T00:00:00"/>
    <d v="2025-04-01T00:00:00"/>
    <n v="212"/>
    <s v="On time"/>
    <s v="Finanzas, RH, Administración"/>
    <m/>
    <s v="Digital Nlatam - Practicantes"/>
    <x v="0"/>
    <s v="Digital "/>
    <s v="Practicantes"/>
    <x v="8"/>
    <s v="Oscar Flores"/>
    <s v="Gerardo Moya"/>
    <s v="José Ramón Rodríguez"/>
    <s v="PGP NAL."/>
    <s v="Sí"/>
    <s v="Pilar Arenas"/>
    <s v="Marketing/Ventas Cilindros"/>
    <n v="5"/>
    <n v="5"/>
    <n v="2"/>
    <n v="5"/>
    <n v="3"/>
    <n v="3"/>
    <n v="3"/>
    <n v="390"/>
    <n v="5"/>
    <n v="5"/>
    <n v="3"/>
    <n v="5"/>
    <n v="5"/>
    <n v="3"/>
    <n v="5"/>
    <n v="465"/>
    <n v="855"/>
    <s v="S: Ya se hizo el desarrollo, se encuentra en validación y pruebas_x000a_N: Terminar las pruebas y liberarlo est.. Mar25. Calcular Beneficios"/>
    <s v="1. Se programan sesiones de seguimiento de avances 1 vez a la semana, Sem 24 al 28 de feb_x000a_2. Al terminar la primer corrida de información y ver el potencial de clientes, se hará un plan de acción para modificar precios a manera de piloto._x000a_3. Definir plan de despliegue con Gtes. comerciales - Mar 30"/>
    <n v="15000"/>
    <m/>
    <s v="Reducción de tiempos"/>
    <m/>
    <m/>
    <m/>
    <m/>
    <m/>
    <m/>
    <m/>
    <s v="Incremento de precio extraordinario a cliente con bajo margen (revisar resultados en primer corrida)"/>
    <m/>
    <m/>
    <s v="Terminado"/>
  </r>
  <r>
    <m/>
    <n v="15"/>
    <s v="AM03222"/>
    <m/>
    <s v="APP y BD para alimentación de licencias de conductores PGP ."/>
    <s v="Aplicación para la alimentación de las licencias de conductores PGP a nivel nacional, que permite el tracking de la vigencia."/>
    <m/>
    <d v="2025-04-11T00:00:00"/>
    <d v="2025-04-14T00:00:00"/>
    <d v="2025-04-30T00:00:00"/>
    <n v="16"/>
    <s v="On time"/>
    <s v="Distribución"/>
    <s v="No"/>
    <s v="Digital Nlatam - Practicantes"/>
    <x v="0"/>
    <s v="Digital"/>
    <s v="Practicantes"/>
    <x v="7"/>
    <s v="Manuel Lozoya"/>
    <s v="NA"/>
    <s v="Miguel Delgado"/>
    <s v="Operaciones"/>
    <s v="Si"/>
    <s v="Claudia Oliden"/>
    <s v="Producción/Distribución Envasados"/>
    <n v="3"/>
    <n v="5"/>
    <n v="3"/>
    <n v="5"/>
    <n v="3"/>
    <n v="3"/>
    <n v="5"/>
    <n v="405"/>
    <n v="5"/>
    <n v="5"/>
    <n v="4"/>
    <n v="3"/>
    <n v="3"/>
    <n v="5"/>
    <n v="5"/>
    <n v="450"/>
    <n v="855"/>
    <s v="S: BD terminada y APP_x000a_N: Publicación y Capacitación de personal de Operaciones para alimentar información"/>
    <s v="Terminado el desarrollo, solo falta validar acceso con ID y alimentar BD con datos de RH proporcionados por Laura Ocampo."/>
    <n v="10000"/>
    <m/>
    <s v="Control / Compliance"/>
    <m/>
    <m/>
    <m/>
    <m/>
    <m/>
    <m/>
    <m/>
    <n v="0"/>
    <d v="2025-08-01T00:00:00"/>
    <d v="2026-07-01T00:00:00"/>
    <s v="Terminado"/>
  </r>
  <r>
    <m/>
    <n v="16"/>
    <s v="Proceso Jul-25"/>
    <m/>
    <s v="APP y BD para alimentación de Constancia de Aptitud Psicofísica de conductores PGP"/>
    <s v="Aplicación para la alimentación de las Constancias de Aptitud Psicofísica de conductores PGP a nivel nacional. Requerimiento de Compliance para SCT"/>
    <m/>
    <d v="2025-04-29T00:00:00"/>
    <d v="2025-04-14T00:00:00"/>
    <d v="2025-04-30T00:00:00"/>
    <n v="16"/>
    <s v="On time"/>
    <s v="Distribución"/>
    <s v="No"/>
    <s v="Digital Nlatam - Practicantes"/>
    <x v="0"/>
    <s v="Digital"/>
    <s v="Practicantes"/>
    <x v="9"/>
    <s v="Diego Carpio"/>
    <s v="NA"/>
    <s v="Miguel Delgado"/>
    <s v="Operaciones"/>
    <s v="Si"/>
    <s v="Claudia Oliden"/>
    <s v="Producción/Distribución Envasados"/>
    <n v="3"/>
    <n v="5"/>
    <n v="3"/>
    <n v="5"/>
    <n v="3"/>
    <n v="3"/>
    <n v="5"/>
    <n v="405"/>
    <n v="5"/>
    <n v="5"/>
    <n v="4"/>
    <n v="3"/>
    <n v="3"/>
    <n v="5"/>
    <n v="5"/>
    <n v="450"/>
    <n v="855"/>
    <s v="S: BD terminada y APP_x000a_N: Publicación y Capacitación de personal de Operaciones para alimentar información"/>
    <s v="Obtener la información del personal por parte de RH."/>
    <n v="10000"/>
    <m/>
    <s v="Control / Compliance"/>
    <m/>
    <m/>
    <m/>
    <m/>
    <m/>
    <m/>
    <m/>
    <m/>
    <d v="2025-08-01T00:00:00"/>
    <d v="2026-07-01T00:00:00"/>
    <s v="Terminado"/>
  </r>
  <r>
    <m/>
    <n v="17"/>
    <s v="Proceso Jul-25"/>
    <m/>
    <s v="Herramienta Digital del análisis de inventario de cilindros basado en el modelo de CIM"/>
    <s v="Herramienta gráfica que permite desplegar los resultados del modelo del Cilinder Inventory Management para identificar las oportunidades de balance y tranferencia de inventarios en las localidades de PGP"/>
    <m/>
    <d v="2024-10-01T00:00:00"/>
    <d v="2025-01-03T00:00:00"/>
    <d v="2025-04-30T00:00:00"/>
    <n v="117"/>
    <s v="On time"/>
    <s v="Finanzas, RH, Administración"/>
    <m/>
    <s v="Digital Nlatam - Practicantes"/>
    <x v="0"/>
    <s v="Digital"/>
    <s v="Practicantes"/>
    <x v="7"/>
    <s v="Francisco Mata"/>
    <s v="Gerardo Moya"/>
    <s v="José Ramón Rodríguez"/>
    <s v="PGP Nte./ Occidente / Noroeste"/>
    <s v="Sí"/>
    <s v="Manuel Lozoya"/>
    <s v="Producción/Distribución Envasados"/>
    <n v="5"/>
    <n v="5"/>
    <n v="1"/>
    <n v="5"/>
    <n v="5"/>
    <n v="1"/>
    <n v="5"/>
    <n v="405"/>
    <n v="4"/>
    <n v="5"/>
    <n v="3"/>
    <n v="5"/>
    <n v="3"/>
    <n v="5"/>
    <n v="5"/>
    <n v="450"/>
    <n v="855"/>
    <s v="S: Terminada validada por Operaciones_x000a_N: En seguimiento para su difusión y uso "/>
    <s v="Se realizan sesiones con Jose Lainez de Corporación para el entendimiento del modelo del CIM y poder aprovechar el modelo en el desarrollo del tablero"/>
    <s v="Control de Activos"/>
    <m/>
    <s v="Control de Inventarios"/>
    <m/>
    <m/>
    <m/>
    <m/>
    <m/>
    <m/>
    <m/>
    <m/>
    <m/>
    <m/>
    <s v="Terminado"/>
  </r>
  <r>
    <m/>
    <n v="18"/>
    <m/>
    <m/>
    <s v="Herramienta Digital para el análisis y seguimiento de licencias y Constancias Psicofísicas de conductores linde."/>
    <s v="Visor que reportará estatus de licencias y Constancias Psicofísicas de conductores PGP a nivel nacional así como de las alertas emitidas previas a los vencimientos de documentos"/>
    <m/>
    <d v="2025-04-23T00:00:00"/>
    <d v="2025-05-26T00:00:00"/>
    <d v="2025-06-30T00:00:00"/>
    <n v="35"/>
    <s v="On time"/>
    <s v="Distribución"/>
    <s v="No"/>
    <s v="Digital Nlatam - Practicantes"/>
    <x v="0"/>
    <s v="Digital"/>
    <s v="Practicantes"/>
    <x v="7"/>
    <s v="Manuel Lozoya"/>
    <s v="NA"/>
    <s v="Miguel Delgado"/>
    <s v="Operaciones"/>
    <s v="Si"/>
    <s v="Claudia Oliden"/>
    <s v="Producción/Distribución Envasados"/>
    <n v="3"/>
    <n v="5"/>
    <n v="3"/>
    <n v="5"/>
    <n v="3"/>
    <n v="3"/>
    <n v="5"/>
    <n v="405"/>
    <n v="5"/>
    <n v="5"/>
    <n v="4"/>
    <n v="3"/>
    <n v="3"/>
    <n v="5"/>
    <n v="5"/>
    <n v="450"/>
    <n v="855"/>
    <s v="S: Ya se cuenta con el visor, solo se está ajustando un powerautomate para el envío de alertas."/>
    <m/>
    <s v="Compliance"/>
    <m/>
    <s v="Control / Compliance"/>
    <m/>
    <m/>
    <m/>
    <m/>
    <m/>
    <m/>
    <m/>
    <m/>
    <m/>
    <m/>
    <s v="Terminado"/>
  </r>
  <r>
    <s v="A5"/>
    <n v="19"/>
    <s v="AM03223"/>
    <n v="27157"/>
    <s v="Rental &amp; Fees Tracking RPA/AI"/>
    <s v="Herramienta para automatizar el cobro de rentas a clientes y dar seguimiento. (Etapa 1 Dashboard de datos)"/>
    <m/>
    <s v="TBD"/>
    <d v="2024-01-01T00:00:00"/>
    <d v="2025-03-01T00:00:00"/>
    <n v="425"/>
    <s v="On time"/>
    <s v="Ventas &amp; Mkt."/>
    <m/>
    <s v="Digital Nlatam"/>
    <x v="0"/>
    <s v="Digital EEUU"/>
    <m/>
    <x v="8"/>
    <s v="Oscar Flores / Alejandro Torres"/>
    <s v="Iván Arredondo/Lei Sun"/>
    <s v="José Ramón Rodríguez"/>
    <s v="PGP Norte"/>
    <s v="Sí"/>
    <s v="Marina Dávila"/>
    <s v="Marketing/Ventas Cilindros"/>
    <n v="5"/>
    <n v="5"/>
    <n v="5"/>
    <n v="5"/>
    <n v="3"/>
    <n v="3"/>
    <n v="5"/>
    <n v="465"/>
    <n v="5"/>
    <n v="5"/>
    <n v="2"/>
    <n v="3"/>
    <n v="3"/>
    <n v="5"/>
    <n v="3"/>
    <n v="390"/>
    <n v="855"/>
    <s v="S: Identificación de oportunidades de incremento del ingreso por cobro de rentas. Versión conectada a JDE México, con detalle de casos por vendedor. Liberado para identificar oportunidades de cobro_x000a__x000a_N: Se realiza presentación de la Htta y en proceso capacitaciones a personal"/>
    <s v="Armar plan de despliegue - Programar las sesiones de capacitación con Gtes _x000a_Actualizar valores de target para rentas, con la Corporación  - completo_x000a_Desarrollar tablero para el tracking de beneficios con apoyo de la Corporación_x000a_Sesión para validar cómo conectarlo con CRM y programar tareas para ventas_x000a_"/>
    <n v="300000"/>
    <m/>
    <m/>
    <m/>
    <m/>
    <m/>
    <m/>
    <m/>
    <m/>
    <m/>
    <n v="0"/>
    <d v="2025-05-01T00:00:00"/>
    <d v="2026-04-01T00:00:00"/>
    <s v="Terminado"/>
  </r>
  <r>
    <m/>
    <n v="20"/>
    <m/>
    <n v="30619"/>
    <s v="Reporte de Dotaciones Negativas"/>
    <s v="Enviar un reporte o alerta a vendedores y facturistas cuando se encuentre un caso de dotación negativa reciente de cualquier producto, basado en la última actualización de dotaciones de clientes y localidades (Alertar si el cliente presenta una dotación negativa y además en el periodo de actualización anterior tuvo una dotación mayor)"/>
    <m/>
    <d v="2025-03-24T00:00:00"/>
    <d v="2025-01-04T00:00:00"/>
    <d v="2025-05-23T00:00:00"/>
    <n v="139"/>
    <s v="On time"/>
    <s v="Operaciones"/>
    <m/>
    <s v="Digital Nlatam"/>
    <x v="0"/>
    <s v="Digital "/>
    <m/>
    <x v="10"/>
    <s v="Erika Acosta"/>
    <s v="Gustavo Primo"/>
    <s v="Aldo Maldonado"/>
    <s v="Operaciones"/>
    <s v="Sí"/>
    <s v="Marina Dávila"/>
    <s v="Producción/Distribución Envasados"/>
    <n v="5"/>
    <n v="5"/>
    <n v="3"/>
    <n v="5"/>
    <n v="1"/>
    <n v="3"/>
    <n v="3"/>
    <n v="375"/>
    <n v="5"/>
    <n v="5"/>
    <n v="4"/>
    <n v="5"/>
    <n v="5"/>
    <n v="5"/>
    <n v="3"/>
    <n v="480"/>
    <n v="855"/>
    <s v="S:Se terminaron los desarrollos según los requerimientos y se realizaron pruebas. La herramienta fue liberada en producción dentro del dashboard GAP-Inventario Añejamiento_x000a_N: Despliegue por parte del negocio con usuarios"/>
    <m/>
    <s v="Control de Activos"/>
    <n v="0"/>
    <s v="Control"/>
    <m/>
    <m/>
    <m/>
    <m/>
    <m/>
    <m/>
    <m/>
    <m/>
    <m/>
    <m/>
    <s v="Terminado"/>
  </r>
  <r>
    <m/>
    <n v="21"/>
    <s v="Proceso Jul-25"/>
    <m/>
    <s v="Página Sharepoint para Distribución "/>
    <s v="Site de SharePoint que contenga la información relativa al área de Distribución: procedimientos, materiales de capacitación PESD. Réplica sitio Retail"/>
    <m/>
    <d v="2024-12-06T00:00:00"/>
    <d v="2025-02-25T00:00:00"/>
    <d v="2025-03-30T00:00:00"/>
    <n v="33"/>
    <s v="On time"/>
    <s v="Distribución"/>
    <s v="No"/>
    <s v="Digital Nlatam - Citizen Developers"/>
    <x v="0"/>
    <s v="NA"/>
    <s v="Claudia Oliden"/>
    <x v="4"/>
    <s v="Arturo Lozano"/>
    <m/>
    <s v="Miguel Delgado"/>
    <s v="Operaciones"/>
    <s v="Sí"/>
    <s v="Claudia Oliden"/>
    <s v="Producción/Distribución Envasados"/>
    <n v="3"/>
    <n v="5"/>
    <n v="4"/>
    <n v="5"/>
    <n v="0"/>
    <n v="3"/>
    <n v="5"/>
    <n v="375"/>
    <n v="5"/>
    <n v="5"/>
    <n v="3"/>
    <n v="5"/>
    <n v="3"/>
    <n v="5"/>
    <n v="5"/>
    <n v="465"/>
    <n v="840"/>
    <s v="S: Se diseñó y construyó el sitio. Actualmente dados de alta 24 documentos, 5 dashboards, 2 accesos a sitios, 34 videos._x000a__x000a_N: En proceso se sube información que comparta Arturo Lozano en la página."/>
    <s v="Continuar con alimentación que compartan Arturo Lozano y Salvador González."/>
    <s v="Reducción de Tiempo"/>
    <m/>
    <s v="Control  Interno_x000a_Estandarizacion"/>
    <m/>
    <m/>
    <m/>
    <m/>
    <m/>
    <m/>
    <m/>
    <m/>
    <m/>
    <m/>
    <s v="Terminado"/>
  </r>
  <r>
    <m/>
    <n v="22"/>
    <s v="AM03136"/>
    <m/>
    <s v="Notificaciones automáticas a Clientes. RPA/AI"/>
    <s v="Automatización de proceso de notificación al cliente al momento de generar una transacción con Linde a su nombre."/>
    <m/>
    <d v="2024-01-01T00:00:00"/>
    <d v="2023-01-11T00:00:00"/>
    <d v="2025-03-01T00:00:00"/>
    <n v="780"/>
    <s v="On time"/>
    <s v="Finanzas, RH, Administración"/>
    <s v="No"/>
    <s v="IT Group"/>
    <x v="0"/>
    <s v="IT Local"/>
    <s v="Marina Dávila"/>
    <x v="8"/>
    <s v="Marina Dávila"/>
    <s v="Carlos Arturo Rodríguez_x000a_/ Armando Ramos"/>
    <s v="José Ramón Rodríguez"/>
    <s v="PGP NAL."/>
    <s v="Sí"/>
    <s v="Marina Dávila"/>
    <s v="Marketing/Ventas Cilindros"/>
    <n v="4"/>
    <n v="5"/>
    <n v="5"/>
    <n v="5"/>
    <n v="1"/>
    <n v="5"/>
    <n v="5"/>
    <n v="450"/>
    <n v="5"/>
    <n v="5"/>
    <n v="2"/>
    <n v="5"/>
    <n v="3"/>
    <n v="3"/>
    <n v="3"/>
    <n v="390"/>
    <n v="840"/>
    <s v="S: RPA terminado, liberado para Cedis Saltillo y Cedis VH,_x000a_N: Continuación de despliegue resto de localidades"/>
    <s v="Marina convoca a Fuerza comercial y CSC para comunicación 26 de Feb, Ctes. 27 de Feb."/>
    <s v="Control de Activos"/>
    <n v="0"/>
    <s v="Soft Savings - Control_x000a_Satisfacción del cliente_x000a_Compliance_x000a_Servicio al Cliente"/>
    <m/>
    <m/>
    <m/>
    <m/>
    <m/>
    <m/>
    <m/>
    <n v="0"/>
    <m/>
    <m/>
    <s v="Terminado"/>
  </r>
  <r>
    <m/>
    <n v="26"/>
    <m/>
    <m/>
    <s v="Actualización Automática de Tablero de Ventas Retail"/>
    <s v="Automatización de información en tablero existente. Actualmente IT y Retail gestionan parte de la información manual para actualizarlo. _x000a_"/>
    <m/>
    <d v="2024-11-06T00:00:00"/>
    <d v="2025-01-02T00:00:00"/>
    <d v="2025-07-01T00:00:00"/>
    <n v="180"/>
    <s v="On time"/>
    <s v="Ventas &amp; Mkt."/>
    <s v="Si"/>
    <s v="IT Group"/>
    <x v="0"/>
    <s v="SSC"/>
    <s v="Marina Dávila"/>
    <x v="1"/>
    <s v="Deyanira Blanco"/>
    <s v="Juan Romero "/>
    <s v="José Ramón Rodríguez"/>
    <s v="PGP Centro/Sur"/>
    <s v="Sí"/>
    <s v="Marina Dávila"/>
    <s v="Marketing/Ventas Cilindros"/>
    <n v="3"/>
    <n v="5"/>
    <n v="2"/>
    <n v="5"/>
    <n v="1"/>
    <n v="5"/>
    <n v="3"/>
    <n v="360"/>
    <n v="5"/>
    <n v="5"/>
    <n v="3"/>
    <n v="3"/>
    <n v="5"/>
    <n v="5"/>
    <n v="5"/>
    <n v="465"/>
    <n v="825"/>
    <s v="S: Se crearon las cards 32535 ( para cargar de forma automática los vendedores vigentes - Juan Romero) la cual ya esta cerrada y la card 32536 (Programa para cargar las excepciones), ambas cards cerradas._x000a_"/>
    <s v="Concluido"/>
    <s v="Optimizacion del Proceso y reducción de tiempo admvo"/>
    <n v="0"/>
    <s v="Tiempo y Control"/>
    <m/>
    <m/>
    <m/>
    <m/>
    <m/>
    <m/>
    <m/>
    <m/>
    <m/>
    <m/>
    <s v="Terminado"/>
  </r>
  <r>
    <s v="G6"/>
    <n v="23"/>
    <m/>
    <n v="30571"/>
    <s v="Price Tag"/>
    <s v="Automatización de las campañas dinámicas de incremento de precios. Identifica rezagos en repaso de la inflación interna. Se alimenta del modelo del proyecto PRICING PRECISION."/>
    <m/>
    <s v="PROYECTO ANTERIOR"/>
    <d v="2024-08-15T00:00:00"/>
    <d v="2025-09-01T00:00:00"/>
    <n v="383"/>
    <s v="On time"/>
    <s v="Finanzas, RH, Administración"/>
    <s v="No"/>
    <s v="Digital Nlatam"/>
    <x v="1"/>
    <s v="Digital EEUU"/>
    <s v="NA"/>
    <x v="0"/>
    <s v="Oscar Flores / Ninfaedith Fernández"/>
    <s v="Iván Arredondo/ Frank Mufalli"/>
    <s v="Tania Mercado"/>
    <s v="PGP Centro/Sur"/>
    <s v="Sí"/>
    <s v="Claudia Oliden"/>
    <s v="Finanzas/RH/Compras/Nitropet"/>
    <n v="4"/>
    <n v="5"/>
    <n v="3"/>
    <n v="5"/>
    <n v="5"/>
    <n v="3"/>
    <n v="5"/>
    <n v="450"/>
    <n v="5"/>
    <n v="5"/>
    <n v="2"/>
    <n v="5"/>
    <n v="3"/>
    <n v="3"/>
    <n v="3"/>
    <n v="390"/>
    <n v="840"/>
    <s v="S:Se hizo la carga inicial de los catalogos y se esta configurando la jerarquia organizacional_x000a_N:Esperar la liberación de la primer versión para hacer la carga y probar"/>
    <m/>
    <n v="80000"/>
    <m/>
    <m/>
    <m/>
    <m/>
    <m/>
    <m/>
    <m/>
    <m/>
    <m/>
    <m/>
    <m/>
    <m/>
    <s v="Desarrollo"/>
  </r>
  <r>
    <m/>
    <n v="24"/>
    <m/>
    <m/>
    <s v="Medición de las mermas de Gases en Plantas"/>
    <s v="Actualmente no se miden las mermas diarias. Aprox 8 millones de pesos se incrementaron las mermas Vs el año anterior. Se da seguimiento semanal o quincenal. La información es manual y no siempre se tiene disponible. Se esperaría tener un mapa para tomar decisiones. Actualmente se usa un Excel donde se captura manual Producción, con factores en una &quot;calculadora&quot; de acuerdo al vol de producción."/>
    <m/>
    <d v="2025-03-07T00:00:00"/>
    <d v="2025-08-01T00:00:00"/>
    <m/>
    <n v="32"/>
    <s v="On time"/>
    <s v="Operaciones"/>
    <m/>
    <s v="Operaciones"/>
    <x v="2"/>
    <s v="Digital"/>
    <s v="Aldo Maldonado"/>
    <x v="7"/>
    <s v="Francisco Mata"/>
    <m/>
    <s v="Miguel Delgado"/>
    <s v="Operaciones"/>
    <s v="Si"/>
    <s v="Marina Dávila"/>
    <s v="Producción/Distribución Envasados"/>
    <n v="5"/>
    <n v="5"/>
    <n v="1"/>
    <n v="5"/>
    <n v="1"/>
    <n v="3"/>
    <n v="3"/>
    <n v="345"/>
    <n v="5"/>
    <n v="5"/>
    <n v="2"/>
    <n v="5"/>
    <n v="5"/>
    <n v="5"/>
    <n v="5"/>
    <n v="480"/>
    <n v="825"/>
    <s v="Revisar con el negocio"/>
    <m/>
    <m/>
    <m/>
    <m/>
    <m/>
    <m/>
    <m/>
    <m/>
    <m/>
    <m/>
    <m/>
    <m/>
    <m/>
    <m/>
    <s v="Nuevo"/>
  </r>
  <r>
    <m/>
    <n v="25"/>
    <m/>
    <m/>
    <s v="Capacitación para el programa del PESD"/>
    <s v="Desarrollo de materiales de capacitación digitales en Synthesia sobre el PESD para Conductores profesionales, que serán publicados en Elevate y tendrán exámenes para asegurar el aprendizaje."/>
    <m/>
    <d v="2024-12-06T00:00:00"/>
    <d v="2025-08-15T00:00:00"/>
    <d v="2025-11-01T00:00:00"/>
    <n v="78"/>
    <s v="On time"/>
    <s v="Distribución"/>
    <s v="No"/>
    <s v="Digital Nlatam - Practicantes"/>
    <x v="2"/>
    <s v="Digital"/>
    <s v="Practicantes - Valenti Arriaga"/>
    <x v="4"/>
    <s v="Arturo Lozano"/>
    <s v="ND"/>
    <s v="Tania Mercado"/>
    <s v="Operaciones"/>
    <s v="Sí"/>
    <s v="Claudia Oliden"/>
    <s v="Distribución Bulk/Servicio a Clientes - Instalaciones"/>
    <n v="3"/>
    <n v="1"/>
    <n v="4"/>
    <n v="5"/>
    <n v="1"/>
    <n v="5"/>
    <n v="5"/>
    <n v="360"/>
    <n v="5"/>
    <n v="5"/>
    <n v="3"/>
    <n v="5"/>
    <n v="3"/>
    <n v="5"/>
    <n v="5"/>
    <n v="465"/>
    <n v="825"/>
    <s v="S: Se tiene ya asignado al nuevo practicante Valenti Arriaga, el cual ya está entrenado en Synthesia. El siguiente paso es la recolección de la información con Arturo Lozano y Salvador González para desarrollar los videos. Posteriormente se solicitará a César González que suba los videos a Elevate y se hará el kickoff para su uso junto con el team de distribución STAFF."/>
    <s v="Solicitar a Arturo Lozano los materiales de capacitación para generarvideo en Synthesia."/>
    <m/>
    <m/>
    <s v="Control, compliance"/>
    <m/>
    <m/>
    <m/>
    <m/>
    <m/>
    <m/>
    <m/>
    <m/>
    <m/>
    <m/>
    <s v="Nuevo Arrancado"/>
  </r>
  <r>
    <s v="G7"/>
    <n v="27"/>
    <s v="GPG34734"/>
    <m/>
    <s v="Argus for Customer Contracts"/>
    <s v="El objetivo es alimentar la herramienta con contratos y esta genere tablas e info de manera organizada (predefinida). Con el objetivo de identificar oportunidades de cobros o ajustes a clientes."/>
    <m/>
    <s v="PROYECTO ANTERIOR"/>
    <d v="2024-08-01T00:00:00"/>
    <d v="2025-05-24T00:00:00"/>
    <n v="397"/>
    <s v="On time"/>
    <s v="Finanzas, RH, Administración"/>
    <s v="No"/>
    <s v="Digital Nlatam - Citizen Developers"/>
    <x v="0"/>
    <s v="Global AI"/>
    <s v="NA"/>
    <x v="0"/>
    <s v="Ninfaedith Fernández"/>
    <s v="Iván Arredondo"/>
    <s v="Tania Mercado"/>
    <s v="Finanzas /Compras / IT"/>
    <s v="Sí"/>
    <s v="Claudia Oliden"/>
    <s v="Finanzas/RH/Compras/Nitropet"/>
    <n v="4"/>
    <n v="5"/>
    <n v="1"/>
    <n v="5"/>
    <n v="3"/>
    <n v="3"/>
    <n v="5"/>
    <n v="390"/>
    <n v="4"/>
    <n v="4"/>
    <n v="3"/>
    <n v="5"/>
    <n v="5"/>
    <n v="3"/>
    <n v="5"/>
    <n v="435"/>
    <n v="825"/>
    <s v="S: Se finaliza y en un proyecto posterior se integrará al CRM._x000a_N: En un siguiente proyecto se desarrollará la integración con CRM e integrar al equipo de T. Digital, Edgar Madrigal, Ruben Gonzalez y Cindy Lozano"/>
    <s v="Falta la integración al CRM como una segunda etapa."/>
    <n v="64000"/>
    <m/>
    <m/>
    <m/>
    <m/>
    <m/>
    <m/>
    <m/>
    <m/>
    <m/>
    <n v="0"/>
    <d v="2025-06-01T00:00:00"/>
    <m/>
    <s v="Terminado"/>
  </r>
  <r>
    <m/>
    <n v="28"/>
    <m/>
    <m/>
    <s v="Migración CIAC /Atento"/>
    <s v="Migración de actividades de asesores comerciales que actualmente desempeña personal interno a terciarizarlo con Atento en el CSC"/>
    <m/>
    <d v="2025-04-01T00:00:00"/>
    <d v="2025-04-01T00:00:00"/>
    <d v="2025-06-01T00:00:00"/>
    <n v="61"/>
    <s v="On time"/>
    <s v="Ventas &amp; Mkt."/>
    <m/>
    <s v="Digital Nlatam - Citizen Developers"/>
    <x v="0"/>
    <m/>
    <s v="Pilar Arenas"/>
    <x v="11"/>
    <s v="Gonzalo Algarra"/>
    <m/>
    <m/>
    <s v="PGP Nacional"/>
    <s v="Si"/>
    <s v="Pilar Arenas"/>
    <m/>
    <n v="5"/>
    <n v="5"/>
    <n v="5"/>
    <n v="5"/>
    <n v="3"/>
    <n v="3"/>
    <n v="3"/>
    <n v="435"/>
    <n v="4"/>
    <n v="5"/>
    <n v="3"/>
    <n v="3"/>
    <n v="3"/>
    <n v="5"/>
    <n v="3"/>
    <n v="390"/>
    <n v="825"/>
    <s v="S: Se solicita a Pilar Arenas empezar a trabajar con Equipo de CSC para migrar actividades. Se sostienen reuniones en el mes de Abril_x000a_N: En proceso transición de actividades durante May y Jun."/>
    <m/>
    <s v="Optimizacion del Proceso"/>
    <m/>
    <m/>
    <m/>
    <m/>
    <m/>
    <m/>
    <m/>
    <m/>
    <m/>
    <m/>
    <m/>
    <m/>
    <s v="Desarrollo"/>
  </r>
  <r>
    <s v="E8"/>
    <n v="29"/>
    <s v="Proceso Jul-25"/>
    <m/>
    <s v="Segmentación de clientes CIAC - Norte"/>
    <s v="Proceso automático para actualizar la segmentación de los clientes de PGP según sus criterios de comportamiento"/>
    <m/>
    <d v="2024-09-01T00:00:00"/>
    <d v="2024-01-09T00:00:00"/>
    <d v="2025-03-01T00:00:00"/>
    <n v="417"/>
    <s v="On time"/>
    <s v="Servicio al Cliente"/>
    <m/>
    <s v="Transformación Digital"/>
    <x v="0"/>
    <s v="SSC"/>
    <m/>
    <x v="8"/>
    <s v="Ana Treviño"/>
    <s v="César Paz"/>
    <s v="José Ramón Rodríguez"/>
    <s v="PGP Nte./ Occidente / Noroeste"/>
    <s v="Sí"/>
    <s v="Pilar Arenas"/>
    <s v="Marketing/Ventas Cilindros"/>
    <n v="3"/>
    <n v="5"/>
    <n v="3"/>
    <n v="5"/>
    <n v="3"/>
    <n v="5"/>
    <n v="3"/>
    <n v="405"/>
    <n v="5"/>
    <n v="5"/>
    <n v="2"/>
    <n v="3"/>
    <n v="3"/>
    <n v="5"/>
    <n v="5"/>
    <n v="420"/>
    <n v="825"/>
    <s v="S:Se desarrolló en CRM tablas con los cuestionarios para capturar la información y mediante un reporte combinando calcular los valores de cada segmento al que corresponden los clientes. Actualmente se está utilizando en CIAC Norte_x000a__x000a_N: Replicar a Centro y otras divisiones"/>
    <s v="1. Sesión para revisar el alcance del avance en CRM y definir cómo se puede replicar para el Centro_x000a_2. Tocar base con Gonzalo y Paco porque hay cambio en el alcance de la implementación del CIAC_x000a_3. Incluir dentro del alcance de los practicantes el diseño del proceso automático de la segmentación"/>
    <s v="Reducción de Tiempo"/>
    <m/>
    <s v="Automatización_x000a_Reducción de Hrs Hombre"/>
    <m/>
    <m/>
    <m/>
    <m/>
    <m/>
    <m/>
    <m/>
    <m/>
    <m/>
    <m/>
    <s v="Terminado"/>
  </r>
  <r>
    <m/>
    <n v="31"/>
    <m/>
    <n v="30498"/>
    <s v="Aplicación Qliq _x000a_Lento movimiento"/>
    <s v="Analizar la información generada por TA para identificar oportunidades de Lento movimiento, mejorar y monitorear el inventario por localidad "/>
    <m/>
    <d v="2025-01-01T00:00:00"/>
    <d v="2025-01-07T00:00:00"/>
    <d v="2025-05-23T00:00:00"/>
    <n v="136"/>
    <s v="On time"/>
    <s v="Finanzas, RH, Administración"/>
    <m/>
    <s v="Digital Nlatam"/>
    <x v="0"/>
    <s v="Digital "/>
    <m/>
    <x v="10"/>
    <s v="Anabel Estrada / Brenda Ramírez"/>
    <s v="TBD"/>
    <s v="Aldo Maldonado"/>
    <s v="Operaciones"/>
    <s v="Sí"/>
    <s v="Marina Dávila"/>
    <s v="Producción/Distribución Envasados"/>
    <n v="5"/>
    <n v="5"/>
    <n v="2"/>
    <n v="5"/>
    <n v="3"/>
    <n v="3"/>
    <n v="3"/>
    <n v="390"/>
    <n v="5"/>
    <n v="5"/>
    <n v="3"/>
    <n v="5"/>
    <n v="3"/>
    <n v="5"/>
    <n v="3"/>
    <n v="435"/>
    <n v="825"/>
    <s v="S: Realización de cambios solicitados, no hay nada pendiente por desarrollar. Herramienta liberada._x000a_N: Revisar con usuarios el uso de la herramienta."/>
    <m/>
    <s v="Control de Activos"/>
    <m/>
    <s v="Control de activos_x000a_&lt; 10%"/>
    <m/>
    <m/>
    <m/>
    <m/>
    <m/>
    <m/>
    <m/>
    <m/>
    <m/>
    <m/>
    <s v="Terminado"/>
  </r>
  <r>
    <m/>
    <n v="30"/>
    <m/>
    <n v="30498"/>
    <s v="Aplicación Celonis/Qliq _x000a_Flujo de un cilindro"/>
    <s v="Facilitar el proceso de monitoreo del flujo de un cilindro desde que es inicializado para detectar oportunidades._x000a_"/>
    <m/>
    <s v="TBD"/>
    <d v="2025-01-01T00:00:00"/>
    <m/>
    <n v="244"/>
    <s v="Stand by"/>
    <s v="Operaciones"/>
    <m/>
    <s v="Digital Nlatam"/>
    <x v="1"/>
    <s v="Digital Business Solutions (Global)"/>
    <m/>
    <x v="10"/>
    <s v="Anabel Estrada / Brenda Ramírez"/>
    <s v="Uriel Torres / Pedro Ramírez"/>
    <s v="Aldo Maldonado"/>
    <m/>
    <s v="Sí"/>
    <s v="Pilar Arenas"/>
    <s v="Producción/Distribución Envasados"/>
    <n v="5"/>
    <n v="5"/>
    <n v="2"/>
    <n v="5"/>
    <n v="3"/>
    <n v="3"/>
    <n v="3"/>
    <n v="390"/>
    <n v="5"/>
    <n v="5"/>
    <n v="3"/>
    <n v="5"/>
    <n v="3"/>
    <n v="5"/>
    <n v="3"/>
    <n v="435"/>
    <n v="825"/>
    <s v="S:  Se probo la solución en su versión original de Europa, identificando ajustes neCésarios para la región LATAM. _x000a_Se levantaron definiciones de negocio y de proceso para cobros potenciales. Aunque la versión de Europa usaba SAP y se adaptó la nueva versión a JDE._x000a_Actualmente ya se tienen 6 países incluyendo México con esta funcionalidad_x000a_Gerardo solicitó cambios a unos requerimientos - semana del 17 de Feb._x000a_N: Realizar los cambios identificados - 24 al 28 de feb"/>
    <s v="1. Seguimiento con Pedro Ramírez sobre los cambios solicitados - 3 de Mar_x000a_2. Una vez liberados los cambios, se requiere probar y validar._x000a_"/>
    <m/>
    <m/>
    <s v="Control de activos"/>
    <m/>
    <m/>
    <m/>
    <m/>
    <m/>
    <m/>
    <m/>
    <m/>
    <m/>
    <m/>
    <s v="Terminado"/>
  </r>
  <r>
    <m/>
    <n v="32"/>
    <m/>
    <m/>
    <s v="Herramienta Digital para el análisis y seguimiento del uso de Hand Held en Distrubución"/>
    <s v="Herramienta de uso diario con visibilidad de uso de las HH, responsables administrativos, zonas, detalle de clientes y vendedores_x000a_"/>
    <m/>
    <d v="2025-06-01T00:00:00"/>
    <d v="2025-06-01T00:00:00"/>
    <d v="2025-06-30T00:00:00"/>
    <n v="93"/>
    <s v="On time"/>
    <s v="Finanzas, RH, Administración"/>
    <m/>
    <s v="Digital Nlatam - Citizen Developers"/>
    <x v="0"/>
    <s v="Digital"/>
    <s v="Aldo Maldonado"/>
    <x v="8"/>
    <s v="Oscar Flores"/>
    <s v="N/A"/>
    <s v="José Ramón Rodríguez"/>
    <m/>
    <s v="Si"/>
    <s v="Pilar Arenas"/>
    <s v="Finanzas/RH/Compras/Nitropet"/>
    <n v="3"/>
    <n v="5"/>
    <n v="4"/>
    <n v="5"/>
    <n v="0"/>
    <n v="1"/>
    <n v="3"/>
    <n v="315"/>
    <n v="5"/>
    <n v="5"/>
    <n v="3"/>
    <n v="5"/>
    <n v="5"/>
    <n v="5"/>
    <n v="5"/>
    <n v="495"/>
    <n v="810"/>
    <s v="Se mejoró el reporte original de uso de HH, asignando responsables administrativos, detalle de lo que debe trabajar, por Región y localidad "/>
    <s v="Concluido "/>
    <s v="Control "/>
    <m/>
    <s v="Control / Compliance"/>
    <m/>
    <m/>
    <m/>
    <m/>
    <m/>
    <m/>
    <m/>
    <m/>
    <m/>
    <m/>
    <s v="Análisis"/>
  </r>
  <r>
    <m/>
    <n v="33"/>
    <m/>
    <m/>
    <s v="Heramienta Digital para el análisis y seguimiento diario reclamaciones"/>
    <s v="Seguimiento diario al cierre de reclamaciones con visibilidad de responsables administrativos, zonas, detalle de clientes y vendedores. Estatus, vencimiento, recurrencia etc._x000a_"/>
    <m/>
    <d v="2025-06-01T00:00:00"/>
    <d v="2025-06-01T00:00:00"/>
    <d v="2025-06-30T00:00:00"/>
    <n v="93"/>
    <s v="On time"/>
    <s v="Finanzas, RH, Administración"/>
    <m/>
    <s v="Digital Nlatam - Citizen Developers"/>
    <x v="0"/>
    <s v="Digital"/>
    <s v="Aldo Maldonado"/>
    <x v="8"/>
    <s v="Oscar Flores"/>
    <s v="N/A"/>
    <s v="José Ramón Rodríguez"/>
    <m/>
    <s v="Si"/>
    <s v="Pilar Arenas"/>
    <s v="Finanzas/RH/Compras/Nitropet"/>
    <n v="3"/>
    <n v="5"/>
    <n v="4"/>
    <n v="5"/>
    <n v="0"/>
    <n v="1"/>
    <n v="3"/>
    <n v="315"/>
    <n v="5"/>
    <n v="5"/>
    <n v="3"/>
    <n v="5"/>
    <n v="5"/>
    <n v="5"/>
    <n v="5"/>
    <n v="495"/>
    <n v="810"/>
    <s v="Se desarrolló un nuevo reporte para visualizar el estatus de las reclamaciones, este reporte se actualiza a diario.  Se puede visualizar por responsable administrativo, Región, localida. Estatus, reclamaciones por vencer y el deatlle de la información de la reclamación y todo lo documentado en el SMC"/>
    <s v="Concluido "/>
    <s v="Control "/>
    <m/>
    <s v="Control / Compliance"/>
    <m/>
    <m/>
    <m/>
    <m/>
    <m/>
    <m/>
    <m/>
    <m/>
    <m/>
    <m/>
    <s v="Análisis"/>
  </r>
  <r>
    <m/>
    <n v="34"/>
    <m/>
    <m/>
    <s v="Actualización a la herramienta digital de seguimiento a Permisos en tiendas"/>
    <s v="Mejoras al reporte. incluye al responsable administrativo y una visión de corto plazo de lo que está en riesgo de vencimiento."/>
    <m/>
    <d v="2025-06-01T00:00:00"/>
    <d v="2025-06-01T00:00:00"/>
    <d v="2025-06-30T00:00:00"/>
    <n v="93"/>
    <s v="On time"/>
    <s v="Finanzas, RH, Administración"/>
    <m/>
    <s v="Digital Nlatam - Citizen Developers"/>
    <x v="0"/>
    <s v="Digital"/>
    <s v="Aldo Maldonado"/>
    <x v="8"/>
    <s v="Oscar Flores"/>
    <s v="N/A"/>
    <s v="José Ramón Rodríguez"/>
    <m/>
    <s v="Si"/>
    <s v="Pilar Arenas"/>
    <s v="Finanzas/RH/Compras/Nitropet"/>
    <n v="3"/>
    <n v="5"/>
    <n v="4"/>
    <n v="5"/>
    <n v="0"/>
    <n v="1"/>
    <n v="3"/>
    <n v="315"/>
    <n v="5"/>
    <n v="5"/>
    <n v="3"/>
    <n v="5"/>
    <n v="5"/>
    <n v="5"/>
    <n v="5"/>
    <n v="495"/>
    <n v="810"/>
    <s v="Se desarrolló un nuevo reporte sobre la base del anterior, que no solo muestra el estatus de los permisos si no que también permite dar un seguimiento diario del los permisos en riesgo de vencimiento en el corto plazo."/>
    <s v="Concluido "/>
    <s v="Control "/>
    <m/>
    <s v="Control / Compliance"/>
    <m/>
    <m/>
    <m/>
    <m/>
    <m/>
    <m/>
    <m/>
    <m/>
    <m/>
    <m/>
    <s v="Análisis"/>
  </r>
  <r>
    <m/>
    <n v="37"/>
    <s v="Proceso Jul-25"/>
    <m/>
    <s v="Asistente virtual con AI para consulta de información confiable y aseguramiento de requisitos en el proceso de Exportación de Gases"/>
    <s v="Asistente de AI mediante el uso de NITRO y Copilot que permite consultar información actualizada de normativas y procedimientos que permitan llevar a cabo un proceso de exportación de Gases basado en información actualizada y en Compliance"/>
    <m/>
    <d v="2025-01-01T00:00:00"/>
    <d v="2025-03-13T00:00:00"/>
    <d v="2025-04-30T00:00:00"/>
    <n v="48"/>
    <s v="On time"/>
    <s v="Finanzas, RH, Administración"/>
    <m/>
    <s v="Digital Nlatam - Citizen Developers"/>
    <x v="0"/>
    <s v="Global AI"/>
    <m/>
    <x v="12"/>
    <s v="Karla Beatriz García"/>
    <s v="Gerardo Moya"/>
    <s v="José Ramón Rodríguez"/>
    <s v="Nacional"/>
    <s v="Sí"/>
    <s v="Manuel Lozoya"/>
    <s v="Marketing/Ventas Cilindros"/>
    <n v="3"/>
    <n v="5"/>
    <n v="1"/>
    <n v="5"/>
    <n v="1"/>
    <n v="1"/>
    <n v="3"/>
    <n v="285"/>
    <n v="5"/>
    <n v="5"/>
    <n v="5"/>
    <n v="5"/>
    <n v="5"/>
    <n v="5"/>
    <n v="5"/>
    <n v="525"/>
    <n v="810"/>
    <s v="S: Sesión con Negocio Karla García. Se determinó arrancar con  Ley Aduanera / IATA / IMO se utilizará NITRO en combinación con Copilot para consultas. Se realizaron manuales de negocio OTC para Vta de Exportaciones, Vta de HG´s CIls y Equipos para exportaciones, Procedimiento de Importación para Vta Internacional y las Hojas de Seguras de los principales Productos, se cotizaron las guías de la IATA e IMO en versión PDF 2025, aprox 600 USD c/u, Se acuerda arrancar con Exportaciones (3 personas). Se suben Documentos semana del 7 de Abr. _x000a_N: Hacer la compra de las Guías, Karla García. Subir los documentos pendientes por subir. Para la parte de importaciones se enlazará con el proyecto de aplicación Juan Daniel Gonzalez."/>
    <s v="1. Se requiere conseguir los documentos Digitales para darlos de alta junto con los Fotamos Básicos DGD Packing list y documentos comerciales_x000a__x000a_2. Se agenda sesión de seguimiento con Karla García para semana 22 de Abril y par revisar con Miguel Mtz sesión 7 de Mayo."/>
    <n v="20000"/>
    <m/>
    <s v="Optimización del proceso_x000a_Reducción de carga administrativa"/>
    <m/>
    <m/>
    <m/>
    <m/>
    <m/>
    <m/>
    <m/>
    <m/>
    <m/>
    <m/>
    <s v="Terminado"/>
  </r>
  <r>
    <s v="E2"/>
    <n v="35"/>
    <m/>
    <m/>
    <s v="App Medigas, Rediseño"/>
    <s v="Re diseño de App Medigas para permitir que los pacientes soliciten accesorios, cilindros chicos, o la recolección de activos._x000a_"/>
    <m/>
    <m/>
    <d v="2024-08-01T00:00:00"/>
    <d v="2025-06-01T00:00:00"/>
    <n v="304"/>
    <s v="Cancelado"/>
    <s v="Servicio al Cliente"/>
    <s v="No"/>
    <s v="Transformación Digital"/>
    <x v="3"/>
    <s v="SSC"/>
    <s v="NA"/>
    <x v="5"/>
    <s v="Cindy Lozano"/>
    <s v="Christian Carrillo"/>
    <s v="José Ramón Rodríguez"/>
    <s v="Desarrollo de Negocios"/>
    <s v="Sí"/>
    <s v="Claudia Oliden"/>
    <s v="Distribución Bulk/Servicio a Clientes - Instalaciones"/>
    <n v="4"/>
    <n v="5"/>
    <n v="5"/>
    <n v="5"/>
    <n v="1"/>
    <n v="3"/>
    <n v="5"/>
    <n v="420"/>
    <n v="5"/>
    <n v="5"/>
    <n v="2"/>
    <n v="5"/>
    <n v="3"/>
    <n v="1"/>
    <n v="5"/>
    <n v="390"/>
    <n v="810"/>
    <s v="S: Estaba en la etapa de análisis de los requerimientos extra (por pacientes). Originalmente esto surgió por el equipo de T. Digital para generar la adopción por parte de pacientes que siguen marcando al CSC Medigas para solicitudes EXTRA a recargas (otro tipo de accesorio o cilindro y eso no se puede hacer en la APP y es el ajuste que proponía T. Digital). Se quedó en backlog por parte de T. Digital dado que les asignaron otras responsabilidades._x000a_N: En Validación con Edgar Madrigal y Cindy Lozano si se llevará a cabo este año o no."/>
    <s v="Proyecto colocado en backlog por el área de transformación digital dado que es un nice to have y actualmente el equipo se está enfocando en otras necesidades, además que esto nunca fue solicitado por el negocio."/>
    <n v="60000"/>
    <s v="Tiempo - Hard Savings $ 60 K USD (disminución de 4 agentes $25k MXN/mes en CSC por conversión digital)_x000a_"/>
    <s v="Mejora de Servicio a pacientes"/>
    <m/>
    <m/>
    <m/>
    <m/>
    <m/>
    <m/>
    <m/>
    <m/>
    <m/>
    <m/>
    <s v="Análisis"/>
  </r>
  <r>
    <m/>
    <n v="36"/>
    <m/>
    <m/>
    <s v="Uso de Inteligencia Artificial para consulta de información confiable y aseguramiento de requisitos en el proceso de importacion de Gases"/>
    <s v="Facilitar y agilizar el proceso de búsqueda de información relevante de Exportaciones  a través de NITRO"/>
    <m/>
    <d v="2025-03-01T00:00:00"/>
    <d v="2025-03-13T00:00:00"/>
    <d v="2025-10-01T00:00:00"/>
    <n v="202"/>
    <s v="On time"/>
    <s v="Finanzas, RH, Administración"/>
    <m/>
    <s v="Digital Nlatam - Citizen Developers"/>
    <x v="1"/>
    <s v="Global AI"/>
    <m/>
    <x v="12"/>
    <s v="Karla Beatriz García"/>
    <s v="Gerardo Moya"/>
    <s v="Tania Mercado"/>
    <m/>
    <s v="Sí"/>
    <s v="Manuel Lozoya"/>
    <s v="Finanzas/RH/Compras/Nitropet"/>
    <n v="3"/>
    <n v="5"/>
    <n v="1"/>
    <n v="5"/>
    <n v="1"/>
    <n v="1"/>
    <n v="3"/>
    <n v="285"/>
    <n v="5"/>
    <n v="5"/>
    <n v="5"/>
    <n v="5"/>
    <n v="5"/>
    <n v="5"/>
    <n v="5"/>
    <n v="525"/>
    <n v="810"/>
    <s v="S: En análisis requirimientos de info para importaciones y se correrá en paralelo con Proyecto de Exportaciones"/>
    <s v="1. Se requiere conseguir los documentos Digitales para darlos de alta junto con los Fotamos Básicos DGD Packing list y documentos comerciales_x000a_2. Se agenda sesión de seguimiento con Karla García para semana 20 de Marzo_x000a_3. Agosto 2025 / El proyecto se divide en dos partes : 1. Desarrollo de aplicactivo para la administración de los productos (IT), 2. Desarrollo de un visor para visibilidad de la información para el área comercial. "/>
    <m/>
    <m/>
    <s v="Optimización del proceso_x000a_Reducción de carga administrativa"/>
    <m/>
    <m/>
    <m/>
    <m/>
    <m/>
    <m/>
    <m/>
    <m/>
    <m/>
    <m/>
    <s v="Análisis"/>
  </r>
  <r>
    <s v="A1"/>
    <n v="39"/>
    <m/>
    <m/>
    <s v="Nitro for CSC"/>
    <s v="Asistente virtual de consulta de agentes del CSC para brindar respuestas e información a pacientes de Medigas. Haciendo mas confiable y rápida la respuesta"/>
    <m/>
    <d v="2024-08-01T00:00:00"/>
    <d v="2025-01-07T00:00:00"/>
    <d v="2025-05-30T00:00:00"/>
    <n v="143"/>
    <s v="On time"/>
    <s v="Servicio al Cliente"/>
    <m/>
    <s v="Digital Nlatam - Citizen Developers"/>
    <x v="0"/>
    <s v="Global AI"/>
    <m/>
    <x v="13"/>
    <s v="Marcela Hernández"/>
    <s v="Iván Arredondo"/>
    <s v="Tania Mercado"/>
    <s v="Finanzas /Compras / IT"/>
    <s v="Sí"/>
    <s v="Marina Dávila"/>
    <s v="Finanzas/RH/Compras/Nitropet"/>
    <n v="3"/>
    <n v="5"/>
    <n v="5"/>
    <n v="5"/>
    <n v="0"/>
    <n v="3"/>
    <n v="5"/>
    <n v="390"/>
    <n v="5"/>
    <n v="5"/>
    <n v="2"/>
    <n v="3"/>
    <n v="3"/>
    <n v="5"/>
    <n v="5"/>
    <n v="420"/>
    <n v="810"/>
    <s v="S: Información cargada en Nitro lista para su uso y liberación_x000a_N: CSC tiene nueva opción de usar herramienta De Atento con mayor funcionalidad."/>
    <m/>
    <s v="Mejora en Servicio"/>
    <n v="0"/>
    <s v="Mejora en servicio a clientes"/>
    <m/>
    <m/>
    <m/>
    <m/>
    <m/>
    <m/>
    <m/>
    <m/>
    <m/>
    <m/>
    <s v="Terminado"/>
  </r>
  <r>
    <m/>
    <n v="38"/>
    <m/>
    <m/>
    <s v="Modificación de las reglas de corte y prioridades en JDE para Medigas en JDE"/>
    <s v="Modificación de las reglas de decision digitales en JDE para los cortes de pedidos y convenios de Medigas para planta Nogalar en función de los acuerdos comerciales y la Operación de planta. Es necesario modificar la lógica actual del módulo de órdenes en JDE con una serie de reglas de corte predefinidas que se traslapan con reglas de convenios negocioados con instituciones Privadas."/>
    <m/>
    <d v="2025-05-14T00:00:00"/>
    <d v="2025-05-14T00:00:00"/>
    <d v="2025-09-01T00:00:00"/>
    <n v="111"/>
    <s v="On time"/>
    <s v="Operaciones"/>
    <s v="No"/>
    <s v="IT"/>
    <x v="1"/>
    <s v="IT Local"/>
    <m/>
    <x v="14"/>
    <s v="Luis Banda"/>
    <s v="Sergio Israel Rdgz"/>
    <s v="Miguel Delgado"/>
    <s v="Desarrollo de Negocios"/>
    <s v="Si"/>
    <s v="Marina Dávila"/>
    <s v="Marketing/Ventas Cilindros"/>
    <n v="3"/>
    <n v="5"/>
    <n v="1"/>
    <n v="5"/>
    <n v="5"/>
    <n v="3"/>
    <n v="3"/>
    <n v="375"/>
    <n v="5"/>
    <n v="5"/>
    <n v="3"/>
    <n v="5"/>
    <n v="5"/>
    <n v="3"/>
    <n v="3"/>
    <n v="435"/>
    <n v="810"/>
    <s v="S: Se da de alta card 34872, actualmente se estan realizando pruebas para validar información._x000a_N: Fecha de liberación se recorre a sept"/>
    <m/>
    <s v="Servicio / Compliance"/>
    <m/>
    <m/>
    <m/>
    <m/>
    <m/>
    <m/>
    <m/>
    <m/>
    <m/>
    <m/>
    <m/>
    <m/>
    <s v="Análisis"/>
  </r>
  <r>
    <m/>
    <n v="40"/>
    <m/>
    <m/>
    <s v="APP/ BD de documentos para cumplimiento del REPSE en proyectos con clientes para servicios especializados Microbulk."/>
    <s v="APP / BD para solicitud y disponibilidad de documentos requeridos (pagos de nómina /IMSS / INFONAVIT) del REPSE en proyectos de Microbulk con el cliente."/>
    <m/>
    <d v="2025-05-06T00:00:00"/>
    <d v="2025-05-06T00:00:00"/>
    <d v="2025-06-30T00:00:00"/>
    <n v="55"/>
    <s v="On time"/>
    <s v="Ventas &amp; Mkt."/>
    <s v="No"/>
    <s v="Digital Nlatam - Citizen Developers"/>
    <x v="0"/>
    <s v="Digital"/>
    <s v="Adán Alarcón"/>
    <x v="15"/>
    <s v="Adán Alarcón"/>
    <s v="NA"/>
    <m/>
    <s v="PGP Nacional"/>
    <s v="Si"/>
    <s v="Claudia Oliden"/>
    <s v="Marketing/Ventas Cilindros"/>
    <n v="3"/>
    <n v="5"/>
    <n v="2"/>
    <n v="5"/>
    <n v="0"/>
    <n v="3"/>
    <n v="3"/>
    <n v="315"/>
    <n v="5"/>
    <n v="5"/>
    <n v="4"/>
    <n v="5"/>
    <n v="3"/>
    <n v="5"/>
    <n v="5"/>
    <n v="480"/>
    <n v="795"/>
    <s v="S: En etapa de implementación, por pasar la info a comunicación."/>
    <s v="Proyecto desarrollado por CITIZEN DEVELOPER: Adán Alarcón"/>
    <s v="Tiempo / Compliance"/>
    <m/>
    <s v="Compliance"/>
    <m/>
    <m/>
    <m/>
    <m/>
    <m/>
    <m/>
    <m/>
    <m/>
    <m/>
    <m/>
    <s v="Terminado"/>
  </r>
  <r>
    <s v="E1"/>
    <n v="41"/>
    <s v="Proceso Jul-25"/>
    <m/>
    <s v="Datawarehouse de logística para KPIS logística"/>
    <s v="Creación de un Dataware house para KPIS logística."/>
    <m/>
    <s v="PROYECTO ANTERIOR"/>
    <d v="2024-01-10T00:00:00"/>
    <d v="2025-03-01T00:00:00"/>
    <n v="416"/>
    <s v="On time"/>
    <s v="Distribución"/>
    <s v="No"/>
    <s v="IT Group"/>
    <x v="0"/>
    <s v="Externo"/>
    <s v="NA"/>
    <x v="16"/>
    <s v="Mayela Ramírez"/>
    <s v="Juan España y  proveedor externo"/>
    <s v="Miguel Delgado"/>
    <s v="Operaciones"/>
    <s v="Sí"/>
    <s v="Claudia Oliden"/>
    <s v="Producción/Distribución Envasados"/>
    <n v="5"/>
    <n v="5"/>
    <n v="5"/>
    <n v="5"/>
    <n v="0"/>
    <n v="5"/>
    <n v="5"/>
    <n v="450"/>
    <n v="4"/>
    <n v="4"/>
    <n v="1"/>
    <n v="5"/>
    <n v="3"/>
    <n v="1"/>
    <n v="5"/>
    <n v="345"/>
    <n v="795"/>
    <s v="S: Modelo de datos liberado con el que se han podido construir 3 tableros de indicadores para Distribución._x000a_N: Mantener el modelo y seguir construyendo herramientas basadas en el modelo construido"/>
    <s v="Mayela Ramírez confirma que el proyecto ya está terminado, inlusive los tableros que requiere. Lo que actualmente hace es tener un seguimiento con IT en caso de que algún tablero presente alguna falla."/>
    <s v="Reducción de Tiempo"/>
    <m/>
    <s v="Estandarización_x000a_Reducción de Hrs Hombre_x000a_Integración de Datos"/>
    <m/>
    <m/>
    <m/>
    <m/>
    <m/>
    <m/>
    <m/>
    <m/>
    <m/>
    <m/>
    <s v="Terminado"/>
  </r>
  <r>
    <m/>
    <n v="44"/>
    <m/>
    <m/>
    <s v="Página de Sharepoint de Precios y Contratos."/>
    <s v="Actualización de la página de PYC con información relevante para el área comercial."/>
    <m/>
    <d v="2025-04-23T00:00:00"/>
    <d v="2025-05-22T00:00:00"/>
    <d v="2025-06-25T00:00:00"/>
    <n v="34"/>
    <s v="On time"/>
    <s v="Finanzas, RH, Administración"/>
    <s v="No"/>
    <s v="Digital Nlatam - Citizen Developers"/>
    <x v="0"/>
    <s v="Digital"/>
    <s v="Claudia Oliden"/>
    <x v="0"/>
    <s v="Ninfaedith Fernández"/>
    <s v="NA"/>
    <s v="Tania Mercado"/>
    <s v="Finanzas /Compras / IT"/>
    <s v="Si"/>
    <s v="Claudia Oliden"/>
    <s v="Finanzas/RH/Compras/Nitropet"/>
    <n v="3"/>
    <n v="5"/>
    <n v="4"/>
    <n v="5"/>
    <n v="0"/>
    <n v="3"/>
    <n v="0"/>
    <n v="300"/>
    <n v="5"/>
    <n v="5"/>
    <n v="4"/>
    <n v="5"/>
    <n v="3"/>
    <n v="5"/>
    <n v="5"/>
    <n v="480"/>
    <n v="780"/>
    <s v="S: Sitio terminado y validado por Ninfaedith Fernández."/>
    <m/>
    <s v="Reducción de Tiempos de consulta"/>
    <m/>
    <s v="Información para área comercial sobre PYC."/>
    <m/>
    <m/>
    <m/>
    <m/>
    <m/>
    <m/>
    <m/>
    <m/>
    <m/>
    <m/>
    <s v="Terminado"/>
  </r>
  <r>
    <m/>
    <n v="42"/>
    <m/>
    <m/>
    <s v="Eliminación de manejo de efectivo en tiendas."/>
    <s v="Implementación Mercado Pago para ventas de contado, adecuación al Sistema de Bitácoras y Tesorería para el cierre de bitácoras."/>
    <m/>
    <s v="TBD"/>
    <d v="2025-06-01T00:00:00"/>
    <d v="2025-10-01T00:00:00"/>
    <n v="93"/>
    <s v="On time"/>
    <s v="Finanzas, RH, Administración"/>
    <m/>
    <s v="IT Group"/>
    <x v="1"/>
    <s v="Externo /IT"/>
    <m/>
    <x v="17"/>
    <s v="Deyanira Blanco"/>
    <s v="Velia Niño, Marina Dávila"/>
    <s v="Tania Mercado"/>
    <s v="PGP NAL."/>
    <s v="Sí"/>
    <s v="Marina Dávila"/>
    <s v="Finanzas/RH/Compras/Nitropet"/>
    <n v="5"/>
    <n v="5"/>
    <n v="3"/>
    <n v="5"/>
    <n v="5"/>
    <n v="1"/>
    <n v="3"/>
    <n v="405"/>
    <n v="5"/>
    <n v="5"/>
    <n v="2"/>
    <n v="5"/>
    <n v="3"/>
    <n v="3"/>
    <n v="3"/>
    <n v="390"/>
    <n v="795"/>
    <s v="S: Se firma NDA  y contato. Se implementa nuevo desarrollo en sistema Bitácoras y Tesorería. Se inicia en Agosto piloto con 6 sucursales._x000a_N: En mes septiembre se avanza con implementación en 30 localidades y en octubre con las 46 localidades restantes, a partir de noviembre se inicia cancelación servicio panamericano. Evaluación proceso conductores para eliminación del manejo de efectivo en rutas para implementar en octubre"/>
    <m/>
    <n v="150000"/>
    <m/>
    <s v="Control de transacciones y cumplimiento"/>
    <m/>
    <m/>
    <m/>
    <m/>
    <m/>
    <m/>
    <m/>
    <m/>
    <d v="2025-10-01T00:00:00"/>
    <m/>
    <s v="Desarrollo"/>
  </r>
  <r>
    <m/>
    <n v="43"/>
    <m/>
    <n v="27154"/>
    <s v="Sales Forecast Tool"/>
    <s v="Herramienta para automatizar el proceso de creación de forecast mensual para PGP basado en modelo de la Región Noroeste._x000a_"/>
    <m/>
    <s v="TBD"/>
    <d v="2024-01-15T00:00:00"/>
    <d v="2025-10-01T00:00:00"/>
    <n v="596"/>
    <s v="On time"/>
    <s v="Ventas &amp; Mkt."/>
    <m/>
    <s v="Digital Nlatam"/>
    <x v="1"/>
    <s v="Digital EEUU"/>
    <m/>
    <x v="8"/>
    <s v="Oscar Flores"/>
    <s v="José Lainez"/>
    <s v="José Ramón Rodríguez"/>
    <s v="PGP Norte"/>
    <s v="Sí"/>
    <s v="Marina Dávila"/>
    <s v="Marketing/Ventas Cilindros"/>
    <n v="3"/>
    <n v="5"/>
    <n v="3"/>
    <n v="5"/>
    <n v="0"/>
    <n v="3"/>
    <n v="5"/>
    <n v="360"/>
    <n v="5"/>
    <n v="5"/>
    <n v="3"/>
    <n v="5"/>
    <n v="3"/>
    <n v="5"/>
    <n v="3"/>
    <n v="435"/>
    <n v="795"/>
    <s v="S: Se realiza el desarrollo y se encuentra en pruebas para validar información._x000a_N: Se realizan juntas semanales de seguimiento"/>
    <m/>
    <s v="Reducción de Tiempos en Gtes"/>
    <n v="0"/>
    <s v="Soft_x000a_Precision de Fcst_x000a_Reducción de Tiempo"/>
    <m/>
    <m/>
    <m/>
    <m/>
    <m/>
    <m/>
    <m/>
    <m/>
    <m/>
    <m/>
    <s v="Desarrollo"/>
  </r>
  <r>
    <m/>
    <n v="45"/>
    <s v="NO"/>
    <m/>
    <s v="Visor de CO2 Bebidas"/>
    <s v="Visor del negocio de CO2 enfocado en indicadores de venta para el segmento de Bebidas para los más importante grupos a nivel México."/>
    <m/>
    <d v="2025-05-06T00:00:00"/>
    <d v="2025-06-15T00:00:00"/>
    <d v="2025-08-28T00:00:00"/>
    <n v="74"/>
    <s v="On time"/>
    <s v="Ventas &amp; Mkt."/>
    <s v="No"/>
    <s v="Digital Nlatam - Practicantes"/>
    <x v="0"/>
    <s v="Digital"/>
    <s v="Valenti Arriaga / Grisel Martínez"/>
    <x v="15"/>
    <s v="Grisel Martínez"/>
    <s v="NA"/>
    <s v="NA"/>
    <s v="PGP Nacional"/>
    <s v="Si"/>
    <s v="Claudia Oliden"/>
    <s v="Marketing/Ventas Cilindros"/>
    <n v="3"/>
    <n v="5"/>
    <n v="1"/>
    <n v="5"/>
    <n v="0"/>
    <n v="3"/>
    <n v="3"/>
    <n v="300"/>
    <n v="5"/>
    <n v="5"/>
    <n v="4"/>
    <n v="5"/>
    <n v="3"/>
    <n v="5"/>
    <n v="5"/>
    <n v="480"/>
    <n v="780"/>
    <s v="Se tiene listo el visor, solo se requiere validar que estén todos los CST por grupo definido por Grisel."/>
    <m/>
    <s v="Ahorro horas hombre preparación reporte"/>
    <m/>
    <m/>
    <m/>
    <m/>
    <m/>
    <m/>
    <m/>
    <m/>
    <m/>
    <m/>
    <m/>
    <m/>
    <s v="Terminado"/>
  </r>
  <r>
    <m/>
    <n v="46"/>
    <m/>
    <n v="35589"/>
    <s v="Update y revisión de Tablero &quot;Homecare Delieveries&quot;"/>
    <s v="Actualización del tablero de Producto entregado a pacientes Homecare (delieveries) que permanecerá en Tableau. El tablero presenta todos las entregas (recargas etc.) a pacientes Homecare."/>
    <m/>
    <s v="PROYECTO ANTERIOR"/>
    <d v="2024-10-01T00:00:00"/>
    <d v="2025-05-09T00:00:00"/>
    <n v="336"/>
    <s v="On time"/>
    <s v="Distribución"/>
    <s v="No"/>
    <s v="Digital Nlatam"/>
    <x v="0"/>
    <s v="Digital"/>
    <s v="NA"/>
    <x v="5"/>
    <s v="Alan Mendoza"/>
    <s v="Gustavo Primo"/>
    <s v="Armando Guerrero"/>
    <s v="PGP Nte./ Occidente / Noroeste"/>
    <s v="Sí"/>
    <s v="Claudia Oliden"/>
    <s v="Producción/Distribución Envasados"/>
    <n v="3"/>
    <n v="5"/>
    <n v="3"/>
    <n v="5"/>
    <n v="1"/>
    <n v="3"/>
    <n v="3"/>
    <n v="345"/>
    <n v="5"/>
    <n v="5"/>
    <n v="3"/>
    <n v="3"/>
    <n v="5"/>
    <n v="3"/>
    <n v="5"/>
    <n v="435"/>
    <n v="780"/>
    <s v="S:Este tablero se queda en Tableau dado que la corporación definió que sí se mantendran las licencias del mismo. Se realizaron ajustes y quedó terminado._x000a_"/>
    <s v="Terminado."/>
    <s v="Control"/>
    <m/>
    <m/>
    <m/>
    <m/>
    <m/>
    <m/>
    <m/>
    <m/>
    <m/>
    <m/>
    <m/>
    <m/>
    <s v="Terminado"/>
  </r>
  <r>
    <m/>
    <n v="47"/>
    <m/>
    <n v="30618"/>
    <s v="Reporte (visor) de Cumplimiento Homecare"/>
    <s v="Tablero que estaba en Tableau que se migra a Powerbi y hacer ajustes necesarios por fallas del mismo al integrarse Track About. El visor muestra estatus de entregas de Servicios iniciales, finales y muestra servicios pendientes de entrega."/>
    <m/>
    <s v="PROYECTO ANTERIOR"/>
    <d v="2025-02-03T00:00:00"/>
    <d v="2025-05-09T00:00:00"/>
    <n v="95"/>
    <s v="On time"/>
    <s v="Distribución"/>
    <s v="No"/>
    <s v="Digital Nlatam"/>
    <x v="0"/>
    <s v="Digital"/>
    <s v="NA"/>
    <x v="5"/>
    <s v="Alan Mendoza"/>
    <s v="Gustavo Primo"/>
    <s v="Armando Guerrero"/>
    <s v="PGP Nacional"/>
    <s v="Sí"/>
    <s v="Claudia Oliden"/>
    <s v="Producción/Distribución Envasados"/>
    <n v="3"/>
    <n v="5"/>
    <n v="3"/>
    <n v="5"/>
    <n v="1"/>
    <n v="3"/>
    <n v="3"/>
    <n v="345"/>
    <n v="5"/>
    <n v="5"/>
    <n v="3"/>
    <n v="3"/>
    <n v="5"/>
    <n v="3"/>
    <n v="5"/>
    <n v="435"/>
    <n v="780"/>
    <s v="S :Este tablero quedó finalizado._x000a_N: Uso por parte del negocio_x000a_"/>
    <s v="Terminado."/>
    <s v="Mejora en Servicio"/>
    <m/>
    <m/>
    <m/>
    <m/>
    <m/>
    <m/>
    <m/>
    <m/>
    <m/>
    <m/>
    <m/>
    <m/>
    <s v="Terminado"/>
  </r>
  <r>
    <m/>
    <n v="51"/>
    <m/>
    <m/>
    <s v="BD digital para administración de proyectos de construcción, remodelación o reubicaciones"/>
    <s v="BD que facilita el control y seguimiento de las actividades a ejecutar durante una construcción, remodelación, etc. "/>
    <m/>
    <d v="2025-01-01T00:00:00"/>
    <d v="2025-06-01T00:00:00"/>
    <d v="2025-06-30T00:00:00"/>
    <n v="29"/>
    <s v="On time"/>
    <s v="Finanzas, RH, Administración"/>
    <s v="No"/>
    <s v="Digital Nlatam - Citizen Developers"/>
    <x v="0"/>
    <s v="Digital"/>
    <s v="Practicantes"/>
    <x v="8"/>
    <s v="Octavio Rendón"/>
    <s v="TBD"/>
    <s v="José Ramón Rodríguez"/>
    <s v="PGP Nacional"/>
    <s v="Sí"/>
    <s v="Claudia Oliden"/>
    <s v="Marketing/Ventas Cilindros"/>
    <n v="3"/>
    <n v="5"/>
    <n v="1"/>
    <n v="3"/>
    <n v="0"/>
    <n v="1"/>
    <n v="3"/>
    <n v="240"/>
    <n v="5"/>
    <n v="5"/>
    <n v="5"/>
    <n v="5"/>
    <n v="5"/>
    <n v="5"/>
    <n v="5"/>
    <n v="525"/>
    <n v="765"/>
    <s v="Terminado"/>
    <s v="Se desarrolló un template de seguimiento  en office 365 lists, con la base de datos de proyectos de construcción y remodelación. Con los status de avance y pendientes"/>
    <s v="Control"/>
    <m/>
    <s v="Simplificación administrativa de los proyectos, mejorar el seguimiento y control de proyectos de Construcción y remodelación. Visibilidad a las Vicepresidencias "/>
    <m/>
    <m/>
    <m/>
    <m/>
    <m/>
    <m/>
    <m/>
    <m/>
    <m/>
    <m/>
    <s v="Concluido"/>
  </r>
  <r>
    <m/>
    <n v="53"/>
    <s v="Proceso Jul-25"/>
    <m/>
    <s v="Herramienta Digital para el análisis y seguimiento de facturas no timbradas con el error relacionado"/>
    <s v="Algoritmo inteligente que identifica los casos de facturas no timbradas para detonar acciones correctiva, mejorar el control de las transacciones y evitar sanciones"/>
    <m/>
    <d v="2025-01-01T00:00:00"/>
    <d v="2025-01-02T00:00:00"/>
    <d v="2025-06-01T00:00:00"/>
    <n v="150"/>
    <s v="On time"/>
    <s v="Finanzas, RH, Administración"/>
    <m/>
    <s v="Digital Nlatam - Citizen Developers"/>
    <x v="0"/>
    <s v="Digital"/>
    <s v="Aldo Maldonado"/>
    <x v="8"/>
    <s v="Oscar Flores"/>
    <s v="Marina Dávila"/>
    <s v="José Ramón Rodríguez"/>
    <s v="Finanzas /Compras / IT"/>
    <s v="Sí"/>
    <s v="Marina Dávila"/>
    <s v="Finanzas/RH/Compras/Nitropet"/>
    <n v="3"/>
    <n v="5"/>
    <n v="4"/>
    <n v="5"/>
    <n v="1"/>
    <n v="3"/>
    <n v="3"/>
    <n v="360"/>
    <n v="5"/>
    <n v="5"/>
    <n v="2"/>
    <n v="3"/>
    <n v="5"/>
    <n v="3"/>
    <n v="3"/>
    <n v="390"/>
    <n v="750"/>
    <s v="S: Mensualmente en GE existe un promedio de 120 facturas (1.4mmps) que no se timbran por error en datos fiscales, actualmente se obtiene reporte y se trabaja manualmente para identificarlas y tomar acciones._x000a_Posibles Consecuencias para el negocio:_x000a_Denuncia ante SAT, multas, cierre de establecimiento, revocación de certificado. _x000a_Se libera dentro del Scorecard daily visor de ordenes retenidas."/>
    <s v="Se agenda sesión con IT_x000a_30 /Junio : Concluido"/>
    <s v="Control"/>
    <m/>
    <s v="Control administrativo._x000a_Evitar denuncia ante SAT, multas, cierre de establecimiento, revocación de certificado"/>
    <m/>
    <m/>
    <m/>
    <m/>
    <m/>
    <m/>
    <m/>
    <m/>
    <m/>
    <m/>
    <s v="Concluido"/>
  </r>
  <r>
    <m/>
    <n v="48"/>
    <m/>
    <n v="30600"/>
    <s v="Reporte (visor) de Facturación Día Paciente."/>
    <s v="Tablero que presenta datos de facturación de día paciente - Homecare."/>
    <m/>
    <s v="PROYECTO ANTERIOR"/>
    <d v="2025-03-30T00:00:00"/>
    <d v="2025-09-01T00:00:00"/>
    <n v="155"/>
    <s v="On time"/>
    <s v="Ventas &amp; Mkt."/>
    <s v="No"/>
    <s v="Digital Nlatam"/>
    <x v="1"/>
    <s v="Digital"/>
    <s v="NA"/>
    <x v="5"/>
    <s v="Israel López (antes Noemí Pérez)"/>
    <s v="Gustavo Primo"/>
    <s v="Armando Guerrero"/>
    <s v="PGP Nacional"/>
    <s v="Sí"/>
    <s v="Claudia Oliden"/>
    <s v="Producción/Distribución Envasados"/>
    <n v="3"/>
    <n v="5"/>
    <n v="3"/>
    <n v="5"/>
    <n v="1"/>
    <n v="3"/>
    <n v="3"/>
    <n v="345"/>
    <n v="5"/>
    <n v="5"/>
    <n v="3"/>
    <n v="3"/>
    <n v="5"/>
    <n v="3"/>
    <n v="5"/>
    <n v="435"/>
    <n v="780"/>
    <s v="S :Ya está el visor en Powerbi. Existió retraso de este proyecto dado que fue originalmente solicitud de Noemí Pérez, quien ya no está en Linde._x000a_N: Falta la validación de formulas que generan la información del visor con Israel López, Leslie Miranda y Lupita Robles._x000a_"/>
    <s v="Asegurar que se generen las juntas con Israel López, Leslie Miranda y Guadalupe Robles."/>
    <m/>
    <m/>
    <m/>
    <m/>
    <m/>
    <m/>
    <m/>
    <m/>
    <m/>
    <m/>
    <m/>
    <m/>
    <m/>
    <s v="Desarrollo"/>
  </r>
  <r>
    <m/>
    <n v="49"/>
    <m/>
    <m/>
    <s v="Modulo de Rentabilidad de Cte./ Producto de HG´s"/>
    <s v="Proyecto Réplica de Digital Américas."/>
    <m/>
    <s v="PROYECTO ANTERIOR"/>
    <d v="2025-01-01T00:00:00"/>
    <d v="2025-10-01T00:00:00"/>
    <n v="244"/>
    <s v="No iniciado"/>
    <s v="Ventas &amp; Mkt."/>
    <s v="No"/>
    <s v="Digital Nlatam"/>
    <x v="2"/>
    <s v="Digital"/>
    <s v="Aldo Maldonado"/>
    <x v="8"/>
    <s v="Oscar Flores"/>
    <s v="Gerardo Moya"/>
    <s v="José Ramón Rodríguez"/>
    <s v="PGP Nacional"/>
    <s v="Sí"/>
    <s v="Claudia Oliden"/>
    <s v="Marketing/Ventas Cilindros"/>
    <n v="3"/>
    <n v="5"/>
    <n v="3"/>
    <n v="5"/>
    <n v="3"/>
    <n v="1"/>
    <n v="3"/>
    <n v="345"/>
    <n v="5"/>
    <n v="5"/>
    <n v="2"/>
    <n v="5"/>
    <n v="3"/>
    <n v="3"/>
    <n v="5"/>
    <n v="420"/>
    <n v="765"/>
    <s v="S: Gerardo revisará información con el equipo de José Pinto para probar los datos._x000a_N: En función de las pruebas se definirán los sig. Pasos"/>
    <s v="Generar sesión con Oscar Flores para validar alcance de este proyecto."/>
    <m/>
    <m/>
    <m/>
    <m/>
    <m/>
    <m/>
    <m/>
    <m/>
    <m/>
    <m/>
    <m/>
    <m/>
    <m/>
    <s v="Nuevo"/>
  </r>
  <r>
    <m/>
    <n v="50"/>
    <m/>
    <m/>
    <s v="Actualizar el reporte de clientes perdidos o en riesgo, para clientes de Especiales (Win / Lost) "/>
    <s v="Actualizar el reporte de clientes perdidos o en riesgo, para clientes de Especiales (Win / Lost) - _x000a_Para que se acomode a los criterios del SIP"/>
    <m/>
    <d v="2025-07-01T00:00:00"/>
    <d v="2025-08-01T00:00:00"/>
    <d v="2025-10-01T00:00:00"/>
    <n v="61"/>
    <s v="On time"/>
    <s v="Ventas &amp; Mkt."/>
    <m/>
    <s v="Digital Nlatam"/>
    <x v="2"/>
    <s v="Digital"/>
    <s v="Aldo Maldonado"/>
    <x v="12"/>
    <s v="Raúl Gallegos "/>
    <s v="N/A"/>
    <s v="José Ramón Rodríguez"/>
    <m/>
    <s v="Sí"/>
    <s v="Pilar Arenas"/>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s v="Control "/>
    <m/>
    <s v="Control / Compliance"/>
    <m/>
    <m/>
    <m/>
    <m/>
    <m/>
    <m/>
    <m/>
    <m/>
    <m/>
    <m/>
    <s v="Nuevo Arrancado"/>
  </r>
  <r>
    <s v="E6"/>
    <n v="55"/>
    <s v="Proceso Jul-25"/>
    <m/>
    <s v="Modulo Bulk &amp; Microbulk eChannel"/>
    <s v="Acceso a facturación, estados de cuenta, históricos de consumo, niveles de tanques y sobre pedidos de clientes de bulk, microbulk y mixtos._x000a_"/>
    <m/>
    <s v="PROYECTO ANTERIOR"/>
    <d v="2024-05-01T00:00:00"/>
    <d v="2025-02-01T00:00:00"/>
    <n v="276"/>
    <s v="On time"/>
    <s v="Ventas &amp; Mkt."/>
    <s v="No"/>
    <s v="Transformación Digital"/>
    <x v="0"/>
    <s v="IT Corporativo"/>
    <s v="NA"/>
    <x v="18"/>
    <s v="Tania Castorena"/>
    <s v="Adolfo Olmedo"/>
    <s v="José Ramón Rodríguez"/>
    <s v="Desarrollo de Negocios"/>
    <s v="Sí"/>
    <s v="Claudia Oliden"/>
    <s v="Marketing/Ventas Cilindros"/>
    <n v="3"/>
    <n v="5"/>
    <n v="5"/>
    <n v="5"/>
    <n v="1"/>
    <n v="3"/>
    <n v="5"/>
    <n v="405"/>
    <n v="3"/>
    <n v="4"/>
    <n v="2"/>
    <n v="5"/>
    <n v="3"/>
    <n v="1"/>
    <n v="5"/>
    <n v="345"/>
    <n v="750"/>
    <s v="S: Terminado_x000a_N: En proceso despliegue interno y externo."/>
    <s v="Productividad - Soft Savings $106.5 K USD,  Hard Savings $15 K USD (conversión digital de pedidos cliente sobre pedido)"/>
    <n v="15000"/>
    <m/>
    <n v="115"/>
    <m/>
    <m/>
    <m/>
    <m/>
    <m/>
    <m/>
    <m/>
    <m/>
    <d v="2025-07-01T00:00:00"/>
    <d v="2026-06-01T00:00:00"/>
    <s v="Terminado"/>
  </r>
  <r>
    <m/>
    <n v="52"/>
    <m/>
    <m/>
    <s v="Actualizar el reporte de clientes perdidos o en riesgo, para clientes de Especiales (Win / Lost) "/>
    <s v="Actualizar el reporte de clientes perdidos o en riesgo, para clientes de Especiales (Win / Lost) - Carolina Varela"/>
    <m/>
    <s v="TBD"/>
    <d v="2025-01-01T00:00:00"/>
    <s v="TBD"/>
    <n v="244"/>
    <s v="Cancelado"/>
    <s v="Ventas &amp; Mkt."/>
    <m/>
    <s v="Digital Nlatam - Citizen Developers"/>
    <x v="3"/>
    <s v="Digital"/>
    <m/>
    <x v="12"/>
    <s v="Raúl Gallegos "/>
    <m/>
    <s v="José Ramón Rodríguez"/>
    <m/>
    <s v="Sí"/>
    <s v="Pilar Arenas"/>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m/>
    <m/>
    <m/>
    <m/>
    <m/>
    <m/>
    <m/>
    <m/>
    <m/>
    <m/>
    <m/>
    <m/>
    <m/>
    <s v="Nuevo"/>
  </r>
  <r>
    <m/>
    <n v="59"/>
    <m/>
    <m/>
    <s v="Herramienta / Visor de costos y gastos Gases Envasados"/>
    <s v="Herramienta que permita visualizar la información actualizada de costos y gastos al detalle, que facilite el análisis y envíe alertas de gastos fuera de promedio."/>
    <m/>
    <d v="2025-05-14T00:00:00"/>
    <d v="2025-05-14T00:00:00"/>
    <d v="2025-08-01T00:00:00"/>
    <n v="79"/>
    <s v="On time"/>
    <s v="Ventas &amp; Mkt."/>
    <s v="No"/>
    <s v="Transformación Digital"/>
    <x v="0"/>
    <s v="SSC"/>
    <m/>
    <x v="1"/>
    <s v="Marco Pacheco"/>
    <s v="Aldo Maldonado"/>
    <s v="José Ramón Rodríguez"/>
    <s v="PGP Nacional"/>
    <s v="Si"/>
    <s v="Marina Dávila"/>
    <s v="Marketing/Ventas Cilindros"/>
    <n v="3"/>
    <n v="5"/>
    <n v="1"/>
    <n v="5"/>
    <n v="1"/>
    <n v="3"/>
    <n v="3"/>
    <n v="315"/>
    <n v="5"/>
    <n v="5"/>
    <n v="3"/>
    <n v="3"/>
    <n v="5"/>
    <n v="3"/>
    <n v="5"/>
    <n v="435"/>
    <n v="750"/>
    <s v="S: Card 34390. Se termina y libera desarrollo de dashboard._x000a_N:Se programa capacitación a usuarios."/>
    <m/>
    <s v="Reducción de Tiempos"/>
    <m/>
    <m/>
    <m/>
    <m/>
    <m/>
    <m/>
    <m/>
    <m/>
    <m/>
    <m/>
    <m/>
    <m/>
    <s v="Pruebas"/>
  </r>
  <r>
    <s v="A6"/>
    <n v="54"/>
    <m/>
    <m/>
    <s v="Roadnet Cloud"/>
    <s v="Migración de RoadNet Entreprise a RoadNet Cloud."/>
    <m/>
    <s v="PROYECTO ANTERIOR"/>
    <d v="2024-04-30T00:00:00"/>
    <d v="2025-11-01T00:00:00"/>
    <n v="490"/>
    <s v="On time"/>
    <s v="Distribución"/>
    <s v="No"/>
    <s v="IT Group"/>
    <x v="1"/>
    <s v="IT Local"/>
    <s v="NA"/>
    <x v="16"/>
    <s v="Mayela Ramírez"/>
    <s v="Leonel Lopez"/>
    <s v="Miguel Delgado"/>
    <s v="Operaciones"/>
    <s v="Sí"/>
    <s v="Claudia Oliden"/>
    <s v="Producción/Distribución Envasados"/>
    <n v="5"/>
    <n v="5"/>
    <n v="5"/>
    <n v="5"/>
    <n v="5"/>
    <n v="3"/>
    <n v="5"/>
    <n v="495"/>
    <n v="3"/>
    <n v="1"/>
    <n v="1"/>
    <n v="5"/>
    <n v="3"/>
    <n v="1"/>
    <n v="3"/>
    <n v="255"/>
    <n v="750"/>
    <s v="S: Cierre del diseño de la solución _x000a_N: In progress, cotización de la solución "/>
    <s v="Validar con Mayela Ramírez tiempos de requerimiento de este proyecto, en función de la inversión requerida."/>
    <m/>
    <m/>
    <s v="Optimización de tiempos"/>
    <m/>
    <m/>
    <m/>
    <m/>
    <m/>
    <m/>
    <m/>
    <m/>
    <m/>
    <m/>
    <s v="Análisis"/>
  </r>
  <r>
    <m/>
    <n v="60"/>
    <m/>
    <m/>
    <s v="Herramienta Digital para el analisis y seguimiento del proceso de conciliación de rutas"/>
    <s v="Htta que facilita el seguimiento al cumplimiento dirario de conciliación administrativa de rutas en plantas y sucursales. _x000a_"/>
    <m/>
    <d v="2025-01-01T00:00:00"/>
    <d v="2025-03-30T00:00:00"/>
    <d v="2025-06-01T00:00:00"/>
    <n v="156"/>
    <s v="On time"/>
    <s v="Distribución"/>
    <m/>
    <s v="IT Group"/>
    <x v="0"/>
    <s v="Digital "/>
    <s v="Aldo Maldonado"/>
    <x v="8"/>
    <s v="Aldo Maldonado"/>
    <s v="Velia Niño, Marina Dávila"/>
    <s v="José Ramón Rodríguez"/>
    <s v="Operaciones"/>
    <s v="Sí"/>
    <s v="Marina Dávila"/>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Proyecto Concluido_x000a_"/>
    <s v="Compliance"/>
    <m/>
    <s v="Control de transacciones y cumplimiento"/>
    <m/>
    <m/>
    <m/>
    <m/>
    <m/>
    <m/>
    <m/>
    <m/>
    <m/>
    <m/>
    <s v="Concluido"/>
  </r>
  <r>
    <s v="G2"/>
    <n v="56"/>
    <m/>
    <n v="27155"/>
    <s v="Auto - Geoposición pacientes iniciales"/>
    <s v="Desarrollo para que los pacientes de Homecare puedan  poner su ubicación real (domicilio). Con miras a resolver el problema de geoposición de los clientes. (HOLD)"/>
    <m/>
    <s v="PROYECTO ANTERIOR"/>
    <d v="2024-06-01T00:00:00"/>
    <d v="2025-06-01T00:00:00"/>
    <n v="365"/>
    <s v="Cancelado"/>
    <s v="Distribución"/>
    <s v="No"/>
    <s v="Digital Nlatam"/>
    <x v="3"/>
    <s v="Digital"/>
    <s v="NA"/>
    <x v="16"/>
    <s v="Mayela Ramírez"/>
    <s v="Gerardo Moya"/>
    <s v="Miguel Delgado"/>
    <s v="Excelencia operacional "/>
    <s v="Sí"/>
    <s v="Claudia Oliden"/>
    <s v="Producción/Distribución Envasados"/>
    <n v="4"/>
    <n v="5"/>
    <n v="5"/>
    <n v="5"/>
    <n v="1"/>
    <n v="5"/>
    <n v="5"/>
    <n v="450"/>
    <n v="5"/>
    <n v="3"/>
    <n v="2"/>
    <n v="1"/>
    <n v="3"/>
    <n v="3"/>
    <n v="3"/>
    <n v="300"/>
    <n v="750"/>
    <s v="S: Se identificó la necesidad. Se realizaron algunas pruebas del modelo de estandarización de direcciones (ML) con largos tiempos de procesamiento. Se solicitó un servidor con mayor capacidad_x000a_N: Resolver si se requiere inversión de un servidor adicional en cuanto confirme IT disponibilidad de recursos"/>
    <s v="Validar con Mayela Ramírez tiempos de requerimiento de este proyecto, en función de la inversión requerida."/>
    <m/>
    <m/>
    <m/>
    <m/>
    <m/>
    <m/>
    <m/>
    <m/>
    <m/>
    <m/>
    <m/>
    <m/>
    <m/>
    <s v="Cancelado"/>
  </r>
  <r>
    <m/>
    <n v="57"/>
    <m/>
    <m/>
    <s v="Integración Argus con CRM "/>
    <s v="Integración información organizada de contratos con Argus a CRM"/>
    <m/>
    <d v="2025-05-23T00:00:00"/>
    <m/>
    <m/>
    <n v="0"/>
    <s v="No iniciado"/>
    <s v="Servicio al Cliente"/>
    <s v="No"/>
    <s v="Transformación Digital"/>
    <x v="2"/>
    <s v="TBD"/>
    <s v="NA"/>
    <x v="19"/>
    <s v="NinfaEdith Fernández"/>
    <m/>
    <s v="Tania Mercado"/>
    <s v="Finanzas /Compras / IT"/>
    <s v="Sí"/>
    <s v="Claudia Oliden"/>
    <s v="Finanzas/RH/Compras/Nitropet"/>
    <n v="3"/>
    <n v="5"/>
    <n v="3"/>
    <n v="5"/>
    <n v="1"/>
    <n v="3"/>
    <n v="5"/>
    <n v="375"/>
    <n v="3"/>
    <n v="5"/>
    <n v="3"/>
    <n v="5"/>
    <n v="3"/>
    <n v="3"/>
    <n v="3"/>
    <n v="375"/>
    <n v="750"/>
    <s v="S: Por iniciar._x000a_N: Se programará sesión con NinfaEdith Fdz, Edgar Madrigal y Gerardo Moya."/>
    <s v="En siguiente sesión de validación con PYC se definirá alcance de este proyecto para tocar luego base con Edgar Madrigal_x000a_"/>
    <m/>
    <m/>
    <m/>
    <m/>
    <m/>
    <m/>
    <m/>
    <m/>
    <m/>
    <m/>
    <m/>
    <m/>
    <m/>
    <s v="Nuevo"/>
  </r>
  <r>
    <m/>
    <n v="58"/>
    <m/>
    <m/>
    <s v="Reporte para visualizar el Margen por línea de Flash gases especiales "/>
    <s v="Automatizar un reporte para monitorear el margen por línea de Flash, costos y su desempeño, precios.  "/>
    <m/>
    <s v="TBD"/>
    <d v="2025-01-01T00:00:00"/>
    <s v="TBD"/>
    <n v="244"/>
    <s v="No iniciado"/>
    <s v="Ventas &amp; Mkt."/>
    <m/>
    <s v="Digital Nlatam - Citizen Developers"/>
    <x v="2"/>
    <s v="Digital"/>
    <m/>
    <x v="12"/>
    <s v="Raúl Gallegos "/>
    <m/>
    <s v="José Ramón Rodríguez"/>
    <m/>
    <s v="Sí"/>
    <s v="Pilar Arenas"/>
    <m/>
    <n v="3"/>
    <n v="5"/>
    <n v="1"/>
    <n v="5"/>
    <n v="0"/>
    <n v="1"/>
    <n v="5"/>
    <n v="300"/>
    <n v="4"/>
    <n v="5"/>
    <n v="3"/>
    <n v="5"/>
    <n v="3"/>
    <n v="5"/>
    <n v="5"/>
    <n v="450"/>
    <n v="750"/>
    <s v="S: Se identificó oportunidad con usuario y se requiere definiciones de alcances y líderes para el proyecto._x000a_N: Sesión con Process Owner para tomar definiciones de negocio"/>
    <s v="1. Se revisará el reporte del Cost to serve con Raúl Gallegos para ver si la información es lo que busca para el análisis de rentabilidad de los clientes de especiales / Semana 20 al 28 de feb_x000a_2. Levantar requerimientos de negocio para diseñar la solución tecnológica neCésaria_x000a_"/>
    <m/>
    <m/>
    <m/>
    <m/>
    <m/>
    <m/>
    <m/>
    <m/>
    <m/>
    <m/>
    <m/>
    <m/>
    <m/>
    <s v="Nuevo"/>
  </r>
  <r>
    <m/>
    <n v="61"/>
    <m/>
    <m/>
    <s v="Herramienta Digital para el análisis y seguimiento de transacciones pendientes por cerrar (A8, O2, TT, TY)"/>
    <s v="Htta que facilita la detección y seguimiento en plantas y sucursales ordenes de JDE retenidas y que tienen que cerrarse._x000a_"/>
    <m/>
    <d v="2025-01-01T00:00:00"/>
    <d v="2025-03-30T00:00:00"/>
    <d v="2025-06-01T00:00:00"/>
    <n v="156"/>
    <s v="On time"/>
    <s v="Distribución"/>
    <m/>
    <s v="IT Group"/>
    <x v="0"/>
    <s v="Digital "/>
    <s v="Aldo Maldonado"/>
    <x v="8"/>
    <s v="Aldo Maldonado"/>
    <s v="Velia Niño, Marina Dávila"/>
    <s v="José Ramón Rodríguez"/>
    <s v="Operaciones"/>
    <s v="Sí"/>
    <s v="Marina Dávila"/>
    <s v="Producción/Distribución Envasados"/>
    <n v="5"/>
    <n v="5"/>
    <n v="3"/>
    <n v="5"/>
    <n v="3"/>
    <n v="1"/>
    <n v="3"/>
    <n v="375"/>
    <n v="5"/>
    <n v="5"/>
    <n v="2"/>
    <n v="3"/>
    <n v="3"/>
    <n v="3"/>
    <n v="3"/>
    <n v="360"/>
    <n v="735"/>
    <s v="S: Se desarrolla dashboard con el resumen y detalle de todas las ordenes pendientes de cerrar (O2, TY, A8 y ordenes pendientes de verificar en TA). Se libera con supervisores adiministrativos_x000a_"/>
    <s v="Proyecto Concluido_x000a_"/>
    <s v="Compliance"/>
    <m/>
    <s v="Control de transacciones y cumplimiento"/>
    <m/>
    <m/>
    <m/>
    <m/>
    <m/>
    <m/>
    <m/>
    <m/>
    <m/>
    <m/>
    <s v="Concluido"/>
  </r>
  <r>
    <m/>
    <n v="67"/>
    <s v="Proceso Jul-25"/>
    <m/>
    <s v="Facturas retenidas sin contabilizar"/>
    <s v="Herramienta que Identifique ventas retenidas en estatus 580 - 620 o estaus anteriores con el fin de identificar el error con un algoritmo inteligente y liberarlas lo antes posible."/>
    <m/>
    <d v="2025-01-01T00:00:00"/>
    <d v="2025-07-01T00:00:00"/>
    <d v="2025-07-31T00:00:00"/>
    <n v="30"/>
    <s v="On time"/>
    <s v="Finanzas, RH, Administración"/>
    <m/>
    <s v="Digital Nlatam - Citizen Developers"/>
    <x v="0"/>
    <s v="Digital"/>
    <s v="Aldo Maldonado"/>
    <x v="8"/>
    <s v="Oscar Flores"/>
    <s v="Marina Dávila"/>
    <s v="José Ramón Rodríguez"/>
    <s v="Finanzas /Compras / IT"/>
    <s v="Sí"/>
    <s v="Marina Dávila"/>
    <s v="Finanzas/RH/Compras/Nitropet"/>
    <n v="3"/>
    <n v="5"/>
    <n v="1"/>
    <n v="5"/>
    <n v="3"/>
    <n v="5"/>
    <n v="3"/>
    <n v="375"/>
    <n v="5"/>
    <n v="5"/>
    <n v="2"/>
    <n v="3"/>
    <n v="3"/>
    <n v="3"/>
    <n v="3"/>
    <n v="360"/>
    <n v="735"/>
    <s v="S: Se libera información en dashboard de scorecard daily._x000a_N: Crear roles específicos para acceso a la información a usuarios de las areas: Soporte Integra, Operaciones, Facturación, Crédito y Cobranza."/>
    <s v="Concluido"/>
    <n v="50000"/>
    <m/>
    <s v="Control administrativo"/>
    <m/>
    <m/>
    <m/>
    <m/>
    <m/>
    <m/>
    <m/>
    <m/>
    <d v="2025-08-01T00:00:00"/>
    <m/>
    <s v="Nuevo Arrancado"/>
  </r>
  <r>
    <m/>
    <n v="68"/>
    <m/>
    <m/>
    <s v="Herramienta Digital para el analisis y seguimiento de Bitácoras de ingresos pendientes de cerrar"/>
    <s v="Visor en Power BI para visualizar bitácoras pendiente de cerrar, el importe pendiente de cerrar, medición del tiempo de ciclo, la tendencia a través del tiempo, la vista calendario de lo pendiente y el tipo de recolección de efectivo"/>
    <m/>
    <d v="2025-02-01T00:00:00"/>
    <d v="2025-01-02T00:00:00"/>
    <d v="2025-06-01T00:00:00"/>
    <n v="243"/>
    <s v="On time"/>
    <s v="Administración"/>
    <m/>
    <s v="Digital Nlatam - Citizen Developers"/>
    <x v="0"/>
    <m/>
    <s v="Aldo Maldonado"/>
    <x v="8"/>
    <s v="Oscar Flores"/>
    <m/>
    <s v="José Ramón Rodríguez"/>
    <s v="PGP Nacional"/>
    <s v="Si"/>
    <s v="Marina Dávila"/>
    <s v="Marketing/Ventas Cilindros"/>
    <n v="3"/>
    <n v="5"/>
    <n v="1"/>
    <n v="5"/>
    <n v="0"/>
    <n v="1"/>
    <n v="5"/>
    <n v="300"/>
    <n v="5"/>
    <n v="5"/>
    <n v="2"/>
    <n v="3"/>
    <n v="5"/>
    <n v="3"/>
    <n v="5"/>
    <n v="420"/>
    <n v="720"/>
    <s v="S: Se termina desarrollo por parte del equipo de Pedro Ramírez, se realizam sesiones de revisión y se solicitan algunos ajustes. Aldo continua con desarrollo e implementa dashboard en scorecard diario para seguimiento a bitácoras pendientes de cerrar. Se libera a supervisores administrativos._x000a_N: Se genera vista para liberar a todos los ventas mostrador_x000a_"/>
    <s v="Concluido"/>
    <s v="Compliance"/>
    <m/>
    <s v="Control, Compliance, Reducción de tiempo admin"/>
    <m/>
    <m/>
    <m/>
    <m/>
    <m/>
    <m/>
    <m/>
    <m/>
    <m/>
    <m/>
    <s v="Concluido"/>
  </r>
  <r>
    <m/>
    <n v="62"/>
    <m/>
    <m/>
    <s v="Herramienta Digital para el análisis y seguimiento de Facturas retenidas sin contabilizar (duplicado)"/>
    <s v="Herramienta que Identifique ventas retenidas en estatus 580 - 620 con el fin de identificar el error con un algoritmo inteligente y liberarlas lo antes posible."/>
    <m/>
    <d v="2025-01-01T00:00:00"/>
    <d v="2025-01-02T00:00:00"/>
    <d v="2025-06-01T00:00:00"/>
    <m/>
    <s v="Cancelado"/>
    <s v="Finanzas, RH, Administración"/>
    <m/>
    <s v="Digital Nlatam - Citizen Developers"/>
    <x v="3"/>
    <s v="Digital"/>
    <s v="Aldo Maldonado"/>
    <x v="8"/>
    <s v="Oscar Flores"/>
    <s v="Marina Dávila"/>
    <s v="José Ramón Rodríguez"/>
    <s v="Finanzas /Compras / IT"/>
    <s v="Sí"/>
    <s v="Marina Dávila"/>
    <s v="Finanzas/RH/Compras/Nitropet"/>
    <n v="3"/>
    <n v="5"/>
    <n v="1"/>
    <n v="5"/>
    <n v="3"/>
    <n v="5"/>
    <n v="3"/>
    <n v="375"/>
    <n v="5"/>
    <n v="5"/>
    <n v="2"/>
    <n v="3"/>
    <n v="3"/>
    <n v="3"/>
    <n v="3"/>
    <n v="360"/>
    <n v="735"/>
    <s v="S: En nov-24 se tenían 163 documentos a crédito de enero a octubre en 580-620 por un importe de $1.8 mmps.  Se definen reglas para identificar ordenes/facturas de producto ya entregado y que aún no esta contabilizado en JDE (estatus 580-620 y anteriores, ordenes con código de retención o pedientes por TA) así como sus motivos y responsable de avanzar dichas ordenes. Se libera información en dashboard de scorecard daily._x000a_N: Crear roles específicos para acceso a la información a usuarios de las areas: Soporte Integra, Operaciones, Facturación, Crédito y Cobranza."/>
    <s v="Se agenda sesión 29 abril con Cobranza y Facturación"/>
    <n v="50000"/>
    <m/>
    <s v="Control administrativo"/>
    <m/>
    <m/>
    <m/>
    <m/>
    <m/>
    <m/>
    <m/>
    <m/>
    <d v="2025-08-01T00:00:00"/>
    <m/>
    <s v="Cancelado"/>
  </r>
  <r>
    <m/>
    <n v="63"/>
    <m/>
    <m/>
    <s v="Rediseño de modelo de compensación Variable de Distribución para PGP"/>
    <s v="Revision de modelo de compensación Variable de PGP, para automatizar y reducir oportunidades de GAPS en el proceso"/>
    <m/>
    <d v="2025-04-01T00:00:00"/>
    <d v="2025-04-01T00:00:00"/>
    <d v="2025-10-01T00:00:00"/>
    <m/>
    <s v="Cancelado"/>
    <s v="Distribución"/>
    <m/>
    <s v="Digital Nlatam - Citizen Developers"/>
    <x v="3"/>
    <m/>
    <s v="Marina Davila"/>
    <x v="20"/>
    <s v="Hector Cuellar"/>
    <m/>
    <m/>
    <s v="PGP Nacional"/>
    <s v="Si"/>
    <s v="Marina Dávila"/>
    <m/>
    <n v="5"/>
    <n v="5"/>
    <n v="5"/>
    <n v="5"/>
    <n v="3"/>
    <n v="5"/>
    <n v="5"/>
    <n v="495"/>
    <n v="3"/>
    <n v="3"/>
    <n v="2"/>
    <n v="5"/>
    <n v="1"/>
    <n v="1"/>
    <n v="1"/>
    <n v="240"/>
    <n v="735"/>
    <s v="S: Se realiza sesión con equipo Staff para entender los GAPS identificados y se elabora un plan a seguir involucrando otras áreas_x000a_N: Sesión con líderes de Distribción para revisar el mapeo del proceso y las oportunidades identificadas. Definir oportunidades de Tecnología y/o definiciones de negocio (Procedimiento)"/>
    <m/>
    <s v="Compliance"/>
    <m/>
    <m/>
    <m/>
    <m/>
    <m/>
    <m/>
    <m/>
    <m/>
    <m/>
    <m/>
    <m/>
    <m/>
    <s v="Análisis"/>
  </r>
  <r>
    <s v="E4"/>
    <n v="64"/>
    <m/>
    <m/>
    <s v="Migración Tienda Linde y Tienda Medigas"/>
    <s v="Migración de plataformas de e-Commerce para reducción de oportunidades en ciberseguridad._x000a_"/>
    <m/>
    <s v="PROYECTO ANTERIOR"/>
    <d v="2024-01-08T00:00:00"/>
    <d v="2025-12-01T00:00:00"/>
    <n v="603"/>
    <s v="On time"/>
    <s v="Ventas &amp; Mkt."/>
    <s v="No"/>
    <s v="Transformación Digital"/>
    <x v="1"/>
    <s v="IT Corporativo"/>
    <s v="NA"/>
    <x v="19"/>
    <s v="Cindy Lozano"/>
    <s v="TBD"/>
    <s v="José Ramón Rodríguez"/>
    <s v="Desarrollo de Negocios"/>
    <s v="Sí"/>
    <s v="Claudia Oliden"/>
    <s v="Marketing/Ventas Cilindros"/>
    <n v="5"/>
    <n v="5"/>
    <n v="5"/>
    <n v="5"/>
    <n v="0"/>
    <n v="5"/>
    <n v="3"/>
    <n v="420"/>
    <n v="3"/>
    <n v="2"/>
    <n v="2"/>
    <n v="5"/>
    <n v="3"/>
    <n v="1"/>
    <n v="5"/>
    <n v="315"/>
    <n v="735"/>
    <s v="_x000a_S: Se está trabajando Virket/IT en actualización de Versiones para garantizar oportunidades de Ciberseguridad._x000a_Se está implementando una DMZ para proteger la red de Linde_x000a_Se esta analizando junto con Corporación los requerimientos para migrar ambas tiendas a plataforma de E-Channel. Se tienen requerimientos y cotizaciones. _x000a_N: Terminar pruebas de Ciberseguridad Feb25 _x000a_Evaluar desarrollos y cambios que se tienen que hacer y hacer plan de trabajo. Revisar propuestas del proyecto de canal minorista."/>
    <s v="Se validará con Cindy Lozano para validar estatus de las pruebas de Ciberseguridad y requerimientos con la Corporación."/>
    <m/>
    <m/>
    <s v="Cumplimiento_x000a_UX_x000a_Performance_x000a_Ventas Potenciales Adicionales"/>
    <m/>
    <m/>
    <m/>
    <m/>
    <m/>
    <m/>
    <m/>
    <m/>
    <m/>
    <m/>
    <s v="Pruebas"/>
  </r>
  <r>
    <m/>
    <n v="65"/>
    <m/>
    <m/>
    <s v="Automatizar o digitalizar el proceso de conciliación de rutas"/>
    <s v="Facilitar y agilizar el proceso de conciliación administrativa en plantas y sucursales, asegurar la conciliación de rutas_x000a_"/>
    <m/>
    <s v="TBD"/>
    <m/>
    <m/>
    <m/>
    <s v="Cancelado"/>
    <s v="Distribución"/>
    <m/>
    <s v="IT Group"/>
    <x v="3"/>
    <s v="Digital "/>
    <m/>
    <x v="8"/>
    <s v="Aldo Maldonado"/>
    <s v="Velia Niño, Marina Dávila"/>
    <s v="José Ramón Rodríguez"/>
    <s v="Operaciones"/>
    <s v="Sí"/>
    <s v="Marina Dávila"/>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Sesión con el negocio para definir requerimientos 1era semana de marzo_x000a_"/>
    <n v="100000"/>
    <m/>
    <s v="Control de transacciones y cumplimiento"/>
    <m/>
    <m/>
    <m/>
    <m/>
    <m/>
    <m/>
    <m/>
    <m/>
    <m/>
    <m/>
    <s v="Nuevo"/>
  </r>
  <r>
    <s v="G8"/>
    <n v="66"/>
    <m/>
    <n v="30647"/>
    <s v="OrderGPT"/>
    <s v="BOT enfocado en CSC Envasados  que interpreta mails con pedidos, resumiendo solicitud y crea pedido (orden) en JDE."/>
    <m/>
    <s v="TBD"/>
    <d v="2025-01-15T00:00:00"/>
    <d v="2025-10-01T00:00:00"/>
    <n v="230"/>
    <s v="On time"/>
    <s v="Servicio al Cliente"/>
    <m/>
    <s v="Digital Nlatam"/>
    <x v="1"/>
    <s v="Digital EEUU"/>
    <m/>
    <x v="13"/>
    <s v="Marcela Hernández"/>
    <s v="Adolfo Olmedo/Lei Sun"/>
    <s v="Tania Mercado"/>
    <s v="Finanzas /Compras / IT"/>
    <s v="Sí"/>
    <s v="Marina Dávila"/>
    <s v="Finanzas/RH/Compras/Nitropet"/>
    <n v="4"/>
    <n v="5"/>
    <n v="5"/>
    <n v="5"/>
    <n v="1"/>
    <n v="1"/>
    <n v="5"/>
    <n v="390"/>
    <n v="5"/>
    <n v="5"/>
    <n v="1"/>
    <n v="3"/>
    <n v="3"/>
    <n v="3"/>
    <n v="3"/>
    <n v="345"/>
    <n v="735"/>
    <s v="S:  Se presentó la iniciativa por el Grupo Digital Américas._x000a_N: Se realizan sesiones programadas, proxima para el 22 julio, en definición plan de trabajo y fecha estimada de cierre."/>
    <s v="Tania revisará con Marcela si hay impacto de beneficios con el CSC. 24feb25_x000a_Manuel Revisa con PO sesión para kickoff del proyecto y estatus 24 feb 25"/>
    <n v="36000"/>
    <m/>
    <m/>
    <m/>
    <m/>
    <m/>
    <m/>
    <m/>
    <m/>
    <m/>
    <m/>
    <m/>
    <m/>
    <s v="Pruebas"/>
  </r>
  <r>
    <m/>
    <n v="69"/>
    <m/>
    <m/>
    <s v="Identificación proactiva de créditos informales"/>
    <s v="Visor en Power BI para visualizar desviaciones de efectivo"/>
    <m/>
    <d v="2025-05-01T00:00:00"/>
    <d v="2025-06-02T00:00:00"/>
    <d v="2025-07-01T00:00:00"/>
    <n v="29"/>
    <s v="On time"/>
    <s v="Administración"/>
    <m/>
    <s v="Digital Nlatam - Citizen Developers"/>
    <x v="0"/>
    <m/>
    <s v="Aldo Maldonado"/>
    <x v="8"/>
    <s v="Oscar Flores"/>
    <m/>
    <s v="José Ramón Rodríguez"/>
    <s v="PGP Nacional"/>
    <s v="Si"/>
    <s v="Marina Dávila"/>
    <s v="Marketing/Ventas Cilindros"/>
    <n v="3"/>
    <n v="5"/>
    <n v="1"/>
    <n v="5"/>
    <n v="0"/>
    <n v="1"/>
    <n v="5"/>
    <n v="300"/>
    <n v="5"/>
    <n v="5"/>
    <n v="2"/>
    <n v="3"/>
    <n v="5"/>
    <n v="3"/>
    <n v="5"/>
    <n v="420"/>
    <n v="720"/>
    <s v="S: Sesión jueves 10 julio para validación de datos y liberación del visor"/>
    <s v="Concluido"/>
    <s v="Compliance"/>
    <m/>
    <s v="Control, Compliance, Reducción de tiempo admin"/>
    <m/>
    <m/>
    <m/>
    <m/>
    <m/>
    <m/>
    <m/>
    <m/>
    <m/>
    <m/>
    <s v="Terminado"/>
  </r>
  <r>
    <m/>
    <m/>
    <m/>
    <m/>
    <s v="Visor EAM: Principales KPIS de mantenimientos PREVENTIVOS en unidades de distribución"/>
    <s v="Dashboard para seguimiento a KPI´s sobre los mantenimientos preventivos y correctivos que se registran en la app EAM"/>
    <m/>
    <m/>
    <d v="2025-07-22T00:00:00"/>
    <d v="2025-09-01T00:00:00"/>
    <n v="41"/>
    <s v="On time"/>
    <s v="Distribución"/>
    <m/>
    <s v="Digital Nlatam - Practicantes"/>
    <x v="1"/>
    <s v="Digital"/>
    <m/>
    <x v="21"/>
    <s v="Jesus Guzman"/>
    <m/>
    <s v="Miguel Delgado"/>
    <s v="Operaciones"/>
    <m/>
    <s v="Marina Dávila"/>
    <m/>
    <n v="3"/>
    <n v="5"/>
    <n v="1"/>
    <n v="5"/>
    <n v="0"/>
    <n v="1"/>
    <n v="3"/>
    <n v="270"/>
    <n v="5"/>
    <n v="5"/>
    <n v="3"/>
    <n v="3"/>
    <n v="5"/>
    <n v="5"/>
    <n v="5"/>
    <n v="465"/>
    <n v="735"/>
    <m/>
    <m/>
    <s v="Control y optimización"/>
    <m/>
    <m/>
    <m/>
    <m/>
    <m/>
    <m/>
    <m/>
    <m/>
    <m/>
    <m/>
    <m/>
    <m/>
    <s v="Nuevo Arrancado"/>
  </r>
  <r>
    <m/>
    <n v="75"/>
    <m/>
    <n v="19155"/>
    <s v="MB Quoting Tool"/>
    <s v="Adecuar la herramienta en a la versión de EU para considerar cálculo de rentabilidad._x000a_Esta herramienta permite guardar las cotizaciones realizadas y enviarlas de manera automática a clientes"/>
    <m/>
    <s v="TBD"/>
    <d v="2024-04-30T00:00:00"/>
    <d v="2025-08-01T00:00:00"/>
    <n v="490"/>
    <s v="On time"/>
    <s v="Ventas &amp; Mkt."/>
    <m/>
    <s v="Digital Nlatam"/>
    <x v="0"/>
    <s v="Digital EEUU "/>
    <m/>
    <x v="15"/>
    <s v="Jessica Zanella"/>
    <s v="Uriel Torres/ Lei Sun"/>
    <s v="José Ramón Rodríguez"/>
    <s v="PGP Centro/Sur"/>
    <s v="Sí"/>
    <s v="Pilar Arenas"/>
    <s v="Marketing/Ventas Cilindros"/>
    <n v="3"/>
    <n v="5"/>
    <n v="2"/>
    <n v="5"/>
    <n v="1"/>
    <n v="1"/>
    <n v="3"/>
    <n v="300"/>
    <n v="5"/>
    <n v="5"/>
    <n v="2"/>
    <n v="5"/>
    <n v="3"/>
    <n v="3"/>
    <n v="5"/>
    <n v="420"/>
    <n v="720"/>
    <s v="S:  Se hicieron los ultimos ajustes por parte de la corporación y Yarizma esta trabajando en el formato final que se genera para la cotizacion. Se estima tenerlo listo para 11 de Abril_x000a_N: Una vez que se entregue el formato, la corporación (Lei) revisará integrar un flujo de aprobación de acuerdo a lo que requiere el negocio (Jessica definirá el flujo)"/>
    <s v="1. Se realiza sesión con Jose Pinto y Lei en Mty 4 Abr25, se revisa con Yarizma y Jessica las acciones a tomar: Terminar de definir formato_x000a_2. Definir el flujo del proceso con la nueva herramienta y validar con Gtes.. Yarizma. 3Mar25 Pilar convoca sesión para revisar antes de la sesión con el resto del equipo_x000a_3. Gerardo proporciona guía básica de temas a definir por el negocio 26Feb25_x000a_4. Se requiere ratificar el proceso y definir el proceso por parte del negocio y logística, Luis Enrique Macario, Roxana Frutos. j. cotizaciones en zonas donde no hay cobertura._x000a_5.  Solo esta pendiente la realización de pruebas por parte de ventas para liberar la herramienta  30/07/2025_x000a_"/>
    <s v="Optimizacion del Proceso y reducción de tiempo admvo"/>
    <m/>
    <s v="Integración de Procesos_x000a_Simplificación de procesos_x000a_Reducción de tiempos_x000a_Generación de Data para Análisis "/>
    <m/>
    <m/>
    <m/>
    <m/>
    <m/>
    <m/>
    <m/>
    <m/>
    <m/>
    <m/>
    <s v="Terminado"/>
  </r>
  <r>
    <s v="G3"/>
    <n v="79"/>
    <s v="NO"/>
    <n v="30503"/>
    <s v="Use of vehicle ramps at unauthorized stops"/>
    <s v="Reporte de Información de uso de rampas de Mix Telematics."/>
    <m/>
    <s v="PROYECTO ANTERIOR"/>
    <d v="2024-09-15T00:00:00"/>
    <d v="2025-07-15T00:00:00"/>
    <n v="352"/>
    <s v="On time"/>
    <s v="Distribución"/>
    <s v="No"/>
    <s v="Digital Nlatam"/>
    <x v="0"/>
    <s v="Digital"/>
    <s v="NA"/>
    <x v="16"/>
    <s v="Uriel Torres"/>
    <s v="Uriel Torres"/>
    <s v="Miguel Delgado"/>
    <s v="PGP Nte./ Occidente / Noroeste"/>
    <s v="Sí"/>
    <s v="Claudia Oliden"/>
    <s v="Producción/Distribución Envasados"/>
    <n v="5"/>
    <n v="5"/>
    <n v="1"/>
    <n v="5"/>
    <n v="1"/>
    <n v="3"/>
    <n v="3"/>
    <n v="345"/>
    <n v="5"/>
    <n v="3"/>
    <n v="2"/>
    <n v="3"/>
    <n v="3"/>
    <n v="3"/>
    <n v="5"/>
    <n v="360"/>
    <n v="705"/>
    <s v="Proyecto terminado por Uriel Torres. Este proyecto en realidad fueron dos etapas, la primera parte fue  uso de rampas con trackabout y  seguirá la segunda parte que tiene que ver con  paradas no planeadas. Se está trabajando en la segunda etapa con Mayela Ramírez, Gerardo Moya, Uriel Torres y esta segunda etapa está en la fase de defición de lineamientos por parte del negocio (Héctor Cuéllar)."/>
    <m/>
    <s v="Control"/>
    <s v="Soft"/>
    <s v="Control"/>
    <m/>
    <m/>
    <m/>
    <m/>
    <m/>
    <m/>
    <m/>
    <m/>
    <m/>
    <m/>
    <s v="Terminado"/>
  </r>
  <r>
    <m/>
    <n v="70"/>
    <m/>
    <m/>
    <s v="App para administración de vigilancia, intendencia y servicios TI latina "/>
    <s v="Digitalizar y simplificar el proceso de inasistencias de vigilancia y seguridad para llevar un control Digital."/>
    <m/>
    <d v="2025-02-01T00:00:00"/>
    <d v="2025-06-01T00:00:00"/>
    <d v="2025-09-01T00:00:00"/>
    <n v="92"/>
    <s v="On time"/>
    <s v="Finanzas, RH, Administración"/>
    <s v="No"/>
    <s v="Digital Nlatam - Citizen Developers"/>
    <x v="1"/>
    <s v="Digital"/>
    <s v="Aldo Maldonado"/>
    <x v="8"/>
    <s v="Oscar Flores"/>
    <m/>
    <s v="José Ramón Rodríguez"/>
    <s v="PGP Nacional"/>
    <s v="Sí"/>
    <s v="Claudia Oliden"/>
    <s v="Marketing/Ventas Cilindros"/>
    <n v="3"/>
    <n v="5"/>
    <n v="1"/>
    <n v="5"/>
    <n v="0"/>
    <n v="5"/>
    <n v="3"/>
    <n v="330"/>
    <n v="5"/>
    <n v="5"/>
    <n v="4"/>
    <n v="3"/>
    <n v="3"/>
    <n v="3"/>
    <n v="3"/>
    <n v="390"/>
    <n v="720"/>
    <s v="S: Se identificó la oportunidad_x000a_N: Sesión con el negocio para definir requerimientos"/>
    <s v="Generar sesión con Oscar Flores, Fernando Madrigal, Mario Carranza y Víctor Mata para definir el alcance del proyecto y evaluar la herramienta a desarrollar."/>
    <n v="20000"/>
    <m/>
    <s v="Mejorar el control del costo por inasistencias de los servicios de vigilancia"/>
    <m/>
    <m/>
    <m/>
    <m/>
    <m/>
    <m/>
    <m/>
    <m/>
    <m/>
    <m/>
    <s v="Análisis"/>
  </r>
  <r>
    <m/>
    <n v="71"/>
    <m/>
    <m/>
    <s v="ECOA etapa II Mezclas especiales"/>
    <s v="Replicar la funcionalidad de ECOA para gases puros para las Mezclas especiales. Consiste en el desarrollo de reportes y certificados de calidad para las mezclas especiales. (etapa 1 réplica de código QR)"/>
    <m/>
    <s v="TBD"/>
    <d v="2025-01-02T00:00:00"/>
    <s v="TBD"/>
    <n v="243"/>
    <s v="Stand by"/>
    <s v="Servicio al Cliente"/>
    <m/>
    <s v="IT Group"/>
    <x v="1"/>
    <s v="IT Local "/>
    <s v="N/A"/>
    <x v="12"/>
    <s v="Arael Mejía"/>
    <s v="Ismael Hernández"/>
    <s v="Aldo Maldonado"/>
    <m/>
    <s v="Sí"/>
    <s v="Pilar Arenas"/>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19 Feb con Raul Gallegos, su equipo, Rodolfo Gomez, Ismael Hernández."/>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
    <m/>
    <s v="$TBD"/>
    <s v="Servicio y control de certificados"/>
    <m/>
    <m/>
    <m/>
    <m/>
    <m/>
    <m/>
    <m/>
    <m/>
    <m/>
    <m/>
    <s v="Desarrollo"/>
  </r>
  <r>
    <m/>
    <n v="72"/>
    <m/>
    <m/>
    <s v="QR para descarga de certificados de calidad Gases puros"/>
    <s v="Replicar la funcionalidad de Ecuador para descarga de certificados de calidad para gases puros"/>
    <m/>
    <d v="2025-02-01T00:00:00"/>
    <d v="2025-01-30T00:00:00"/>
    <s v="TBD"/>
    <n v="215"/>
    <s v="Stand by"/>
    <s v="Servicio al Cliente"/>
    <m/>
    <s v="IT Group"/>
    <x v="1"/>
    <s v="IT Local "/>
    <s v="N/A"/>
    <x v="12"/>
    <s v="Arael Mejía"/>
    <s v="Ismael Hernández"/>
    <s v="Aldo Maldonado"/>
    <s v="Gases Especiales"/>
    <s v="Sí"/>
    <s v="Pilar Arenas"/>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con Raul Gallegos, su equipo, Rodolfo Gomez, Ismael Hernández._x000a_30 / 06 / 2025 Está lista de espera de IT"/>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4. Esta en lista de espera por IT _x000a_"/>
    <m/>
    <m/>
    <s v="Servicio y control de certificados"/>
    <m/>
    <m/>
    <m/>
    <m/>
    <m/>
    <m/>
    <m/>
    <m/>
    <m/>
    <m/>
    <s v="Desarrollo"/>
  </r>
  <r>
    <s v="A3"/>
    <n v="73"/>
    <m/>
    <m/>
    <s v="Implementación Azure B2C"/>
    <s v="Implementación de Azure B2C para unificar cuentas de usuarios en canales digitales: Portales, Recarga Linde web, Apps móviles._x000a_"/>
    <m/>
    <s v="PROYECTO ANTERIOR"/>
    <d v="2024-10-01T00:00:00"/>
    <d v="2025-09-01T00:00:00"/>
    <n v="335"/>
    <s v="On time"/>
    <s v="Servicio al Cliente"/>
    <s v="No"/>
    <s v="Transformación Digital"/>
    <x v="1"/>
    <s v="SSC"/>
    <s v="NA"/>
    <x v="19"/>
    <s v="Cindy Lozano"/>
    <s v="Christian Carrillo"/>
    <s v="José Ramón Rodríguez"/>
    <s v="Desarrollo de Negocios"/>
    <s v="Sí"/>
    <s v="Claudia Oliden"/>
    <s v="Marketing/Ventas Cilindros"/>
    <n v="3"/>
    <n v="5"/>
    <n v="5"/>
    <n v="5"/>
    <n v="0"/>
    <n v="3"/>
    <n v="5"/>
    <n v="390"/>
    <n v="3"/>
    <n v="5"/>
    <n v="2"/>
    <n v="5"/>
    <n v="3"/>
    <n v="1"/>
    <n v="3"/>
    <n v="330"/>
    <n v="720"/>
    <s v="S: En desarrollo con SSC y Corporación_x000a_N: Terminar integraciones de diferentes canales, Pruebas finales, Campaña a clientes (usuarios activos)"/>
    <s v="Se solicitará sesión con Cindy Lozano para ver actualización del proyecto y si sigue en el scope de proyectos prioritarios para Transformación Digital."/>
    <m/>
    <m/>
    <s v="Cumplimiento, Satisfacción del Cliente"/>
    <m/>
    <m/>
    <m/>
    <m/>
    <m/>
    <m/>
    <m/>
    <m/>
    <m/>
    <m/>
    <s v="Desarrollo"/>
  </r>
  <r>
    <m/>
    <n v="74"/>
    <m/>
    <m/>
    <s v="Actualización plan compensación a vendedores PGP &amp; Merchant"/>
    <s v="Update de la matriz digital para generar la compensación variable a vendedores de GE y Merchant."/>
    <m/>
    <s v="TBD"/>
    <d v="2025-01-01T00:00:00"/>
    <d v="2025-10-01T00:00:00"/>
    <n v="244"/>
    <s v="On time"/>
    <s v="Finanzas, RH, Administración"/>
    <m/>
    <s v="IT Group"/>
    <x v="2"/>
    <s v="IT Local "/>
    <s v="No aplica"/>
    <x v="22"/>
    <s v="Ninfaedith Fernández"/>
    <s v="Velia Niño"/>
    <s v="Tania Mercado"/>
    <s v="Finanzas /Compras / IT"/>
    <s v="Sí"/>
    <s v="Marina Dávila"/>
    <s v="Finanzas/RH/Compras/Nitropet"/>
    <n v="4"/>
    <n v="5"/>
    <n v="4"/>
    <n v="5"/>
    <n v="3"/>
    <n v="5"/>
    <n v="5"/>
    <n v="465"/>
    <n v="3"/>
    <n v="2"/>
    <n v="2"/>
    <n v="3"/>
    <n v="3"/>
    <n v="1"/>
    <n v="3"/>
    <n v="255"/>
    <n v="720"/>
    <s v="S: Proveedor seleccionado, en proceso de alta y sesiones iniciales de analisis de alcance y plan de desarrollo_x000a_N: Concuir el proceso de arranque y hacer seguimiento de sprints "/>
    <m/>
    <m/>
    <m/>
    <m/>
    <m/>
    <m/>
    <m/>
    <m/>
    <m/>
    <m/>
    <m/>
    <m/>
    <m/>
    <m/>
    <s v="Nuevo"/>
  </r>
  <r>
    <m/>
    <n v="82"/>
    <s v="AM03192"/>
    <n v="30489"/>
    <s v="Trackabout Value Streams. Tablero Lento Movimiento"/>
    <s v="Tablero que permite identificar los cilindros que entregamos a los clientes y que no regresan a nuestras plantas en periodos de 30, 45, 60 días (Contador, identifica a clientes con lento movimiento para detonar acciones de recuperación o cobro automático. "/>
    <m/>
    <d v="2024-09-01T00:00:00"/>
    <d v="2024-01-09T00:00:00"/>
    <d v="2025-03-01T00:00:00"/>
    <n v="417"/>
    <s v="On time"/>
    <s v="Finanzas, RH, Administración"/>
    <m/>
    <s v="Digital Nlatam"/>
    <x v="0"/>
    <s v="Digital "/>
    <m/>
    <x v="8"/>
    <s v="Oscar Flores"/>
    <s v="Uriel Torres"/>
    <s v="Armando Guerrero"/>
    <s v="PGP Norte"/>
    <s v="Sí"/>
    <s v="Pilar Arenas"/>
    <s v="Producción/Distribución Envasados"/>
    <n v="5"/>
    <n v="5"/>
    <n v="5"/>
    <n v="5"/>
    <n v="3"/>
    <n v="3"/>
    <n v="3"/>
    <n v="435"/>
    <n v="5"/>
    <n v="4"/>
    <n v="1"/>
    <n v="3"/>
    <n v="1"/>
    <n v="1"/>
    <n v="3"/>
    <n v="270"/>
    <n v="705"/>
    <s v="S:  Tablero terminado_x000a_N: Corrección de duplicidad de cilindros en TA. Pendiente Integración a CRM para que se generen tareas para una segunda etapa"/>
    <s v="1. Sesión para validar siguientes pasos con el proceso, después de elaborado el reporte - Semana del 3 al 7 de marzo"/>
    <n v="55000"/>
    <m/>
    <s v="Mejora la Rotación de cilindros_x000a_Mejora en el control de activos"/>
    <m/>
    <m/>
    <m/>
    <m/>
    <m/>
    <m/>
    <m/>
    <n v="0"/>
    <d v="2025-07-01T00:00:00"/>
    <d v="2026-06-01T00:00:00"/>
    <s v="Terminado"/>
  </r>
  <r>
    <m/>
    <n v="76"/>
    <m/>
    <m/>
    <s v="Modulo para Análisis de patrones de consumo de Ctes.."/>
    <s v="Proyecto Réplica de Digital Américas"/>
    <m/>
    <m/>
    <d v="2025-01-01T00:00:00"/>
    <d v="2025-10-01T00:00:00"/>
    <n v="244"/>
    <m/>
    <s v="Ventas &amp; Mkt."/>
    <m/>
    <s v="Digital Nlatam"/>
    <x v="2"/>
    <m/>
    <m/>
    <x v="8"/>
    <s v="Oscar Flores"/>
    <s v="Gerardo Moya"/>
    <s v="José Ramón Rodríguez"/>
    <m/>
    <m/>
    <s v="Marina Dávila"/>
    <s v="Marketing/Ventas Cilindros"/>
    <n v="3"/>
    <n v="5"/>
    <n v="3"/>
    <n v="5"/>
    <m/>
    <n v="1"/>
    <n v="3"/>
    <n v="300"/>
    <n v="5"/>
    <n v="5"/>
    <n v="2"/>
    <n v="5"/>
    <n v="3"/>
    <n v="3"/>
    <n v="5"/>
    <n v="420"/>
    <n v="720"/>
    <s v="S: Gerardo revisará información con el equipo de José Pinto para probar los datos._x000a_N: En función de las pruebas se definirán los sig. Pasos"/>
    <m/>
    <m/>
    <m/>
    <m/>
    <m/>
    <m/>
    <m/>
    <m/>
    <m/>
    <m/>
    <m/>
    <m/>
    <m/>
    <m/>
    <s v="Nuevo"/>
  </r>
  <r>
    <m/>
    <n v="77"/>
    <m/>
    <m/>
    <s v="Cobro automático de rentas y mtto. a clientes de contado"/>
    <s v="Automatizar el cobro de rentas y mantenimientos a clientes de contado."/>
    <m/>
    <s v="TBD"/>
    <d v="2025-01-01T00:00:00"/>
    <s v="TBD"/>
    <n v="244"/>
    <s v="No iniciado"/>
    <s v="Ventas &amp; Mkt."/>
    <m/>
    <s v="IT Group"/>
    <x v="2"/>
    <s v="IT Local"/>
    <m/>
    <x v="1"/>
    <s v="Deyanira Blanco "/>
    <m/>
    <s v="José Ramón Rodríguez"/>
    <m/>
    <s v="Sí"/>
    <s v="Marina Dávila"/>
    <s v="Marketing/Ventas Cilindros"/>
    <n v="3"/>
    <n v="1"/>
    <n v="3"/>
    <n v="5"/>
    <n v="5"/>
    <n v="5"/>
    <n v="5"/>
    <n v="405"/>
    <n v="4"/>
    <n v="3"/>
    <n v="2"/>
    <n v="3"/>
    <n v="3"/>
    <n v="3"/>
    <n v="3"/>
    <n v="315"/>
    <n v="720"/>
    <s v="S: Automatizar el cobro de rentas y Mattos a clientes de Contado / Crédito_x000a_N: Realizar Junta para entender requerimientos del negocio. Sesión con Alejandro Torres / Deyanira Blanco / Rubén / Oscar Flores  Monterrubio. Evaluar uso de un Orquestador"/>
    <s v="Agendar sesión para definir requerimientos de Negocio 3Mar25"/>
    <m/>
    <m/>
    <m/>
    <m/>
    <m/>
    <m/>
    <m/>
    <m/>
    <m/>
    <m/>
    <m/>
    <m/>
    <m/>
    <s v="Nuevo"/>
  </r>
  <r>
    <m/>
    <m/>
    <m/>
    <m/>
    <s v="APP y visor de Mantenimiento para PGS"/>
    <s v="Aplicación para la captura de actividades realizadas en cada PGS que se le da mantenimiento, de manera que arroje las horas y costos incurridos así como un % de productividad por cada operador y que permita conocer el estatus de los PGS que se encuentran en el talller de mantenimiento."/>
    <m/>
    <m/>
    <d v="2025-07-01T00:00:00"/>
    <d v="2025-09-01T00:00:00"/>
    <n v="62"/>
    <s v="On time"/>
    <s v="Operaciones"/>
    <m/>
    <s v="Digital Nlatam - Practicantes"/>
    <x v="1"/>
    <m/>
    <m/>
    <x v="7"/>
    <s v="Heberto Marín"/>
    <m/>
    <s v="Miguel Delgado"/>
    <s v="Operaciones"/>
    <m/>
    <s v="Marina Dávila"/>
    <m/>
    <n v="3"/>
    <n v="5"/>
    <n v="1"/>
    <n v="5"/>
    <n v="0"/>
    <n v="3"/>
    <n v="3"/>
    <n v="300"/>
    <n v="5"/>
    <n v="5"/>
    <n v="2"/>
    <n v="3"/>
    <n v="5"/>
    <n v="3"/>
    <n v="5"/>
    <n v="420"/>
    <n v="720"/>
    <m/>
    <m/>
    <s v="Control"/>
    <m/>
    <m/>
    <m/>
    <m/>
    <m/>
    <m/>
    <m/>
    <m/>
    <m/>
    <m/>
    <m/>
    <m/>
    <s v="Nuevo Arrancado"/>
  </r>
  <r>
    <s v="E7"/>
    <n v="78"/>
    <m/>
    <m/>
    <s v="Reporte One Page de ventas"/>
    <s v="Reporte integral del área de ventas, que incluye los compromisos de diversos indicadores_x000a_"/>
    <m/>
    <s v="TBD"/>
    <d v="2024-01-05T00:00:00"/>
    <s v="TBD"/>
    <n v="606"/>
    <s v="Stand by"/>
    <s v="Finanzas, RH, Administración"/>
    <m/>
    <s v="Transformación Digital"/>
    <x v="2"/>
    <s v="SSC"/>
    <s v="Desarrollo de Negocios"/>
    <x v="8"/>
    <s v="Ruben González"/>
    <s v="César Paz"/>
    <s v="Tania Mercado"/>
    <s v="Desarrollo de Negocios"/>
    <s v="Sí"/>
    <s v="Marina Dávila"/>
    <s v="Finanzas/RH/Compras/Nitropet"/>
    <n v="3"/>
    <n v="5"/>
    <n v="3"/>
    <n v="5"/>
    <n v="0"/>
    <n v="1"/>
    <n v="5"/>
    <n v="330"/>
    <n v="4"/>
    <n v="5"/>
    <n v="2"/>
    <n v="3"/>
    <n v="3"/>
    <n v="3"/>
    <n v="5"/>
    <n v="375"/>
    <n v="705"/>
    <s v="S: Se definieron requerimientos y se habilitaron en CRM. Tareas para vendedores para registrar compromisos de recolección de cilindros, cobros de rentas. _x000a_N: Retomar proyecto con Negocio, Diseñar reporte. Hacer plan de trabajo. Junta con Negocio para definir requerimientos"/>
    <m/>
    <m/>
    <m/>
    <s v="Tiempo - Disminución de horas en elaboración de reportes área de Ventas"/>
    <m/>
    <m/>
    <m/>
    <m/>
    <m/>
    <m/>
    <m/>
    <m/>
    <m/>
    <m/>
    <s v="Nuevo"/>
  </r>
  <r>
    <m/>
    <n v="83"/>
    <s v="AM03412"/>
    <n v="30490"/>
    <s v="Trackabout Value Streams. Tablero Desviaciones comerciales"/>
    <s v="Identificar todos los cilindros que nos regresan los clientes a los cuales no les entregué originalmente"/>
    <m/>
    <d v="2024-10-01T00:00:00"/>
    <d v="2024-01-09T00:00:00"/>
    <d v="2025-03-04T00:00:00"/>
    <n v="420"/>
    <s v="On time"/>
    <s v="Finanzas, RH, Administración"/>
    <m/>
    <s v="Digital Nlatam"/>
    <x v="0"/>
    <s v="Digital "/>
    <m/>
    <x v="23"/>
    <s v="Oscar Flores"/>
    <s v="Uriel Torres"/>
    <s v="José Ramón Rodríguez"/>
    <s v="PGP Norte"/>
    <s v="Sí"/>
    <s v="Pilar Arenas"/>
    <s v="Marketing/Ventas Cilindros"/>
    <n v="5"/>
    <n v="5"/>
    <n v="5"/>
    <n v="5"/>
    <n v="3"/>
    <n v="3"/>
    <n v="3"/>
    <n v="435"/>
    <n v="5"/>
    <n v="4"/>
    <n v="1"/>
    <n v="3"/>
    <n v="1"/>
    <n v="1"/>
    <n v="3"/>
    <n v="270"/>
    <n v="705"/>
    <s v="S:  Tablero terminado _x000a_N: En proceso de identificar casos de desviaciones para tomar acción. En evaluación etapa de integración con CRM"/>
    <s v="1. Dar seguimiento en la semana del 24 al 28 de Feb, para validar la funcionalidad del ultimo requerimiento del filtro._x000a_2. Junta en la semana del 20 al 28 de feb para aterrizar beneficios potenciales en conjunto con el BB (Edgar junto con José Ramon)_x000a_3. Confirmar que la herramienta está terminada y ahora hay que aprovecharla para detectar oportunidades. Sesión 4Mar25"/>
    <n v="41293"/>
    <m/>
    <s v="Mejor control de activos"/>
    <m/>
    <n v="12388"/>
    <m/>
    <m/>
    <m/>
    <m/>
    <m/>
    <n v="12388"/>
    <d v="2025-10-01T00:00:00"/>
    <d v="2026-09-01T00:00:00"/>
    <s v="Terminado"/>
  </r>
  <r>
    <m/>
    <n v="80"/>
    <m/>
    <n v="27154"/>
    <s v="Reporte de ventas y forecast para mezclas especiales."/>
    <s v="Automatizar el reporte de ventas de gases especiales a un nivel de detalle granular y que sirva como base para el cálculo del forecast (Se necesitan varios cortes al mes)"/>
    <m/>
    <s v="TBD"/>
    <d v="2025-01-01T00:00:00"/>
    <d v="2025-10-01T00:00:00"/>
    <n v="273"/>
    <s v="On time"/>
    <s v="Ventas &amp; Mkt."/>
    <m/>
    <s v="Digital Nlatam"/>
    <x v="1"/>
    <s v="Digital"/>
    <s v="TBD"/>
    <x v="12"/>
    <s v="Raúl Gallegos "/>
    <m/>
    <s v="José Ramón Rodríguez"/>
    <m/>
    <s v="Sí"/>
    <s v="Pilar Arenas"/>
    <m/>
    <n v="3"/>
    <n v="5"/>
    <n v="1"/>
    <n v="5"/>
    <n v="0"/>
    <n v="1"/>
    <n v="5"/>
    <n v="300"/>
    <n v="4"/>
    <n v="4"/>
    <n v="3"/>
    <n v="5"/>
    <n v="3"/>
    <n v="5"/>
    <n v="3"/>
    <n v="405"/>
    <n v="705"/>
    <s v="S: Se identificó oportunidad con usuario y se requiere definiciones de alcances y líderes para el proyecto._x000a_Se revisa el alcance del reporte de ventas que está en proceso y hay posibilidad de integrar ambos requerimientos y desarrollar un solo reporte_x000a_N: Sesión con Process Owner para tomar definiciones de negocio_x000a_30/06/2025 : Se toma un nuevo modelo de datos para hacer el cálculo del forecast"/>
    <s v="Se sugiere dividir el proyecto en dos etapas para acelerar el resultado:_x000a_Etapa 1: Ampliar el alcance del proyecto de forecast automático de Oscar Flores para que incluya Especiales, ese proyecto tiene 70% de avance y tiene juntas de seguimiento quincenales, la siguiente junta es el 28 de feb._x000a_30/06/2025 : Pendiente la validación de datos resultado de correr el nuevo modelo _x000a_Etapa 2: Levantar requerimientos para diseñar el reporte de ventas, se propone revisar el proceso As Is con César Moreno y Pablo Núñez / semana del 20 al 28 de feb._x000a_"/>
    <m/>
    <m/>
    <s v="Optimización de procesos_x000a_Reducción de tiempos"/>
    <m/>
    <m/>
    <m/>
    <m/>
    <m/>
    <m/>
    <m/>
    <m/>
    <m/>
    <m/>
    <s v="Nuevo"/>
  </r>
  <r>
    <m/>
    <n v="81"/>
    <m/>
    <m/>
    <s v="Sistema de resurtimiento en JDE de HG (RPS - POP)"/>
    <s v="Desarrollo de un sistema que identifique producto en lento movimiento para transferencia a otras localidades e incrementar ventas."/>
    <m/>
    <d v="2023-01-01T00:00:00"/>
    <d v="2024-03-30T00:00:00"/>
    <d v="2025-10-01T00:00:00"/>
    <n v="521"/>
    <s v="En riesgo ente &gt;1&lt;2 meses"/>
    <s v="Finanzas, RH, Administración"/>
    <m/>
    <s v="IT Group"/>
    <x v="1"/>
    <s v="IT Local"/>
    <m/>
    <x v="1"/>
    <s v="Nancy González"/>
    <s v="Jaime Hernández"/>
    <s v="José Ramón Rodríguez"/>
    <s v="Nacional"/>
    <s v="Sí"/>
    <s v="Manuel Lozoya"/>
    <s v="Marketing/Ventas Cilindros"/>
    <n v="5"/>
    <n v="5"/>
    <n v="2"/>
    <n v="5"/>
    <n v="5"/>
    <n v="3"/>
    <n v="5"/>
    <n v="450"/>
    <n v="4"/>
    <n v="2"/>
    <n v="1"/>
    <n v="5"/>
    <n v="3"/>
    <n v="1"/>
    <n v="1"/>
    <n v="255"/>
    <n v="705"/>
    <s v="S: Se encuentra en Análisis por IT incorporando nuevas variables/ requerimientos del negocio. Se identifica la necesidad de desarrollador externo. Salvador cotizó 7.2KUSD mensual por 7 meses de desarrollo con Proveedor TCIS._x000a_N: En espera de aprobación por parte del Negocio para iniciar desarrollo por IT. Cotizar de acuerdo a los requerimientos de Nancy del 13deFeb.  Salvador pedirá una segunda cotización con otro proveedor TGUV 20Feb. Revisar con Marco Pacheco Beneficios estimados del proyecto 20 de Feb25"/>
    <s v="Dar seguimiento a la estimación de la inversión por IT y cantidad de recursos para desarrollos funcionales que cumplan con requerimientos de México._x000a_Manuel da seguimiento con Salvador Reyes y solicita Cotización para evaluar con el negocio los recursos. 14Feb25_x000a_Sesión con Salvador Reyes y Nancy González 19Feb para entender el estatus de la cotización de los cambios."/>
    <n v="150000"/>
    <m/>
    <s v="SI se considera una reducción del 0.5% de la reserva de obsoletos"/>
    <m/>
    <m/>
    <m/>
    <m/>
    <m/>
    <m/>
    <m/>
    <m/>
    <m/>
    <m/>
    <s v="Análisis"/>
  </r>
  <r>
    <m/>
    <n v="90"/>
    <m/>
    <n v="30619"/>
    <s v="Cambio de reporte GAP / inventario de tableau a Power BI"/>
    <s v="Migración de reportes de Tableau a power BI."/>
    <m/>
    <s v="TBD"/>
    <d v="2024-02-28T00:00:00"/>
    <d v="2025-07-01T00:00:00"/>
    <n v="552"/>
    <s v="On time"/>
    <s v="Operaciones"/>
    <m/>
    <s v="Digital Nlatam"/>
    <x v="0"/>
    <s v="IT"/>
    <m/>
    <x v="10"/>
    <s v="Erika Acosta"/>
    <s v="Gustavo Primo / Juan Romero "/>
    <s v="Aldo Maldonado"/>
    <m/>
    <s v="Sí"/>
    <s v="Pilar Arenas"/>
    <s v="Producción/Distribución Envasados"/>
    <n v="3"/>
    <n v="5"/>
    <n v="2"/>
    <n v="5"/>
    <n v="0"/>
    <n v="3"/>
    <n v="3"/>
    <n v="315"/>
    <n v="5"/>
    <n v="5"/>
    <n v="2"/>
    <n v="5"/>
    <n v="3"/>
    <n v="3"/>
    <n v="3"/>
    <n v="390"/>
    <n v="705"/>
    <s v="S: Ya se tiene una versión actual, los cambios están en desarrollo, se ha dado prioridad a Homecare_x000a_N: Terminar desarrollos, validar información y desplegar. Revision final ultima semana de Mayo"/>
    <s v="1. Sesión de seguimiento con Gerardo y Erika para armar plan de trabajo y prioridad para la migración de los reportes semana 24 al 28 de feb"/>
    <s v="Control de Activos"/>
    <m/>
    <m/>
    <m/>
    <m/>
    <m/>
    <m/>
    <m/>
    <m/>
    <m/>
    <m/>
    <m/>
    <m/>
    <s v="Terminado"/>
  </r>
  <r>
    <m/>
    <n v="91"/>
    <s v="Proceso Jul-25"/>
    <n v="30491"/>
    <s v="Trackabout Value Streams Dashboard. &quot;Black Hole&quot; "/>
    <s v="Herramienta de análisis de datos digital para identificar aquellos cilindros que NO estaban registrados en inventario de activos y gracias a Trackabout se recuperan."/>
    <m/>
    <d v="2024-09-01T00:00:00"/>
    <d v="2024-01-09T00:00:00"/>
    <d v="2025-04-01T00:00:00"/>
    <n v="602"/>
    <s v="En riesgo o vencido &gt; 2 meses"/>
    <s v="Finanzas, RH, Administración"/>
    <m/>
    <s v="Digital Nlatam"/>
    <x v="0"/>
    <s v="Digital "/>
    <s v="Aldo Maldonado"/>
    <x v="10"/>
    <s v="Erika Acosta"/>
    <s v="Uriel Torres"/>
    <s v="Civoney Alvarez"/>
    <s v="PGP Norte"/>
    <s v="Sí"/>
    <s v="Pilar Arenas"/>
    <s v="Producción/Distribución Envasados"/>
    <n v="3"/>
    <n v="5"/>
    <n v="1"/>
    <n v="5"/>
    <n v="1"/>
    <n v="3"/>
    <n v="5"/>
    <n v="345"/>
    <n v="5"/>
    <n v="5"/>
    <n v="3"/>
    <n v="3"/>
    <n v="1"/>
    <n v="3"/>
    <n v="3"/>
    <n v="345"/>
    <n v="690"/>
    <s v="S:  Tablero elaborado en validación (elaborado por Aldo Maldonado). Se está realizando limpieza de datos en TA._x000a_N: Definir si el tablero actual cumple el objetivo, sino hacer los ajustes pertinentes. Validar la calidad de los datos en TA."/>
    <s v="1. Sesión para revisar alcance del reporte existente y levantar requerimientos - Semana del 3 al 7 de marzo"/>
    <s v="Control de Activos"/>
    <m/>
    <s v="Control de activos"/>
    <m/>
    <m/>
    <m/>
    <m/>
    <m/>
    <m/>
    <m/>
    <m/>
    <m/>
    <m/>
    <s v="Terminado"/>
  </r>
  <r>
    <m/>
    <n v="84"/>
    <m/>
    <m/>
    <s v="Tablero One Page de indicadores para control de cilindros en Power BI"/>
    <s v="Aprovechar la migración de tablea a power BI de reportes clave de Control del cilindros para armar un reporte One Page"/>
    <m/>
    <s v="TBD"/>
    <d v="2024-03-12T00:00:00"/>
    <d v="2025-09-01T00:00:00"/>
    <n v="539"/>
    <s v="On time"/>
    <s v="Operaciones"/>
    <m/>
    <s v="Digital Nlatam - Citizen Developers"/>
    <x v="1"/>
    <s v="Digital "/>
    <m/>
    <x v="10"/>
    <s v="Erika Acosta"/>
    <s v="TBD"/>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
    <m/>
    <m/>
    <s v="Simplicidad administrativa y mejora en el análisis de información"/>
    <m/>
    <m/>
    <m/>
    <m/>
    <m/>
    <m/>
    <m/>
    <m/>
    <m/>
    <m/>
    <s v="Desarrollo"/>
  </r>
  <r>
    <m/>
    <n v="85"/>
    <m/>
    <m/>
    <s v="Reporte automático de recuperación y aumentos de dotación en power BI"/>
    <s v="Migración de reportes de Tableau a power BI._x000a_"/>
    <m/>
    <s v="TBD"/>
    <d v="2024-05-01T00:00:00"/>
    <d v="2025-11-01T00:00:00"/>
    <n v="489"/>
    <s v="On time"/>
    <s v="Operaciones"/>
    <m/>
    <s v="Digital Nlatam - Citizen Developers"/>
    <x v="1"/>
    <s v="Digital"/>
    <m/>
    <x v="10"/>
    <s v="Erika Acosta "/>
    <s v="Gustavo Primo "/>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 después se dará prioridad al reporte GAP._x000a_N: Terminar desarrollos, validar información y desplegar."/>
    <s v="1. Sesión de seguimiento con Gerardo y Erika para armar plan de trabajo y prioridad para la migración de los reportes semana 24 al 28 de feb"/>
    <m/>
    <m/>
    <m/>
    <m/>
    <m/>
    <m/>
    <m/>
    <m/>
    <m/>
    <m/>
    <m/>
    <m/>
    <m/>
    <s v="Desarrollo"/>
  </r>
  <r>
    <m/>
    <n v="86"/>
    <m/>
    <m/>
    <s v="Cambio de reporte rotación de tableau a Power BI"/>
    <s v="Migración de reportes de Tableau a power BI por Directriz._x000a_"/>
    <m/>
    <s v="TBD"/>
    <d v="2024-12-15T00:00:00"/>
    <s v="TBD"/>
    <n v="261"/>
    <s v="Stand by"/>
    <s v="Operaciones"/>
    <m/>
    <s v="Digital Nlatam - Citizen Developers"/>
    <x v="4"/>
    <s v="Digital "/>
    <m/>
    <x v="10"/>
    <s v="Erika Acosta"/>
    <s v="TBD"/>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_x000a_2. Agosto 2025 : Se hará una sesión de alineación para validar requerimientos sobre una nueva aplicación y necesidad.  Dependiendo de esta sesión se decidí si iniciar con la migración de tableau a power BI, se coloca en HOLD hasta nuevo aviso."/>
    <m/>
    <m/>
    <m/>
    <m/>
    <m/>
    <m/>
    <m/>
    <m/>
    <m/>
    <m/>
    <m/>
    <m/>
    <m/>
    <s v="Análisis"/>
  </r>
  <r>
    <m/>
    <n v="87"/>
    <m/>
    <m/>
    <s v="Reporte de crecimiento de PSO´s ´para gases especiales. "/>
    <s v="Convertir el  Reporte de crecimiento de PSO´s que es manual y se hace con base al conocimiento de los vendedores a un reporte automatizado. Revisar con Edgar, la iniciativa de registrar PSO en CRM"/>
    <m/>
    <s v="TBD"/>
    <d v="2025-08-28T00:00:00"/>
    <d v="2025-10-01T00:00:00"/>
    <n v="5"/>
    <s v="On time"/>
    <s v="Ventas &amp; Mkt."/>
    <m/>
    <s v="Digital Nlatam"/>
    <x v="2"/>
    <s v="Trans Digital"/>
    <m/>
    <x v="12"/>
    <s v="Raúl Gallegos "/>
    <m/>
    <s v="José Ramón Rodríguez"/>
    <m/>
    <s v="Sí"/>
    <s v="Pilar Arenas"/>
    <m/>
    <n v="3"/>
    <n v="5"/>
    <n v="1"/>
    <n v="5"/>
    <n v="0"/>
    <n v="1"/>
    <n v="5"/>
    <n v="300"/>
    <n v="5"/>
    <n v="5"/>
    <n v="3"/>
    <n v="3"/>
    <n v="3"/>
    <n v="3"/>
    <n v="5"/>
    <n v="405"/>
    <n v="705"/>
    <s v="S: Se identificó oportunidad con usuario y se requiere definiciones de alcances y líderes para el proyecto._x000a_N: Sesión con Process Owner para tomar definiciones de negocio"/>
    <s v="1. Programar sesión para definir el proyecto, alcance y equipo 24 - 28 Feb"/>
    <m/>
    <m/>
    <s v="Optimización del proceso"/>
    <m/>
    <m/>
    <m/>
    <m/>
    <m/>
    <m/>
    <m/>
    <m/>
    <m/>
    <m/>
    <s v="Nuevo Arrancado"/>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s v="G10"/>
    <n v="1"/>
    <s v="AM02959"/>
    <n v="30572"/>
    <s v="Pricing Precision con AI (Pricing Precision - Mexico)"/>
    <s v="Modelo IA que analiza precios de clientes por variables: producto, región, volumen, tipo de cliente. Para detectar oportunidades de incrementos con la herramienta. PRICE TAG de manera automática."/>
    <m/>
    <s v="TBD"/>
    <d v="2024-08-01T00:00:00"/>
    <d v="2025-05-30T00:00:00"/>
    <n v="397"/>
    <s v="On time"/>
    <x v="0"/>
    <s v="No"/>
    <s v="Digital Nlatam"/>
    <x v="0"/>
    <s v="Global AI"/>
    <s v="NA"/>
    <s v="Ninfaedith Fernández"/>
    <s v="Ninfaedith Fernández"/>
    <s v="Iván Arredondo"/>
    <s v="Tania Mercado"/>
    <s v="Finanzas /Compras / IT"/>
    <s v="Sí"/>
    <x v="0"/>
    <s v="Finanzas/RH/Compras/Nitropet"/>
    <n v="4"/>
    <n v="5"/>
    <n v="5"/>
    <n v="5"/>
    <n v="5"/>
    <n v="3"/>
    <n v="5"/>
    <n v="480"/>
    <n v="5"/>
    <n v="5"/>
    <n v="2"/>
    <n v="5"/>
    <n v="3"/>
    <n v="5"/>
    <n v="5"/>
    <n v="450"/>
    <n v="930"/>
    <s v="S: terminada primera etapa del modelo. Se planea utilizarlo en la campaña de precios de junio/julio 2025."/>
    <s v=" El plan es usar el pricing precisión en la sig campaña (junio-julio 25)"/>
    <n v="1512000"/>
    <m/>
    <s v="Venta adicional"/>
    <m/>
    <m/>
    <m/>
    <m/>
    <m/>
    <m/>
    <m/>
    <n v="0"/>
    <d v="2025-08-01T00:00:00"/>
    <d v="2026-07-01T00:00:00"/>
    <s v="Terminado"/>
  </r>
  <r>
    <m/>
    <n v="2"/>
    <s v="AM03225"/>
    <m/>
    <s v="Dashboard Digital de Inventarios Hardgoods."/>
    <s v="Herramienta de análisis de inventarios de Hardgoods, rotación, venta, recepciones, precios, que permite tomar decisiones expeditas para reducir los inventarios en lento movimiento y añejamiento."/>
    <m/>
    <d v="2025-03-10T00:00:00"/>
    <d v="2025-03-10T00:00:00"/>
    <d v="2025-04-30T00:00:00"/>
    <n v="51"/>
    <s v="On time"/>
    <x v="1"/>
    <s v="No"/>
    <s v="Digital Nlatam - Practicantes"/>
    <x v="0"/>
    <s v="IT Juan España*"/>
    <s v="Practicantes"/>
    <s v="Marco Pacheco"/>
    <s v="Nancy González"/>
    <s v="Gerardo Moya"/>
    <s v="José Ramón Rodríguez"/>
    <s v="PGP NAL."/>
    <s v="Sí"/>
    <x v="0"/>
    <s v="Marketing/Ventas Cilindros"/>
    <n v="3"/>
    <n v="5"/>
    <n v="2"/>
    <n v="5"/>
    <n v="5"/>
    <n v="3"/>
    <n v="5"/>
    <n v="420"/>
    <n v="5"/>
    <n v="5"/>
    <n v="4"/>
    <n v="5"/>
    <n v="5"/>
    <n v="5"/>
    <n v="5"/>
    <n v="510"/>
    <n v="930"/>
    <s v="S: Terminado el tablero_x000a_N: Hay una columna que aunque está definida la información tiene inconsistencia pero se requiere que Juan España proporcione la información correcta. Se está dando seguimiento."/>
    <s v="Terminado el visor."/>
    <n v="100000"/>
    <m/>
    <s v="Control de Inventarios_x000a_Objetivo reducir en el 1er año 30% el inventario añejo a mas de 1 año. Actualmente + de 7 Millones de MXP"/>
    <m/>
    <m/>
    <m/>
    <m/>
    <m/>
    <m/>
    <m/>
    <n v="0"/>
    <d v="2025-08-01T00:00:00"/>
    <d v="2026-07-01T00:00:00"/>
    <s v="Terminado"/>
  </r>
  <r>
    <m/>
    <n v="3"/>
    <s v="NO"/>
    <m/>
    <s v="Sistema de administración de permisos y requerimientos de autoridades en PLANTAS Linde: BD, APP  para alimentación  y visor de estatus de los anteriores. Tiendas"/>
    <s v="Desarrollo de 6 Aplicaciones para alimentación de estatus de permisos y requerimientos de autoridades para Tiends, Plantas ( PGP y GI), Nitropet, Onsite, Oficinas, Inmuebles y unidades de distribuión (PGP, Bulk, Nitropet). Así mismo un visor que muestra el estatus de permisos y requiermientos en las localidades. Se complementó el proyecto con guías y videos de cómo hacer la evaluación en las APPs._x000a_"/>
    <m/>
    <d v="2019-06-01T00:00:00"/>
    <d v="2025-06-19T00:00:00"/>
    <d v="2025-07-30T00:00:00"/>
    <n v="41"/>
    <s v="On time"/>
    <x v="0"/>
    <s v="No"/>
    <s v="Digital Nlatam - Practicantes"/>
    <x v="0"/>
    <s v="Digital"/>
    <s v="Santiago Juárez"/>
    <s v="Juan José Ochoa"/>
    <s v="Eduardo Galván"/>
    <s v="NA"/>
    <s v="Miguel Delgado"/>
    <s v="Operaciones"/>
    <s v="Si"/>
    <x v="0"/>
    <s v="Marketing/Ventas Cilindros"/>
    <n v="5"/>
    <n v="5"/>
    <n v="4"/>
    <n v="5"/>
    <n v="5"/>
    <n v="3"/>
    <n v="5"/>
    <n v="480"/>
    <n v="5"/>
    <n v="5"/>
    <n v="4"/>
    <n v="3"/>
    <n v="3"/>
    <n v="5"/>
    <n v="5"/>
    <n v="450"/>
    <n v="930"/>
    <s v="S: Requerimiento por parte del Ing. Eduardo Galván que fue evolucionando de ser para efectuar un due diligence de permisos y requerimientos de autoridades en tiendas, a evaluación también de Plantas (PGP y Bulk), Nitropet, Onsite, Oficinas, Inmuebles y unidades de distribución (Bulk, Nitropet, PGP) a nivel México. Se desarrollaron las bases de datos, 6 APPs, un visor en powerbi y guías (PDF) con su respectivo video de cómo llevar a cabo la evaluación para cada APP (segmento)."/>
    <m/>
    <s v="Compliance"/>
    <m/>
    <s v="Control / Compliance"/>
    <m/>
    <m/>
    <m/>
    <m/>
    <m/>
    <m/>
    <m/>
    <m/>
    <m/>
    <m/>
    <s v="Terminado"/>
  </r>
  <r>
    <m/>
    <n v="4"/>
    <m/>
    <m/>
    <s v="Sistema de administración de permisos y requerimientos de autoridades localidades LInde: BD , APP  para alimentación  y visor de estatus"/>
    <s v="Aplicación para alimentación de estatus de permisos y requerimientos de autoridades para localidades Linde complementada por un visor que muestra el estatus de permisos y requiermientos en las localidades._x000a_"/>
    <m/>
    <d v="2025-05-05T00:00:00"/>
    <d v="2025-05-14T00:00:00"/>
    <d v="2025-06-30T00:00:00"/>
    <n v="47"/>
    <s v="On time"/>
    <x v="0"/>
    <s v="No"/>
    <s v="Digital Nlatam - Practicantes"/>
    <x v="0"/>
    <s v="Digital"/>
    <s v="Santiago Juárez"/>
    <s v="Juan José Ochoa"/>
    <s v="Eduardo Galván"/>
    <s v="NA"/>
    <s v="Miguel Delgado"/>
    <s v="Operaciones"/>
    <s v="Si"/>
    <x v="0"/>
    <s v="Marketing/Ventas Cilindros"/>
    <n v="5"/>
    <n v="5"/>
    <n v="4"/>
    <n v="5"/>
    <n v="5"/>
    <n v="3"/>
    <n v="5"/>
    <n v="480"/>
    <n v="5"/>
    <n v="5"/>
    <n v="4"/>
    <n v="3"/>
    <n v="3"/>
    <n v="5"/>
    <n v="5"/>
    <n v="450"/>
    <n v="930"/>
    <s v="S: Se desarrollaron BD, APPs y visor referentes a permisos y otros requerimientos (RH, COFEPRIS, Otros) para Tiendas."/>
    <s v="APPS listas desarrolladas por Santiago Juárez y el reporte de bi en ajustes por Braulio Martínez"/>
    <s v="Compliance"/>
    <m/>
    <s v="Control / Compliance"/>
    <m/>
    <m/>
    <m/>
    <m/>
    <m/>
    <m/>
    <m/>
    <m/>
    <m/>
    <m/>
    <s v="Terminado"/>
  </r>
  <r>
    <m/>
    <n v="7"/>
    <s v="Proceso Jul-25"/>
    <m/>
    <s v="Asistente Virtual Inteligente para asistencia en Tiendas con NITRO AI"/>
    <s v="Alimentar Nitro con información de consulta para vendedores en tiendas que pueda ayudar a los Vendedores a obtener información inmediata de diversos temas, Adminitrativos, Comerciales y Técnicos, con un alto nivel de confiabilidad. "/>
    <m/>
    <d v="2025-02-01T00:00:00"/>
    <d v="2025-01-02T00:00:00"/>
    <d v="2025-03-31T00:00:00"/>
    <n v="88"/>
    <s v="On time"/>
    <x v="1"/>
    <s v="Si"/>
    <s v="Digital Nlatam - Citizen Developers"/>
    <x v="0"/>
    <s v="Global AI"/>
    <s v="Manuel Lozoya"/>
    <s v="Marco Pacheco"/>
    <s v="Deyanira Blanco"/>
    <s v="Gerardo Moya"/>
    <s v="José Ramón Rodríguez"/>
    <s v="PGP Centro/Sur"/>
    <s v="Sí"/>
    <x v="1"/>
    <s v="Marketing/Ventas Cilindros"/>
    <n v="3"/>
    <n v="5"/>
    <n v="2"/>
    <n v="5"/>
    <n v="3"/>
    <n v="3"/>
    <n v="5"/>
    <n v="390"/>
    <n v="5"/>
    <n v="5"/>
    <n v="3"/>
    <n v="5"/>
    <n v="5"/>
    <n v="5"/>
    <n v="5"/>
    <n v="495"/>
    <n v="885"/>
    <s v="S: Implementó en 3 tiendas de Mty. Info ABC de tiendas, Catálogo de productos e información técnicas (Procesos de soldar) _x000a__x000a_N: Habilitar al resto de los usuarios a nivel nacional en el resto de las tiendas. Semana del 7 Abril._x000a_Integrar otros grupós como los Vtas comerciales y express"/>
    <s v="Invitacion a sesión con tiendas. Deyanira Blanco_x000a_Seguimiento a uso de la herramienta en tiendas piloto y resto de las localidades_x000a_Continuar con la carga de documentos adicionales para enriquecer BD´s"/>
    <s v="Reduccion de Tiempo / Vtas adicionales"/>
    <m/>
    <s v="Estimar Tiempo que se ahorran Vendedores en Consultas"/>
    <m/>
    <m/>
    <m/>
    <m/>
    <m/>
    <m/>
    <m/>
    <s v="Reduccion Hrs Hombre _x000a_Capitalización de Vtas_x000a_Control Administrativo"/>
    <m/>
    <m/>
    <s v="Terminado"/>
  </r>
  <r>
    <m/>
    <n v="5"/>
    <s v="Alimentado  en esta matriz por Clau el 25 junio 2025."/>
    <n v="34795"/>
    <s v="Réplica del visor 360 (Contratos)"/>
    <s v="Réplica del visor 360 líquidos sección de Contratos para medir el nivel de contratación y blindaje de los clientes de PGP Cilindros. Da visibilidad de los clientes que se tienen con contrato y cuáles no, de manera que la fuerza de ventas gestione los contratos faltantes. El dashboard muestra a nivel cliente si tiene o no contrato y si cumple con lo parámetros de blindaje._x000a_"/>
    <m/>
    <d v="2025-06-25T00:00:00"/>
    <d v="2025-06-18T00:00:00"/>
    <d v="2025-09-19T00:00:00"/>
    <n v="93"/>
    <s v="On time"/>
    <x v="0"/>
    <s v="No"/>
    <s v="Digital Nlatam"/>
    <x v="1"/>
    <s v="T. Digital"/>
    <s v="NA"/>
    <s v="Cristina López"/>
    <s v="Ninfaedith Fernández"/>
    <s v="Nancy Arellano"/>
    <s v="Tania Mercado"/>
    <s v="Finanzas /Compras / IT"/>
    <s v="Sí"/>
    <x v="0"/>
    <s v="Finanzas/RH/Compras/Nitropet"/>
    <n v="5"/>
    <n v="5"/>
    <n v="5"/>
    <n v="5"/>
    <n v="5"/>
    <n v="3"/>
    <n v="5"/>
    <n v="495"/>
    <n v="5"/>
    <n v="5"/>
    <n v="2"/>
    <n v="5"/>
    <n v="5"/>
    <n v="1"/>
    <n v="5"/>
    <n v="420"/>
    <n v="915"/>
    <s v="S: Ya se tuvieron las primeras juntas con el equipo CRM y Digitalización Nlatam para todos los requerimientos._x000a_N: Se requiere armar una tabla con el histórico de contratación y blindaje y actualizar las fórmulas de cálculo de blindaje."/>
    <s v="Falta calcular beneficios duros, falta dar de alta con Tania Mercado para validar cómo hacer el cálculo de beneficios."/>
    <s v="Compliance"/>
    <m/>
    <m/>
    <m/>
    <m/>
    <m/>
    <m/>
    <m/>
    <m/>
    <m/>
    <m/>
    <m/>
    <m/>
    <s v="Análisis"/>
  </r>
  <r>
    <m/>
    <n v="6"/>
    <m/>
    <m/>
    <s v="Automatización de búsqueda de multas de Distribución RPA"/>
    <s v="Desarrollo de un BOT que realice la búsqueda en diferentes páginas federales y estatales, para detectar multas en vehículos de PGP"/>
    <m/>
    <d v="2025-02-19T00:00:00"/>
    <d v="2025-02-19T00:00:00"/>
    <d v="2025-09-01T00:00:00"/>
    <n v="195"/>
    <s v="On time"/>
    <x v="2"/>
    <s v="No"/>
    <s v="IT"/>
    <x v="1"/>
    <s v="Digitalización"/>
    <s v="TBD"/>
    <s v="Arturo Lozano"/>
    <s v="Salvador García"/>
    <s v="David Silva"/>
    <s v="Aldo Maldonado"/>
    <s v="VP Gases Envasados"/>
    <s v="Si"/>
    <x v="1"/>
    <s v="Producción/Distribución Envasados"/>
    <n v="5"/>
    <n v="5"/>
    <n v="3"/>
    <n v="5"/>
    <n v="3"/>
    <n v="3"/>
    <n v="3"/>
    <n v="405"/>
    <n v="5"/>
    <n v="5"/>
    <n v="4"/>
    <n v="5"/>
    <n v="5"/>
    <n v="5"/>
    <n v="5"/>
    <n v="510"/>
    <n v="915"/>
    <s v="S: Se solicita apertura de proyecto. Se contruyó el RPA para consulta del portan de NL dado que los portales de otros estados no despliegan la información correcta. En espera de las autoridades para que nos den acceso a Linde a un portal de alcance nacional gestionado por Alonso Teutle._x000a_N: En espera de la respuesta de las autoridades y seguir con pruebas con IT en los portales de Jalisco y Edo de Mexico"/>
    <s v="Junta con Salvador González y David Silva semana del 24 de Feb"/>
    <m/>
    <m/>
    <s v="Compliance"/>
    <m/>
    <m/>
    <m/>
    <m/>
    <m/>
    <m/>
    <m/>
    <m/>
    <m/>
    <m/>
    <s v="Desarrollo"/>
  </r>
  <r>
    <s v="G9"/>
    <n v="8"/>
    <s v="AM03224"/>
    <m/>
    <s v="Facturación Dia paciente instituciones públicas RPA"/>
    <s v="Automatizar el proceso de facturación de Día Paciente del negocio de Homecare."/>
    <m/>
    <s v="PROYECTO ANTERIOR"/>
    <d v="2024-01-10T00:00:00"/>
    <d v="2025-01-01T00:00:00"/>
    <n v="357"/>
    <s v="On time"/>
    <x v="0"/>
    <s v="No"/>
    <s v="IT Group"/>
    <x v="0"/>
    <s v="IT Local"/>
    <s v="NA"/>
    <s v="Alan Mendoza"/>
    <s v="Nohemí Perez / _x000a_Alan Mendoza"/>
    <s v="Ruben Monterrubio"/>
    <s v="Armando Guerrero"/>
    <s v="PGP Nte./ Occidente / Noroeste"/>
    <s v="Sí"/>
    <x v="0"/>
    <s v="Marketing/Ventas Cilindros"/>
    <n v="3"/>
    <n v="5"/>
    <n v="1"/>
    <n v="5"/>
    <n v="5"/>
    <n v="3"/>
    <n v="3"/>
    <n v="375"/>
    <n v="5"/>
    <n v="5"/>
    <n v="3"/>
    <n v="5"/>
    <n v="5"/>
    <n v="5"/>
    <n v="5"/>
    <n v="495"/>
    <n v="870"/>
    <s v="S: Ya liberado y funcionando._x000a_N: Seguimiento por parte del negocio. Calcular beneficio y reportar $"/>
    <s v="Terminado"/>
    <s v="Reducción de Tiempo"/>
    <m/>
    <s v="Reducción de 1 FTE en el proceso de facturación"/>
    <m/>
    <m/>
    <m/>
    <m/>
    <m/>
    <m/>
    <m/>
    <n v="0"/>
    <m/>
    <m/>
    <s v="Terminado"/>
  </r>
  <r>
    <m/>
    <n v="9"/>
    <s v="AM02959"/>
    <n v="30572"/>
    <s v="Herramienta Digital, Visor Pricing Precision - Mexico"/>
    <s v="El visor dará la info de la situación actual de precios a nivel cliente - producto, así como recomendaciones/oportunidades de precios siguiendo el modelo de Pricing Precision (IA). Muesta historico de precios, comparativa vs. el promedio, etc."/>
    <m/>
    <d v="2025-06-25T00:00:00"/>
    <d v="2025-02-13T00:00:00"/>
    <d v="2025-06-25T00:00:00"/>
    <n v="132"/>
    <s v="On time"/>
    <x v="0"/>
    <s v="No"/>
    <s v="Digital Nlatam"/>
    <x v="0"/>
    <s v="Global AI"/>
    <s v="NA"/>
    <s v="Ninfaedith Fernández"/>
    <s v="Pablo Vela"/>
    <s v="Iván Arredondo"/>
    <s v="Tania Mercado"/>
    <s v="Finanzas /Compras / IT"/>
    <s v="Sí"/>
    <x v="0"/>
    <s v="Finanzas/RH/Compras/Nitropet"/>
    <n v="4"/>
    <n v="5"/>
    <n v="3"/>
    <n v="5"/>
    <n v="5"/>
    <n v="3"/>
    <n v="5"/>
    <n v="450"/>
    <n v="5"/>
    <n v="5"/>
    <n v="2"/>
    <n v="5"/>
    <n v="5"/>
    <n v="1"/>
    <n v="5"/>
    <n v="420"/>
    <n v="870"/>
    <s v="Proyecto terminado, solo falta presentación con Pablo Vela"/>
    <m/>
    <n v="1512000"/>
    <m/>
    <s v="Venta adicional"/>
    <m/>
    <m/>
    <m/>
    <m/>
    <m/>
    <m/>
    <m/>
    <n v="0"/>
    <m/>
    <m/>
    <s v="Terminado"/>
  </r>
  <r>
    <m/>
    <n v="11"/>
    <s v="NO"/>
    <m/>
    <s v="Visor para registro de auditorías y cumplimiento de normatividad CALIDAD en plantas._x000a_"/>
    <s v="Generación de un visor de resultados de auditorías realizadas por el área de Calidad y externos en plantas Linde México, así como validación de requerimientos normativos. El visor tiene como objetivo dar seguimiento a resultados y planes de acción ante no conformidades resultantes en las auditorías._x000a_"/>
    <m/>
    <d v="2025-05-23T00:00:00"/>
    <d v="2025-07-07T00:00:00"/>
    <d v="2025-08-28T00:00:00"/>
    <n v="52"/>
    <s v="On time"/>
    <x v="3"/>
    <s v="No"/>
    <s v="Digital Nlatam - Practicantes"/>
    <x v="0"/>
    <s v="Digital"/>
    <s v="Practicantes - Santiago Juárez Roaro"/>
    <s v="Brenda Apreza"/>
    <s v="Alejandra Medrano"/>
    <s v="NA"/>
    <s v="Miguel Delgado"/>
    <s v="Operaciones"/>
    <s v="Sí"/>
    <x v="0"/>
    <s v="Calidad"/>
    <n v="5"/>
    <n v="5"/>
    <n v="1"/>
    <n v="5"/>
    <n v="1"/>
    <n v="3"/>
    <n v="5"/>
    <n v="375"/>
    <n v="5"/>
    <n v="5"/>
    <n v="5"/>
    <n v="3"/>
    <n v="5"/>
    <n v="5"/>
    <n v="5"/>
    <n v="495"/>
    <n v="870"/>
    <s v="S: Se tiene la estructura del visor, solo se espera que IT libere la extracción de datos del Sistema de Calidad para enlazarlo al tablero y tener completa la información a mostrar en el tablero."/>
    <m/>
    <s v="Compliance"/>
    <s v="Control / Compliance"/>
    <m/>
    <m/>
    <m/>
    <m/>
    <m/>
    <m/>
    <m/>
    <m/>
    <m/>
    <m/>
    <m/>
    <s v="Terminado"/>
  </r>
  <r>
    <m/>
    <n v="10"/>
    <m/>
    <m/>
    <s v="BOT para actualización de datos de empleados en la BD de Licencias y Constancia Psicofísica de Conductores PGP._x000a_"/>
    <s v="Desarrollo de un BOT que llene en automático la información de Licencias y Constancias Psicofísicas en la BD ya creada (proyecto previo)._x000a_"/>
    <m/>
    <d v="2025-05-23T00:00:00"/>
    <d v="2025-05-27T00:00:00"/>
    <s v="TBD"/>
    <n v="98"/>
    <s v="On time"/>
    <x v="4"/>
    <s v="No"/>
    <s v="IT"/>
    <x v="1"/>
    <s v="IT Local"/>
    <s v="NA"/>
    <s v="Diego Carpio"/>
    <s v="Eduardo Galván"/>
    <s v="David Silva"/>
    <s v="Miguel Delgado"/>
    <s v="Operaciones"/>
    <s v="Si"/>
    <x v="0"/>
    <s v="Producción/Distribución Envasados"/>
    <n v="5"/>
    <n v="5"/>
    <n v="5"/>
    <n v="5"/>
    <n v="3"/>
    <n v="3"/>
    <n v="5"/>
    <n v="465"/>
    <n v="5"/>
    <n v="5"/>
    <n v="3"/>
    <n v="3"/>
    <n v="5"/>
    <n v="3"/>
    <n v="3"/>
    <n v="405"/>
    <n v="870"/>
    <s v="S: Se identifica la necesidad de automatizar llenado de datos con un BOT, revisado con Eduardo Galvan_x000a_N: Se programó para el 27 de mayo la junta inicial con David Silva. Se definirán requerimientos. Posterior a eso, se realizó una junta con Adrián Espinoza y Gerardo Moya en donde se validó el proceso y se quedó Gerardo Moya con la tarea de investigar cómo se puede hacer este requerimiento. Mientras tanto la APP se puede alimentar de manera manual."/>
    <s v="Proyecto que queda como segunda parte después del llenado por parte del personal de PGP de licencias y constancias psicofísicas."/>
    <s v="Reducción de Tiempos"/>
    <s v="Control / Compliance"/>
    <m/>
    <m/>
    <m/>
    <m/>
    <m/>
    <m/>
    <m/>
    <m/>
    <m/>
    <m/>
    <m/>
    <s v="Análisis"/>
  </r>
  <r>
    <m/>
    <n v="12"/>
    <s v="Proceso Jul-25"/>
    <m/>
    <s v="App para la Digitalización del proceso de registro de Mtto de Cilindros"/>
    <s v="Se sustituyen formatos de Excel por una APP que permite registrar la información de los Mttos de Cil. y PGS relacionado hasta 17 servicios distintos con su respectivo costo y tiempo para medir eficiencias del proceso por operador y planta"/>
    <m/>
    <d v="2025-03-07T00:00:00"/>
    <d v="2025-03-20T00:00:00"/>
    <d v="2025-04-30T00:00:00"/>
    <n v="41"/>
    <s v="On time"/>
    <x v="4"/>
    <s v="No"/>
    <s v="Digital Nlatam - Practicantes"/>
    <x v="0"/>
    <s v="Digital"/>
    <s v="Santiago Juárez"/>
    <s v="Diego Carpio"/>
    <s v="Heberto Marin"/>
    <s v="NA"/>
    <s v="Miguel Delgado"/>
    <s v="Operaciones"/>
    <s v="Si"/>
    <x v="0"/>
    <s v="Producción/Distribución Envasados"/>
    <n v="3"/>
    <n v="5"/>
    <n v="1"/>
    <n v="5"/>
    <n v="3"/>
    <n v="3"/>
    <n v="5"/>
    <n v="375"/>
    <n v="5"/>
    <n v="5"/>
    <n v="5"/>
    <n v="3"/>
    <n v="5"/>
    <n v="5"/>
    <n v="5"/>
    <n v="495"/>
    <n v="870"/>
    <s v="S: App terminada y presentada en el comité digitalización"/>
    <s v="Terminado"/>
    <n v="75000"/>
    <m/>
    <s v="Reducción Hrs Hombre_x000a_Control Administrativo"/>
    <m/>
    <m/>
    <m/>
    <m/>
    <m/>
    <m/>
    <m/>
    <m/>
    <m/>
    <m/>
    <s v="Terminado"/>
  </r>
  <r>
    <m/>
    <n v="13"/>
    <m/>
    <m/>
    <s v="Herramienta Digital (visor) de KPI´s  básicos del proceso de Mtto de Cilindros. _x000a_"/>
    <s v="Dashboard que permite la generación automática delos KPIs básicos del proceso e Mtto de Cilindros  que actualmente se generan de manera manual en plantas PGP._x000a_"/>
    <m/>
    <d v="2025-04-15T00:00:00"/>
    <d v="2025-04-30T00:00:00"/>
    <d v="2025-05-30T00:00:00"/>
    <n v="125"/>
    <s v="On time"/>
    <x v="4"/>
    <s v="No"/>
    <s v="Digital Nlatam - Practicantes"/>
    <x v="0"/>
    <s v="Digital"/>
    <s v="Santiago Juárez"/>
    <s v="Diego Carpio"/>
    <s v="Heberto Marin"/>
    <s v="NA"/>
    <s v="Miguel Delgado"/>
    <s v="Operaciones"/>
    <s v="Si"/>
    <x v="0"/>
    <s v="Producción/Distribución Envasados"/>
    <n v="3"/>
    <n v="5"/>
    <n v="1"/>
    <n v="5"/>
    <n v="3"/>
    <n v="3"/>
    <n v="5"/>
    <n v="375"/>
    <n v="5"/>
    <n v="5"/>
    <n v="5"/>
    <n v="3"/>
    <n v="5"/>
    <n v="5"/>
    <n v="5"/>
    <n v="495"/>
    <n v="870"/>
    <s v="S: Se finalizó el visor con los KPIS básicos de productividad en mantenimiento de cilindros._x000a_N: Como siguiente proyecto se incluirán los costos de los insumos para los mantenimientos al tablero para validación de costos del proceso por planta."/>
    <s v="Terminado. La siguiente etapa del visor será realizado por Miguel González (donde se incluyen costos de insumos de mantenimientos)."/>
    <s v="Eficiencia Operativa"/>
    <m/>
    <s v="Reducción Hrs Hombre_x000a_Control Administrativo"/>
    <m/>
    <m/>
    <m/>
    <m/>
    <m/>
    <m/>
    <m/>
    <m/>
    <m/>
    <m/>
    <s v="Terminado"/>
  </r>
  <r>
    <m/>
    <n v="14"/>
    <s v="Proceso Jul-25"/>
    <m/>
    <s v="Dashboard del Cost to Serve. "/>
    <s v="Herramienta que permite calcular la rentabilidad por cliente / producto para basados en el cost to serve a nivel detalle que permitirá ajustar precios y tomar decisiones que incfrementen la retabilidad el negocio PGP"/>
    <m/>
    <d v="2024-09-01T00:00:00"/>
    <d v="2024-09-01T00:00:00"/>
    <d v="2025-04-01T00:00:00"/>
    <n v="212"/>
    <s v="On time"/>
    <x v="0"/>
    <m/>
    <s v="Digital Nlatam - Practicantes"/>
    <x v="0"/>
    <s v="Digital "/>
    <s v="Practicantes"/>
    <s v="Oscar Flores"/>
    <s v="Oscar Flores"/>
    <s v="Gerardo Moya"/>
    <s v="José Ramón Rodríguez"/>
    <s v="PGP NAL."/>
    <s v="Sí"/>
    <x v="2"/>
    <s v="Marketing/Ventas Cilindros"/>
    <n v="5"/>
    <n v="5"/>
    <n v="2"/>
    <n v="5"/>
    <n v="3"/>
    <n v="3"/>
    <n v="3"/>
    <n v="390"/>
    <n v="5"/>
    <n v="5"/>
    <n v="3"/>
    <n v="5"/>
    <n v="5"/>
    <n v="3"/>
    <n v="5"/>
    <n v="465"/>
    <n v="855"/>
    <s v="S: Ya se hizo el desarrollo, se encuentra en validación y pruebas_x000a_N: Terminar las pruebas y liberarlo est.. Mar25. Calcular Beneficios"/>
    <s v="1. Se programan sesiones de seguimiento de avances 1 vez a la semana, Sem 24 al 28 de feb_x000a_2. Al terminar la primer corrida de información y ver el potencial de clientes, se hará un plan de acción para modificar precios a manera de piloto._x000a_3. Definir plan de despliegue con Gtes. comerciales - Mar 30"/>
    <n v="15000"/>
    <m/>
    <s v="Reducción de tiempos"/>
    <m/>
    <m/>
    <m/>
    <m/>
    <m/>
    <m/>
    <m/>
    <s v="Incremento de precio extraordinario a cliente con bajo margen (revisar resultados en primer corrida)"/>
    <m/>
    <m/>
    <s v="Terminado"/>
  </r>
  <r>
    <m/>
    <n v="15"/>
    <s v="AM03222"/>
    <m/>
    <s v="APP y BD para alimentación de licencias de conductores PGP ."/>
    <s v="Aplicación para la alimentación de las licencias de conductores PGP a nivel nacional, que permite el tracking de la vigencia."/>
    <m/>
    <d v="2025-04-11T00:00:00"/>
    <d v="2025-04-14T00:00:00"/>
    <d v="2025-04-30T00:00:00"/>
    <n v="16"/>
    <s v="On time"/>
    <x v="2"/>
    <s v="No"/>
    <s v="Digital Nlatam - Practicantes"/>
    <x v="0"/>
    <s v="Digital"/>
    <s v="Practicantes"/>
    <s v="Diego Carpio"/>
    <s v="Manuel Lozoya"/>
    <s v="NA"/>
    <s v="Miguel Delgado"/>
    <s v="Operaciones"/>
    <s v="Si"/>
    <x v="0"/>
    <s v="Producción/Distribución Envasados"/>
    <n v="3"/>
    <n v="5"/>
    <n v="3"/>
    <n v="5"/>
    <n v="3"/>
    <n v="3"/>
    <n v="5"/>
    <n v="405"/>
    <n v="5"/>
    <n v="5"/>
    <n v="4"/>
    <n v="3"/>
    <n v="3"/>
    <n v="5"/>
    <n v="5"/>
    <n v="450"/>
    <n v="855"/>
    <s v="S: BD terminada y APP_x000a_N: Publicación y Capacitación de personal de Operaciones para alimentar información"/>
    <s v="Terminado el desarrollo, solo falta validar acceso con ID y alimentar BD con datos de RH proporcionados por Laura Ocampo."/>
    <n v="10000"/>
    <m/>
    <s v="Control / Compliance"/>
    <m/>
    <m/>
    <m/>
    <m/>
    <m/>
    <m/>
    <m/>
    <n v="0"/>
    <d v="2025-08-01T00:00:00"/>
    <d v="2026-07-01T00:00:00"/>
    <s v="Terminado"/>
  </r>
  <r>
    <m/>
    <n v="16"/>
    <s v="Proceso Jul-25"/>
    <m/>
    <s v="APP y BD para alimentación de Constancia de Aptitud Psicofísica de conductores PGP"/>
    <s v="Aplicación para la alimentación de las Constancias de Aptitud Psicofísica de conductores PGP a nivel nacional. Requerimiento de Compliance para SCT"/>
    <m/>
    <d v="2025-04-29T00:00:00"/>
    <d v="2025-04-14T00:00:00"/>
    <d v="2025-04-30T00:00:00"/>
    <n v="16"/>
    <s v="On time"/>
    <x v="2"/>
    <s v="No"/>
    <s v="Digital Nlatam - Practicantes"/>
    <x v="0"/>
    <s v="Digital"/>
    <s v="Practicantes"/>
    <s v="Jesús Guzmán"/>
    <s v="Diego Carpio"/>
    <s v="NA"/>
    <s v="Miguel Delgado"/>
    <s v="Operaciones"/>
    <s v="Si"/>
    <x v="0"/>
    <s v="Producción/Distribución Envasados"/>
    <n v="3"/>
    <n v="5"/>
    <n v="3"/>
    <n v="5"/>
    <n v="3"/>
    <n v="3"/>
    <n v="5"/>
    <n v="405"/>
    <n v="5"/>
    <n v="5"/>
    <n v="4"/>
    <n v="3"/>
    <n v="3"/>
    <n v="5"/>
    <n v="5"/>
    <n v="450"/>
    <n v="855"/>
    <s v="S: BD terminada y APP_x000a_N: Publicación y Capacitación de personal de Operaciones para alimentar información"/>
    <s v="Obtener la información del personal por parte de RH."/>
    <n v="10000"/>
    <m/>
    <s v="Control / Compliance"/>
    <m/>
    <m/>
    <m/>
    <m/>
    <m/>
    <m/>
    <m/>
    <m/>
    <d v="2025-08-01T00:00:00"/>
    <d v="2026-07-01T00:00:00"/>
    <s v="Terminado"/>
  </r>
  <r>
    <m/>
    <n v="17"/>
    <s v="Proceso Jul-25"/>
    <m/>
    <s v="Herramienta Digital del análisis de inventario de cilindros basado en el modelo de CIM"/>
    <s v="Herramienta gráfica que permite desplegar los resultados del modelo del Cilinder Inventory Management para identificar las oportunidades de balance y tranferencia de inventarios en las localidades de PGP"/>
    <m/>
    <d v="2024-10-01T00:00:00"/>
    <d v="2025-01-03T00:00:00"/>
    <d v="2025-04-30T00:00:00"/>
    <n v="117"/>
    <s v="On time"/>
    <x v="0"/>
    <m/>
    <s v="Digital Nlatam - Practicantes"/>
    <x v="0"/>
    <s v="Digital"/>
    <s v="Practicantes"/>
    <s v="Diego Carpio"/>
    <s v="Francisco Mata"/>
    <s v="Gerardo Moya"/>
    <s v="José Ramón Rodríguez"/>
    <s v="PGP Nte./ Occidente / Noroeste"/>
    <s v="Sí"/>
    <x v="1"/>
    <s v="Producción/Distribución Envasados"/>
    <n v="5"/>
    <n v="5"/>
    <n v="1"/>
    <n v="5"/>
    <n v="5"/>
    <n v="1"/>
    <n v="5"/>
    <n v="405"/>
    <n v="4"/>
    <n v="5"/>
    <n v="3"/>
    <n v="5"/>
    <n v="3"/>
    <n v="5"/>
    <n v="5"/>
    <n v="450"/>
    <n v="855"/>
    <s v="S: Terminada validada por Operaciones_x000a_N: En seguimiento para su difusión y uso "/>
    <s v="Se realizan sesiones con Jose Lainez de Corporación para el entendimiento del modelo del CIM y poder aprovechar el modelo en el desarrollo del tablero"/>
    <s v="Control de Activos"/>
    <m/>
    <s v="Control de Inventarios"/>
    <m/>
    <m/>
    <m/>
    <m/>
    <m/>
    <m/>
    <m/>
    <m/>
    <m/>
    <m/>
    <s v="Terminado"/>
  </r>
  <r>
    <m/>
    <n v="18"/>
    <m/>
    <m/>
    <s v="Herramienta Digital para el análisis y seguimiento de licencias y Constancias Psicofísicas de conductores linde."/>
    <s v="Visor que reportará estatus de licencias y Constancias Psicofísicas de conductores PGP a nivel nacional así como de las alertas emitidas previas a los vencimientos de documentos"/>
    <m/>
    <d v="2025-04-23T00:00:00"/>
    <d v="2025-05-26T00:00:00"/>
    <d v="2025-06-30T00:00:00"/>
    <n v="35"/>
    <s v="On time"/>
    <x v="2"/>
    <s v="No"/>
    <s v="Digital Nlatam - Practicantes"/>
    <x v="0"/>
    <s v="Digital"/>
    <s v="Practicantes"/>
    <s v="Diego Carpio"/>
    <s v="Manuel Lozoya"/>
    <s v="NA"/>
    <s v="Miguel Delgado"/>
    <s v="Operaciones"/>
    <s v="Si"/>
    <x v="0"/>
    <s v="Producción/Distribución Envasados"/>
    <n v="3"/>
    <n v="5"/>
    <n v="3"/>
    <n v="5"/>
    <n v="3"/>
    <n v="3"/>
    <n v="5"/>
    <n v="405"/>
    <n v="5"/>
    <n v="5"/>
    <n v="4"/>
    <n v="3"/>
    <n v="3"/>
    <n v="5"/>
    <n v="5"/>
    <n v="450"/>
    <n v="855"/>
    <s v="S: Ya se cuenta con el visor, solo se está ajustando un powerautomate para el envío de alertas."/>
    <m/>
    <s v="Compliance"/>
    <m/>
    <s v="Control / Compliance"/>
    <m/>
    <m/>
    <m/>
    <m/>
    <m/>
    <m/>
    <m/>
    <m/>
    <m/>
    <m/>
    <s v="Terminado"/>
  </r>
  <r>
    <s v="A5"/>
    <n v="19"/>
    <s v="AM03223"/>
    <n v="27157"/>
    <s v="Rental &amp; Fees Tracking RPA/AI"/>
    <s v="Herramienta para automatizar el cobro de rentas a clientes y dar seguimiento. (Etapa 1 Dashboard de datos)"/>
    <m/>
    <s v="TBD"/>
    <d v="2024-01-01T00:00:00"/>
    <d v="2025-03-01T00:00:00"/>
    <n v="425"/>
    <s v="On time"/>
    <x v="1"/>
    <m/>
    <s v="Digital Nlatam"/>
    <x v="0"/>
    <s v="Digital EEUU"/>
    <m/>
    <s v="Oscar Flores"/>
    <s v="Oscar Flores / Alejandro Torres"/>
    <s v="Iván Arredondo/Lei Sun"/>
    <s v="José Ramón Rodríguez"/>
    <s v="PGP Norte"/>
    <s v="Sí"/>
    <x v="3"/>
    <s v="Marketing/Ventas Cilindros"/>
    <n v="5"/>
    <n v="5"/>
    <n v="5"/>
    <n v="5"/>
    <n v="3"/>
    <n v="3"/>
    <n v="5"/>
    <n v="465"/>
    <n v="5"/>
    <n v="5"/>
    <n v="2"/>
    <n v="3"/>
    <n v="3"/>
    <n v="5"/>
    <n v="3"/>
    <n v="390"/>
    <n v="855"/>
    <s v="S: Identificación de oportunidades de incremento del ingreso por cobro de rentas. Versión conectada a JDE México, con detalle de casos por vendedor. Liberado para identificar oportunidades de cobro_x000a__x000a_N: Se realiza presentación de la Htta y en proceso capacitaciones a personal"/>
    <s v="Armar plan de despliegue - Programar las sesiones de capacitación con Gtes _x000a_Actualizar valores de target para rentas, con la Corporación  - completo_x000a_Desarrollar tablero para el tracking de beneficios con apoyo de la Corporación_x000a_Sesión para validar cómo conectarlo con CRM y programar tareas para ventas_x000a_"/>
    <n v="300000"/>
    <m/>
    <m/>
    <m/>
    <m/>
    <m/>
    <m/>
    <m/>
    <m/>
    <m/>
    <n v="0"/>
    <d v="2025-05-01T00:00:00"/>
    <d v="2026-04-01T00:00:00"/>
    <s v="Terminado"/>
  </r>
  <r>
    <m/>
    <n v="20"/>
    <m/>
    <n v="30619"/>
    <s v="Reporte de Dotaciones Negativas"/>
    <s v="Enviar un reporte o alerta a vendedores y facturistas cuando se encuentre un caso de dotación negativa reciente de cualquier producto, basado en la última actualización de dotaciones de clientes y localidades (Alertar si el cliente presenta una dotación negativa y además en el periodo de actualización anterior tuvo una dotación mayor)"/>
    <m/>
    <d v="2025-03-24T00:00:00"/>
    <d v="2025-01-04T00:00:00"/>
    <d v="2025-05-23T00:00:00"/>
    <n v="139"/>
    <s v="On time"/>
    <x v="4"/>
    <m/>
    <s v="Digital Nlatam"/>
    <x v="0"/>
    <s v="Digital "/>
    <m/>
    <s v="Erika Acosta"/>
    <s v="Erika Acosta"/>
    <s v="Gustavo Primo"/>
    <s v="Aldo Maldonado"/>
    <s v="Operaciones"/>
    <s v="Sí"/>
    <x v="3"/>
    <s v="Producción/Distribución Envasados"/>
    <n v="5"/>
    <n v="5"/>
    <n v="3"/>
    <n v="5"/>
    <n v="1"/>
    <n v="3"/>
    <n v="3"/>
    <n v="375"/>
    <n v="5"/>
    <n v="5"/>
    <n v="4"/>
    <n v="5"/>
    <n v="5"/>
    <n v="5"/>
    <n v="3"/>
    <n v="480"/>
    <n v="855"/>
    <s v="S:Se terminaron los desarrollos según los requerimientos y se realizaron pruebas. La herramienta fue liberada en producción dentro del dashboard GAP-Inventario Añejamiento_x000a_N: Despliegue por parte del negocio con usuarios"/>
    <m/>
    <s v="Control de Activos"/>
    <n v="0"/>
    <s v="Control"/>
    <m/>
    <m/>
    <m/>
    <m/>
    <m/>
    <m/>
    <m/>
    <m/>
    <m/>
    <m/>
    <s v="Terminado"/>
  </r>
  <r>
    <m/>
    <n v="21"/>
    <s v="Proceso Jul-25"/>
    <m/>
    <s v="Página Sharepoint para Distribución "/>
    <s v="Site de SharePoint que contenga la información relativa al área de Distribución: procedimientos, materiales de capacitación PESD. Réplica sitio Retail"/>
    <m/>
    <d v="2024-12-06T00:00:00"/>
    <d v="2025-02-25T00:00:00"/>
    <d v="2025-03-30T00:00:00"/>
    <n v="33"/>
    <s v="On time"/>
    <x v="2"/>
    <s v="No"/>
    <s v="Digital Nlatam - Citizen Developers"/>
    <x v="0"/>
    <s v="NA"/>
    <s v="Claudia Oliden"/>
    <s v="Arturo Lozano"/>
    <s v="Arturo Lozano"/>
    <m/>
    <s v="Miguel Delgado"/>
    <s v="Operaciones"/>
    <s v="Sí"/>
    <x v="0"/>
    <s v="Producción/Distribución Envasados"/>
    <n v="3"/>
    <n v="5"/>
    <n v="4"/>
    <n v="5"/>
    <n v="0"/>
    <n v="3"/>
    <n v="5"/>
    <n v="375"/>
    <n v="5"/>
    <n v="5"/>
    <n v="3"/>
    <n v="5"/>
    <n v="3"/>
    <n v="5"/>
    <n v="5"/>
    <n v="465"/>
    <n v="840"/>
    <s v="S: Se diseñó y construyó el sitio. Actualmente dados de alta 24 documentos, 5 dashboards, 2 accesos a sitios, 34 videos._x000a__x000a_N: En proceso se sube información que comparta Arturo Lozano en la página."/>
    <s v="Continuar con alimentación que compartan Arturo Lozano y Salvador González."/>
    <s v="Reducción de Tiempo"/>
    <m/>
    <s v="Control  Interno_x000a_Estandarizacion"/>
    <m/>
    <m/>
    <m/>
    <m/>
    <m/>
    <m/>
    <m/>
    <m/>
    <m/>
    <m/>
    <s v="Terminado"/>
  </r>
  <r>
    <m/>
    <n v="22"/>
    <s v="AM03136"/>
    <m/>
    <s v="Notificaciones automáticas a Clientes. RPA/AI"/>
    <s v="Automatización de proceso de notificación al cliente al momento de generar una transacción con Linde a su nombre."/>
    <m/>
    <d v="2024-01-01T00:00:00"/>
    <d v="2023-01-11T00:00:00"/>
    <d v="2025-03-01T00:00:00"/>
    <n v="780"/>
    <s v="On time"/>
    <x v="0"/>
    <s v="No"/>
    <s v="IT Group"/>
    <x v="0"/>
    <s v="IT Local"/>
    <s v="Marina Dávila"/>
    <s v="Oscar Flores"/>
    <s v="Marina Dávila"/>
    <s v="Carlos Arturo Rodríguez_x000a_/ Armando Ramos"/>
    <s v="José Ramón Rodríguez"/>
    <s v="PGP NAL."/>
    <s v="Sí"/>
    <x v="3"/>
    <s v="Marketing/Ventas Cilindros"/>
    <n v="4"/>
    <n v="5"/>
    <n v="5"/>
    <n v="5"/>
    <n v="1"/>
    <n v="5"/>
    <n v="5"/>
    <n v="450"/>
    <n v="5"/>
    <n v="5"/>
    <n v="2"/>
    <n v="5"/>
    <n v="3"/>
    <n v="3"/>
    <n v="3"/>
    <n v="390"/>
    <n v="840"/>
    <s v="S: RPA terminado, liberado para Cedis Saltillo y Cedis VH,_x000a_N: Continuación de despliegue resto de localidades"/>
    <s v="Marina convoca a Fuerza comercial y CSC para comunicación 26 de Feb, Ctes. 27 de Feb."/>
    <s v="Control de Activos"/>
    <n v="0"/>
    <s v="Soft Savings - Control_x000a_Satisfacción del cliente_x000a_Compliance_x000a_Servicio al Cliente"/>
    <m/>
    <m/>
    <m/>
    <m/>
    <m/>
    <m/>
    <m/>
    <n v="0"/>
    <m/>
    <m/>
    <s v="Terminado"/>
  </r>
  <r>
    <m/>
    <n v="26"/>
    <m/>
    <m/>
    <s v="Actualización Automática de Tablero de Ventas Retail"/>
    <s v="Automatización de información en tablero existente. Actualmente IT y Retail gestionan parte de la información manual para actualizarlo. _x000a_"/>
    <m/>
    <d v="2024-11-06T00:00:00"/>
    <d v="2025-01-02T00:00:00"/>
    <d v="2025-07-01T00:00:00"/>
    <n v="180"/>
    <s v="On time"/>
    <x v="1"/>
    <s v="Si"/>
    <s v="IT Group"/>
    <x v="0"/>
    <s v="SSC"/>
    <s v="Marina Dávila"/>
    <s v="Marco Pacheco"/>
    <s v="Deyanira Blanco"/>
    <s v="Juan Romero "/>
    <s v="José Ramón Rodríguez"/>
    <s v="PGP Centro/Sur"/>
    <s v="Sí"/>
    <x v="3"/>
    <s v="Marketing/Ventas Cilindros"/>
    <n v="3"/>
    <n v="5"/>
    <n v="2"/>
    <n v="5"/>
    <n v="1"/>
    <n v="5"/>
    <n v="3"/>
    <n v="360"/>
    <n v="5"/>
    <n v="5"/>
    <n v="3"/>
    <n v="3"/>
    <n v="5"/>
    <n v="5"/>
    <n v="5"/>
    <n v="465"/>
    <n v="825"/>
    <s v="S: Se crearon las cards 32535 ( para cargar de forma automática los vendedores vigentes - Juan Romero) la cual ya esta cerrada y la card 32536 (Programa para cargar las excepciones), ambas cards cerradas._x000a_"/>
    <s v="Concluido"/>
    <s v="Optimizacion del Proceso y reducción de tiempo admvo"/>
    <n v="0"/>
    <s v="Tiempo y Control"/>
    <m/>
    <m/>
    <m/>
    <m/>
    <m/>
    <m/>
    <m/>
    <m/>
    <m/>
    <m/>
    <s v="Terminado"/>
  </r>
  <r>
    <s v="G6"/>
    <n v="23"/>
    <m/>
    <n v="30571"/>
    <s v="Price Tag"/>
    <s v="Automatización de las campañas dinámicas de incremento de precios. Identifica rezagos en repaso de la inflación interna. Se alimenta del modelo del proyecto PRICING PRECISION."/>
    <m/>
    <s v="PROYECTO ANTERIOR"/>
    <d v="2024-08-15T00:00:00"/>
    <d v="2025-09-01T00:00:00"/>
    <n v="383"/>
    <s v="On time"/>
    <x v="0"/>
    <s v="No"/>
    <s v="Digital Nlatam"/>
    <x v="1"/>
    <s v="Digital EEUU"/>
    <s v="NA"/>
    <s v="Ninfaedith Fernández"/>
    <s v="Oscar Flores / Ninfaedith Fernández"/>
    <s v="Iván Arredondo/ Frank Mufalli"/>
    <s v="Tania Mercado"/>
    <s v="PGP Centro/Sur"/>
    <s v="Sí"/>
    <x v="0"/>
    <s v="Finanzas/RH/Compras/Nitropet"/>
    <n v="4"/>
    <n v="5"/>
    <n v="3"/>
    <n v="5"/>
    <n v="5"/>
    <n v="3"/>
    <n v="5"/>
    <n v="450"/>
    <n v="5"/>
    <n v="5"/>
    <n v="2"/>
    <n v="5"/>
    <n v="3"/>
    <n v="3"/>
    <n v="3"/>
    <n v="390"/>
    <n v="840"/>
    <s v="S:Se hizo la carga inicial de los catalogos y se esta configurando la jerarquia organizacional_x000a_N:Esperar la liberación de la primer versión para hacer la carga y probar"/>
    <m/>
    <n v="80000"/>
    <m/>
    <m/>
    <m/>
    <m/>
    <m/>
    <m/>
    <m/>
    <m/>
    <m/>
    <m/>
    <m/>
    <m/>
    <s v="Desarrollo"/>
  </r>
  <r>
    <m/>
    <n v="24"/>
    <m/>
    <m/>
    <s v="Medición de las mermas de Gases en Plantas"/>
    <s v="Actualmente no se miden las mermas diarias. Aprox 8 millones de pesos se incrementaron las mermas Vs el año anterior. Se da seguimiento semanal o quincenal. La información es manual y no siempre se tiene disponible. Se esperaría tener un mapa para tomar decisiones. Actualmente se usa un Excel donde se captura manual Producción, con factores en una &quot;calculadora&quot; de acuerdo al vol de producción."/>
    <m/>
    <d v="2025-03-07T00:00:00"/>
    <d v="2025-08-01T00:00:00"/>
    <m/>
    <n v="32"/>
    <s v="On time"/>
    <x v="4"/>
    <m/>
    <s v="Operaciones"/>
    <x v="2"/>
    <s v="Digital"/>
    <s v="Aldo Maldonado"/>
    <s v="Diego Carpio"/>
    <s v="Francisco Mata"/>
    <m/>
    <s v="Miguel Delgado"/>
    <s v="Operaciones"/>
    <s v="Si"/>
    <x v="3"/>
    <s v="Producción/Distribución Envasados"/>
    <n v="5"/>
    <n v="5"/>
    <n v="1"/>
    <n v="5"/>
    <n v="1"/>
    <n v="3"/>
    <n v="3"/>
    <n v="345"/>
    <n v="5"/>
    <n v="5"/>
    <n v="2"/>
    <n v="5"/>
    <n v="5"/>
    <n v="5"/>
    <n v="5"/>
    <n v="480"/>
    <n v="825"/>
    <s v="Revisar con el negocio"/>
    <m/>
    <m/>
    <m/>
    <m/>
    <m/>
    <m/>
    <m/>
    <m/>
    <m/>
    <m/>
    <m/>
    <m/>
    <m/>
    <m/>
    <s v="Nuevo"/>
  </r>
  <r>
    <m/>
    <n v="25"/>
    <m/>
    <m/>
    <s v="Capacitación para el programa del PESD"/>
    <s v="Desarrollo de materiales de capacitación digitales en Synthesia sobre el PESD para Conductores profesionales, que serán publicados en Elevate y tendrán exámenes para asegurar el aprendizaje."/>
    <m/>
    <d v="2024-12-06T00:00:00"/>
    <d v="2025-08-15T00:00:00"/>
    <d v="2025-11-01T00:00:00"/>
    <n v="78"/>
    <s v="On time"/>
    <x v="2"/>
    <s v="No"/>
    <s v="Digital Nlatam - Practicantes"/>
    <x v="2"/>
    <s v="Digital"/>
    <s v="Practicantes - Valenti Arriaga"/>
    <s v="Arturo Lozano"/>
    <s v="Arturo Lozano"/>
    <s v="ND"/>
    <s v="Tania Mercado"/>
    <s v="Operaciones"/>
    <s v="Sí"/>
    <x v="0"/>
    <s v="Distribución Bulk/Servicio a Clientes - Instalaciones"/>
    <n v="3"/>
    <n v="1"/>
    <n v="4"/>
    <n v="5"/>
    <n v="1"/>
    <n v="5"/>
    <n v="5"/>
    <n v="360"/>
    <n v="5"/>
    <n v="5"/>
    <n v="3"/>
    <n v="5"/>
    <n v="3"/>
    <n v="5"/>
    <n v="5"/>
    <n v="465"/>
    <n v="825"/>
    <s v="S: Se tiene ya asignado al nuevo practicante Valenti Arriaga, el cual ya está entrenado en Synthesia. El siguiente paso es la recolección de la información con Arturo Lozano y Salvador González para desarrollar los videos. Posteriormente se solicitará a César González que suba los videos a Elevate y se hará el kickoff para su uso junto con el team de distribución STAFF."/>
    <s v="Solicitar a Arturo Lozano los materiales de capacitación para generarvideo en Synthesia."/>
    <m/>
    <m/>
    <s v="Control, compliance"/>
    <m/>
    <m/>
    <m/>
    <m/>
    <m/>
    <m/>
    <m/>
    <m/>
    <m/>
    <m/>
    <s v="Nuevo Arrancado"/>
  </r>
  <r>
    <s v="G7"/>
    <n v="27"/>
    <s v="GPG34734"/>
    <m/>
    <s v="Argus for Customer Contracts"/>
    <s v="El objetivo es alimentar la herramienta con contratos y esta genere tablas e info de manera organizada (predefinida). Con el objetivo de identificar oportunidades de cobros o ajustes a clientes."/>
    <m/>
    <s v="PROYECTO ANTERIOR"/>
    <d v="2024-08-01T00:00:00"/>
    <d v="2025-05-24T00:00:00"/>
    <n v="397"/>
    <s v="On time"/>
    <x v="0"/>
    <s v="No"/>
    <s v="Digital Nlatam - Citizen Developers"/>
    <x v="0"/>
    <s v="Global AI"/>
    <s v="NA"/>
    <s v="Ninfaedith Fernández"/>
    <s v="Ninfaedith Fernández"/>
    <s v="Iván Arredondo"/>
    <s v="Tania Mercado"/>
    <s v="Finanzas /Compras / IT"/>
    <s v="Sí"/>
    <x v="0"/>
    <s v="Finanzas/RH/Compras/Nitropet"/>
    <n v="4"/>
    <n v="5"/>
    <n v="1"/>
    <n v="5"/>
    <n v="3"/>
    <n v="3"/>
    <n v="5"/>
    <n v="390"/>
    <n v="4"/>
    <n v="4"/>
    <n v="3"/>
    <n v="5"/>
    <n v="5"/>
    <n v="3"/>
    <n v="5"/>
    <n v="435"/>
    <n v="825"/>
    <s v="S: Se finaliza y en un proyecto posterior se integrará al CRM._x000a_N: En un siguiente proyecto se desarrollará la integración con CRM e integrar al equipo de T. Digital, Edgar Madrigal, Ruben Gonzalez y Cindy Lozano"/>
    <s v="Falta la integración al CRM como una segunda etapa."/>
    <n v="64000"/>
    <m/>
    <m/>
    <m/>
    <m/>
    <m/>
    <m/>
    <m/>
    <m/>
    <m/>
    <n v="0"/>
    <d v="2025-06-01T00:00:00"/>
    <m/>
    <s v="Terminado"/>
  </r>
  <r>
    <m/>
    <n v="28"/>
    <m/>
    <m/>
    <s v="Migración CIAC /Atento"/>
    <s v="Migración de actividades de asesores comerciales que actualmente desempeña personal interno a terciarizarlo con Atento en el CSC"/>
    <m/>
    <d v="2025-04-01T00:00:00"/>
    <d v="2025-04-01T00:00:00"/>
    <d v="2025-06-01T00:00:00"/>
    <n v="61"/>
    <s v="On time"/>
    <x v="1"/>
    <m/>
    <s v="Digital Nlatam - Citizen Developers"/>
    <x v="0"/>
    <m/>
    <s v="Pilar Arenas"/>
    <s v="Gonzalo Algarra"/>
    <s v="Gonzalo Algarra"/>
    <m/>
    <m/>
    <s v="PGP Nacional"/>
    <s v="Si"/>
    <x v="2"/>
    <m/>
    <n v="5"/>
    <n v="5"/>
    <n v="5"/>
    <n v="5"/>
    <n v="3"/>
    <n v="3"/>
    <n v="3"/>
    <n v="435"/>
    <n v="4"/>
    <n v="5"/>
    <n v="3"/>
    <n v="3"/>
    <n v="3"/>
    <n v="5"/>
    <n v="3"/>
    <n v="390"/>
    <n v="825"/>
    <s v="S: Se solicita a Pilar Arenas empezar a trabajar con Equipo de CSC para migrar actividades. Se sostienen reuniones en el mes de Abril_x000a_N: En proceso transición de actividades durante May y Jun."/>
    <m/>
    <s v="Optimizacion del Proceso"/>
    <m/>
    <m/>
    <m/>
    <m/>
    <m/>
    <m/>
    <m/>
    <m/>
    <m/>
    <m/>
    <m/>
    <m/>
    <s v="Desarrollo"/>
  </r>
  <r>
    <s v="E8"/>
    <n v="29"/>
    <s v="Proceso Jul-25"/>
    <m/>
    <s v="Segmentación de clientes CIAC - Norte"/>
    <s v="Proceso automático para actualizar la segmentación de los clientes de PGP según sus criterios de comportamiento"/>
    <m/>
    <d v="2024-09-01T00:00:00"/>
    <d v="2024-01-09T00:00:00"/>
    <d v="2025-03-01T00:00:00"/>
    <n v="417"/>
    <s v="On time"/>
    <x v="5"/>
    <m/>
    <s v="Transformación Digital"/>
    <x v="0"/>
    <s v="SSC"/>
    <m/>
    <s v="Oscar Flores"/>
    <s v="Ana Treviño"/>
    <s v="César Paz"/>
    <s v="José Ramón Rodríguez"/>
    <s v="PGP Nte./ Occidente / Noroeste"/>
    <s v="Sí"/>
    <x v="2"/>
    <s v="Marketing/Ventas Cilindros"/>
    <n v="3"/>
    <n v="5"/>
    <n v="3"/>
    <n v="5"/>
    <n v="3"/>
    <n v="5"/>
    <n v="3"/>
    <n v="405"/>
    <n v="5"/>
    <n v="5"/>
    <n v="2"/>
    <n v="3"/>
    <n v="3"/>
    <n v="5"/>
    <n v="5"/>
    <n v="420"/>
    <n v="825"/>
    <s v="S:Se desarrolló en CRM tablas con los cuestionarios para capturar la información y mediante un reporte combinando calcular los valores de cada segmento al que corresponden los clientes. Actualmente se está utilizando en CIAC Norte_x000a__x000a_N: Replicar a Centro y otras divisiones"/>
    <s v="1. Sesión para revisar el alcance del avance en CRM y definir cómo se puede replicar para el Centro_x000a_2. Tocar base con Gonzalo y Paco porque hay cambio en el alcance de la implementación del CIAC_x000a_3. Incluir dentro del alcance de los practicantes el diseño del proceso automático de la segmentación"/>
    <s v="Reducción de Tiempo"/>
    <m/>
    <s v="Automatización_x000a_Reducción de Hrs Hombre"/>
    <m/>
    <m/>
    <m/>
    <m/>
    <m/>
    <m/>
    <m/>
    <m/>
    <m/>
    <m/>
    <s v="Terminado"/>
  </r>
  <r>
    <m/>
    <n v="31"/>
    <m/>
    <n v="30498"/>
    <s v="Aplicación Qliq _x000a_Lento movimiento"/>
    <s v="Analizar la información generada por TA para identificar oportunidades de Lento movimiento, mejorar y monitorear el inventario por localidad "/>
    <m/>
    <d v="2025-01-01T00:00:00"/>
    <d v="2025-01-07T00:00:00"/>
    <d v="2025-05-23T00:00:00"/>
    <n v="136"/>
    <s v="On time"/>
    <x v="0"/>
    <m/>
    <s v="Digital Nlatam"/>
    <x v="0"/>
    <s v="Digital "/>
    <m/>
    <s v="Erika Acosta"/>
    <s v="Anabel Estrada / Brenda Ramírez"/>
    <s v="TBD"/>
    <s v="Aldo Maldonado"/>
    <s v="Operaciones"/>
    <s v="Sí"/>
    <x v="3"/>
    <s v="Producción/Distribución Envasados"/>
    <n v="5"/>
    <n v="5"/>
    <n v="2"/>
    <n v="5"/>
    <n v="3"/>
    <n v="3"/>
    <n v="3"/>
    <n v="390"/>
    <n v="5"/>
    <n v="5"/>
    <n v="3"/>
    <n v="5"/>
    <n v="3"/>
    <n v="5"/>
    <n v="3"/>
    <n v="435"/>
    <n v="825"/>
    <s v="S: Realización de cambios solicitados, no hay nada pendiente por desarrollar. Herramienta liberada._x000a_N: Revisar con usuarios el uso de la herramienta."/>
    <m/>
    <s v="Control de Activos"/>
    <m/>
    <s v="Control de activos_x000a_&lt; 10%"/>
    <m/>
    <m/>
    <m/>
    <m/>
    <m/>
    <m/>
    <m/>
    <m/>
    <m/>
    <m/>
    <s v="Terminado"/>
  </r>
  <r>
    <m/>
    <n v="30"/>
    <m/>
    <n v="30498"/>
    <s v="Aplicación Celonis/Qliq _x000a_Flujo de un cilindro"/>
    <s v="Facilitar el proceso de monitoreo del flujo de un cilindro desde que es inicializado para detectar oportunidades._x000a_"/>
    <m/>
    <s v="TBD"/>
    <d v="2025-01-01T00:00:00"/>
    <m/>
    <n v="244"/>
    <s v="Stand by"/>
    <x v="4"/>
    <m/>
    <s v="Digital Nlatam"/>
    <x v="1"/>
    <s v="Digital Business Solutions (Global)"/>
    <m/>
    <s v="Erika Acosta"/>
    <s v="Anabel Estrada / Brenda Ramírez"/>
    <s v="Uriel Torres / Pedro Ramírez"/>
    <s v="Aldo Maldonado"/>
    <m/>
    <s v="Sí"/>
    <x v="2"/>
    <s v="Producción/Distribución Envasados"/>
    <n v="5"/>
    <n v="5"/>
    <n v="2"/>
    <n v="5"/>
    <n v="3"/>
    <n v="3"/>
    <n v="3"/>
    <n v="390"/>
    <n v="5"/>
    <n v="5"/>
    <n v="3"/>
    <n v="5"/>
    <n v="3"/>
    <n v="5"/>
    <n v="3"/>
    <n v="435"/>
    <n v="825"/>
    <s v="S:  Se probo la solución en su versión original de Europa, identificando ajustes neCésarios para la región LATAM. _x000a_Se levantaron definiciones de negocio y de proceso para cobros potenciales. Aunque la versión de Europa usaba SAP y se adaptó la nueva versión a JDE._x000a_Actualmente ya se tienen 6 países incluyendo México con esta funcionalidad_x000a_Gerardo solicitó cambios a unos requerimientos - semana del 17 de Feb._x000a_N: Realizar los cambios identificados - 24 al 28 de feb"/>
    <s v="1. Seguimiento con Pedro Ramírez sobre los cambios solicitados - 3 de Mar_x000a_2. Una vez liberados los cambios, se requiere probar y validar._x000a_"/>
    <m/>
    <m/>
    <s v="Control de activos"/>
    <m/>
    <m/>
    <m/>
    <m/>
    <m/>
    <m/>
    <m/>
    <m/>
    <m/>
    <m/>
    <s v="Terminado"/>
  </r>
  <r>
    <m/>
    <n v="32"/>
    <m/>
    <m/>
    <s v="Herramienta Digital para el análisis y seguimiento del uso de Hand Held en Distrubución"/>
    <s v="Herramienta de uso diario con visibilidad de uso de las HH, responsables administrativos, zonas, detalle de clientes y vendedores_x000a_"/>
    <m/>
    <d v="2025-06-01T00:00:00"/>
    <d v="2025-06-01T00:00:00"/>
    <d v="2025-06-30T00:00:00"/>
    <n v="93"/>
    <s v="On time"/>
    <x v="0"/>
    <m/>
    <s v="Digital Nlatam - Citizen Developers"/>
    <x v="0"/>
    <s v="Digital"/>
    <s v="Aldo Maldonado"/>
    <s v="Oscar Flores"/>
    <s v="Oscar Flores"/>
    <s v="N/A"/>
    <s v="José Ramón Rodríguez"/>
    <m/>
    <s v="Si"/>
    <x v="2"/>
    <s v="Finanzas/RH/Compras/Nitropet"/>
    <n v="3"/>
    <n v="5"/>
    <n v="4"/>
    <n v="5"/>
    <n v="0"/>
    <n v="1"/>
    <n v="3"/>
    <n v="315"/>
    <n v="5"/>
    <n v="5"/>
    <n v="3"/>
    <n v="5"/>
    <n v="5"/>
    <n v="5"/>
    <n v="5"/>
    <n v="495"/>
    <n v="810"/>
    <s v="Se mejoró el reporte original de uso de HH, asignando responsables administrativos, detalle de lo que debe trabajar, por Región y localidad "/>
    <s v="Concluido "/>
    <s v="Control "/>
    <m/>
    <s v="Control / Compliance"/>
    <m/>
    <m/>
    <m/>
    <m/>
    <m/>
    <m/>
    <m/>
    <m/>
    <m/>
    <m/>
    <s v="Análisis"/>
  </r>
  <r>
    <m/>
    <n v="33"/>
    <m/>
    <m/>
    <s v="Heramienta Digital para el análisis y seguimiento diario reclamaciones"/>
    <s v="Seguimiento diario al cierre de reclamaciones con visibilidad de responsables administrativos, zonas, detalle de clientes y vendedores. Estatus, vencimiento, recurrencia etc._x000a_"/>
    <m/>
    <d v="2025-06-01T00:00:00"/>
    <d v="2025-06-01T00:00:00"/>
    <d v="2025-06-30T00:00:00"/>
    <n v="93"/>
    <s v="On time"/>
    <x v="0"/>
    <m/>
    <s v="Digital Nlatam - Citizen Developers"/>
    <x v="0"/>
    <s v="Digital"/>
    <s v="Aldo Maldonado"/>
    <s v="Oscar Flores"/>
    <s v="Oscar Flores"/>
    <s v="N/A"/>
    <s v="José Ramón Rodríguez"/>
    <m/>
    <s v="Si"/>
    <x v="2"/>
    <s v="Finanzas/RH/Compras/Nitropet"/>
    <n v="3"/>
    <n v="5"/>
    <n v="4"/>
    <n v="5"/>
    <n v="0"/>
    <n v="1"/>
    <n v="3"/>
    <n v="315"/>
    <n v="5"/>
    <n v="5"/>
    <n v="3"/>
    <n v="5"/>
    <n v="5"/>
    <n v="5"/>
    <n v="5"/>
    <n v="495"/>
    <n v="810"/>
    <s v="Se desarrolló un nuevo reporte para visualizar el estatus de las reclamaciones, este reporte se actualiza a diario.  Se puede visualizar por responsable administrativo, Región, localida. Estatus, reclamaciones por vencer y el deatlle de la información de la reclamación y todo lo documentado en el SMC"/>
    <s v="Concluido "/>
    <s v="Control "/>
    <m/>
    <s v="Control / Compliance"/>
    <m/>
    <m/>
    <m/>
    <m/>
    <m/>
    <m/>
    <m/>
    <m/>
    <m/>
    <m/>
    <s v="Análisis"/>
  </r>
  <r>
    <m/>
    <n v="34"/>
    <m/>
    <m/>
    <s v="Actualización a la herramienta digital de seguimiento a Permisos en tiendas"/>
    <s v="Mejoras al reporte. incluye al responsable administrativo y una visión de corto plazo de lo que está en riesgo de vencimiento."/>
    <m/>
    <d v="2025-06-01T00:00:00"/>
    <d v="2025-06-01T00:00:00"/>
    <d v="2025-06-30T00:00:00"/>
    <n v="93"/>
    <s v="On time"/>
    <x v="0"/>
    <m/>
    <s v="Digital Nlatam - Citizen Developers"/>
    <x v="0"/>
    <s v="Digital"/>
    <s v="Aldo Maldonado"/>
    <s v="Oscar Flores"/>
    <s v="Oscar Flores"/>
    <s v="N/A"/>
    <s v="José Ramón Rodríguez"/>
    <m/>
    <s v="Si"/>
    <x v="2"/>
    <s v="Finanzas/RH/Compras/Nitropet"/>
    <n v="3"/>
    <n v="5"/>
    <n v="4"/>
    <n v="5"/>
    <n v="0"/>
    <n v="1"/>
    <n v="3"/>
    <n v="315"/>
    <n v="5"/>
    <n v="5"/>
    <n v="3"/>
    <n v="5"/>
    <n v="5"/>
    <n v="5"/>
    <n v="5"/>
    <n v="495"/>
    <n v="810"/>
    <s v="Se desarrolló un nuevo reporte sobre la base del anterior, que no solo muestra el estatus de los permisos si no que también permite dar un seguimiento diario del los permisos en riesgo de vencimiento en el corto plazo."/>
    <s v="Concluido "/>
    <s v="Control "/>
    <m/>
    <s v="Control / Compliance"/>
    <m/>
    <m/>
    <m/>
    <m/>
    <m/>
    <m/>
    <m/>
    <m/>
    <m/>
    <m/>
    <s v="Análisis"/>
  </r>
  <r>
    <m/>
    <n v="37"/>
    <s v="Proceso Jul-25"/>
    <m/>
    <s v="Asistente virtual con AI para consulta de información confiable y aseguramiento de requisitos en el proceso de Exportación de Gases"/>
    <s v="Asistente de AI mediante el uso de NITRO y Copilot que permite consultar información actualizada de normativas y procedimientos que permitan llevar a cabo un proceso de exportación de Gases basado en información actualizada y en Compliance"/>
    <m/>
    <d v="2025-01-01T00:00:00"/>
    <d v="2025-03-13T00:00:00"/>
    <d v="2025-04-30T00:00:00"/>
    <n v="48"/>
    <s v="On time"/>
    <x v="0"/>
    <m/>
    <s v="Digital Nlatam - Citizen Developers"/>
    <x v="0"/>
    <s v="Global AI"/>
    <m/>
    <s v="Raúl Gallegos "/>
    <s v="Karla Beatriz García"/>
    <s v="Gerardo Moya"/>
    <s v="José Ramón Rodríguez"/>
    <s v="Nacional"/>
    <s v="Sí"/>
    <x v="1"/>
    <s v="Marketing/Ventas Cilindros"/>
    <n v="3"/>
    <n v="5"/>
    <n v="1"/>
    <n v="5"/>
    <n v="1"/>
    <n v="1"/>
    <n v="3"/>
    <n v="285"/>
    <n v="5"/>
    <n v="5"/>
    <n v="5"/>
    <n v="5"/>
    <n v="5"/>
    <n v="5"/>
    <n v="5"/>
    <n v="525"/>
    <n v="810"/>
    <s v="S: Sesión con Negocio Karla García. Se determinó arrancar con  Ley Aduanera / IATA / IMO se utilizará NITRO en combinación con Copilot para consultas. Se realizaron manuales de negocio OTC para Vta de Exportaciones, Vta de HG´s CIls y Equipos para exportaciones, Procedimiento de Importación para Vta Internacional y las Hojas de Seguras de los principales Productos, se cotizaron las guías de la IATA e IMO en versión PDF 2025, aprox 600 USD c/u, Se acuerda arrancar con Exportaciones (3 personas). Se suben Documentos semana del 7 de Abr. _x000a_N: Hacer la compra de las Guías, Karla García. Subir los documentos pendientes por subir. Para la parte de importaciones se enlazará con el proyecto de aplicación Juan Daniel Gonzalez."/>
    <s v="1. Se requiere conseguir los documentos Digitales para darlos de alta junto con los Fotamos Básicos DGD Packing list y documentos comerciales_x000a__x000a_2. Se agenda sesión de seguimiento con Karla García para semana 22 de Abril y par revisar con Miguel Mtz sesión 7 de Mayo."/>
    <n v="20000"/>
    <m/>
    <s v="Optimización del proceso_x000a_Reducción de carga administrativa"/>
    <m/>
    <m/>
    <m/>
    <m/>
    <m/>
    <m/>
    <m/>
    <m/>
    <m/>
    <m/>
    <s v="Terminado"/>
  </r>
  <r>
    <s v="E2"/>
    <n v="35"/>
    <m/>
    <m/>
    <s v="App Medigas, Rediseño"/>
    <s v="Re diseño de App Medigas para permitir que los pacientes soliciten accesorios, cilindros chicos, o la recolección de activos._x000a_"/>
    <m/>
    <m/>
    <d v="2024-08-01T00:00:00"/>
    <d v="2025-06-01T00:00:00"/>
    <n v="304"/>
    <s v="Cancelado"/>
    <x v="5"/>
    <s v="No"/>
    <s v="Transformación Digital"/>
    <x v="3"/>
    <s v="SSC"/>
    <s v="NA"/>
    <s v="Alan Mendoza"/>
    <s v="Cindy Lozano"/>
    <s v="Christian Carrillo"/>
    <s v="José Ramón Rodríguez"/>
    <s v="Desarrollo de Negocios"/>
    <s v="Sí"/>
    <x v="0"/>
    <s v="Distribución Bulk/Servicio a Clientes - Instalaciones"/>
    <n v="4"/>
    <n v="5"/>
    <n v="5"/>
    <n v="5"/>
    <n v="1"/>
    <n v="3"/>
    <n v="5"/>
    <n v="420"/>
    <n v="5"/>
    <n v="5"/>
    <n v="2"/>
    <n v="5"/>
    <n v="3"/>
    <n v="1"/>
    <n v="5"/>
    <n v="390"/>
    <n v="810"/>
    <s v="S: Estaba en la etapa de análisis de los requerimientos extra (por pacientes). Originalmente esto surgió por el equipo de T. Digital para generar la adopción por parte de pacientes que siguen marcando al CSC Medigas para solicitudes EXTRA a recargas (otro tipo de accesorio o cilindro y eso no se puede hacer en la APP y es el ajuste que proponía T. Digital). Se quedó en backlog por parte de T. Digital dado que les asignaron otras responsabilidades._x000a_N: En Validación con Edgar Madrigal y Cindy Lozano si se llevará a cabo este año o no."/>
    <s v="Proyecto colocado en backlog por el área de transformación digital dado que es un nice to have y actualmente el equipo se está enfocando en otras necesidades, además que esto nunca fue solicitado por el negocio."/>
    <n v="60000"/>
    <s v="Tiempo - Hard Savings $ 60 K USD (disminución de 4 agentes $25k MXN/mes en CSC por conversión digital)_x000a_"/>
    <s v="Mejora de Servicio a pacientes"/>
    <m/>
    <m/>
    <m/>
    <m/>
    <m/>
    <m/>
    <m/>
    <m/>
    <m/>
    <m/>
    <s v="Análisis"/>
  </r>
  <r>
    <m/>
    <n v="36"/>
    <m/>
    <m/>
    <s v="Uso de Inteligencia Artificial para consulta de información confiable y aseguramiento de requisitos en el proceso de importacion de Gases"/>
    <s v="Facilitar y agilizar el proceso de búsqueda de información relevante de Exportaciones  a través de NITRO"/>
    <m/>
    <d v="2025-03-01T00:00:00"/>
    <d v="2025-03-13T00:00:00"/>
    <d v="2025-10-01T00:00:00"/>
    <n v="202"/>
    <s v="On time"/>
    <x v="0"/>
    <m/>
    <s v="Digital Nlatam - Citizen Developers"/>
    <x v="1"/>
    <s v="Global AI"/>
    <m/>
    <s v="Raúl Gallegos "/>
    <s v="Karla Beatriz García"/>
    <s v="Gerardo Moya"/>
    <s v="Tania Mercado"/>
    <m/>
    <s v="Sí"/>
    <x v="1"/>
    <s v="Finanzas/RH/Compras/Nitropet"/>
    <n v="3"/>
    <n v="5"/>
    <n v="1"/>
    <n v="5"/>
    <n v="1"/>
    <n v="1"/>
    <n v="3"/>
    <n v="285"/>
    <n v="5"/>
    <n v="5"/>
    <n v="5"/>
    <n v="5"/>
    <n v="5"/>
    <n v="5"/>
    <n v="5"/>
    <n v="525"/>
    <n v="810"/>
    <s v="S: En análisis requirimientos de info para importaciones y se correrá en paralelo con Proyecto de Exportaciones"/>
    <s v="1. Se requiere conseguir los documentos Digitales para darlos de alta junto con los Fotamos Básicos DGD Packing list y documentos comerciales_x000a_2. Se agenda sesión de seguimiento con Karla García para semana 20 de Marzo_x000a_3. Agosto 2025 / El proyecto se divide en dos partes : 1. Desarrollo de aplicactivo para la administración de los productos (IT), 2. Desarrollo de un visor para visibilidad de la información para el área comercial. "/>
    <m/>
    <m/>
    <s v="Optimización del proceso_x000a_Reducción de carga administrativa"/>
    <m/>
    <m/>
    <m/>
    <m/>
    <m/>
    <m/>
    <m/>
    <m/>
    <m/>
    <m/>
    <s v="Análisis"/>
  </r>
  <r>
    <s v="A1"/>
    <n v="39"/>
    <m/>
    <m/>
    <s v="Nitro for CSC"/>
    <s v="Asistente virtual de consulta de agentes del CSC para brindar respuestas e información a pacientes de Medigas. Haciendo mas confiable y rápida la respuesta"/>
    <m/>
    <d v="2024-08-01T00:00:00"/>
    <d v="2025-01-07T00:00:00"/>
    <d v="2025-05-30T00:00:00"/>
    <n v="143"/>
    <s v="On time"/>
    <x v="5"/>
    <m/>
    <s v="Digital Nlatam - Citizen Developers"/>
    <x v="0"/>
    <s v="Global AI"/>
    <m/>
    <s v="Marcela Hernández"/>
    <s v="Marcela Hernández"/>
    <s v="Iván Arredondo"/>
    <s v="Tania Mercado"/>
    <s v="Finanzas /Compras / IT"/>
    <s v="Sí"/>
    <x v="3"/>
    <s v="Finanzas/RH/Compras/Nitropet"/>
    <n v="3"/>
    <n v="5"/>
    <n v="5"/>
    <n v="5"/>
    <n v="0"/>
    <n v="3"/>
    <n v="5"/>
    <n v="390"/>
    <n v="5"/>
    <n v="5"/>
    <n v="2"/>
    <n v="3"/>
    <n v="3"/>
    <n v="5"/>
    <n v="5"/>
    <n v="420"/>
    <n v="810"/>
    <s v="S: Información cargada en Nitro lista para su uso y liberación_x000a_N: CSC tiene nueva opción de usar herramienta De Atento con mayor funcionalidad."/>
    <m/>
    <s v="Mejora en Servicio"/>
    <n v="0"/>
    <s v="Mejora en servicio a clientes"/>
    <m/>
    <m/>
    <m/>
    <m/>
    <m/>
    <m/>
    <m/>
    <m/>
    <m/>
    <m/>
    <s v="Terminado"/>
  </r>
  <r>
    <m/>
    <n v="38"/>
    <m/>
    <m/>
    <s v="Modificación de las reglas de corte y prioridades en JDE para Medigas en JDE"/>
    <s v="Modificación de las reglas de decision digitales en JDE para los cortes de pedidos y convenios de Medigas para planta Nogalar en función de los acuerdos comerciales y la Operación de planta. Es necesario modificar la lógica actual del módulo de órdenes en JDE con una serie de reglas de corte predefinidas que se traslapan con reglas de convenios negocioados con instituciones Privadas."/>
    <m/>
    <d v="2025-05-14T00:00:00"/>
    <d v="2025-05-14T00:00:00"/>
    <d v="2025-09-01T00:00:00"/>
    <n v="111"/>
    <s v="On time"/>
    <x v="4"/>
    <s v="No"/>
    <s v="IT"/>
    <x v="1"/>
    <s v="IT Local"/>
    <m/>
    <s v="Karla Rodriguez"/>
    <s v="Luis Banda"/>
    <s v="Sergio Israel Rdgz"/>
    <s v="Miguel Delgado"/>
    <s v="Desarrollo de Negocios"/>
    <s v="Si"/>
    <x v="3"/>
    <s v="Marketing/Ventas Cilindros"/>
    <n v="3"/>
    <n v="5"/>
    <n v="1"/>
    <n v="5"/>
    <n v="5"/>
    <n v="3"/>
    <n v="3"/>
    <n v="375"/>
    <n v="5"/>
    <n v="5"/>
    <n v="3"/>
    <n v="5"/>
    <n v="5"/>
    <n v="3"/>
    <n v="3"/>
    <n v="435"/>
    <n v="810"/>
    <s v="S: Se da de alta card 34872, actualmente se estan realizando pruebas para validar información._x000a_N: Fecha de liberación se recorre a sept"/>
    <m/>
    <s v="Servicio / Compliance"/>
    <m/>
    <m/>
    <m/>
    <m/>
    <m/>
    <m/>
    <m/>
    <m/>
    <m/>
    <m/>
    <m/>
    <m/>
    <s v="Análisis"/>
  </r>
  <r>
    <m/>
    <n v="40"/>
    <m/>
    <m/>
    <s v="APP/ BD de documentos para cumplimiento del REPSE en proyectos con clientes para servicios especializados Microbulk."/>
    <s v="APP / BD para solicitud y disponibilidad de documentos requeridos (pagos de nómina /IMSS / INFONAVIT) del REPSE en proyectos de Microbulk con el cliente."/>
    <m/>
    <d v="2025-05-06T00:00:00"/>
    <d v="2025-05-06T00:00:00"/>
    <d v="2025-06-30T00:00:00"/>
    <n v="55"/>
    <s v="On time"/>
    <x v="1"/>
    <s v="No"/>
    <s v="Digital Nlatam - Citizen Developers"/>
    <x v="0"/>
    <s v="Digital"/>
    <s v="Adán Alarcón"/>
    <s v="Jessica Zanella"/>
    <s v="Adán Alarcón"/>
    <s v="NA"/>
    <m/>
    <s v="PGP Nacional"/>
    <s v="Si"/>
    <x v="0"/>
    <s v="Marketing/Ventas Cilindros"/>
    <n v="3"/>
    <n v="5"/>
    <n v="2"/>
    <n v="5"/>
    <n v="0"/>
    <n v="3"/>
    <n v="3"/>
    <n v="315"/>
    <n v="5"/>
    <n v="5"/>
    <n v="4"/>
    <n v="5"/>
    <n v="3"/>
    <n v="5"/>
    <n v="5"/>
    <n v="480"/>
    <n v="795"/>
    <s v="S: En etapa de implementación, por pasar la info a comunicación."/>
    <s v="Proyecto desarrollado por CITIZEN DEVELOPER: Adán Alarcón"/>
    <s v="Tiempo / Compliance"/>
    <m/>
    <s v="Compliance"/>
    <m/>
    <m/>
    <m/>
    <m/>
    <m/>
    <m/>
    <m/>
    <m/>
    <m/>
    <m/>
    <s v="Terminado"/>
  </r>
  <r>
    <s v="E1"/>
    <n v="41"/>
    <s v="Proceso Jul-25"/>
    <m/>
    <s v="Datawarehouse de logística para KPIS logística"/>
    <s v="Creación de un Dataware house para KPIS logística."/>
    <m/>
    <s v="PROYECTO ANTERIOR"/>
    <d v="2024-01-10T00:00:00"/>
    <d v="2025-03-01T00:00:00"/>
    <n v="416"/>
    <s v="On time"/>
    <x v="2"/>
    <s v="No"/>
    <s v="IT Group"/>
    <x v="0"/>
    <s v="Externo"/>
    <s v="NA"/>
    <s v="Mayela Ramírez"/>
    <s v="Mayela Ramírez"/>
    <s v="Juan España y  proveedor externo"/>
    <s v="Miguel Delgado"/>
    <s v="Operaciones"/>
    <s v="Sí"/>
    <x v="0"/>
    <s v="Producción/Distribución Envasados"/>
    <n v="5"/>
    <n v="5"/>
    <n v="5"/>
    <n v="5"/>
    <n v="0"/>
    <n v="5"/>
    <n v="5"/>
    <n v="450"/>
    <n v="4"/>
    <n v="4"/>
    <n v="1"/>
    <n v="5"/>
    <n v="3"/>
    <n v="1"/>
    <n v="5"/>
    <n v="345"/>
    <n v="795"/>
    <s v="S: Modelo de datos liberado con el que se han podido construir 3 tableros de indicadores para Distribución._x000a_N: Mantener el modelo y seguir construyendo herramientas basadas en el modelo construido"/>
    <s v="Mayela Ramírez confirma que el proyecto ya está terminado, inlusive los tableros que requiere. Lo que actualmente hace es tener un seguimiento con IT en caso de que algún tablero presente alguna falla."/>
    <s v="Reducción de Tiempo"/>
    <m/>
    <s v="Estandarización_x000a_Reducción de Hrs Hombre_x000a_Integración de Datos"/>
    <m/>
    <m/>
    <m/>
    <m/>
    <m/>
    <m/>
    <m/>
    <m/>
    <m/>
    <m/>
    <s v="Terminado"/>
  </r>
  <r>
    <m/>
    <n v="44"/>
    <m/>
    <m/>
    <s v="Página de Sharepoint de Precios y Contratos."/>
    <s v="Actualización de la página de PYC con información relevante para el área comercial."/>
    <m/>
    <d v="2025-04-23T00:00:00"/>
    <d v="2025-05-22T00:00:00"/>
    <d v="2025-06-25T00:00:00"/>
    <n v="34"/>
    <s v="On time"/>
    <x v="0"/>
    <s v="No"/>
    <s v="Digital Nlatam - Citizen Developers"/>
    <x v="0"/>
    <s v="Digital"/>
    <s v="Claudia Oliden"/>
    <s v="Ninfaedith Fernández"/>
    <s v="Ninfaedith Fernández"/>
    <s v="NA"/>
    <s v="Tania Mercado"/>
    <s v="Finanzas /Compras / IT"/>
    <s v="Si"/>
    <x v="0"/>
    <s v="Finanzas/RH/Compras/Nitropet"/>
    <n v="3"/>
    <n v="5"/>
    <n v="4"/>
    <n v="5"/>
    <n v="0"/>
    <n v="3"/>
    <n v="0"/>
    <n v="300"/>
    <n v="5"/>
    <n v="5"/>
    <n v="4"/>
    <n v="5"/>
    <n v="3"/>
    <n v="5"/>
    <n v="5"/>
    <n v="480"/>
    <n v="780"/>
    <s v="S: Sitio terminado y validado por Ninfaedith Fernández."/>
    <m/>
    <s v="Reducción de Tiempos de consulta"/>
    <m/>
    <s v="Información para área comercial sobre PYC."/>
    <m/>
    <m/>
    <m/>
    <m/>
    <m/>
    <m/>
    <m/>
    <m/>
    <m/>
    <m/>
    <s v="Terminado"/>
  </r>
  <r>
    <m/>
    <n v="42"/>
    <m/>
    <m/>
    <s v="Eliminación de manejo de efectivo en tiendas."/>
    <s v="Implementación Mercado Pago para ventas de contado, adecuación al Sistema de Bitácoras y Tesorería para el cierre de bitácoras."/>
    <m/>
    <s v="TBD"/>
    <d v="2025-06-01T00:00:00"/>
    <d v="2025-10-01T00:00:00"/>
    <n v="93"/>
    <s v="On time"/>
    <x v="0"/>
    <m/>
    <s v="IT Group"/>
    <x v="1"/>
    <s v="Externo /IT"/>
    <m/>
    <s v="Oscar Flores/Marco Pacheco"/>
    <s v="Deyanira Blanco"/>
    <s v="Velia Niño, Marina Dávila"/>
    <s v="Tania Mercado"/>
    <s v="PGP NAL."/>
    <s v="Sí"/>
    <x v="3"/>
    <s v="Finanzas/RH/Compras/Nitropet"/>
    <n v="5"/>
    <n v="5"/>
    <n v="3"/>
    <n v="5"/>
    <n v="5"/>
    <n v="1"/>
    <n v="3"/>
    <n v="405"/>
    <n v="5"/>
    <n v="5"/>
    <n v="2"/>
    <n v="5"/>
    <n v="3"/>
    <n v="3"/>
    <n v="3"/>
    <n v="390"/>
    <n v="795"/>
    <s v="S: Se firma NDA  y contato. Se implementa nuevo desarrollo en sistema Bitácoras y Tesorería. Se inicia en Agosto piloto con 6 sucursales._x000a_N: En mes septiembre se avanza con implementación en 30 localidades y en octubre con las 46 localidades restantes, a partir de noviembre se inicia cancelación servicio panamericano. Evaluación proceso conductores para eliminación del manejo de efectivo en rutas para implementar en octubre"/>
    <m/>
    <n v="150000"/>
    <m/>
    <s v="Control de transacciones y cumplimiento"/>
    <m/>
    <m/>
    <m/>
    <m/>
    <m/>
    <m/>
    <m/>
    <m/>
    <d v="2025-10-01T00:00:00"/>
    <m/>
    <s v="Desarrollo"/>
  </r>
  <r>
    <m/>
    <n v="43"/>
    <m/>
    <n v="27154"/>
    <s v="Sales Forecast Tool"/>
    <s v="Herramienta para automatizar el proceso de creación de forecast mensual para PGP basado en modelo de la Región Noroeste._x000a_"/>
    <m/>
    <s v="TBD"/>
    <d v="2024-01-15T00:00:00"/>
    <d v="2025-10-01T00:00:00"/>
    <n v="596"/>
    <s v="On time"/>
    <x v="1"/>
    <m/>
    <s v="Digital Nlatam"/>
    <x v="1"/>
    <s v="Digital EEUU"/>
    <m/>
    <s v="Oscar Flores"/>
    <s v="Oscar Flores"/>
    <s v="José Lainez"/>
    <s v="José Ramón Rodríguez"/>
    <s v="PGP Norte"/>
    <s v="Sí"/>
    <x v="3"/>
    <s v="Marketing/Ventas Cilindros"/>
    <n v="3"/>
    <n v="5"/>
    <n v="3"/>
    <n v="5"/>
    <n v="0"/>
    <n v="3"/>
    <n v="5"/>
    <n v="360"/>
    <n v="5"/>
    <n v="5"/>
    <n v="3"/>
    <n v="5"/>
    <n v="3"/>
    <n v="5"/>
    <n v="3"/>
    <n v="435"/>
    <n v="795"/>
    <s v="S: Se realiza el desarrollo y se encuentra en pruebas para validar información._x000a_N: Se realizan juntas semanales de seguimiento"/>
    <m/>
    <s v="Reducción de Tiempos en Gtes"/>
    <n v="0"/>
    <s v="Soft_x000a_Precision de Fcst_x000a_Reducción de Tiempo"/>
    <m/>
    <m/>
    <m/>
    <m/>
    <m/>
    <m/>
    <m/>
    <m/>
    <m/>
    <m/>
    <s v="Desarrollo"/>
  </r>
  <r>
    <m/>
    <n v="45"/>
    <s v="NO"/>
    <m/>
    <s v="Visor de CO2 Bebidas"/>
    <s v="Visor del negocio de CO2 enfocado en indicadores de venta para el segmento de Bebidas para los más importante grupos a nivel México."/>
    <m/>
    <d v="2025-05-06T00:00:00"/>
    <d v="2025-06-15T00:00:00"/>
    <d v="2025-08-28T00:00:00"/>
    <n v="74"/>
    <s v="On time"/>
    <x v="1"/>
    <s v="No"/>
    <s v="Digital Nlatam - Practicantes"/>
    <x v="0"/>
    <s v="Digital"/>
    <s v="Valenti Arriaga / Grisel Martínez"/>
    <s v="Jessica Zanella"/>
    <s v="Grisel Martínez"/>
    <s v="NA"/>
    <s v="NA"/>
    <s v="PGP Nacional"/>
    <s v="Si"/>
    <x v="0"/>
    <s v="Marketing/Ventas Cilindros"/>
    <n v="3"/>
    <n v="5"/>
    <n v="1"/>
    <n v="5"/>
    <n v="0"/>
    <n v="3"/>
    <n v="3"/>
    <n v="300"/>
    <n v="5"/>
    <n v="5"/>
    <n v="4"/>
    <n v="5"/>
    <n v="3"/>
    <n v="5"/>
    <n v="5"/>
    <n v="480"/>
    <n v="780"/>
    <s v="Se tiene listo el visor, solo se requiere validar que estén todos los CST por grupo definido por Grisel."/>
    <m/>
    <s v="Ahorro horas hombre preparación reporte"/>
    <m/>
    <m/>
    <m/>
    <m/>
    <m/>
    <m/>
    <m/>
    <m/>
    <m/>
    <m/>
    <m/>
    <m/>
    <s v="Terminado"/>
  </r>
  <r>
    <m/>
    <n v="46"/>
    <m/>
    <n v="35589"/>
    <s v="Update y revisión de Tablero &quot;Homecare Delieveries&quot;"/>
    <s v="Actualización del tablero de Producto entregado a pacientes Homecare (delieveries) que permanecerá en Tableau. El tablero presenta todos las entregas (recargas etc.) a pacientes Homecare."/>
    <m/>
    <s v="PROYECTO ANTERIOR"/>
    <d v="2024-10-01T00:00:00"/>
    <d v="2025-05-09T00:00:00"/>
    <n v="336"/>
    <s v="On time"/>
    <x v="2"/>
    <s v="No"/>
    <s v="Digital Nlatam"/>
    <x v="0"/>
    <s v="Digital"/>
    <s v="NA"/>
    <s v="Alan Mendoza"/>
    <s v="Alan Mendoza"/>
    <s v="Gustavo Primo"/>
    <s v="Armando Guerrero"/>
    <s v="PGP Nte./ Occidente / Noroeste"/>
    <s v="Sí"/>
    <x v="0"/>
    <s v="Producción/Distribución Envasados"/>
    <n v="3"/>
    <n v="5"/>
    <n v="3"/>
    <n v="5"/>
    <n v="1"/>
    <n v="3"/>
    <n v="3"/>
    <n v="345"/>
    <n v="5"/>
    <n v="5"/>
    <n v="3"/>
    <n v="3"/>
    <n v="5"/>
    <n v="3"/>
    <n v="5"/>
    <n v="435"/>
    <n v="780"/>
    <s v="S:Este tablero se queda en Tableau dado que la corporación definió que sí se mantendran las licencias del mismo. Se realizaron ajustes y quedó terminado._x000a_"/>
    <s v="Terminado."/>
    <s v="Control"/>
    <m/>
    <m/>
    <m/>
    <m/>
    <m/>
    <m/>
    <m/>
    <m/>
    <m/>
    <m/>
    <m/>
    <m/>
    <s v="Terminado"/>
  </r>
  <r>
    <m/>
    <n v="47"/>
    <m/>
    <n v="30618"/>
    <s v="Reporte (visor) de Cumplimiento Homecare"/>
    <s v="Tablero que estaba en Tableau que se migra a Powerbi y hacer ajustes necesarios por fallas del mismo al integrarse Track About. El visor muestra estatus de entregas de Servicios iniciales, finales y muestra servicios pendientes de entrega."/>
    <m/>
    <s v="PROYECTO ANTERIOR"/>
    <d v="2025-02-03T00:00:00"/>
    <d v="2025-05-09T00:00:00"/>
    <n v="95"/>
    <s v="On time"/>
    <x v="2"/>
    <s v="No"/>
    <s v="Digital Nlatam"/>
    <x v="0"/>
    <s v="Digital"/>
    <s v="NA"/>
    <s v="Alan Mendoza"/>
    <s v="Alan Mendoza"/>
    <s v="Gustavo Primo"/>
    <s v="Armando Guerrero"/>
    <s v="PGP Nacional"/>
    <s v="Sí"/>
    <x v="0"/>
    <s v="Producción/Distribución Envasados"/>
    <n v="3"/>
    <n v="5"/>
    <n v="3"/>
    <n v="5"/>
    <n v="1"/>
    <n v="3"/>
    <n v="3"/>
    <n v="345"/>
    <n v="5"/>
    <n v="5"/>
    <n v="3"/>
    <n v="3"/>
    <n v="5"/>
    <n v="3"/>
    <n v="5"/>
    <n v="435"/>
    <n v="780"/>
    <s v="S :Este tablero quedó finalizado._x000a_N: Uso por parte del negocio_x000a_"/>
    <s v="Terminado."/>
    <s v="Mejora en Servicio"/>
    <m/>
    <m/>
    <m/>
    <m/>
    <m/>
    <m/>
    <m/>
    <m/>
    <m/>
    <m/>
    <m/>
    <m/>
    <s v="Terminado"/>
  </r>
  <r>
    <m/>
    <n v="51"/>
    <m/>
    <m/>
    <s v="BD digital para administración de proyectos de construcción, remodelación o reubicaciones"/>
    <s v="BD que facilita el control y seguimiento de las actividades a ejecutar durante una construcción, remodelación, etc. "/>
    <m/>
    <d v="2025-01-01T00:00:00"/>
    <d v="2025-06-01T00:00:00"/>
    <d v="2025-06-30T00:00:00"/>
    <n v="29"/>
    <s v="On time"/>
    <x v="0"/>
    <s v="No"/>
    <s v="Digital Nlatam - Citizen Developers"/>
    <x v="0"/>
    <s v="Digital"/>
    <s v="Practicantes"/>
    <s v="Oscar Flores"/>
    <s v="Octavio Rendón"/>
    <s v="TBD"/>
    <s v="José Ramón Rodríguez"/>
    <s v="PGP Nacional"/>
    <s v="Sí"/>
    <x v="0"/>
    <s v="Marketing/Ventas Cilindros"/>
    <n v="3"/>
    <n v="5"/>
    <n v="1"/>
    <n v="3"/>
    <n v="0"/>
    <n v="1"/>
    <n v="3"/>
    <n v="240"/>
    <n v="5"/>
    <n v="5"/>
    <n v="5"/>
    <n v="5"/>
    <n v="5"/>
    <n v="5"/>
    <n v="5"/>
    <n v="525"/>
    <n v="765"/>
    <s v="Terminado"/>
    <s v="Se desarrolló un template de seguimiento  en office 365 lists, con la base de datos de proyectos de construcción y remodelación. Con los status de avance y pendientes"/>
    <s v="Control"/>
    <m/>
    <s v="Simplificación administrativa de los proyectos, mejorar el seguimiento y control de proyectos de Construcción y remodelación. Visibilidad a las Vicepresidencias "/>
    <m/>
    <m/>
    <m/>
    <m/>
    <m/>
    <m/>
    <m/>
    <m/>
    <m/>
    <m/>
    <s v="Concluido"/>
  </r>
  <r>
    <m/>
    <n v="53"/>
    <s v="Proceso Jul-25"/>
    <m/>
    <s v="Herramienta Digital para el análisis y seguimiento de facturas no timbradas con el error relacionado"/>
    <s v="Algoritmo inteligente que identifica los casos de facturas no timbradas para detonar acciones correctiva, mejorar el control de las transacciones y evitar sanciones"/>
    <m/>
    <d v="2025-01-01T00:00:00"/>
    <d v="2025-01-02T00:00:00"/>
    <d v="2025-06-01T00:00:00"/>
    <n v="150"/>
    <s v="On time"/>
    <x v="0"/>
    <m/>
    <s v="Digital Nlatam - Citizen Developers"/>
    <x v="0"/>
    <s v="Digital"/>
    <s v="Aldo Maldonado"/>
    <s v="Oscar Flores"/>
    <s v="Oscar Flores"/>
    <s v="Marina Dávila"/>
    <s v="José Ramón Rodríguez"/>
    <s v="Finanzas /Compras / IT"/>
    <s v="Sí"/>
    <x v="3"/>
    <s v="Finanzas/RH/Compras/Nitropet"/>
    <n v="3"/>
    <n v="5"/>
    <n v="4"/>
    <n v="5"/>
    <n v="1"/>
    <n v="3"/>
    <n v="3"/>
    <n v="360"/>
    <n v="5"/>
    <n v="5"/>
    <n v="2"/>
    <n v="3"/>
    <n v="5"/>
    <n v="3"/>
    <n v="3"/>
    <n v="390"/>
    <n v="750"/>
    <s v="S: Mensualmente en GE existe un promedio de 120 facturas (1.4mmps) que no se timbran por error en datos fiscales, actualmente se obtiene reporte y se trabaja manualmente para identificarlas y tomar acciones._x000a_Posibles Consecuencias para el negocio:_x000a_Denuncia ante SAT, multas, cierre de establecimiento, revocación de certificado. _x000a_Se libera dentro del Scorecard daily visor de ordenes retenidas."/>
    <s v="Se agenda sesión con IT_x000a_30 /Junio : Concluido"/>
    <s v="Control"/>
    <m/>
    <s v="Control administrativo._x000a_Evitar denuncia ante SAT, multas, cierre de establecimiento, revocación de certificado"/>
    <m/>
    <m/>
    <m/>
    <m/>
    <m/>
    <m/>
    <m/>
    <m/>
    <m/>
    <m/>
    <s v="Concluido"/>
  </r>
  <r>
    <m/>
    <n v="48"/>
    <m/>
    <n v="30600"/>
    <s v="Reporte (visor) de Facturación Día Paciente."/>
    <s v="Tablero que presenta datos de facturación de día paciente - Homecare."/>
    <m/>
    <s v="PROYECTO ANTERIOR"/>
    <d v="2025-03-30T00:00:00"/>
    <d v="2025-09-01T00:00:00"/>
    <n v="155"/>
    <s v="On time"/>
    <x v="1"/>
    <s v="No"/>
    <s v="Digital Nlatam"/>
    <x v="1"/>
    <s v="Digital"/>
    <s v="NA"/>
    <s v="Alan Mendoza"/>
    <s v="Israel López (antes Noemí Pérez)"/>
    <s v="Gustavo Primo"/>
    <s v="Armando Guerrero"/>
    <s v="PGP Nacional"/>
    <s v="Sí"/>
    <x v="0"/>
    <s v="Producción/Distribución Envasados"/>
    <n v="3"/>
    <n v="5"/>
    <n v="3"/>
    <n v="5"/>
    <n v="1"/>
    <n v="3"/>
    <n v="3"/>
    <n v="345"/>
    <n v="5"/>
    <n v="5"/>
    <n v="3"/>
    <n v="3"/>
    <n v="5"/>
    <n v="3"/>
    <n v="5"/>
    <n v="435"/>
    <n v="780"/>
    <s v="S :Ya está el visor en Powerbi. Existió retraso de este proyecto dado que fue originalmente solicitud de Noemí Pérez, quien ya no está en Linde._x000a_N: Falta la validación de formulas que generan la información del visor con Israel López, Leslie Miranda y Lupita Robles._x000a_"/>
    <s v="Asegurar que se generen las juntas con Israel López, Leslie Miranda y Guadalupe Robles."/>
    <m/>
    <m/>
    <m/>
    <m/>
    <m/>
    <m/>
    <m/>
    <m/>
    <m/>
    <m/>
    <m/>
    <m/>
    <m/>
    <s v="Desarrollo"/>
  </r>
  <r>
    <m/>
    <n v="49"/>
    <m/>
    <m/>
    <s v="Modulo de Rentabilidad de Cte./ Producto de HG´s"/>
    <s v="Proyecto Réplica de Digital Américas."/>
    <m/>
    <s v="PROYECTO ANTERIOR"/>
    <d v="2025-01-01T00:00:00"/>
    <d v="2025-10-01T00:00:00"/>
    <n v="244"/>
    <s v="No iniciado"/>
    <x v="1"/>
    <s v="No"/>
    <s v="Digital Nlatam"/>
    <x v="2"/>
    <s v="Digital"/>
    <s v="Aldo Maldonado"/>
    <s v="Oscar Flores"/>
    <s v="Oscar Flores"/>
    <s v="Gerardo Moya"/>
    <s v="José Ramón Rodríguez"/>
    <s v="PGP Nacional"/>
    <s v="Sí"/>
    <x v="0"/>
    <s v="Marketing/Ventas Cilindros"/>
    <n v="3"/>
    <n v="5"/>
    <n v="3"/>
    <n v="5"/>
    <n v="3"/>
    <n v="1"/>
    <n v="3"/>
    <n v="345"/>
    <n v="5"/>
    <n v="5"/>
    <n v="2"/>
    <n v="5"/>
    <n v="3"/>
    <n v="3"/>
    <n v="5"/>
    <n v="420"/>
    <n v="765"/>
    <s v="S: Gerardo revisará información con el equipo de José Pinto para probar los datos._x000a_N: En función de las pruebas se definirán los sig. Pasos"/>
    <s v="Generar sesión con Oscar Flores para validar alcance de este proyecto."/>
    <m/>
    <m/>
    <m/>
    <m/>
    <m/>
    <m/>
    <m/>
    <m/>
    <m/>
    <m/>
    <m/>
    <m/>
    <m/>
    <s v="Nuevo"/>
  </r>
  <r>
    <m/>
    <n v="50"/>
    <m/>
    <m/>
    <s v="Actualizar el reporte de clientes perdidos o en riesgo, para clientes de Especiales (Win / Lost) "/>
    <s v="Actualizar el reporte de clientes perdidos o en riesgo, para clientes de Especiales (Win / Lost) - _x000a_Para que se acomode a los criterios del SIP"/>
    <m/>
    <d v="2025-07-01T00:00:00"/>
    <d v="2025-08-01T00:00:00"/>
    <d v="2025-10-01T00:00:00"/>
    <n v="61"/>
    <s v="On time"/>
    <x v="1"/>
    <m/>
    <s v="Digital Nlatam"/>
    <x v="2"/>
    <s v="Digital"/>
    <s v="Aldo Maldonado"/>
    <s v="Raúl Gallegos "/>
    <s v="Raúl Gallegos "/>
    <s v="N/A"/>
    <s v="José Ramón Rodríguez"/>
    <m/>
    <s v="Sí"/>
    <x v="2"/>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s v="Control "/>
    <m/>
    <s v="Control / Compliance"/>
    <m/>
    <m/>
    <m/>
    <m/>
    <m/>
    <m/>
    <m/>
    <m/>
    <m/>
    <m/>
    <s v="Nuevo Arrancado"/>
  </r>
  <r>
    <s v="E6"/>
    <n v="55"/>
    <s v="Proceso Jul-25"/>
    <m/>
    <s v="Modulo Bulk &amp; Microbulk eChannel"/>
    <s v="Acceso a facturación, estados de cuenta, históricos de consumo, niveles de tanques y sobre pedidos de clientes de bulk, microbulk y mixtos._x000a_"/>
    <m/>
    <s v="PROYECTO ANTERIOR"/>
    <d v="2024-05-01T00:00:00"/>
    <d v="2025-02-01T00:00:00"/>
    <n v="276"/>
    <s v="On time"/>
    <x v="1"/>
    <s v="No"/>
    <s v="Transformación Digital"/>
    <x v="0"/>
    <s v="IT Corporativo"/>
    <s v="NA"/>
    <s v="Adriana Loredo / Jessica Zanella"/>
    <s v="Tania Castorena"/>
    <s v="Adolfo Olmedo"/>
    <s v="José Ramón Rodríguez"/>
    <s v="Desarrollo de Negocios"/>
    <s v="Sí"/>
    <x v="0"/>
    <s v="Marketing/Ventas Cilindros"/>
    <n v="3"/>
    <n v="5"/>
    <n v="5"/>
    <n v="5"/>
    <n v="1"/>
    <n v="3"/>
    <n v="5"/>
    <n v="405"/>
    <n v="3"/>
    <n v="4"/>
    <n v="2"/>
    <n v="5"/>
    <n v="3"/>
    <n v="1"/>
    <n v="5"/>
    <n v="345"/>
    <n v="750"/>
    <s v="S: Terminado_x000a_N: En proceso despliegue interno y externo."/>
    <s v="Productividad - Soft Savings $106.5 K USD,  Hard Savings $15 K USD (conversión digital de pedidos cliente sobre pedido)"/>
    <n v="15000"/>
    <m/>
    <n v="115"/>
    <m/>
    <m/>
    <m/>
    <m/>
    <m/>
    <m/>
    <m/>
    <m/>
    <d v="2025-07-01T00:00:00"/>
    <d v="2026-06-01T00:00:00"/>
    <s v="Terminado"/>
  </r>
  <r>
    <m/>
    <n v="52"/>
    <m/>
    <m/>
    <s v="Actualizar el reporte de clientes perdidos o en riesgo, para clientes de Especiales (Win / Lost) "/>
    <s v="Actualizar el reporte de clientes perdidos o en riesgo, para clientes de Especiales (Win / Lost) - Carolina Varela"/>
    <m/>
    <s v="TBD"/>
    <d v="2025-01-01T00:00:00"/>
    <s v="TBD"/>
    <n v="244"/>
    <s v="Cancelado"/>
    <x v="1"/>
    <m/>
    <s v="Digital Nlatam - Citizen Developers"/>
    <x v="3"/>
    <s v="Digital"/>
    <m/>
    <s v="Raúl Gallegos "/>
    <s v="Raúl Gallegos "/>
    <m/>
    <s v="José Ramón Rodríguez"/>
    <m/>
    <s v="Sí"/>
    <x v="2"/>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m/>
    <m/>
    <m/>
    <m/>
    <m/>
    <m/>
    <m/>
    <m/>
    <m/>
    <m/>
    <m/>
    <m/>
    <m/>
    <s v="Nuevo"/>
  </r>
  <r>
    <m/>
    <n v="59"/>
    <m/>
    <m/>
    <s v="Herramienta / Visor de costos y gastos Gases Envasados"/>
    <s v="Herramienta que permita visualizar la información actualizada de costos y gastos al detalle, que facilite el análisis y envíe alertas de gastos fuera de promedio."/>
    <m/>
    <d v="2025-05-14T00:00:00"/>
    <d v="2025-05-14T00:00:00"/>
    <d v="2025-08-01T00:00:00"/>
    <n v="79"/>
    <s v="On time"/>
    <x v="1"/>
    <s v="No"/>
    <s v="Transformación Digital"/>
    <x v="0"/>
    <s v="SSC"/>
    <m/>
    <s v="Marco Pacheco"/>
    <s v="Marco Pacheco"/>
    <s v="Aldo Maldonado"/>
    <s v="José Ramón Rodríguez"/>
    <s v="PGP Nacional"/>
    <s v="Si"/>
    <x v="3"/>
    <s v="Marketing/Ventas Cilindros"/>
    <n v="3"/>
    <n v="5"/>
    <n v="1"/>
    <n v="5"/>
    <n v="1"/>
    <n v="3"/>
    <n v="3"/>
    <n v="315"/>
    <n v="5"/>
    <n v="5"/>
    <n v="3"/>
    <n v="3"/>
    <n v="5"/>
    <n v="3"/>
    <n v="5"/>
    <n v="435"/>
    <n v="750"/>
    <s v="S: Card 34390. Se termina y libera desarrollo de dashboard._x000a_N:Se programa capacitación a usuarios."/>
    <m/>
    <s v="Reducción de Tiempos"/>
    <m/>
    <m/>
    <m/>
    <m/>
    <m/>
    <m/>
    <m/>
    <m/>
    <m/>
    <m/>
    <m/>
    <m/>
    <s v="Pruebas"/>
  </r>
  <r>
    <s v="A6"/>
    <n v="54"/>
    <m/>
    <m/>
    <s v="Roadnet Cloud"/>
    <s v="Migración de RoadNet Entreprise a RoadNet Cloud."/>
    <m/>
    <s v="PROYECTO ANTERIOR"/>
    <d v="2024-04-30T00:00:00"/>
    <d v="2025-11-01T00:00:00"/>
    <n v="490"/>
    <s v="On time"/>
    <x v="2"/>
    <s v="No"/>
    <s v="IT Group"/>
    <x v="1"/>
    <s v="IT Local"/>
    <s v="NA"/>
    <s v="Mayela Ramírez"/>
    <s v="Mayela Ramírez"/>
    <s v="Leonel Lopez"/>
    <s v="Miguel Delgado"/>
    <s v="Operaciones"/>
    <s v="Sí"/>
    <x v="0"/>
    <s v="Producción/Distribución Envasados"/>
    <n v="5"/>
    <n v="5"/>
    <n v="5"/>
    <n v="5"/>
    <n v="5"/>
    <n v="3"/>
    <n v="5"/>
    <n v="495"/>
    <n v="3"/>
    <n v="1"/>
    <n v="1"/>
    <n v="5"/>
    <n v="3"/>
    <n v="1"/>
    <n v="3"/>
    <n v="255"/>
    <n v="750"/>
    <s v="S: Cierre del diseño de la solución _x000a_N: In progress, cotización de la solución "/>
    <s v="Validar con Mayela Ramírez tiempos de requerimiento de este proyecto, en función de la inversión requerida."/>
    <m/>
    <m/>
    <s v="Optimización de tiempos"/>
    <m/>
    <m/>
    <m/>
    <m/>
    <m/>
    <m/>
    <m/>
    <m/>
    <m/>
    <m/>
    <s v="Análisis"/>
  </r>
  <r>
    <m/>
    <n v="60"/>
    <m/>
    <m/>
    <s v="Herramienta Digital para el analisis y seguimiento del proceso de conciliación de rutas"/>
    <s v="Htta que facilita el seguimiento al cumplimiento dirario de conciliación administrativa de rutas en plantas y sucursales. _x000a_"/>
    <m/>
    <d v="2025-01-01T00:00:00"/>
    <d v="2025-03-30T00:00:00"/>
    <d v="2025-06-01T00:00:00"/>
    <n v="156"/>
    <s v="On time"/>
    <x v="2"/>
    <m/>
    <s v="IT Group"/>
    <x v="0"/>
    <s v="Digital "/>
    <s v="Aldo Maldonado"/>
    <s v="Oscar Flores"/>
    <s v="Aldo Maldonado"/>
    <s v="Velia Niño, Marina Dávila"/>
    <s v="José Ramón Rodríguez"/>
    <s v="Operaciones"/>
    <s v="Sí"/>
    <x v="3"/>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Proyecto Concluido_x000a_"/>
    <s v="Compliance"/>
    <m/>
    <s v="Control de transacciones y cumplimiento"/>
    <m/>
    <m/>
    <m/>
    <m/>
    <m/>
    <m/>
    <m/>
    <m/>
    <m/>
    <m/>
    <s v="Concluido"/>
  </r>
  <r>
    <s v="G2"/>
    <n v="56"/>
    <m/>
    <n v="27155"/>
    <s v="Auto - Geoposición pacientes iniciales"/>
    <s v="Desarrollo para que los pacientes de Homecare puedan  poner su ubicación real (domicilio). Con miras a resolver el problema de geoposición de los clientes. (HOLD)"/>
    <m/>
    <s v="PROYECTO ANTERIOR"/>
    <d v="2024-06-01T00:00:00"/>
    <d v="2025-06-01T00:00:00"/>
    <n v="365"/>
    <s v="Cancelado"/>
    <x v="2"/>
    <s v="No"/>
    <s v="Digital Nlatam"/>
    <x v="3"/>
    <s v="Digital"/>
    <s v="NA"/>
    <s v="Mayela Ramírez"/>
    <s v="Mayela Ramírez"/>
    <s v="Gerardo Moya"/>
    <s v="Miguel Delgado"/>
    <s v="Excelencia operacional "/>
    <s v="Sí"/>
    <x v="0"/>
    <s v="Producción/Distribución Envasados"/>
    <n v="4"/>
    <n v="5"/>
    <n v="5"/>
    <n v="5"/>
    <n v="1"/>
    <n v="5"/>
    <n v="5"/>
    <n v="450"/>
    <n v="5"/>
    <n v="3"/>
    <n v="2"/>
    <n v="1"/>
    <n v="3"/>
    <n v="3"/>
    <n v="3"/>
    <n v="300"/>
    <n v="750"/>
    <s v="S: Se identificó la necesidad. Se realizaron algunas pruebas del modelo de estandarización de direcciones (ML) con largos tiempos de procesamiento. Se solicitó un servidor con mayor capacidad_x000a_N: Resolver si se requiere inversión de un servidor adicional en cuanto confirme IT disponibilidad de recursos"/>
    <s v="Validar con Mayela Ramírez tiempos de requerimiento de este proyecto, en función de la inversión requerida."/>
    <m/>
    <m/>
    <m/>
    <m/>
    <m/>
    <m/>
    <m/>
    <m/>
    <m/>
    <m/>
    <m/>
    <m/>
    <m/>
    <s v="Cancelado"/>
  </r>
  <r>
    <m/>
    <n v="57"/>
    <m/>
    <m/>
    <s v="Integración Argus con CRM "/>
    <s v="Integración información organizada de contratos con Argus a CRM"/>
    <m/>
    <d v="2025-05-23T00:00:00"/>
    <m/>
    <m/>
    <n v="0"/>
    <s v="No iniciado"/>
    <x v="5"/>
    <s v="No"/>
    <s v="Transformación Digital"/>
    <x v="2"/>
    <s v="TBD"/>
    <s v="NA"/>
    <s v="Edgar Madrigal"/>
    <s v="NinfaEdith Fernández"/>
    <m/>
    <s v="Tania Mercado"/>
    <s v="Finanzas /Compras / IT"/>
    <s v="Sí"/>
    <x v="0"/>
    <s v="Finanzas/RH/Compras/Nitropet"/>
    <n v="3"/>
    <n v="5"/>
    <n v="3"/>
    <n v="5"/>
    <n v="1"/>
    <n v="3"/>
    <n v="5"/>
    <n v="375"/>
    <n v="3"/>
    <n v="5"/>
    <n v="3"/>
    <n v="5"/>
    <n v="3"/>
    <n v="3"/>
    <n v="3"/>
    <n v="375"/>
    <n v="750"/>
    <s v="S: Por iniciar._x000a_N: Se programará sesión con NinfaEdith Fdz, Edgar Madrigal y Gerardo Moya."/>
    <s v="En siguiente sesión de validación con PYC se definirá alcance de este proyecto para tocar luego base con Edgar Madrigal_x000a_"/>
    <m/>
    <m/>
    <m/>
    <m/>
    <m/>
    <m/>
    <m/>
    <m/>
    <m/>
    <m/>
    <m/>
    <m/>
    <m/>
    <s v="Nuevo"/>
  </r>
  <r>
    <m/>
    <n v="58"/>
    <m/>
    <m/>
    <s v="Reporte para visualizar el Margen por línea de Flash gases especiales "/>
    <s v="Automatizar un reporte para monitorear el margen por línea de Flash, costos y su desempeño, precios.  "/>
    <m/>
    <s v="TBD"/>
    <d v="2025-01-01T00:00:00"/>
    <s v="TBD"/>
    <n v="244"/>
    <s v="No iniciado"/>
    <x v="1"/>
    <m/>
    <s v="Digital Nlatam - Citizen Developers"/>
    <x v="2"/>
    <s v="Digital"/>
    <m/>
    <s v="Raúl Gallegos "/>
    <s v="Raúl Gallegos "/>
    <m/>
    <s v="José Ramón Rodríguez"/>
    <m/>
    <s v="Sí"/>
    <x v="2"/>
    <m/>
    <n v="3"/>
    <n v="5"/>
    <n v="1"/>
    <n v="5"/>
    <n v="0"/>
    <n v="1"/>
    <n v="5"/>
    <n v="300"/>
    <n v="4"/>
    <n v="5"/>
    <n v="3"/>
    <n v="5"/>
    <n v="3"/>
    <n v="5"/>
    <n v="5"/>
    <n v="450"/>
    <n v="750"/>
    <s v="S: Se identificó oportunidad con usuario y se requiere definiciones de alcances y líderes para el proyecto._x000a_N: Sesión con Process Owner para tomar definiciones de negocio"/>
    <s v="1. Se revisará el reporte del Cost to serve con Raúl Gallegos para ver si la información es lo que busca para el análisis de rentabilidad de los clientes de especiales / Semana 20 al 28 de feb_x000a_2. Levantar requerimientos de negocio para diseñar la solución tecnológica neCésaria_x000a_"/>
    <m/>
    <m/>
    <m/>
    <m/>
    <m/>
    <m/>
    <m/>
    <m/>
    <m/>
    <m/>
    <m/>
    <m/>
    <m/>
    <s v="Nuevo"/>
  </r>
  <r>
    <m/>
    <n v="61"/>
    <m/>
    <m/>
    <s v="Herramienta Digital para el análisis y seguimiento de transacciones pendientes por cerrar (A8, O2, TT, TY)"/>
    <s v="Htta que facilita la detección y seguimiento en plantas y sucursales ordenes de JDE retenidas y que tienen que cerrarse._x000a_"/>
    <m/>
    <d v="2025-01-01T00:00:00"/>
    <d v="2025-03-30T00:00:00"/>
    <d v="2025-06-01T00:00:00"/>
    <n v="156"/>
    <s v="On time"/>
    <x v="2"/>
    <m/>
    <s v="IT Group"/>
    <x v="0"/>
    <s v="Digital "/>
    <s v="Aldo Maldonado"/>
    <s v="Oscar Flores"/>
    <s v="Aldo Maldonado"/>
    <s v="Velia Niño, Marina Dávila"/>
    <s v="José Ramón Rodríguez"/>
    <s v="Operaciones"/>
    <s v="Sí"/>
    <x v="3"/>
    <s v="Producción/Distribución Envasados"/>
    <n v="5"/>
    <n v="5"/>
    <n v="3"/>
    <n v="5"/>
    <n v="3"/>
    <n v="1"/>
    <n v="3"/>
    <n v="375"/>
    <n v="5"/>
    <n v="5"/>
    <n v="2"/>
    <n v="3"/>
    <n v="3"/>
    <n v="3"/>
    <n v="3"/>
    <n v="360"/>
    <n v="735"/>
    <s v="S: Se desarrolla dashboard con el resumen y detalle de todas las ordenes pendientes de cerrar (O2, TY, A8 y ordenes pendientes de verificar en TA). Se libera con supervisores adiministrativos_x000a_"/>
    <s v="Proyecto Concluido_x000a_"/>
    <s v="Compliance"/>
    <m/>
    <s v="Control de transacciones y cumplimiento"/>
    <m/>
    <m/>
    <m/>
    <m/>
    <m/>
    <m/>
    <m/>
    <m/>
    <m/>
    <m/>
    <s v="Concluido"/>
  </r>
  <r>
    <m/>
    <n v="67"/>
    <s v="Proceso Jul-25"/>
    <m/>
    <s v="Facturas retenidas sin contabilizar"/>
    <s v="Herramienta que Identifique ventas retenidas en estatus 580 - 620 o estaus anteriores con el fin de identificar el error con un algoritmo inteligente y liberarlas lo antes posible."/>
    <m/>
    <d v="2025-01-01T00:00:00"/>
    <d v="2025-07-01T00:00:00"/>
    <d v="2025-07-31T00:00:00"/>
    <n v="30"/>
    <s v="On time"/>
    <x v="0"/>
    <m/>
    <s v="Digital Nlatam - Citizen Developers"/>
    <x v="0"/>
    <s v="Digital"/>
    <s v="Aldo Maldonado"/>
    <s v="Oscar Flores"/>
    <s v="Oscar Flores"/>
    <s v="Marina Dávila"/>
    <s v="José Ramón Rodríguez"/>
    <s v="Finanzas /Compras / IT"/>
    <s v="Sí"/>
    <x v="3"/>
    <s v="Finanzas/RH/Compras/Nitropet"/>
    <n v="3"/>
    <n v="5"/>
    <n v="1"/>
    <n v="5"/>
    <n v="3"/>
    <n v="5"/>
    <n v="3"/>
    <n v="375"/>
    <n v="5"/>
    <n v="5"/>
    <n v="2"/>
    <n v="3"/>
    <n v="3"/>
    <n v="3"/>
    <n v="3"/>
    <n v="360"/>
    <n v="735"/>
    <s v="S: Se libera información en dashboard de scorecard daily._x000a_N: Crear roles específicos para acceso a la información a usuarios de las areas: Soporte Integra, Operaciones, Facturación, Crédito y Cobranza."/>
    <s v="Concluido"/>
    <n v="50000"/>
    <m/>
    <s v="Control administrativo"/>
    <m/>
    <m/>
    <m/>
    <m/>
    <m/>
    <m/>
    <m/>
    <m/>
    <d v="2025-08-01T00:00:00"/>
    <m/>
    <s v="Nuevo Arrancado"/>
  </r>
  <r>
    <m/>
    <n v="68"/>
    <m/>
    <m/>
    <s v="Herramienta Digital para el analisis y seguimiento de Bitácoras de ingresos pendientes de cerrar"/>
    <s v="Visor en Power BI para visualizar bitácoras pendiente de cerrar, el importe pendiente de cerrar, medición del tiempo de ciclo, la tendencia a través del tiempo, la vista calendario de lo pendiente y el tipo de recolección de efectivo"/>
    <m/>
    <d v="2025-02-01T00:00:00"/>
    <d v="2025-01-02T00:00:00"/>
    <d v="2025-06-01T00:00:00"/>
    <n v="243"/>
    <s v="On time"/>
    <x v="6"/>
    <m/>
    <s v="Digital Nlatam - Citizen Developers"/>
    <x v="0"/>
    <m/>
    <s v="Aldo Maldonado"/>
    <s v="Oscar Flores"/>
    <s v="Oscar Flores"/>
    <m/>
    <s v="José Ramón Rodríguez"/>
    <s v="PGP Nacional"/>
    <s v="Si"/>
    <x v="3"/>
    <s v="Marketing/Ventas Cilindros"/>
    <n v="3"/>
    <n v="5"/>
    <n v="1"/>
    <n v="5"/>
    <n v="0"/>
    <n v="1"/>
    <n v="5"/>
    <n v="300"/>
    <n v="5"/>
    <n v="5"/>
    <n v="2"/>
    <n v="3"/>
    <n v="5"/>
    <n v="3"/>
    <n v="5"/>
    <n v="420"/>
    <n v="720"/>
    <s v="S: Se termina desarrollo por parte del equipo de Pedro Ramírez, se realizam sesiones de revisión y se solicitan algunos ajustes. Aldo continua con desarrollo e implementa dashboard en scorecard diario para seguimiento a bitácoras pendientes de cerrar. Se libera a supervisores administrativos._x000a_N: Se genera vista para liberar a todos los ventas mostrador_x000a_"/>
    <s v="Concluido"/>
    <s v="Compliance"/>
    <m/>
    <s v="Control, Compliance, Reducción de tiempo admin"/>
    <m/>
    <m/>
    <m/>
    <m/>
    <m/>
    <m/>
    <m/>
    <m/>
    <m/>
    <m/>
    <s v="Concluido"/>
  </r>
  <r>
    <m/>
    <n v="62"/>
    <m/>
    <m/>
    <s v="Herramienta Digital para el análisis y seguimiento de Facturas retenidas sin contabilizar (duplicado)"/>
    <s v="Herramienta que Identifique ventas retenidas en estatus 580 - 620 con el fin de identificar el error con un algoritmo inteligente y liberarlas lo antes posible."/>
    <m/>
    <d v="2025-01-01T00:00:00"/>
    <d v="2025-01-02T00:00:00"/>
    <d v="2025-06-01T00:00:00"/>
    <m/>
    <s v="Cancelado"/>
    <x v="0"/>
    <m/>
    <s v="Digital Nlatam - Citizen Developers"/>
    <x v="3"/>
    <s v="Digital"/>
    <s v="Aldo Maldonado"/>
    <s v="Oscar Flores"/>
    <s v="Oscar Flores"/>
    <s v="Marina Dávila"/>
    <s v="José Ramón Rodríguez"/>
    <s v="Finanzas /Compras / IT"/>
    <s v="Sí"/>
    <x v="3"/>
    <s v="Finanzas/RH/Compras/Nitropet"/>
    <n v="3"/>
    <n v="5"/>
    <n v="1"/>
    <n v="5"/>
    <n v="3"/>
    <n v="5"/>
    <n v="3"/>
    <n v="375"/>
    <n v="5"/>
    <n v="5"/>
    <n v="2"/>
    <n v="3"/>
    <n v="3"/>
    <n v="3"/>
    <n v="3"/>
    <n v="360"/>
    <n v="735"/>
    <s v="S: En nov-24 se tenían 163 documentos a crédito de enero a octubre en 580-620 por un importe de $1.8 mmps.  Se definen reglas para identificar ordenes/facturas de producto ya entregado y que aún no esta contabilizado en JDE (estatus 580-620 y anteriores, ordenes con código de retención o pedientes por TA) así como sus motivos y responsable de avanzar dichas ordenes. Se libera información en dashboard de scorecard daily._x000a_N: Crear roles específicos para acceso a la información a usuarios de las areas: Soporte Integra, Operaciones, Facturación, Crédito y Cobranza."/>
    <s v="Se agenda sesión 29 abril con Cobranza y Facturación"/>
    <n v="50000"/>
    <m/>
    <s v="Control administrativo"/>
    <m/>
    <m/>
    <m/>
    <m/>
    <m/>
    <m/>
    <m/>
    <m/>
    <d v="2025-08-01T00:00:00"/>
    <m/>
    <s v="Cancelado"/>
  </r>
  <r>
    <m/>
    <n v="63"/>
    <m/>
    <m/>
    <s v="Rediseño de modelo de compensación Variable de Distribución para PGP"/>
    <s v="Revision de modelo de compensación Variable de PGP, para automatizar y reducir oportunidades de GAPS en el proceso"/>
    <m/>
    <d v="2025-04-01T00:00:00"/>
    <d v="2025-04-01T00:00:00"/>
    <d v="2025-10-01T00:00:00"/>
    <m/>
    <s v="Cancelado"/>
    <x v="2"/>
    <m/>
    <s v="Digital Nlatam - Citizen Developers"/>
    <x v="3"/>
    <m/>
    <s v="Marina Davila"/>
    <s v="Hector Cuellar"/>
    <s v="Hector Cuellar"/>
    <m/>
    <m/>
    <s v="PGP Nacional"/>
    <s v="Si"/>
    <x v="3"/>
    <m/>
    <n v="5"/>
    <n v="5"/>
    <n v="5"/>
    <n v="5"/>
    <n v="3"/>
    <n v="5"/>
    <n v="5"/>
    <n v="495"/>
    <n v="3"/>
    <n v="3"/>
    <n v="2"/>
    <n v="5"/>
    <n v="1"/>
    <n v="1"/>
    <n v="1"/>
    <n v="240"/>
    <n v="735"/>
    <s v="S: Se realiza sesión con equipo Staff para entender los GAPS identificados y se elabora un plan a seguir involucrando otras áreas_x000a_N: Sesión con líderes de Distribción para revisar el mapeo del proceso y las oportunidades identificadas. Definir oportunidades de Tecnología y/o definiciones de negocio (Procedimiento)"/>
    <m/>
    <s v="Compliance"/>
    <m/>
    <m/>
    <m/>
    <m/>
    <m/>
    <m/>
    <m/>
    <m/>
    <m/>
    <m/>
    <m/>
    <m/>
    <s v="Análisis"/>
  </r>
  <r>
    <s v="E4"/>
    <n v="64"/>
    <m/>
    <m/>
    <s v="Migración Tienda Linde y Tienda Medigas"/>
    <s v="Migración de plataformas de e-Commerce para reducción de oportunidades en ciberseguridad._x000a_"/>
    <m/>
    <s v="PROYECTO ANTERIOR"/>
    <d v="2024-01-08T00:00:00"/>
    <d v="2025-12-01T00:00:00"/>
    <n v="603"/>
    <s v="On time"/>
    <x v="1"/>
    <s v="No"/>
    <s v="Transformación Digital"/>
    <x v="1"/>
    <s v="IT Corporativo"/>
    <s v="NA"/>
    <s v="Edgar Madrigal"/>
    <s v="Cindy Lozano"/>
    <s v="TBD"/>
    <s v="José Ramón Rodríguez"/>
    <s v="Desarrollo de Negocios"/>
    <s v="Sí"/>
    <x v="0"/>
    <s v="Marketing/Ventas Cilindros"/>
    <n v="5"/>
    <n v="5"/>
    <n v="5"/>
    <n v="5"/>
    <n v="0"/>
    <n v="5"/>
    <n v="3"/>
    <n v="420"/>
    <n v="3"/>
    <n v="2"/>
    <n v="2"/>
    <n v="5"/>
    <n v="3"/>
    <n v="1"/>
    <n v="5"/>
    <n v="315"/>
    <n v="735"/>
    <s v="_x000a_S: Se está trabajando Virket/IT en actualización de Versiones para garantizar oportunidades de Ciberseguridad._x000a_Se está implementando una DMZ para proteger la red de Linde_x000a_Se esta analizando junto con Corporación los requerimientos para migrar ambas tiendas a plataforma de E-Channel. Se tienen requerimientos y cotizaciones. _x000a_N: Terminar pruebas de Ciberseguridad Feb25 _x000a_Evaluar desarrollos y cambios que se tienen que hacer y hacer plan de trabajo. Revisar propuestas del proyecto de canal minorista."/>
    <s v="Se validará con Cindy Lozano para validar estatus de las pruebas de Ciberseguridad y requerimientos con la Corporación."/>
    <m/>
    <m/>
    <s v="Cumplimiento_x000a_UX_x000a_Performance_x000a_Ventas Potenciales Adicionales"/>
    <m/>
    <m/>
    <m/>
    <m/>
    <m/>
    <m/>
    <m/>
    <m/>
    <m/>
    <m/>
    <s v="Pruebas"/>
  </r>
  <r>
    <m/>
    <n v="65"/>
    <m/>
    <m/>
    <s v="Automatizar o digitalizar el proceso de conciliación de rutas"/>
    <s v="Facilitar y agilizar el proceso de conciliación administrativa en plantas y sucursales, asegurar la conciliación de rutas_x000a_"/>
    <m/>
    <s v="TBD"/>
    <m/>
    <m/>
    <m/>
    <s v="Cancelado"/>
    <x v="2"/>
    <m/>
    <s v="IT Group"/>
    <x v="3"/>
    <s v="Digital "/>
    <m/>
    <s v="Oscar Flores"/>
    <s v="Aldo Maldonado"/>
    <s v="Velia Niño, Marina Dávila"/>
    <s v="José Ramón Rodríguez"/>
    <s v="Operaciones"/>
    <s v="Sí"/>
    <x v="3"/>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Sesión con el negocio para definir requerimientos 1era semana de marzo_x000a_"/>
    <n v="100000"/>
    <m/>
    <s v="Control de transacciones y cumplimiento"/>
    <m/>
    <m/>
    <m/>
    <m/>
    <m/>
    <m/>
    <m/>
    <m/>
    <m/>
    <m/>
    <s v="Nuevo"/>
  </r>
  <r>
    <s v="G8"/>
    <n v="66"/>
    <m/>
    <n v="30647"/>
    <s v="OrderGPT"/>
    <s v="BOT enfocado en CSC Envasados  que interpreta mails con pedidos, resumiendo solicitud y crea pedido (orden) en JDE."/>
    <m/>
    <s v="TBD"/>
    <d v="2025-01-15T00:00:00"/>
    <d v="2025-10-01T00:00:00"/>
    <n v="230"/>
    <s v="On time"/>
    <x v="5"/>
    <m/>
    <s v="Digital Nlatam"/>
    <x v="1"/>
    <s v="Digital EEUU"/>
    <m/>
    <s v="Marcela Hernández"/>
    <s v="Marcela Hernández"/>
    <s v="Adolfo Olmedo/Lei Sun"/>
    <s v="Tania Mercado"/>
    <s v="Finanzas /Compras / IT"/>
    <s v="Sí"/>
    <x v="3"/>
    <s v="Finanzas/RH/Compras/Nitropet"/>
    <n v="4"/>
    <n v="5"/>
    <n v="5"/>
    <n v="5"/>
    <n v="1"/>
    <n v="1"/>
    <n v="5"/>
    <n v="390"/>
    <n v="5"/>
    <n v="5"/>
    <n v="1"/>
    <n v="3"/>
    <n v="3"/>
    <n v="3"/>
    <n v="3"/>
    <n v="345"/>
    <n v="735"/>
    <s v="S:  Se presentó la iniciativa por el Grupo Digital Américas._x000a_N: Se realizan sesiones programadas, proxima para el 22 julio, en definición plan de trabajo y fecha estimada de cierre."/>
    <s v="Tania revisará con Marcela si hay impacto de beneficios con el CSC. 24feb25_x000a_Manuel Revisa con PO sesión para kickoff del proyecto y estatus 24 feb 25"/>
    <n v="36000"/>
    <m/>
    <m/>
    <m/>
    <m/>
    <m/>
    <m/>
    <m/>
    <m/>
    <m/>
    <m/>
    <m/>
    <m/>
    <s v="Pruebas"/>
  </r>
  <r>
    <m/>
    <n v="69"/>
    <m/>
    <m/>
    <s v="Identificación proactiva de créditos informales"/>
    <s v="Visor en Power BI para visualizar desviaciones de efectivo"/>
    <m/>
    <d v="2025-05-01T00:00:00"/>
    <d v="2025-06-02T00:00:00"/>
    <d v="2025-07-01T00:00:00"/>
    <n v="29"/>
    <s v="On time"/>
    <x v="6"/>
    <m/>
    <s v="Digital Nlatam - Citizen Developers"/>
    <x v="0"/>
    <m/>
    <s v="Aldo Maldonado"/>
    <s v="Oscar Flores"/>
    <s v="Oscar Flores"/>
    <m/>
    <s v="José Ramón Rodríguez"/>
    <s v="PGP Nacional"/>
    <s v="Si"/>
    <x v="3"/>
    <s v="Marketing/Ventas Cilindros"/>
    <n v="3"/>
    <n v="5"/>
    <n v="1"/>
    <n v="5"/>
    <n v="0"/>
    <n v="1"/>
    <n v="5"/>
    <n v="300"/>
    <n v="5"/>
    <n v="5"/>
    <n v="2"/>
    <n v="3"/>
    <n v="5"/>
    <n v="3"/>
    <n v="5"/>
    <n v="420"/>
    <n v="720"/>
    <s v="S: Sesión jueves 10 julio para validación de datos y liberación del visor"/>
    <s v="Concluido"/>
    <s v="Compliance"/>
    <m/>
    <s v="Control, Compliance, Reducción de tiempo admin"/>
    <m/>
    <m/>
    <m/>
    <m/>
    <m/>
    <m/>
    <m/>
    <m/>
    <m/>
    <m/>
    <s v="Terminado"/>
  </r>
  <r>
    <m/>
    <m/>
    <m/>
    <m/>
    <s v="Visor EAM: Principales KPIS de mantenimientos PREVENTIVOS en unidades de distribución"/>
    <s v="Dashboard para seguimiento a KPI´s sobre los mantenimientos preventivos y correctivos que se registran en la app EAM"/>
    <m/>
    <m/>
    <d v="2025-07-22T00:00:00"/>
    <d v="2025-09-01T00:00:00"/>
    <n v="41"/>
    <s v="On time"/>
    <x v="2"/>
    <m/>
    <s v="Digital Nlatam - Practicantes"/>
    <x v="1"/>
    <s v="Digital"/>
    <m/>
    <s v="Oscar Caballero"/>
    <s v="Jesus Guzman"/>
    <m/>
    <s v="Miguel Delgado"/>
    <s v="Operaciones"/>
    <m/>
    <x v="3"/>
    <m/>
    <n v="3"/>
    <n v="5"/>
    <n v="1"/>
    <n v="5"/>
    <n v="0"/>
    <n v="1"/>
    <n v="3"/>
    <n v="270"/>
    <n v="5"/>
    <n v="5"/>
    <n v="3"/>
    <n v="3"/>
    <n v="5"/>
    <n v="5"/>
    <n v="5"/>
    <n v="465"/>
    <n v="735"/>
    <m/>
    <m/>
    <s v="Control y optimización"/>
    <m/>
    <m/>
    <m/>
    <m/>
    <m/>
    <m/>
    <m/>
    <m/>
    <m/>
    <m/>
    <m/>
    <m/>
    <s v="Nuevo Arrancado"/>
  </r>
  <r>
    <m/>
    <n v="75"/>
    <m/>
    <n v="19155"/>
    <s v="MB Quoting Tool"/>
    <s v="Adecuar la herramienta en a la versión de EU para considerar cálculo de rentabilidad._x000a_Esta herramienta permite guardar las cotizaciones realizadas y enviarlas de manera automática a clientes"/>
    <m/>
    <s v="TBD"/>
    <d v="2024-04-30T00:00:00"/>
    <d v="2025-08-01T00:00:00"/>
    <n v="490"/>
    <s v="On time"/>
    <x v="1"/>
    <m/>
    <s v="Digital Nlatam"/>
    <x v="0"/>
    <s v="Digital EEUU "/>
    <m/>
    <s v="Jessica Zanella"/>
    <s v="Jessica Zanella"/>
    <s v="Uriel Torres/ Lei Sun"/>
    <s v="José Ramón Rodríguez"/>
    <s v="PGP Centro/Sur"/>
    <s v="Sí"/>
    <x v="2"/>
    <s v="Marketing/Ventas Cilindros"/>
    <n v="3"/>
    <n v="5"/>
    <n v="2"/>
    <n v="5"/>
    <n v="1"/>
    <n v="1"/>
    <n v="3"/>
    <n v="300"/>
    <n v="5"/>
    <n v="5"/>
    <n v="2"/>
    <n v="5"/>
    <n v="3"/>
    <n v="3"/>
    <n v="5"/>
    <n v="420"/>
    <n v="720"/>
    <s v="S:  Se hicieron los ultimos ajustes por parte de la corporación y Yarizma esta trabajando en el formato final que se genera para la cotizacion. Se estima tenerlo listo para 11 de Abril_x000a_N: Una vez que se entregue el formato, la corporación (Lei) revisará integrar un flujo de aprobación de acuerdo a lo que requiere el negocio (Jessica definirá el flujo)"/>
    <s v="1. Se realiza sesión con Jose Pinto y Lei en Mty 4 Abr25, se revisa con Yarizma y Jessica las acciones a tomar: Terminar de definir formato_x000a_2. Definir el flujo del proceso con la nueva herramienta y validar con Gtes.. Yarizma. 3Mar25 Pilar convoca sesión para revisar antes de la sesión con el resto del equipo_x000a_3. Gerardo proporciona guía básica de temas a definir por el negocio 26Feb25_x000a_4. Se requiere ratificar el proceso y definir el proceso por parte del negocio y logística, Luis Enrique Macario, Roxana Frutos. j. cotizaciones en zonas donde no hay cobertura._x000a_5.  Solo esta pendiente la realización de pruebas por parte de ventas para liberar la herramienta  30/07/2025_x000a_"/>
    <s v="Optimizacion del Proceso y reducción de tiempo admvo"/>
    <m/>
    <s v="Integración de Procesos_x000a_Simplificación de procesos_x000a_Reducción de tiempos_x000a_Generación de Data para Análisis "/>
    <m/>
    <m/>
    <m/>
    <m/>
    <m/>
    <m/>
    <m/>
    <m/>
    <m/>
    <m/>
    <s v="Terminado"/>
  </r>
  <r>
    <s v="G3"/>
    <n v="79"/>
    <s v="NO"/>
    <n v="30503"/>
    <s v="Use of vehicle ramps at unauthorized stops"/>
    <s v="Reporte de Información de uso de rampas de Mix Telematics."/>
    <m/>
    <s v="PROYECTO ANTERIOR"/>
    <d v="2024-09-15T00:00:00"/>
    <d v="2025-07-15T00:00:00"/>
    <n v="352"/>
    <s v="On time"/>
    <x v="2"/>
    <s v="No"/>
    <s v="Digital Nlatam"/>
    <x v="0"/>
    <s v="Digital"/>
    <s v="NA"/>
    <s v="Mayela Ramírez"/>
    <s v="Uriel Torres"/>
    <s v="Uriel Torres"/>
    <s v="Miguel Delgado"/>
    <s v="PGP Nte./ Occidente / Noroeste"/>
    <s v="Sí"/>
    <x v="0"/>
    <s v="Producción/Distribución Envasados"/>
    <n v="5"/>
    <n v="5"/>
    <n v="1"/>
    <n v="5"/>
    <n v="1"/>
    <n v="3"/>
    <n v="3"/>
    <n v="345"/>
    <n v="5"/>
    <n v="3"/>
    <n v="2"/>
    <n v="3"/>
    <n v="3"/>
    <n v="3"/>
    <n v="5"/>
    <n v="360"/>
    <n v="705"/>
    <s v="Proyecto terminado por Uriel Torres. Este proyecto en realidad fueron dos etapas, la primera parte fue  uso de rampas con trackabout y  seguirá la segunda parte que tiene que ver con  paradas no planeadas. Se está trabajando en la segunda etapa con Mayela Ramírez, Gerardo Moya, Uriel Torres y esta segunda etapa está en la fase de defición de lineamientos por parte del negocio (Héctor Cuéllar)."/>
    <m/>
    <s v="Control"/>
    <s v="Soft"/>
    <s v="Control"/>
    <m/>
    <m/>
    <m/>
    <m/>
    <m/>
    <m/>
    <m/>
    <m/>
    <m/>
    <m/>
    <s v="Terminado"/>
  </r>
  <r>
    <m/>
    <n v="70"/>
    <m/>
    <m/>
    <s v="App para administración de vigilancia, intendencia y servicios TI latina "/>
    <s v="Digitalizar y simplificar el proceso de inasistencias de vigilancia y seguridad para llevar un control Digital."/>
    <m/>
    <d v="2025-02-01T00:00:00"/>
    <d v="2025-06-01T00:00:00"/>
    <d v="2025-09-01T00:00:00"/>
    <n v="92"/>
    <s v="On time"/>
    <x v="0"/>
    <s v="No"/>
    <s v="Digital Nlatam - Citizen Developers"/>
    <x v="1"/>
    <s v="Digital"/>
    <s v="Aldo Maldonado"/>
    <s v="Oscar Flores"/>
    <s v="Oscar Flores"/>
    <m/>
    <s v="José Ramón Rodríguez"/>
    <s v="PGP Nacional"/>
    <s v="Sí"/>
    <x v="0"/>
    <s v="Marketing/Ventas Cilindros"/>
    <n v="3"/>
    <n v="5"/>
    <n v="1"/>
    <n v="5"/>
    <n v="0"/>
    <n v="5"/>
    <n v="3"/>
    <n v="330"/>
    <n v="5"/>
    <n v="5"/>
    <n v="4"/>
    <n v="3"/>
    <n v="3"/>
    <n v="3"/>
    <n v="3"/>
    <n v="390"/>
    <n v="720"/>
    <s v="S: Se identificó la oportunidad_x000a_N: Sesión con el negocio para definir requerimientos"/>
    <s v="Generar sesión con Oscar Flores, Fernando Madrigal, Mario Carranza y Víctor Mata para definir el alcance del proyecto y evaluar la herramienta a desarrollar."/>
    <n v="20000"/>
    <m/>
    <s v="Mejorar el control del costo por inasistencias de los servicios de vigilancia"/>
    <m/>
    <m/>
    <m/>
    <m/>
    <m/>
    <m/>
    <m/>
    <m/>
    <m/>
    <m/>
    <s v="Análisis"/>
  </r>
  <r>
    <m/>
    <n v="71"/>
    <m/>
    <m/>
    <s v="ECOA etapa II Mezclas especiales"/>
    <s v="Replicar la funcionalidad de ECOA para gases puros para las Mezclas especiales. Consiste en el desarrollo de reportes y certificados de calidad para las mezclas especiales. (etapa 1 réplica de código QR)"/>
    <m/>
    <s v="TBD"/>
    <d v="2025-01-02T00:00:00"/>
    <s v="TBD"/>
    <n v="243"/>
    <s v="Stand by"/>
    <x v="5"/>
    <m/>
    <s v="IT Group"/>
    <x v="1"/>
    <s v="IT Local "/>
    <s v="N/A"/>
    <s v="Raúl Gallegos "/>
    <s v="Arael Mejía"/>
    <s v="Ismael Hernández"/>
    <s v="Aldo Maldonado"/>
    <m/>
    <s v="Sí"/>
    <x v="2"/>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19 Feb con Raul Gallegos, su equipo, Rodolfo Gomez, Ismael Hernández."/>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
    <m/>
    <s v="$TBD"/>
    <s v="Servicio y control de certificados"/>
    <m/>
    <m/>
    <m/>
    <m/>
    <m/>
    <m/>
    <m/>
    <m/>
    <m/>
    <m/>
    <s v="Desarrollo"/>
  </r>
  <r>
    <m/>
    <n v="72"/>
    <m/>
    <m/>
    <s v="QR para descarga de certificados de calidad Gases puros"/>
    <s v="Replicar la funcionalidad de Ecuador para descarga de certificados de calidad para gases puros"/>
    <m/>
    <d v="2025-02-01T00:00:00"/>
    <d v="2025-01-30T00:00:00"/>
    <s v="TBD"/>
    <n v="215"/>
    <s v="Stand by"/>
    <x v="5"/>
    <m/>
    <s v="IT Group"/>
    <x v="1"/>
    <s v="IT Local "/>
    <s v="N/A"/>
    <s v="Raúl Gallegos "/>
    <s v="Arael Mejía"/>
    <s v="Ismael Hernández"/>
    <s v="Aldo Maldonado"/>
    <s v="Gases Especiales"/>
    <s v="Sí"/>
    <x v="2"/>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con Raul Gallegos, su equipo, Rodolfo Gomez, Ismael Hernández._x000a_30 / 06 / 2025 Está lista de espera de IT"/>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4. Esta en lista de espera por IT _x000a_"/>
    <m/>
    <m/>
    <s v="Servicio y control de certificados"/>
    <m/>
    <m/>
    <m/>
    <m/>
    <m/>
    <m/>
    <m/>
    <m/>
    <m/>
    <m/>
    <s v="Desarrollo"/>
  </r>
  <r>
    <s v="A3"/>
    <n v="73"/>
    <m/>
    <m/>
    <s v="Implementación Azure B2C"/>
    <s v="Implementación de Azure B2C para unificar cuentas de usuarios en canales digitales: Portales, Recarga Linde web, Apps móviles._x000a_"/>
    <m/>
    <s v="PROYECTO ANTERIOR"/>
    <d v="2024-10-01T00:00:00"/>
    <d v="2025-09-01T00:00:00"/>
    <n v="335"/>
    <s v="On time"/>
    <x v="5"/>
    <s v="No"/>
    <s v="Transformación Digital"/>
    <x v="1"/>
    <s v="SSC"/>
    <s v="NA"/>
    <s v="Edgar Madrigal"/>
    <s v="Cindy Lozano"/>
    <s v="Christian Carrillo"/>
    <s v="José Ramón Rodríguez"/>
    <s v="Desarrollo de Negocios"/>
    <s v="Sí"/>
    <x v="0"/>
    <s v="Marketing/Ventas Cilindros"/>
    <n v="3"/>
    <n v="5"/>
    <n v="5"/>
    <n v="5"/>
    <n v="0"/>
    <n v="3"/>
    <n v="5"/>
    <n v="390"/>
    <n v="3"/>
    <n v="5"/>
    <n v="2"/>
    <n v="5"/>
    <n v="3"/>
    <n v="1"/>
    <n v="3"/>
    <n v="330"/>
    <n v="720"/>
    <s v="S: En desarrollo con SSC y Corporación_x000a_N: Terminar integraciones de diferentes canales, Pruebas finales, Campaña a clientes (usuarios activos)"/>
    <s v="Se solicitará sesión con Cindy Lozano para ver actualización del proyecto y si sigue en el scope de proyectos prioritarios para Transformación Digital."/>
    <m/>
    <m/>
    <s v="Cumplimiento, Satisfacción del Cliente"/>
    <m/>
    <m/>
    <m/>
    <m/>
    <m/>
    <m/>
    <m/>
    <m/>
    <m/>
    <m/>
    <s v="Desarrollo"/>
  </r>
  <r>
    <m/>
    <n v="74"/>
    <m/>
    <m/>
    <s v="Actualización plan compensación a vendedores PGP &amp; Merchant"/>
    <s v="Update de la matriz digital para generar la compensación variable a vendedores de GE y Merchant."/>
    <m/>
    <s v="TBD"/>
    <d v="2025-01-01T00:00:00"/>
    <d v="2025-10-01T00:00:00"/>
    <n v="244"/>
    <s v="On time"/>
    <x v="0"/>
    <m/>
    <s v="IT Group"/>
    <x v="2"/>
    <s v="IT Local "/>
    <s v="No aplica"/>
    <s v="Pablo Vela"/>
    <s v="Ninfaedith Fernández"/>
    <s v="Velia Niño"/>
    <s v="Tania Mercado"/>
    <s v="Finanzas /Compras / IT"/>
    <s v="Sí"/>
    <x v="3"/>
    <s v="Finanzas/RH/Compras/Nitropet"/>
    <n v="4"/>
    <n v="5"/>
    <n v="4"/>
    <n v="5"/>
    <n v="3"/>
    <n v="5"/>
    <n v="5"/>
    <n v="465"/>
    <n v="3"/>
    <n v="2"/>
    <n v="2"/>
    <n v="3"/>
    <n v="3"/>
    <n v="1"/>
    <n v="3"/>
    <n v="255"/>
    <n v="720"/>
    <s v="S: Proveedor seleccionado, en proceso de alta y sesiones iniciales de analisis de alcance y plan de desarrollo_x000a_N: Concuir el proceso de arranque y hacer seguimiento de sprints "/>
    <m/>
    <m/>
    <m/>
    <m/>
    <m/>
    <m/>
    <m/>
    <m/>
    <m/>
    <m/>
    <m/>
    <m/>
    <m/>
    <m/>
    <s v="Nuevo"/>
  </r>
  <r>
    <m/>
    <n v="82"/>
    <s v="AM03192"/>
    <n v="30489"/>
    <s v="Trackabout Value Streams. Tablero Lento Movimiento"/>
    <s v="Tablero que permite identificar los cilindros que entregamos a los clientes y que no regresan a nuestras plantas en periodos de 30, 45, 60 días (Contador, identifica a clientes con lento movimiento para detonar acciones de recuperación o cobro automático. "/>
    <m/>
    <d v="2024-09-01T00:00:00"/>
    <d v="2024-01-09T00:00:00"/>
    <d v="2025-03-01T00:00:00"/>
    <n v="417"/>
    <s v="On time"/>
    <x v="0"/>
    <m/>
    <s v="Digital Nlatam"/>
    <x v="0"/>
    <s v="Digital "/>
    <m/>
    <s v="Oscar Flores"/>
    <s v="Oscar Flores"/>
    <s v="Uriel Torres"/>
    <s v="Armando Guerrero"/>
    <s v="PGP Norte"/>
    <s v="Sí"/>
    <x v="2"/>
    <s v="Producción/Distribución Envasados"/>
    <n v="5"/>
    <n v="5"/>
    <n v="5"/>
    <n v="5"/>
    <n v="3"/>
    <n v="3"/>
    <n v="3"/>
    <n v="435"/>
    <n v="5"/>
    <n v="4"/>
    <n v="1"/>
    <n v="3"/>
    <n v="1"/>
    <n v="1"/>
    <n v="3"/>
    <n v="270"/>
    <n v="705"/>
    <s v="S:  Tablero terminado_x000a_N: Corrección de duplicidad de cilindros en TA. Pendiente Integración a CRM para que se generen tareas para una segunda etapa"/>
    <s v="1. Sesión para validar siguientes pasos con el proceso, después de elaborado el reporte - Semana del 3 al 7 de marzo"/>
    <n v="55000"/>
    <m/>
    <s v="Mejora la Rotación de cilindros_x000a_Mejora en el control de activos"/>
    <m/>
    <m/>
    <m/>
    <m/>
    <m/>
    <m/>
    <m/>
    <n v="0"/>
    <d v="2025-07-01T00:00:00"/>
    <d v="2026-06-01T00:00:00"/>
    <s v="Terminado"/>
  </r>
  <r>
    <m/>
    <n v="76"/>
    <m/>
    <m/>
    <s v="Modulo para Análisis de patrones de consumo de Ctes.."/>
    <s v="Proyecto Réplica de Digital Américas"/>
    <m/>
    <m/>
    <d v="2025-01-01T00:00:00"/>
    <d v="2025-10-01T00:00:00"/>
    <n v="244"/>
    <m/>
    <x v="1"/>
    <m/>
    <s v="Digital Nlatam"/>
    <x v="2"/>
    <m/>
    <m/>
    <s v="Oscar Flores"/>
    <s v="Oscar Flores"/>
    <s v="Gerardo Moya"/>
    <s v="José Ramón Rodríguez"/>
    <m/>
    <m/>
    <x v="3"/>
    <s v="Marketing/Ventas Cilindros"/>
    <n v="3"/>
    <n v="5"/>
    <n v="3"/>
    <n v="5"/>
    <m/>
    <n v="1"/>
    <n v="3"/>
    <n v="300"/>
    <n v="5"/>
    <n v="5"/>
    <n v="2"/>
    <n v="5"/>
    <n v="3"/>
    <n v="3"/>
    <n v="5"/>
    <n v="420"/>
    <n v="720"/>
    <s v="S: Gerardo revisará información con el equipo de José Pinto para probar los datos._x000a_N: En función de las pruebas se definirán los sig. Pasos"/>
    <m/>
    <m/>
    <m/>
    <m/>
    <m/>
    <m/>
    <m/>
    <m/>
    <m/>
    <m/>
    <m/>
    <m/>
    <m/>
    <m/>
    <s v="Nuevo"/>
  </r>
  <r>
    <m/>
    <n v="77"/>
    <m/>
    <m/>
    <s v="Cobro automático de rentas y mtto. a clientes de contado"/>
    <s v="Automatizar el cobro de rentas y mantenimientos a clientes de contado."/>
    <m/>
    <s v="TBD"/>
    <d v="2025-01-01T00:00:00"/>
    <s v="TBD"/>
    <n v="244"/>
    <s v="No iniciado"/>
    <x v="1"/>
    <m/>
    <s v="IT Group"/>
    <x v="2"/>
    <s v="IT Local"/>
    <m/>
    <s v="Marco Pacheco"/>
    <s v="Deyanira Blanco "/>
    <m/>
    <s v="José Ramón Rodríguez"/>
    <m/>
    <s v="Sí"/>
    <x v="3"/>
    <s v="Marketing/Ventas Cilindros"/>
    <n v="3"/>
    <n v="1"/>
    <n v="3"/>
    <n v="5"/>
    <n v="5"/>
    <n v="5"/>
    <n v="5"/>
    <n v="405"/>
    <n v="4"/>
    <n v="3"/>
    <n v="2"/>
    <n v="3"/>
    <n v="3"/>
    <n v="3"/>
    <n v="3"/>
    <n v="315"/>
    <n v="720"/>
    <s v="S: Automatizar el cobro de rentas y Mattos a clientes de Contado / Crédito_x000a_N: Realizar Junta para entender requerimientos del negocio. Sesión con Alejandro Torres / Deyanira Blanco / Rubén / Oscar Flores  Monterrubio. Evaluar uso de un Orquestador"/>
    <s v="Agendar sesión para definir requerimientos de Negocio 3Mar25"/>
    <m/>
    <m/>
    <m/>
    <m/>
    <m/>
    <m/>
    <m/>
    <m/>
    <m/>
    <m/>
    <m/>
    <m/>
    <m/>
    <s v="Nuevo"/>
  </r>
  <r>
    <m/>
    <m/>
    <m/>
    <m/>
    <s v="APP y visor de Mantenimiento para PGS"/>
    <s v="Aplicación para la captura de actividades realizadas en cada PGS que se le da mantenimiento, de manera que arroje las horas y costos incurridos así como un % de productividad por cada operador y que permita conocer el estatus de los PGS que se encuentran en el talller de mantenimiento."/>
    <m/>
    <m/>
    <d v="2025-07-01T00:00:00"/>
    <d v="2025-09-01T00:00:00"/>
    <n v="62"/>
    <s v="On time"/>
    <x v="4"/>
    <m/>
    <s v="Digital Nlatam - Practicantes"/>
    <x v="1"/>
    <m/>
    <m/>
    <s v="Diego Carpio"/>
    <s v="Heberto Marín"/>
    <m/>
    <s v="Miguel Delgado"/>
    <s v="Operaciones"/>
    <m/>
    <x v="3"/>
    <m/>
    <n v="3"/>
    <n v="5"/>
    <n v="1"/>
    <n v="5"/>
    <n v="0"/>
    <n v="3"/>
    <n v="3"/>
    <n v="300"/>
    <n v="5"/>
    <n v="5"/>
    <n v="2"/>
    <n v="3"/>
    <n v="5"/>
    <n v="3"/>
    <n v="5"/>
    <n v="420"/>
    <n v="720"/>
    <m/>
    <m/>
    <s v="Control"/>
    <m/>
    <m/>
    <m/>
    <m/>
    <m/>
    <m/>
    <m/>
    <m/>
    <m/>
    <m/>
    <m/>
    <m/>
    <s v="Nuevo Arrancado"/>
  </r>
  <r>
    <s v="E7"/>
    <n v="78"/>
    <m/>
    <m/>
    <s v="Reporte One Page de ventas"/>
    <s v="Reporte integral del área de ventas, que incluye los compromisos de diversos indicadores_x000a_"/>
    <m/>
    <s v="TBD"/>
    <d v="2024-01-05T00:00:00"/>
    <s v="TBD"/>
    <n v="606"/>
    <s v="Stand by"/>
    <x v="0"/>
    <m/>
    <s v="Transformación Digital"/>
    <x v="2"/>
    <s v="SSC"/>
    <s v="Desarrollo de Negocios"/>
    <s v="Oscar Flores"/>
    <s v="Ruben González"/>
    <s v="César Paz"/>
    <s v="Tania Mercado"/>
    <s v="Desarrollo de Negocios"/>
    <s v="Sí"/>
    <x v="3"/>
    <s v="Finanzas/RH/Compras/Nitropet"/>
    <n v="3"/>
    <n v="5"/>
    <n v="3"/>
    <n v="5"/>
    <n v="0"/>
    <n v="1"/>
    <n v="5"/>
    <n v="330"/>
    <n v="4"/>
    <n v="5"/>
    <n v="2"/>
    <n v="3"/>
    <n v="3"/>
    <n v="3"/>
    <n v="5"/>
    <n v="375"/>
    <n v="705"/>
    <s v="S: Se definieron requerimientos y se habilitaron en CRM. Tareas para vendedores para registrar compromisos de recolección de cilindros, cobros de rentas. _x000a_N: Retomar proyecto con Negocio, Diseñar reporte. Hacer plan de trabajo. Junta con Negocio para definir requerimientos"/>
    <m/>
    <m/>
    <m/>
    <s v="Tiempo - Disminución de horas en elaboración de reportes área de Ventas"/>
    <m/>
    <m/>
    <m/>
    <m/>
    <m/>
    <m/>
    <m/>
    <m/>
    <m/>
    <m/>
    <s v="Nuevo"/>
  </r>
  <r>
    <m/>
    <n v="83"/>
    <s v="AM03412"/>
    <n v="30490"/>
    <s v="Trackabout Value Streams. Tablero Desviaciones comerciales"/>
    <s v="Identificar todos los cilindros que nos regresan los clientes a los cuales no les entregué originalmente"/>
    <m/>
    <d v="2024-10-01T00:00:00"/>
    <d v="2024-01-09T00:00:00"/>
    <d v="2025-03-04T00:00:00"/>
    <n v="420"/>
    <s v="On time"/>
    <x v="0"/>
    <m/>
    <s v="Digital Nlatam"/>
    <x v="0"/>
    <s v="Digital "/>
    <m/>
    <s v="Edgar Borquez"/>
    <s v="Oscar Flores"/>
    <s v="Uriel Torres"/>
    <s v="José Ramón Rodríguez"/>
    <s v="PGP Norte"/>
    <s v="Sí"/>
    <x v="2"/>
    <s v="Marketing/Ventas Cilindros"/>
    <n v="5"/>
    <n v="5"/>
    <n v="5"/>
    <n v="5"/>
    <n v="3"/>
    <n v="3"/>
    <n v="3"/>
    <n v="435"/>
    <n v="5"/>
    <n v="4"/>
    <n v="1"/>
    <n v="3"/>
    <n v="1"/>
    <n v="1"/>
    <n v="3"/>
    <n v="270"/>
    <n v="705"/>
    <s v="S:  Tablero terminado _x000a_N: En proceso de identificar casos de desviaciones para tomar acción. En evaluación etapa de integración con CRM"/>
    <s v="1. Dar seguimiento en la semana del 24 al 28 de Feb, para validar la funcionalidad del ultimo requerimiento del filtro._x000a_2. Junta en la semana del 20 al 28 de feb para aterrizar beneficios potenciales en conjunto con el BB (Edgar junto con José Ramon)_x000a_3. Confirmar que la herramienta está terminada y ahora hay que aprovecharla para detectar oportunidades. Sesión 4Mar25"/>
    <n v="41293"/>
    <m/>
    <s v="Mejor control de activos"/>
    <m/>
    <n v="12388"/>
    <m/>
    <m/>
    <m/>
    <m/>
    <m/>
    <n v="12388"/>
    <d v="2025-10-01T00:00:00"/>
    <d v="2026-09-01T00:00:00"/>
    <s v="Terminado"/>
  </r>
  <r>
    <m/>
    <n v="80"/>
    <m/>
    <n v="27154"/>
    <s v="Reporte de ventas y forecast para mezclas especiales."/>
    <s v="Automatizar el reporte de ventas de gases especiales a un nivel de detalle granular y que sirva como base para el cálculo del forecast (Se necesitan varios cortes al mes)"/>
    <m/>
    <s v="TBD"/>
    <d v="2025-01-01T00:00:00"/>
    <d v="2025-10-01T00:00:00"/>
    <n v="273"/>
    <s v="On time"/>
    <x v="1"/>
    <m/>
    <s v="Digital Nlatam"/>
    <x v="1"/>
    <s v="Digital"/>
    <s v="TBD"/>
    <s v="Raúl Gallegos "/>
    <s v="Raúl Gallegos "/>
    <m/>
    <s v="José Ramón Rodríguez"/>
    <m/>
    <s v="Sí"/>
    <x v="2"/>
    <m/>
    <n v="3"/>
    <n v="5"/>
    <n v="1"/>
    <n v="5"/>
    <n v="0"/>
    <n v="1"/>
    <n v="5"/>
    <n v="300"/>
    <n v="4"/>
    <n v="4"/>
    <n v="3"/>
    <n v="5"/>
    <n v="3"/>
    <n v="5"/>
    <n v="3"/>
    <n v="405"/>
    <n v="705"/>
    <s v="S: Se identificó oportunidad con usuario y se requiere definiciones de alcances y líderes para el proyecto._x000a_Se revisa el alcance del reporte de ventas que está en proceso y hay posibilidad de integrar ambos requerimientos y desarrollar un solo reporte_x000a_N: Sesión con Process Owner para tomar definiciones de negocio_x000a_30/06/2025 : Se toma un nuevo modelo de datos para hacer el cálculo del forecast"/>
    <s v="Se sugiere dividir el proyecto en dos etapas para acelerar el resultado:_x000a_Etapa 1: Ampliar el alcance del proyecto de forecast automático de Oscar Flores para que incluya Especiales, ese proyecto tiene 70% de avance y tiene juntas de seguimiento quincenales, la siguiente junta es el 28 de feb._x000a_30/06/2025 : Pendiente la validación de datos resultado de correr el nuevo modelo _x000a_Etapa 2: Levantar requerimientos para diseñar el reporte de ventas, se propone revisar el proceso As Is con César Moreno y Pablo Núñez / semana del 20 al 28 de feb._x000a_"/>
    <m/>
    <m/>
    <s v="Optimización de procesos_x000a_Reducción de tiempos"/>
    <m/>
    <m/>
    <m/>
    <m/>
    <m/>
    <m/>
    <m/>
    <m/>
    <m/>
    <m/>
    <s v="Nuevo"/>
  </r>
  <r>
    <m/>
    <n v="81"/>
    <m/>
    <m/>
    <s v="Sistema de resurtimiento en JDE de HG (RPS - POP)"/>
    <s v="Desarrollo de un sistema que identifique producto en lento movimiento para transferencia a otras localidades e incrementar ventas."/>
    <m/>
    <d v="2023-01-01T00:00:00"/>
    <d v="2024-03-30T00:00:00"/>
    <d v="2025-10-01T00:00:00"/>
    <n v="521"/>
    <s v="En riesgo ente &gt;1&lt;2 meses"/>
    <x v="0"/>
    <m/>
    <s v="IT Group"/>
    <x v="1"/>
    <s v="IT Local"/>
    <m/>
    <s v="Marco Pacheco"/>
    <s v="Nancy González"/>
    <s v="Jaime Hernández"/>
    <s v="José Ramón Rodríguez"/>
    <s v="Nacional"/>
    <s v="Sí"/>
    <x v="1"/>
    <s v="Marketing/Ventas Cilindros"/>
    <n v="5"/>
    <n v="5"/>
    <n v="2"/>
    <n v="5"/>
    <n v="5"/>
    <n v="3"/>
    <n v="5"/>
    <n v="450"/>
    <n v="4"/>
    <n v="2"/>
    <n v="1"/>
    <n v="5"/>
    <n v="3"/>
    <n v="1"/>
    <n v="1"/>
    <n v="255"/>
    <n v="705"/>
    <s v="S: Se encuentra en Análisis por IT incorporando nuevas variables/ requerimientos del negocio. Se identifica la necesidad de desarrollador externo. Salvador cotizó 7.2KUSD mensual por 7 meses de desarrollo con Proveedor TCIS._x000a_N: En espera de aprobación por parte del Negocio para iniciar desarrollo por IT. Cotizar de acuerdo a los requerimientos de Nancy del 13deFeb.  Salvador pedirá una segunda cotización con otro proveedor TGUV 20Feb. Revisar con Marco Pacheco Beneficios estimados del proyecto 20 de Feb25"/>
    <s v="Dar seguimiento a la estimación de la inversión por IT y cantidad de recursos para desarrollos funcionales que cumplan con requerimientos de México._x000a_Manuel da seguimiento con Salvador Reyes y solicita Cotización para evaluar con el negocio los recursos. 14Feb25_x000a_Sesión con Salvador Reyes y Nancy González 19Feb para entender el estatus de la cotización de los cambios."/>
    <n v="150000"/>
    <m/>
    <s v="SI se considera una reducción del 0.5% de la reserva de obsoletos"/>
    <m/>
    <m/>
    <m/>
    <m/>
    <m/>
    <m/>
    <m/>
    <m/>
    <m/>
    <m/>
    <s v="Análisis"/>
  </r>
  <r>
    <m/>
    <n v="90"/>
    <m/>
    <n v="30619"/>
    <s v="Cambio de reporte GAP / inventario de tableau a Power BI"/>
    <s v="Migración de reportes de Tableau a power BI."/>
    <m/>
    <s v="TBD"/>
    <d v="2024-02-28T00:00:00"/>
    <d v="2025-07-01T00:00:00"/>
    <n v="552"/>
    <s v="On time"/>
    <x v="4"/>
    <m/>
    <s v="Digital Nlatam"/>
    <x v="0"/>
    <s v="IT"/>
    <m/>
    <s v="Erika Acosta"/>
    <s v="Erika Acosta"/>
    <s v="Gustavo Primo / Juan Romero "/>
    <s v="Aldo Maldonado"/>
    <m/>
    <s v="Sí"/>
    <x v="2"/>
    <s v="Producción/Distribución Envasados"/>
    <n v="3"/>
    <n v="5"/>
    <n v="2"/>
    <n v="5"/>
    <n v="0"/>
    <n v="3"/>
    <n v="3"/>
    <n v="315"/>
    <n v="5"/>
    <n v="5"/>
    <n v="2"/>
    <n v="5"/>
    <n v="3"/>
    <n v="3"/>
    <n v="3"/>
    <n v="390"/>
    <n v="705"/>
    <s v="S: Ya se tiene una versión actual, los cambios están en desarrollo, se ha dado prioridad a Homecare_x000a_N: Terminar desarrollos, validar información y desplegar. Revision final ultima semana de Mayo"/>
    <s v="1. Sesión de seguimiento con Gerardo y Erika para armar plan de trabajo y prioridad para la migración de los reportes semana 24 al 28 de feb"/>
    <s v="Control de Activos"/>
    <m/>
    <m/>
    <m/>
    <m/>
    <m/>
    <m/>
    <m/>
    <m/>
    <m/>
    <m/>
    <m/>
    <m/>
    <s v="Terminado"/>
  </r>
  <r>
    <m/>
    <n v="91"/>
    <s v="Proceso Jul-25"/>
    <n v="30491"/>
    <s v="Trackabout Value Streams Dashboard. &quot;Black Hole&quot; "/>
    <s v="Herramienta de análisis de datos digital para identificar aquellos cilindros que NO estaban registrados en inventario de activos y gracias a Trackabout se recuperan."/>
    <m/>
    <d v="2024-09-01T00:00:00"/>
    <d v="2024-01-09T00:00:00"/>
    <d v="2025-04-01T00:00:00"/>
    <n v="602"/>
    <s v="En riesgo o vencido &gt; 2 meses"/>
    <x v="0"/>
    <m/>
    <s v="Digital Nlatam"/>
    <x v="0"/>
    <s v="Digital "/>
    <s v="Aldo Maldonado"/>
    <s v="Erika Acosta"/>
    <s v="Erika Acosta"/>
    <s v="Uriel Torres"/>
    <s v="Civoney Alvarez"/>
    <s v="PGP Norte"/>
    <s v="Sí"/>
    <x v="2"/>
    <s v="Producción/Distribución Envasados"/>
    <n v="3"/>
    <n v="5"/>
    <n v="1"/>
    <n v="5"/>
    <n v="1"/>
    <n v="3"/>
    <n v="5"/>
    <n v="345"/>
    <n v="5"/>
    <n v="5"/>
    <n v="3"/>
    <n v="3"/>
    <n v="1"/>
    <n v="3"/>
    <n v="3"/>
    <n v="345"/>
    <n v="690"/>
    <s v="S:  Tablero elaborado en validación (elaborado por Aldo Maldonado). Se está realizando limpieza de datos en TA._x000a_N: Definir si el tablero actual cumple el objetivo, sino hacer los ajustes pertinentes. Validar la calidad de los datos en TA."/>
    <s v="1. Sesión para revisar alcance del reporte existente y levantar requerimientos - Semana del 3 al 7 de marzo"/>
    <s v="Control de Activos"/>
    <m/>
    <s v="Control de activos"/>
    <m/>
    <m/>
    <m/>
    <m/>
    <m/>
    <m/>
    <m/>
    <m/>
    <m/>
    <m/>
    <s v="Terminado"/>
  </r>
  <r>
    <m/>
    <n v="84"/>
    <m/>
    <m/>
    <s v="Tablero One Page de indicadores para control de cilindros en Power BI"/>
    <s v="Aprovechar la migración de tablea a power BI de reportes clave de Control del cilindros para armar un reporte One Page"/>
    <m/>
    <s v="TBD"/>
    <d v="2024-03-12T00:00:00"/>
    <d v="2025-09-01T00:00:00"/>
    <n v="539"/>
    <s v="On time"/>
    <x v="4"/>
    <m/>
    <s v="Digital Nlatam - Citizen Developers"/>
    <x v="1"/>
    <s v="Digital "/>
    <m/>
    <s v="Erika Acosta"/>
    <s v="Erika Acosta"/>
    <s v="TBD"/>
    <s v="Aldo Maldonado"/>
    <m/>
    <s v="Sí"/>
    <x v="2"/>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
    <m/>
    <m/>
    <s v="Simplicidad administrativa y mejora en el análisis de información"/>
    <m/>
    <m/>
    <m/>
    <m/>
    <m/>
    <m/>
    <m/>
    <m/>
    <m/>
    <m/>
    <s v="Desarrollo"/>
  </r>
  <r>
    <m/>
    <n v="85"/>
    <m/>
    <m/>
    <s v="Reporte automático de recuperación y aumentos de dotación en power BI"/>
    <s v="Migración de reportes de Tableau a power BI._x000a_"/>
    <m/>
    <s v="TBD"/>
    <d v="2024-05-01T00:00:00"/>
    <d v="2025-11-01T00:00:00"/>
    <n v="489"/>
    <s v="On time"/>
    <x v="4"/>
    <m/>
    <s v="Digital Nlatam - Citizen Developers"/>
    <x v="1"/>
    <s v="Digital"/>
    <m/>
    <s v="Erika Acosta"/>
    <s v="Erika Acosta "/>
    <s v="Gustavo Primo "/>
    <s v="Aldo Maldonado"/>
    <m/>
    <s v="Sí"/>
    <x v="2"/>
    <s v="Producción/Distribución Envasados"/>
    <n v="3"/>
    <n v="5"/>
    <n v="2"/>
    <n v="5"/>
    <n v="0"/>
    <n v="3"/>
    <n v="3"/>
    <n v="315"/>
    <n v="5"/>
    <n v="5"/>
    <n v="2"/>
    <n v="5"/>
    <n v="3"/>
    <n v="3"/>
    <n v="3"/>
    <n v="390"/>
    <n v="705"/>
    <s v="S: Ya se tiene una versión actual, los cambios están en están en desarrollo, se ha dado prioridad a Homecare, después se dará prioridad al reporte GAP._x000a_N: Terminar desarrollos, validar información y desplegar."/>
    <s v="1. Sesión de seguimiento con Gerardo y Erika para armar plan de trabajo y prioridad para la migración de los reportes semana 24 al 28 de feb"/>
    <m/>
    <m/>
    <m/>
    <m/>
    <m/>
    <m/>
    <m/>
    <m/>
    <m/>
    <m/>
    <m/>
    <m/>
    <m/>
    <s v="Desarrollo"/>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
  <r>
    <m/>
    <n v="69"/>
    <m/>
    <m/>
    <s v="Identificación proactiva de créditos informales"/>
    <s v="Visor en Power BI para visualizar desviaciones de efectivo"/>
    <m/>
    <d v="2025-05-01T00:00:00"/>
    <x v="0"/>
    <x v="0"/>
    <n v="29"/>
    <s v="On time"/>
    <x v="0"/>
    <m/>
    <x v="0"/>
    <x v="0"/>
    <m/>
    <s v="Aldo Maldonado"/>
    <s v="Oscar Flores"/>
    <s v="Oscar Flores"/>
    <m/>
    <s v="José Ramón Rodríguez"/>
    <s v="PGP Nacional"/>
    <s v="Si"/>
    <s v="Marina Dávila"/>
    <s v="Marketing/Ventas Cilindros"/>
    <n v="3"/>
    <n v="5"/>
    <n v="1"/>
    <n v="5"/>
    <n v="0"/>
    <n v="1"/>
    <n v="5"/>
    <n v="300"/>
    <n v="5"/>
    <n v="5"/>
    <n v="2"/>
    <n v="3"/>
    <n v="5"/>
    <n v="3"/>
    <n v="5"/>
    <n v="420"/>
    <n v="720"/>
    <s v="S: Sesión jueves 10 julio para validación de datos y liberación del visor"/>
    <s v="Concluido"/>
    <s v="Compliance - Soft: Working Capital"/>
    <m/>
    <x v="0"/>
    <m/>
    <m/>
    <m/>
    <m/>
    <m/>
    <m/>
    <m/>
    <n v="0"/>
    <m/>
    <m/>
    <x v="0"/>
  </r>
  <r>
    <s v="G9"/>
    <n v="7"/>
    <s v="AM03224"/>
    <m/>
    <s v="Facturación Dia paciente instituciones públicas RPA"/>
    <s v="Automatizar el proceso de facturación de Día Paciente del negocio de Homecare."/>
    <m/>
    <s v="PROYECTO ANTERIOR"/>
    <x v="1"/>
    <x v="1"/>
    <n v="357"/>
    <s v="On time"/>
    <x v="0"/>
    <s v="No"/>
    <x v="1"/>
    <x v="0"/>
    <s v="IT Local"/>
    <s v="NA"/>
    <s v="Alan Mendoza"/>
    <s v="Nohemí Perez / _x000a_Alan Mendoza"/>
    <s v="Ruben Monterrubio"/>
    <s v="Armando Guerrero"/>
    <s v="PGP Nte./ Occidente / Noroeste"/>
    <s v="Sí"/>
    <s v="Claudia Oliden"/>
    <s v="Marketing/Ventas Cilindros"/>
    <n v="3"/>
    <n v="5"/>
    <n v="1"/>
    <n v="5"/>
    <n v="5"/>
    <n v="3"/>
    <n v="3"/>
    <n v="375"/>
    <n v="5"/>
    <n v="5"/>
    <n v="3"/>
    <n v="5"/>
    <n v="5"/>
    <n v="5"/>
    <n v="5"/>
    <n v="495"/>
    <n v="870"/>
    <s v="S: Ya liberado y funcionando._x000a_N: Seguimiento por parte del negocio. Calcular beneficio y reportar $"/>
    <s v="Terminado"/>
    <s v="Reducción de Tiempo"/>
    <m/>
    <x v="1"/>
    <m/>
    <m/>
    <m/>
    <m/>
    <m/>
    <m/>
    <m/>
    <n v="0"/>
    <m/>
    <m/>
    <x v="0"/>
  </r>
  <r>
    <s v="E5"/>
    <n v="104"/>
    <s v="GPG33156"/>
    <m/>
    <s v="Email automation Customer Insight / AI"/>
    <s v="Envío de correos automáticos a grupos de clientes en función del cumplimiento de criterios predefinidos, para generar clientes potenciales de Ventas Nuevas."/>
    <m/>
    <s v="TBD"/>
    <x v="2"/>
    <x v="1"/>
    <n v="362"/>
    <s v="On time"/>
    <x v="1"/>
    <m/>
    <x v="2"/>
    <x v="0"/>
    <s v="Externo"/>
    <s v="Desarrollo de Negocios"/>
    <s v="Tania Castorena"/>
    <s v="Jorge Villarreal"/>
    <s v="Externo"/>
    <s v="José Ramón Rodríguez"/>
    <s v="Desarrollo de Negocios"/>
    <s v="Sí"/>
    <s v="Marina Dávila"/>
    <m/>
    <n v="3"/>
    <n v="5"/>
    <n v="5"/>
    <n v="5"/>
    <n v="3"/>
    <n v="3"/>
    <n v="3"/>
    <n v="405"/>
    <n v="3"/>
    <n v="3"/>
    <n v="2"/>
    <n v="3"/>
    <n v="3"/>
    <n v="1"/>
    <n v="3"/>
    <n v="270"/>
    <n v="675"/>
    <s v="S: Liberada y funcionando con campaña actual. Promoción del COBOT. 27Ene25. 2600 correos que generaron 30 leads interesados en una prueba._x000a_N: Seguimiento a la campaña actual y diseño de nuevas campañas"/>
    <s v="Se revisó con Adalberto Mejía estatus y se identifica la necesidad de depurar datos de contacto (e-mails) con perfil de dueños de empresa y tomadores de decisiones. Sesión De Adalberto con Tania Castorena semana del 2 de Mayo para revisar estatus"/>
    <n v="500000"/>
    <m/>
    <x v="2"/>
    <m/>
    <m/>
    <m/>
    <m/>
    <m/>
    <m/>
    <m/>
    <n v="0"/>
    <m/>
    <m/>
    <x v="0"/>
  </r>
  <r>
    <s v="A5"/>
    <n v="1"/>
    <s v="AM03524"/>
    <n v="27157"/>
    <s v="Rental &amp; Fees Tracking RPA/AI"/>
    <s v="Herramienta para automatizar el cobro de rentas a clientes y dar seguimiento. (Etapa 1 Dashboard de datos)"/>
    <m/>
    <s v="TBD"/>
    <x v="3"/>
    <x v="2"/>
    <n v="425"/>
    <s v="On time"/>
    <x v="1"/>
    <m/>
    <x v="3"/>
    <x v="0"/>
    <s v="Digital EEUU"/>
    <m/>
    <s v="Oscar Flores"/>
    <s v="Oscar Flores / Alejandro Torres"/>
    <s v="Iván Arredondo/Lei Sun"/>
    <s v="José Ramón Rodríguez"/>
    <s v="PGP Norte"/>
    <s v="Sí"/>
    <s v="Marina Dávila"/>
    <s v="Marketing/Ventas Cilindros"/>
    <n v="5"/>
    <n v="5"/>
    <n v="5"/>
    <n v="5"/>
    <n v="3"/>
    <n v="3"/>
    <n v="5"/>
    <n v="465"/>
    <n v="5"/>
    <n v="5"/>
    <n v="2"/>
    <n v="3"/>
    <n v="3"/>
    <n v="5"/>
    <n v="3"/>
    <n v="390"/>
    <n v="855"/>
    <s v="S: Identificación de oportunidades de incremento del ingreso por cobro de rentas. Versión conectada a JDE México, con detalle de casos por vendedor. Liberado para identificar oportunidades de cobro_x000a__x000a_N: Se realiza presentación de la Htta y en proceso capacitaciones a personal"/>
    <s v="Armar plan de despliegue - Programar las sesiones de capacitación con Gtes _x000a_Actualizar valores de target para rentas, con la Corporación  - completo_x000a_Desarrollar tablero para el tracking de beneficios con apoyo de la Corporación_x000a_Sesión para validar cómo conectarlo con CRM y programar tareas para ventas_x000a_"/>
    <n v="300000"/>
    <m/>
    <x v="3"/>
    <m/>
    <m/>
    <n v="25557"/>
    <n v="13000"/>
    <m/>
    <m/>
    <m/>
    <n v="38557"/>
    <d v="2025-05-01T00:00:00"/>
    <d v="2026-04-01T00:00:00"/>
    <x v="0"/>
  </r>
  <r>
    <s v="G1"/>
    <n v="101"/>
    <m/>
    <m/>
    <s v="Trackabout Value Streams. Automatización de la generación de la órden para facturar a clientes cilindros dañados."/>
    <s v="Identificar los activos dañados por clientes, que deben ser dados de baja por ya no ser aptos para servicio, o bien que requieren un mantenimiento para continuar en operación y automatizar el cobro al cliente y éstos facturarlos automaticamente al cliente en un proceso Automático"/>
    <m/>
    <d v="2024-12-01T00:00:00"/>
    <x v="4"/>
    <x v="3"/>
    <m/>
    <s v="No iniciado"/>
    <x v="1"/>
    <m/>
    <x v="3"/>
    <x v="1"/>
    <s v="Digital"/>
    <m/>
    <s v="Jessica Zanella"/>
    <s v="Jessica Zanella"/>
    <s v="Uriel Torres"/>
    <s v="Aldo Maldonado"/>
    <s v="Nacional "/>
    <s v="Sí"/>
    <s v="Pilar Arenas"/>
    <s v="Marketing/Ventas Cilindros"/>
    <n v="5"/>
    <n v="5"/>
    <n v="4"/>
    <n v="5"/>
    <n v="3"/>
    <n v="3"/>
    <n v="3"/>
    <n v="420"/>
    <n v="5"/>
    <n v="4"/>
    <n v="1"/>
    <n v="3"/>
    <n v="1"/>
    <n v="1"/>
    <n v="3"/>
    <n v="270"/>
    <n v="690"/>
    <s v="S: Se desarrollo reporte de cilindros potenciales de cobro de Mtto._x000a_N: Revisar / confirmar causas que se alimentan desde Trackabout. Limpieza de datos de Cilindros/activos en TA Vs JDE. Falta definición de negocio (proceso) para identificar automatización de cargos y/o excepciones. No está estandarizado el monto para cobro"/>
    <s v="1. Pendiente concluir con la validación de la calidad de la información - 30 de marzo_x000a_2. Sesión con Jessica Zanella para mapear empezar con la definición de requerimientos de negocio - 10 al 14 de marzo"/>
    <n v="117000"/>
    <m/>
    <x v="4"/>
    <m/>
    <m/>
    <m/>
    <m/>
    <m/>
    <m/>
    <m/>
    <n v="0"/>
    <m/>
    <m/>
    <x v="1"/>
  </r>
  <r>
    <s v="E6"/>
    <n v="1"/>
    <m/>
    <m/>
    <s v="Modulo Bulk &amp; Microbulk eChannel"/>
    <s v="Acceso a facturación, estados de cuenta, históricos de consumo, niveles de tanques y sobre pedidos de clientes de bulk, microbulk y mixtos."/>
    <m/>
    <s v="PROYECTO ANTERIOR"/>
    <x v="5"/>
    <x v="4"/>
    <n v="276"/>
    <s v="On time"/>
    <x v="1"/>
    <s v="No"/>
    <x v="2"/>
    <x v="0"/>
    <s v="IT Corporativo"/>
    <s v="NA"/>
    <s v="Adriana Loredo / Jessica Zanella"/>
    <s v="Tania Castorena"/>
    <s v="Adolfo Olmedo"/>
    <s v="José Ramón Rodríguez"/>
    <s v="Desarrollo de Negocios"/>
    <s v="Sí"/>
    <s v="Claudia Oliden"/>
    <s v="Marketing/Ventas Cilindros"/>
    <n v="3"/>
    <n v="5"/>
    <n v="5"/>
    <n v="5"/>
    <n v="1"/>
    <n v="3"/>
    <n v="5"/>
    <n v="405"/>
    <n v="3"/>
    <n v="4"/>
    <n v="2"/>
    <n v="5"/>
    <n v="3"/>
    <n v="1"/>
    <n v="5"/>
    <n v="345"/>
    <n v="750"/>
    <s v="S: Terminado_x000a_N: En proceso despliegue interno y externo."/>
    <s v="Productividad - Soft Savings $106.5 K USD,  Hard Savings $15 K USD (conversión digital de pedidos cliente sobre pedido)"/>
    <n v="15000"/>
    <m/>
    <x v="5"/>
    <m/>
    <m/>
    <m/>
    <m/>
    <m/>
    <m/>
    <m/>
    <n v="0"/>
    <d v="2025-07-01T00:00:00"/>
    <d v="2026-06-01T00:00:00"/>
    <x v="0"/>
  </r>
  <r>
    <m/>
    <n v="94"/>
    <m/>
    <m/>
    <s v="Herramienta Digital para el Análisis, Monitoreo e identificación de riesgos de manera remota de variables administrativas en Sucursales"/>
    <s v="Herramienta de diagnostico/medición de riesgos en sucursales en los siguientes temas: microcréditos, tiempo de cierre de bitácoras, TDI vs lista de empleados, productos a demostración, añejamiento en productos a demostración entre otras."/>
    <m/>
    <d v="2025-04-01T00:00:00"/>
    <x v="6"/>
    <x v="0"/>
    <n v="91"/>
    <s v="On time"/>
    <x v="0"/>
    <m/>
    <x v="0"/>
    <x v="0"/>
    <m/>
    <s v="Aldo Maldonado"/>
    <s v="Oscar Flores"/>
    <s v="Oscar Flores"/>
    <m/>
    <s v="José Ramón Rodríguez"/>
    <s v="PGP Nacional"/>
    <s v="Si"/>
    <s v="Marina Dávila"/>
    <s v="Marketing/Ventas Cilindros"/>
    <n v="3"/>
    <n v="5"/>
    <n v="1"/>
    <n v="5"/>
    <n v="0"/>
    <n v="1"/>
    <n v="3"/>
    <n v="270"/>
    <n v="5"/>
    <n v="5"/>
    <n v="2"/>
    <n v="3"/>
    <n v="5"/>
    <n v="3"/>
    <n v="5"/>
    <n v="420"/>
    <n v="690"/>
    <s v="S: Se libera herramienta que integra información para monitoreo de indicadores críticos en sucursales._x000a_N: La información de producto a demostración se libera en una herramienta por separardo."/>
    <s v="Concluido"/>
    <s v="Compliance"/>
    <m/>
    <x v="6"/>
    <m/>
    <m/>
    <m/>
    <m/>
    <m/>
    <m/>
    <m/>
    <n v="0"/>
    <m/>
    <m/>
    <x v="0"/>
  </r>
  <r>
    <m/>
    <n v="112"/>
    <m/>
    <m/>
    <s v="Tablero TA en pantallas en plantas y CEDIS*"/>
    <s v="Desarrollar tableros a partir de la información de TA para monitorear la operación en plantas y CEDIS_x000a_"/>
    <m/>
    <d v="2024-12-01T00:00:00"/>
    <x v="4"/>
    <x v="3"/>
    <m/>
    <s v="No iniciado"/>
    <x v="2"/>
    <m/>
    <x v="3"/>
    <x v="1"/>
    <s v="Digital / IT "/>
    <m/>
    <s v="Erika Acosta"/>
    <s v="Erika Acosta"/>
    <s v="Uriel Torres"/>
    <s v="Aldo Maldonado"/>
    <m/>
    <s v="Sí"/>
    <s v="Pilar Arenas"/>
    <m/>
    <n v="3"/>
    <n v="5"/>
    <n v="3"/>
    <n v="5"/>
    <n v="0"/>
    <n v="1"/>
    <n v="3"/>
    <n v="300"/>
    <n v="1"/>
    <n v="3"/>
    <n v="2"/>
    <n v="3"/>
    <n v="3"/>
    <n v="5"/>
    <n v="3"/>
    <n v="300"/>
    <n v="600"/>
    <s v="S: Se enlista necesidad general_x000a_N: Se requiere reunión con Negocio para detallar alcances y detalle de requerimientos"/>
    <s v="1. Sesión para hacer la definición del proyecto y levantar requerimientos."/>
    <m/>
    <m/>
    <x v="7"/>
    <m/>
    <m/>
    <m/>
    <m/>
    <m/>
    <m/>
    <m/>
    <n v="0"/>
    <m/>
    <m/>
    <x v="2"/>
  </r>
  <r>
    <s v="E8"/>
    <n v="1"/>
    <m/>
    <m/>
    <s v="Segmentación de clientes CIAC - Norte"/>
    <s v="Proceso automático para actualizar la segmentación de los clientes de PGP según sus criterios de comportamiento"/>
    <m/>
    <d v="2024-09-01T00:00:00"/>
    <x v="7"/>
    <x v="2"/>
    <n v="417"/>
    <s v="On time"/>
    <x v="3"/>
    <m/>
    <x v="2"/>
    <x v="0"/>
    <s v="SSC"/>
    <m/>
    <s v="Oscar Flores"/>
    <s v="Ana Treviño"/>
    <s v="César Paz"/>
    <s v="José Ramón Rodríguez"/>
    <s v="PGP Nte./ Occidente / Noroeste"/>
    <s v="Sí"/>
    <s v="Pilar Arenas"/>
    <s v="Marketing/Ventas Cilindros"/>
    <n v="3"/>
    <n v="5"/>
    <n v="3"/>
    <n v="5"/>
    <n v="3"/>
    <n v="5"/>
    <n v="3"/>
    <n v="405"/>
    <n v="5"/>
    <n v="5"/>
    <n v="2"/>
    <n v="3"/>
    <n v="3"/>
    <n v="5"/>
    <n v="5"/>
    <n v="420"/>
    <n v="825"/>
    <s v="S:Se desarrolló en CRM tablas con los cuestionarios para capturar la información y mediante un reporte combinando calcular los valores de cada segmento al que corresponden los clientes. Actualmente se está utilizando en CIAC Norte_x000a__x000a_N: Replicar a Centro y otras divisiones"/>
    <s v="1. Sesión para revisar el alcance del avance en CRM y definir cómo se puede replicar para el Centro_x000a_2. Tocar base con Gonzalo y Paco porque hay cambio en el alcance de la implementación del CIAC_x000a_3. Incluir dentro del alcance de los practicantes el diseño del proceso automático de la segmentación"/>
    <s v="Reducción de Tiempo"/>
    <m/>
    <x v="8"/>
    <m/>
    <m/>
    <m/>
    <m/>
    <m/>
    <m/>
    <m/>
    <n v="0"/>
    <m/>
    <m/>
    <x v="0"/>
  </r>
  <r>
    <m/>
    <n v="110"/>
    <m/>
    <m/>
    <s v="Tablero KPIS mensuales Operaciones.(Producción y Distribución)"/>
    <s v="Tablero en PowerBi donde se muestren los principales KPIs de Operaciones."/>
    <m/>
    <d v="2025-08-01T00:00:00"/>
    <x v="4"/>
    <x v="3"/>
    <m/>
    <s v="No iniciado"/>
    <x v="2"/>
    <m/>
    <x v="3"/>
    <x v="1"/>
    <s v="Digital "/>
    <s v="Aldo Maldonado"/>
    <s v="Diego Carpio"/>
    <s v="Diego Carpio"/>
    <s v="Aldo Maldonado"/>
    <s v="Aldo Maldonado"/>
    <s v="Operaciones"/>
    <s v="Sí"/>
    <s v="Marina Dávila"/>
    <m/>
    <n v="3"/>
    <n v="5"/>
    <n v="1"/>
    <n v="5"/>
    <n v="1"/>
    <n v="5"/>
    <n v="5"/>
    <n v="375"/>
    <n v="1"/>
    <n v="5"/>
    <n v="2"/>
    <n v="3"/>
    <n v="3"/>
    <n v="1"/>
    <n v="1"/>
    <n v="240"/>
    <n v="615"/>
    <s v="S: Actualmente Aldo desarrolló parte del tablero. Faltan datos que requieren de un desarrollo para completar el tablero. Se requiere un desarrollo para el registro de las horas hombre (no existe actualmente)_x000a_N. Reunión con líder de operaciones / negocio para definir requerimientos y alcances"/>
    <s v="1. Sesión para revisar alcance del reporte de Aldo y levantar requerimientos de negocio - 3 al 7 de Mar"/>
    <m/>
    <m/>
    <x v="9"/>
    <m/>
    <m/>
    <m/>
    <m/>
    <m/>
    <m/>
    <m/>
    <n v="0"/>
    <m/>
    <m/>
    <x v="2"/>
  </r>
  <r>
    <m/>
    <n v="111"/>
    <m/>
    <m/>
    <s v="Tablero KPIS de Distribución PGP"/>
    <s v="Tablero en PowerBi donde se muestren los principales KPIs de Distribución."/>
    <m/>
    <d v="2024-12-06T00:00:00"/>
    <x v="4"/>
    <x v="3"/>
    <m/>
    <s v="Cancelado"/>
    <x v="2"/>
    <s v="No"/>
    <x v="3"/>
    <x v="2"/>
    <s v="Digital"/>
    <s v="NA"/>
    <s v="Arturo Lozano"/>
    <s v="Arturo Lozano"/>
    <s v="ND"/>
    <s v="Miguel Delgado"/>
    <s v="Operaciones"/>
    <s v="Sí"/>
    <s v="Claudia Oliden"/>
    <s v="Producción/Distribución Envasados"/>
    <n v="3"/>
    <n v="5"/>
    <n v="1"/>
    <n v="5"/>
    <n v="1"/>
    <n v="5"/>
    <n v="5"/>
    <n v="375"/>
    <n v="1"/>
    <n v="5"/>
    <n v="2"/>
    <n v="3"/>
    <n v="3"/>
    <n v="1"/>
    <n v="1"/>
    <n v="240"/>
    <n v="615"/>
    <s v="S: Se tienen actualmente KPIs de distribución._x000a_N: se requiere junta con el negocio para definir requerimientos y alcances de la oportunidad"/>
    <s v="Este tablero fue un requerimiento de Arturo Lozano, sin embargo se está planeando otro proyecto con KPIS de OPERACIONES, lo cual puede absover este requerimiento. Se considera cancelar este proyecto para ingresarlo en el otro de tablero KPIS OPERACIONES."/>
    <m/>
    <m/>
    <x v="3"/>
    <m/>
    <m/>
    <m/>
    <m/>
    <m/>
    <m/>
    <m/>
    <n v="0"/>
    <m/>
    <m/>
    <x v="3"/>
  </r>
  <r>
    <m/>
    <n v="1"/>
    <s v="AM03136"/>
    <m/>
    <s v="Notificaciones automáticas a Clientes. RPA/AI"/>
    <s v="Automatización de proceso de notificación al cliente al momento de generar una transacción con Linde a su nombre."/>
    <m/>
    <d v="2024-01-01T00:00:00"/>
    <x v="8"/>
    <x v="2"/>
    <n v="780"/>
    <s v="On time"/>
    <x v="0"/>
    <s v="No"/>
    <x v="1"/>
    <x v="0"/>
    <s v="IT Local"/>
    <s v="Marina Dávila"/>
    <s v="Oscar Flores"/>
    <s v="Marina Dávila"/>
    <s v="Carlos Arturo Rodríguez_x000a_/ Armando Ramos"/>
    <s v="José Ramón Rodríguez"/>
    <s v="PGP NAL."/>
    <s v="Sí"/>
    <s v="Marina Dávila"/>
    <s v="Marketing/Ventas Cilindros"/>
    <n v="4"/>
    <n v="5"/>
    <n v="5"/>
    <n v="5"/>
    <n v="1"/>
    <n v="5"/>
    <n v="5"/>
    <n v="450"/>
    <n v="5"/>
    <n v="5"/>
    <n v="2"/>
    <n v="5"/>
    <n v="3"/>
    <n v="3"/>
    <n v="3"/>
    <n v="390"/>
    <n v="840"/>
    <s v="S: RPA terminado, liberado para Cedis Saltillo y Cedis VH,_x000a_N: Continuación de despliegue resto de localidades"/>
    <s v="Marina convoca a Fuerza comercial y CSC para comunicación 26 de Feb, Ctes. 27 de Feb."/>
    <s v="Control de Activos"/>
    <n v="0"/>
    <x v="10"/>
    <m/>
    <m/>
    <m/>
    <m/>
    <m/>
    <m/>
    <m/>
    <n v="0"/>
    <m/>
    <m/>
    <x v="0"/>
  </r>
  <r>
    <s v="G4"/>
    <n v="30"/>
    <m/>
    <n v="30648"/>
    <s v="Speach Analytics para CSC"/>
    <s v="Herramienta en el CSC Medigas que detecte palabras  de situaciones críticas que alarme la situación. Generar una herramienta alterna a Berint (detección) y que escale automáticamente casos críticos en Medigas."/>
    <m/>
    <d v="2024-07-01T00:00:00"/>
    <x v="9"/>
    <x v="5"/>
    <m/>
    <s v="Cancelado"/>
    <x v="3"/>
    <m/>
    <x v="3"/>
    <x v="2"/>
    <s v="Digital "/>
    <m/>
    <s v="Marcela Hernández"/>
    <s v="Marcela Hernández"/>
    <s v="Iván Arredondo"/>
    <s v="Tania Mercado"/>
    <s v="Finanzas /Compras / IT"/>
    <s v="Sí"/>
    <s v="Marina Dávila"/>
    <s v="Finanzas/RH/Compras/Nitropet"/>
    <n v="4"/>
    <n v="5"/>
    <n v="1"/>
    <n v="5"/>
    <n v="1"/>
    <n v="1"/>
    <n v="5"/>
    <n v="330"/>
    <n v="3"/>
    <n v="2"/>
    <n v="1"/>
    <n v="5"/>
    <n v="3"/>
    <n v="1"/>
    <n v="5"/>
    <n v="300"/>
    <n v="630"/>
    <s v="S: Se identificó la necesidad en CSC. Analizado posibles soluciones_x000a_Actualmente no se tiene acceso a las BD de Atento, esto limita explotar la informacion_x000a__x000a_N: Definir soluciones potenciales y evaluarlas"/>
    <s v="Su utilizaba el speach Analytics pero quedó obsoleto, se implementó servicio por parte de Atento &quot;Insight&quot; el cual detecta sintomas y urgencias en la llamada (revisado con Karla Rdz)"/>
    <m/>
    <s v="Soft"/>
    <x v="11"/>
    <m/>
    <m/>
    <m/>
    <m/>
    <m/>
    <m/>
    <m/>
    <n v="0"/>
    <m/>
    <m/>
    <x v="3"/>
  </r>
  <r>
    <s v="E1"/>
    <n v="1"/>
    <m/>
    <m/>
    <s v="Datawarehouse de logística para KPIS logística"/>
    <s v="Creación de un Dataware house para KPIS logística."/>
    <m/>
    <s v="PROYECTO ANTERIOR"/>
    <x v="1"/>
    <x v="2"/>
    <n v="416"/>
    <s v="On time"/>
    <x v="2"/>
    <s v="No"/>
    <x v="1"/>
    <x v="0"/>
    <s v="Externo"/>
    <s v="NA"/>
    <s v="Mayela Ramírez"/>
    <s v="Mayela Ramírez"/>
    <s v="Juan España y  proveedor externo"/>
    <s v="Miguel Delgado"/>
    <s v="Operaciones"/>
    <s v="Sí"/>
    <s v="Claudia Oliden"/>
    <s v="Producción/Distribución Envasados"/>
    <n v="5"/>
    <n v="5"/>
    <n v="5"/>
    <n v="5"/>
    <n v="0"/>
    <n v="5"/>
    <n v="5"/>
    <n v="450"/>
    <n v="4"/>
    <n v="4"/>
    <n v="1"/>
    <n v="5"/>
    <n v="3"/>
    <n v="1"/>
    <n v="5"/>
    <n v="345"/>
    <n v="795"/>
    <s v="S: Modelo de datos liberado con el que se han podido construir 3 tableros de indicadores para Distribución._x000a_N: Mantener el modelo y seguir construyendo herramientas basadas en el modelo construido"/>
    <s v="Mayela Ramírez confirma que el proyecto ya está terminado, inlusive los tableros que requiere. Lo que actualmente hace es tener un seguimiento con IT en caso de que algún tablero presente alguna falla."/>
    <s v="Reducción de Tiempo"/>
    <m/>
    <x v="12"/>
    <m/>
    <m/>
    <m/>
    <m/>
    <m/>
    <m/>
    <m/>
    <n v="0"/>
    <m/>
    <m/>
    <x v="0"/>
  </r>
  <r>
    <m/>
    <n v="82"/>
    <s v="AM03192"/>
    <n v="30489"/>
    <s v="Trackabout Value Streams. Tablero Lento Movimiento"/>
    <s v="Tablero que permite identificar los cilindros que entregamos a los clientes y que no regresan a nuestras plantas en periodos de 30, 45, 60 días (Contador, identifica a clientes con lento movimiento para detonar acciones de recuperación o cobro automático. "/>
    <m/>
    <d v="2024-09-01T00:00:00"/>
    <x v="7"/>
    <x v="2"/>
    <n v="417"/>
    <s v="On time"/>
    <x v="0"/>
    <m/>
    <x v="3"/>
    <x v="0"/>
    <s v="Digital "/>
    <m/>
    <s v="Oscar Flores"/>
    <s v="Oscar Flores"/>
    <s v="Uriel Torres"/>
    <s v="Armando Guerrero"/>
    <s v="PGP Norte"/>
    <s v="Sí"/>
    <s v="Pilar Arenas"/>
    <s v="Producción/Distribución Envasados"/>
    <n v="5"/>
    <n v="5"/>
    <n v="5"/>
    <n v="5"/>
    <n v="3"/>
    <n v="3"/>
    <n v="3"/>
    <n v="435"/>
    <n v="5"/>
    <n v="4"/>
    <n v="1"/>
    <n v="3"/>
    <n v="1"/>
    <n v="1"/>
    <n v="3"/>
    <n v="270"/>
    <n v="705"/>
    <s v="S:  Tablero terminado_x000a_N: Corrección de duplicidad de cilindros en TA. Pendiente Integración a CRM para que se generen tareas para una segunda etapa"/>
    <s v="1. Sesión para validar siguientes pasos con el proceso, después de elaborado el reporte - Semana del 3 al 7 de marzo"/>
    <n v="55000"/>
    <m/>
    <x v="13"/>
    <m/>
    <m/>
    <n v="16636"/>
    <n v="10142"/>
    <m/>
    <m/>
    <m/>
    <n v="26778"/>
    <d v="2025-07-01T00:00:00"/>
    <d v="2026-06-01T00:00:00"/>
    <x v="0"/>
  </r>
  <r>
    <m/>
    <n v="128"/>
    <m/>
    <n v="31222"/>
    <s v="Trackabout Value Streams Dashboard - Mejora en la calidad de la información. Detección de duplicados de Num de Serie de cilindros"/>
    <s v="Herramienta que permite identificar desviaciones y asegurar la calidad de los datos dentro de la aplicación de TA, identificando errores y/o inconsistencias de información como Num de Serie."/>
    <m/>
    <d v="2025-01-01T00:00:00"/>
    <x v="10"/>
    <x v="6"/>
    <n v="90"/>
    <s v="On time"/>
    <x v="4"/>
    <m/>
    <x v="3"/>
    <x v="0"/>
    <s v="Digital"/>
    <m/>
    <s v="Anabel Estrada"/>
    <s v="Héctor Cuéllar"/>
    <s v="Uriel Torres"/>
    <s v="Miguel Delgado"/>
    <s v="Nacional"/>
    <s v="Si"/>
    <s v="Pilar Arenas"/>
    <s v="Producción/Distribución Envasados"/>
    <n v="3"/>
    <n v="5"/>
    <n v="4"/>
    <n v="5"/>
    <n v="0"/>
    <n v="3"/>
    <n v="3"/>
    <n v="345"/>
    <n v="5"/>
    <n v="5"/>
    <s v="Validar con Gera y Uriel"/>
    <n v="3"/>
    <n v="1"/>
    <n v="1"/>
    <n v="3"/>
    <e v="#VALUE!"/>
    <m/>
    <s v="S:  Tablero de alta de activos elaborado y liberado en validación. Muestra activos que ingresan por registros de activos (la que debe ser) y los que ingresan por otros medio (recolecta, etc.) esto es FASE 1._x000a_N: AMEF_x000a__x000a_N: Realizar un AMEF y validar nuevos requerimientos para el tablero."/>
    <s v="Sesión de seguimiento con Anabel 3 al 7 de Marzo"/>
    <s v="Compliance"/>
    <m/>
    <x v="14"/>
    <m/>
    <m/>
    <m/>
    <m/>
    <m/>
    <m/>
    <m/>
    <n v="0"/>
    <m/>
    <m/>
    <x v="0"/>
  </r>
  <r>
    <m/>
    <n v="9"/>
    <m/>
    <n v="27154"/>
    <s v="Sales Forecast Tool"/>
    <s v="Herramienta para automatizar el proceso de creación de forecast mensual para PGP basado en modelo de la Región Noroeste._x000a_"/>
    <m/>
    <s v="TBD"/>
    <x v="11"/>
    <x v="7"/>
    <n v="303"/>
    <s v="On time"/>
    <x v="1"/>
    <m/>
    <x v="3"/>
    <x v="3"/>
    <s v="Digital EEUU"/>
    <m/>
    <s v="Oscar Flores"/>
    <s v="Oscar Flores"/>
    <s v="José Lainez"/>
    <s v="José Ramón Rodríguez"/>
    <s v="PGP Norte"/>
    <s v="Sí"/>
    <s v="Marina Dávila"/>
    <s v="Marketing/Ventas Cilindros"/>
    <n v="3"/>
    <n v="5"/>
    <n v="3"/>
    <n v="5"/>
    <n v="0"/>
    <n v="3"/>
    <n v="5"/>
    <n v="360"/>
    <n v="5"/>
    <n v="5"/>
    <n v="3"/>
    <n v="5"/>
    <n v="3"/>
    <n v="5"/>
    <n v="3"/>
    <n v="435"/>
    <n v="795"/>
    <s v="S: Se realiza el desarrollo y se encuentra en pruebas para validar información._x000a_N: Se realizan juntas semanales de seguimiento"/>
    <m/>
    <s v="Reducción de Tiempos en Gtes"/>
    <n v="0"/>
    <x v="15"/>
    <m/>
    <m/>
    <m/>
    <m/>
    <m/>
    <m/>
    <m/>
    <n v="0"/>
    <m/>
    <m/>
    <x v="4"/>
  </r>
  <r>
    <m/>
    <n v="123"/>
    <m/>
    <m/>
    <s v="Tablero para identificar a diario las entregas que no se hicieron a clientes de gases especiales"/>
    <s v="Asegurar la comunicación y gestión comercial oportuna con los clientes cuando entregamos de forma parcial o no entregamos"/>
    <m/>
    <d v="2024-12-01T00:00:00"/>
    <x v="4"/>
    <x v="3"/>
    <m/>
    <s v="No iniciado"/>
    <x v="0"/>
    <m/>
    <x v="2"/>
    <x v="1"/>
    <s v="Trans Digital / Digital"/>
    <s v="Definir"/>
    <s v="Raúl Gallegos "/>
    <s v="César Moreno"/>
    <s v="TBD"/>
    <s v="Tania Mercado"/>
    <m/>
    <s v="Sí"/>
    <s v="Pilar Arenas"/>
    <s v="Finanzas/RH/Compras/Nitropet"/>
    <m/>
    <m/>
    <m/>
    <m/>
    <m/>
    <m/>
    <m/>
    <n v="0"/>
    <m/>
    <m/>
    <m/>
    <m/>
    <m/>
    <m/>
    <m/>
    <n v="0"/>
    <n v="0"/>
    <s v="S: Se identificó oportunidad con usuario y se requiere definiciones de alcances y líderes para el proyecto._x000a_N: Sesión con Process Owner para tomar definiciones de negocio"/>
    <s v="1. Sesión con Raúl Gallegos para Definir el alcance del proyecto y enlistar requerimientos - 24 al 28 de Mar"/>
    <m/>
    <m/>
    <x v="16"/>
    <m/>
    <m/>
    <m/>
    <m/>
    <m/>
    <m/>
    <m/>
    <n v="0"/>
    <m/>
    <m/>
    <x v="2"/>
  </r>
  <r>
    <m/>
    <n v="125"/>
    <m/>
    <m/>
    <s v="Reporte para visualizar cilindros asignados a clientes Vs cobro de renta"/>
    <s v="Visualizar los cilindros y /o activos asignados a clientes vs a los que les cobramos renta con el objetivo de identificar oportunidades de manera sencilla y ágil (Cilindros y tanques / inventario de activos por cliente)."/>
    <m/>
    <d v="2024-12-01T00:00:00"/>
    <x v="4"/>
    <x v="3"/>
    <m/>
    <s v="No iniciado"/>
    <x v="1"/>
    <m/>
    <x v="3"/>
    <x v="1"/>
    <s v="Digital "/>
    <m/>
    <s v="Jorge Ruíz"/>
    <s v="Jorge Ruíz"/>
    <m/>
    <s v="José Ramón Rodríguez"/>
    <m/>
    <s v="Sí"/>
    <s v="Pilar Arenas"/>
    <s v="Marketing/Ventas Cilindros"/>
    <m/>
    <m/>
    <m/>
    <m/>
    <m/>
    <m/>
    <m/>
    <n v="0"/>
    <m/>
    <m/>
    <m/>
    <m/>
    <m/>
    <m/>
    <m/>
    <n v="0"/>
    <n v="0"/>
    <s v="Esta necesidad se cubre con el Proyecto &quot;Rental &amp; Fees Tracking&quot;"/>
    <s v="1. Sesión con Oscar Flores para alinear la necesidad con un solo proyecto - 3 al 7 de Marzo"/>
    <m/>
    <m/>
    <x v="3"/>
    <m/>
    <m/>
    <m/>
    <m/>
    <m/>
    <m/>
    <m/>
    <n v="0"/>
    <m/>
    <m/>
    <x v="2"/>
  </r>
  <r>
    <m/>
    <n v="21"/>
    <m/>
    <n v="27154"/>
    <s v="Reporte de ventas y forecast para mezclas especiales."/>
    <s v="Automatizar el reporte de ventas de gases especiales a un nivel de detalle granular y que sirva como base para el cálculo del forecast (Se necesitan varios cortes al mes)"/>
    <m/>
    <s v="TBD"/>
    <x v="10"/>
    <x v="8"/>
    <n v="280"/>
    <s v="On time"/>
    <x v="1"/>
    <m/>
    <x v="3"/>
    <x v="3"/>
    <s v="Digital"/>
    <s v="TBD"/>
    <s v="Raúl Gallegos "/>
    <s v="Raúl Gallegos "/>
    <m/>
    <s v="José Ramón Rodríguez"/>
    <m/>
    <s v="Sí"/>
    <s v="Pilar Arenas"/>
    <m/>
    <n v="3"/>
    <n v="5"/>
    <n v="1"/>
    <n v="5"/>
    <n v="0"/>
    <n v="1"/>
    <n v="5"/>
    <n v="300"/>
    <n v="4"/>
    <n v="4"/>
    <n v="3"/>
    <n v="5"/>
    <n v="3"/>
    <n v="5"/>
    <n v="3"/>
    <n v="405"/>
    <n v="705"/>
    <s v="S: Se identificó oportunidad con usuario y se requiere definiciones de alcances y líderes para el proyecto._x000a_Se revisa el alcance del reporte de ventas que está en proceso y hay posibilidad de integrar ambos requerimientos y desarrollar un solo reporte_x000a_N: Sesión con Process Owner para tomar definiciones de negocio_x000a_30/06/2025 : Se toma un nuevo modelo de datos para hacer el cálculo del forecast"/>
    <s v="Se sugiere dividir el proyecto en dos etapas para acelerar el resultado:_x000a_Etapa 1: Ampliar el alcance del proyecto de forecast automático de Oscar Flores para que incluya Especiales, ese proyecto tiene 70% de avance y tiene juntas de seguimiento quincenales, la siguiente junta es el 28 de feb._x000a_30/06/2025 : Pendiente la validación de datos resultado de correr el nuevo modelo _x000a_Etapa 2: Levantar requerimientos para diseñar el reporte de ventas, se propone revisar el proceso As Is con César Moreno y Pablo Núñez / semana del 20 al 28 de feb._x000a_"/>
    <m/>
    <m/>
    <x v="17"/>
    <m/>
    <m/>
    <m/>
    <m/>
    <m/>
    <m/>
    <m/>
    <n v="0"/>
    <m/>
    <m/>
    <x v="1"/>
  </r>
  <r>
    <m/>
    <n v="87"/>
    <m/>
    <m/>
    <s v="Reporte de crecimiento de PSO´s ´para gases especiales. "/>
    <s v="Convertir el  Reporte de crecimiento de PSO´s que es manual y se hace con base al conocimiento de los vendedores a un reporte automatizado. Revisar con Edgar, la iniciativa de registrar PSO en CRM"/>
    <m/>
    <d v="2024-12-01T00:00:00"/>
    <x v="4"/>
    <x v="3"/>
    <m/>
    <s v="No iniciado"/>
    <x v="1"/>
    <m/>
    <x v="3"/>
    <x v="1"/>
    <s v="Trans Digital"/>
    <m/>
    <s v="Raúl Gallegos "/>
    <s v="Raúl Gallegos "/>
    <m/>
    <s v="José Ramón Rodríguez"/>
    <m/>
    <s v="Sí"/>
    <s v="Pilar Arenas"/>
    <s v="Marketing/Ventas Cilindros"/>
    <n v="3"/>
    <n v="5"/>
    <n v="1"/>
    <n v="5"/>
    <n v="0"/>
    <n v="1"/>
    <n v="5"/>
    <n v="300"/>
    <n v="5"/>
    <n v="5"/>
    <n v="3"/>
    <n v="3"/>
    <n v="3"/>
    <n v="3"/>
    <n v="5"/>
    <n v="405"/>
    <n v="705"/>
    <s v="S: Se identificó oportunidad con usuario y se requiere definiciones de alcances y líderes para el proyecto._x000a_N: Sesión con Process Owner para tomar definiciones de negocio"/>
    <s v="1. Programar sesión para definir el proyecto, alcance y equipo 24 - 28 Feb"/>
    <m/>
    <m/>
    <x v="18"/>
    <m/>
    <m/>
    <m/>
    <m/>
    <m/>
    <m/>
    <m/>
    <n v="0"/>
    <m/>
    <m/>
    <x v="5"/>
  </r>
  <r>
    <m/>
    <n v="10"/>
    <m/>
    <n v="30600"/>
    <s v="Reporte (visor) de Facturación Día Paciente."/>
    <s v="Tablero que presenta datos de facturación de día paciente - Homecare."/>
    <m/>
    <s v="PROYECTO ANTERIOR"/>
    <x v="12"/>
    <x v="9"/>
    <n v="192"/>
    <s v="On time"/>
    <x v="1"/>
    <s v="No"/>
    <x v="3"/>
    <x v="3"/>
    <s v="Digital"/>
    <s v="NA"/>
    <s v="Alan Mendoza"/>
    <s v="Marta Gaspar"/>
    <s v="Gustavo Primo / Fiorella de Medina"/>
    <s v="Armando Guerrero"/>
    <s v="PGP Nacional"/>
    <s v="Sí"/>
    <s v="Claudia Oliden"/>
    <s v="Producción/Distribución Envasados"/>
    <n v="3"/>
    <n v="5"/>
    <n v="3"/>
    <n v="5"/>
    <n v="1"/>
    <n v="3"/>
    <n v="3"/>
    <n v="345"/>
    <n v="5"/>
    <n v="5"/>
    <n v="3"/>
    <n v="3"/>
    <n v="5"/>
    <n v="3"/>
    <n v="5"/>
    <n v="435"/>
    <n v="780"/>
    <s v="S: Ya está el borrador del tablero, sin embargo hubo un delay dado de Israel López quien veía administración de Homecare dejó el puesto. Ya tuvimos una sesión inicial con Marta Gaspar (nueva responsable), Gerardo Moya, Gustavo Pinto y Fiorella de Medina (quien ahora ejecutará los ajustes al tablero). En esta sesión ya se hicieron algunas precisiones para los ajustes requeridos._x000a_"/>
    <m/>
    <m/>
    <m/>
    <x v="3"/>
    <m/>
    <m/>
    <m/>
    <m/>
    <m/>
    <m/>
    <m/>
    <n v="0"/>
    <m/>
    <m/>
    <x v="4"/>
  </r>
  <r>
    <m/>
    <n v="83"/>
    <s v="AM03412"/>
    <n v="30490"/>
    <s v="Trackabout Value Streams. Tablero Desviaciones comerciales"/>
    <s v="Identificar todos los cilindros que nos regresan los clientes a los cuales no les entregué originalmente"/>
    <m/>
    <d v="2024-10-01T00:00:00"/>
    <x v="7"/>
    <x v="10"/>
    <n v="420"/>
    <s v="On time"/>
    <x v="0"/>
    <m/>
    <x v="3"/>
    <x v="0"/>
    <s v="Digital "/>
    <m/>
    <s v="Edgar Borquez"/>
    <s v="Oscar Flores"/>
    <s v="Uriel Torres"/>
    <s v="José Ramón Rodríguez"/>
    <s v="PGP Norte"/>
    <s v="Sí"/>
    <s v="Pilar Arenas"/>
    <s v="Marketing/Ventas Cilindros"/>
    <n v="5"/>
    <n v="5"/>
    <n v="5"/>
    <n v="5"/>
    <n v="3"/>
    <n v="3"/>
    <n v="3"/>
    <n v="435"/>
    <n v="5"/>
    <n v="4"/>
    <n v="1"/>
    <n v="3"/>
    <n v="1"/>
    <n v="1"/>
    <n v="3"/>
    <n v="270"/>
    <n v="705"/>
    <s v="S:  Tablero terminado _x000a_N: En proceso de identificar casos de desviaciones para tomar acción. En evaluación etapa de integración con CRM"/>
    <s v="1. Dar seguimiento en la semana del 24 al 28 de Feb, para validar la funcionalidad del ultimo requerimiento del filtro._x000a_2. Junta en la semana del 20 al 28 de feb para aterrizar beneficios potenciales en conjunto con el BB (Edgar junto con José Ramon)_x000a_3. Confirmar que la herramienta está terminada y ahora hay que aprovecharla para detectar oportunidades. Sesión 4Mar25"/>
    <n v="41293"/>
    <m/>
    <x v="19"/>
    <m/>
    <n v="12388"/>
    <m/>
    <m/>
    <m/>
    <m/>
    <m/>
    <n v="12388"/>
    <d v="2025-10-01T00:00:00"/>
    <d v="2026-09-01T00:00:00"/>
    <x v="0"/>
  </r>
  <r>
    <m/>
    <n v="22"/>
    <m/>
    <m/>
    <s v="Sistema de resurtimiento en JDE de HG (RPS - POP)"/>
    <s v="Desarrollo de un sistema que identifique producto en lento movimiento para transferencia a otras localidades e incrementar ventas."/>
    <m/>
    <d v="2023-01-01T00:00:00"/>
    <x v="13"/>
    <x v="7"/>
    <n v="549"/>
    <s v="En riesgo ente &gt;1&lt;2 meses"/>
    <x v="0"/>
    <m/>
    <x v="1"/>
    <x v="3"/>
    <s v="IT Local"/>
    <m/>
    <s v="Marco Pacheco"/>
    <s v="Nancy González"/>
    <s v="Jaime Hernández"/>
    <s v="José Ramón Rodríguez"/>
    <s v="Nacional"/>
    <s v="Sí"/>
    <s v="Manuel Lozoya"/>
    <s v="Marketing/Ventas Cilindros"/>
    <n v="5"/>
    <n v="5"/>
    <n v="2"/>
    <n v="5"/>
    <n v="5"/>
    <n v="3"/>
    <n v="5"/>
    <n v="450"/>
    <n v="4"/>
    <n v="2"/>
    <n v="1"/>
    <n v="5"/>
    <n v="3"/>
    <n v="1"/>
    <n v="1"/>
    <n v="255"/>
    <n v="705"/>
    <s v="S: Se encuentra en Análisis por IT incorporando nuevas variables/ requerimientos del negocio. Se identifica la necesidad de desarrollador externo. Salvador cotizó 7.2KUSD mensual por 7 meses de desarrollo con Proveedor TCIS._x000a_N: En espera de aprobación por parte del Negocio para iniciar desarrollo por IT. Cotizar de acuerdo a los requerimientos de Nancy del 13deFeb.  Salvador pedirá una segunda cotización con otro proveedor TGUV 20Feb. Revisar con Marco Pacheco Beneficios estimados del proyecto 20 de Feb25"/>
    <s v="Dar seguimiento a la estimación de la inversión por IT y cantidad de recursos para desarrollos funcionales que cumplan con requerimientos de México._x000a_Manuel da seguimiento con Salvador Reyes y solicita Cotización para evaluar con el negocio los recursos. 14Feb25_x000a_Sesión con Salvador Reyes y Nancy González 19Feb para entender el estatus de la cotización de los cambios."/>
    <n v="150000"/>
    <m/>
    <x v="20"/>
    <m/>
    <m/>
    <m/>
    <m/>
    <m/>
    <m/>
    <m/>
    <n v="0"/>
    <m/>
    <m/>
    <x v="1"/>
  </r>
  <r>
    <m/>
    <n v="91"/>
    <m/>
    <n v="30491"/>
    <s v="Trackabout Value Streams Dashboard. &quot;Black Hole&quot; "/>
    <s v="Herramienta de análisis de datos digital para identificar aquellos cilindros que NO estaban registrados en inventario de activos y gracias a Trackabout se recuperan."/>
    <m/>
    <d v="2024-09-01T00:00:00"/>
    <x v="7"/>
    <x v="6"/>
    <n v="448"/>
    <s v="En riesgo o vencido &gt; 2 meses"/>
    <x v="0"/>
    <m/>
    <x v="3"/>
    <x v="0"/>
    <s v="Digital "/>
    <s v="Aldo Maldonado"/>
    <s v="Erika Acosta"/>
    <s v="Erika Acosta"/>
    <s v="Uriel Torres"/>
    <s v="Civoney Alvarez"/>
    <s v="PGP Norte"/>
    <s v="Sí"/>
    <s v="Pilar Arenas"/>
    <s v="Producción/Distribución Envasados"/>
    <n v="3"/>
    <n v="5"/>
    <n v="1"/>
    <n v="5"/>
    <n v="1"/>
    <n v="3"/>
    <n v="5"/>
    <n v="345"/>
    <n v="5"/>
    <n v="5"/>
    <n v="3"/>
    <n v="3"/>
    <n v="1"/>
    <n v="3"/>
    <n v="3"/>
    <n v="345"/>
    <n v="690"/>
    <s v="S:  Tablero elaborado en validación (elaborado por Aldo Maldonado). Se está realizando limpieza de datos en TA._x000a_N: Definir si el tablero actual cumple el objetivo, sino hacer los ajustes pertinentes. Validar la calidad de los datos en TA."/>
    <s v="1. Sesión para revisar alcance del reporte existente y levantar requerimientos - Semana del 3 al 7 de marzo"/>
    <s v="Control de Activos"/>
    <m/>
    <x v="4"/>
    <m/>
    <m/>
    <m/>
    <m/>
    <m/>
    <m/>
    <m/>
    <n v="0"/>
    <m/>
    <m/>
    <x v="0"/>
  </r>
  <r>
    <s v="G8"/>
    <n v="13"/>
    <s v="cindy lo va a compartir"/>
    <n v="30647"/>
    <s v="OrderGPT"/>
    <s v="Solución de IA enfocada en CSC Envasados  que interpreta mails con pedidos, resumiendo solicitud y crea pedido (orden) en JDE."/>
    <m/>
    <s v="TBD"/>
    <x v="14"/>
    <x v="11"/>
    <n v="266"/>
    <s v="On time"/>
    <x v="3"/>
    <m/>
    <x v="3"/>
    <x v="3"/>
    <s v="Digital EEUU"/>
    <m/>
    <s v="Karla Rodriguez"/>
    <s v="Karla Rodriguez"/>
    <s v="Adolfo Olmedo/Lei Sun"/>
    <s v="José Ramón Rodríguez"/>
    <s v="Finanzas /Compras / IT"/>
    <s v="Sí"/>
    <s v="Marina Dávila"/>
    <s v="Finanzas/RH/Compras/Nitropet"/>
    <n v="4"/>
    <n v="5"/>
    <n v="5"/>
    <n v="5"/>
    <n v="1"/>
    <n v="1"/>
    <n v="5"/>
    <n v="375"/>
    <n v="5"/>
    <n v="5"/>
    <n v="1"/>
    <n v="3"/>
    <n v="3"/>
    <n v="3"/>
    <n v="3"/>
    <n v="255"/>
    <n v="630"/>
    <s v="S: Ya está en desarrollo."/>
    <m/>
    <n v="36000"/>
    <m/>
    <x v="3"/>
    <m/>
    <m/>
    <m/>
    <m/>
    <m/>
    <m/>
    <m/>
    <n v="0"/>
    <m/>
    <m/>
    <x v="6"/>
  </r>
  <r>
    <m/>
    <n v="1"/>
    <m/>
    <n v="35589"/>
    <s v="Update y revisión de Tablero &quot;Homecare Delieveries&quot;"/>
    <s v="Actualización del tablero de Producto entregado a pacientes Homecare (delieveries) que permanecerá en Tableau. El tablero presenta todos las entregas (recargas etc.) a pacientes Homecare."/>
    <m/>
    <s v="PROYECTO ANTERIOR"/>
    <x v="15"/>
    <x v="12"/>
    <n v="220"/>
    <s v="On time"/>
    <x v="2"/>
    <s v="No"/>
    <x v="3"/>
    <x v="0"/>
    <s v="Digital"/>
    <s v="NA"/>
    <s v="Alan Mendoza"/>
    <s v="Alan Mendoza"/>
    <s v="Gustavo Primo"/>
    <s v="Armando Guerrero"/>
    <s v="PGP Nte./ Occidente / Noroeste"/>
    <s v="Sí"/>
    <s v="Claudia Oliden"/>
    <s v="Producción/Distribución Envasados"/>
    <n v="3"/>
    <n v="5"/>
    <n v="3"/>
    <n v="5"/>
    <n v="1"/>
    <n v="3"/>
    <n v="3"/>
    <n v="345"/>
    <n v="5"/>
    <n v="5"/>
    <n v="3"/>
    <n v="3"/>
    <n v="5"/>
    <n v="3"/>
    <n v="5"/>
    <n v="435"/>
    <n v="780"/>
    <s v="S:Este tablero se queda en Tableau dado que la corporación definió que sí se mantendran las licencias del mismo. Se realizaron ajustes y quedó terminado._x000a_"/>
    <s v="Terminado."/>
    <s v="Control"/>
    <m/>
    <x v="3"/>
    <m/>
    <m/>
    <m/>
    <m/>
    <m/>
    <m/>
    <m/>
    <n v="0"/>
    <m/>
    <m/>
    <x v="0"/>
  </r>
  <r>
    <m/>
    <n v="119"/>
    <m/>
    <m/>
    <s v="Optimización de Cadena de suministro de Helio PGP."/>
    <s v="Herramienta digital que permita optimizar la cadena de suministro de Helio Líquido desde su fuente hasta las distintas plantas en tiempo y costo."/>
    <m/>
    <d v="2024-11-01T00:00:00"/>
    <x v="4"/>
    <x v="3"/>
    <m/>
    <s v="No iniciado"/>
    <x v="4"/>
    <m/>
    <x v="3"/>
    <x v="1"/>
    <s v="Digital "/>
    <m/>
    <s v="Francisco Mata"/>
    <s v="Manuel Lozoya"/>
    <s v="TBD"/>
    <s v="José Ramón Rodríguez"/>
    <s v="PGP Nte./ Occidente / Noroeste"/>
    <s v="Sí"/>
    <s v="Manuel Lozoya"/>
    <s v="Producción/Distribución Envasados"/>
    <n v="5"/>
    <n v="5"/>
    <n v="1"/>
    <n v="5"/>
    <n v="3"/>
    <n v="3"/>
    <n v="5"/>
    <n v="405"/>
    <m/>
    <m/>
    <m/>
    <m/>
    <m/>
    <m/>
    <m/>
    <n v="0"/>
    <n v="405"/>
    <s v="S: Se identificó la necesidad general por el negocio. Se requiere asignar un recurso técnico y por el negocio definir los alcances y datos para construir el modelo. 13 Feb Nancy envía a Salvador los requerimientos neCésarios al sistema._x000a_N: Asignar desarrollo a recursos por ingresar (becarios) y tener las definiciones se negocio de los alcances del modelo y funcionalidad. Asignar líder de operaciones para este proyecto. "/>
    <s v="_x000a_"/>
    <m/>
    <m/>
    <x v="3"/>
    <m/>
    <m/>
    <m/>
    <m/>
    <m/>
    <m/>
    <m/>
    <n v="0"/>
    <m/>
    <m/>
    <x v="2"/>
  </r>
  <r>
    <m/>
    <n v="1"/>
    <m/>
    <n v="30618"/>
    <s v="Reporte (visor) de Cumplimiento Homecare"/>
    <s v="Tablero que estaba en Tableau que se migra a Powerbi y hacer ajustes necesarios por fallas del mismo al integrarse Track About. El visor muestra estatus de entregas de Servicios iniciales, finales y muestra servicios pendientes de entrega."/>
    <m/>
    <s v="PROYECTO ANTERIOR"/>
    <x v="16"/>
    <x v="12"/>
    <n v="95"/>
    <s v="On time"/>
    <x v="2"/>
    <s v="No"/>
    <x v="3"/>
    <x v="0"/>
    <s v="Digital"/>
    <s v="NA"/>
    <s v="Alan Mendoza"/>
    <s v="Alan Mendoza"/>
    <s v="Gustavo Primo"/>
    <s v="Armando Guerrero"/>
    <s v="PGP Nacional"/>
    <s v="Sí"/>
    <s v="Claudia Oliden"/>
    <s v="Producción/Distribución Envasados"/>
    <n v="3"/>
    <n v="5"/>
    <n v="3"/>
    <n v="5"/>
    <n v="1"/>
    <n v="3"/>
    <n v="3"/>
    <n v="345"/>
    <n v="5"/>
    <n v="5"/>
    <n v="3"/>
    <n v="3"/>
    <n v="5"/>
    <n v="3"/>
    <n v="5"/>
    <n v="435"/>
    <n v="780"/>
    <s v="S :Este tablero quedó finalizado._x000a_N: Uso por parte del negocio_x000a_"/>
    <s v="Terminado."/>
    <s v="Mejora en Servicio"/>
    <m/>
    <x v="3"/>
    <m/>
    <m/>
    <m/>
    <m/>
    <m/>
    <m/>
    <m/>
    <n v="0"/>
    <m/>
    <m/>
    <x v="0"/>
  </r>
  <r>
    <m/>
    <n v="124"/>
    <m/>
    <m/>
    <s v="RPA para alta de precios especiales en sistema basado en contratos firmados con clientes."/>
    <s v="RPA  para automatizar la generación de solicitudes de precios especiales en sistema, basado en los contratos con Gobierno"/>
    <m/>
    <d v="2025-05-01T00:00:00"/>
    <x v="4"/>
    <x v="3"/>
    <m/>
    <s v="No iniciado"/>
    <x v="1"/>
    <s v="No"/>
    <x v="4"/>
    <x v="1"/>
    <s v="SSC"/>
    <s v="Gabriela Barriga"/>
    <s v="Alan Mendoza"/>
    <s v="Gabriela Barriga"/>
    <s v="Miguel González Moreno"/>
    <m/>
    <s v="PGP Nacional"/>
    <s v="Si"/>
    <s v="Claudia Oliden"/>
    <s v="Marketing/Ventas Cilindros"/>
    <n v="3"/>
    <n v="5"/>
    <n v="1"/>
    <n v="5"/>
    <n v="1"/>
    <n v="3"/>
    <n v="3"/>
    <n v="315"/>
    <n v="3"/>
    <n v="3"/>
    <n v="1"/>
    <n v="3"/>
    <n v="1"/>
    <n v="1"/>
    <n v="1"/>
    <n v="195"/>
    <n v="510"/>
    <m/>
    <m/>
    <m/>
    <m/>
    <x v="3"/>
    <m/>
    <m/>
    <m/>
    <m/>
    <m/>
    <m/>
    <m/>
    <n v="0"/>
    <m/>
    <m/>
    <x v="2"/>
  </r>
  <r>
    <s v="A6"/>
    <n v="11"/>
    <m/>
    <m/>
    <s v="Roadnet Cloud"/>
    <s v="Migración de RoadNet Entreprise a RoadNet Cloud."/>
    <m/>
    <s v="PROYECTO ANTERIOR"/>
    <x v="17"/>
    <x v="8"/>
    <n v="518"/>
    <s v="On time"/>
    <x v="2"/>
    <s v="No"/>
    <x v="1"/>
    <x v="3"/>
    <s v="IT Local"/>
    <s v="NA"/>
    <s v="Mayela Ramírez"/>
    <s v="Mayela Ramírez"/>
    <s v="Leonel Lopez"/>
    <s v="Miguel Delgado"/>
    <s v="Operaciones"/>
    <s v="Sí"/>
    <s v="Claudia Oliden"/>
    <s v="Producción/Distribución Envasados"/>
    <n v="5"/>
    <n v="5"/>
    <n v="5"/>
    <n v="5"/>
    <n v="5"/>
    <n v="3"/>
    <n v="5"/>
    <n v="495"/>
    <n v="3"/>
    <n v="1"/>
    <n v="1"/>
    <n v="5"/>
    <n v="3"/>
    <n v="1"/>
    <n v="3"/>
    <n v="255"/>
    <n v="750"/>
    <s v="S: Solución en proceso, se espera poner en producción finales de octubre y su estabilización en Noviembre 2025."/>
    <m/>
    <m/>
    <m/>
    <x v="21"/>
    <m/>
    <m/>
    <m/>
    <m/>
    <m/>
    <m/>
    <m/>
    <n v="0"/>
    <m/>
    <m/>
    <x v="4"/>
  </r>
  <r>
    <m/>
    <n v="1"/>
    <m/>
    <n v="30619"/>
    <s v="Reporte de Dotaciones Negativas"/>
    <s v="Enviar un reporte o alerta a vendedores y facturistas cuando se encuentre un caso de dotación negativa reciente de cualquier producto, basado en la última actualización de dotaciones de clientes y localidades (Alertar si el cliente presenta una dotación negativa y además en el periodo de actualización anterior tuvo una dotación mayor)"/>
    <m/>
    <d v="2025-03-24T00:00:00"/>
    <x v="18"/>
    <x v="13"/>
    <n v="139"/>
    <s v="On time"/>
    <x v="4"/>
    <m/>
    <x v="3"/>
    <x v="0"/>
    <s v="Digital "/>
    <m/>
    <s v="Erika Acosta"/>
    <s v="Erika Acosta"/>
    <s v="Gustavo Primo"/>
    <s v="Aldo Maldonado"/>
    <s v="Operaciones"/>
    <s v="Sí"/>
    <s v="Marina Dávila"/>
    <s v="Producción/Distribución Envasados"/>
    <n v="5"/>
    <n v="5"/>
    <n v="3"/>
    <n v="5"/>
    <n v="1"/>
    <n v="3"/>
    <n v="3"/>
    <n v="375"/>
    <n v="5"/>
    <n v="5"/>
    <n v="4"/>
    <n v="5"/>
    <n v="5"/>
    <n v="5"/>
    <n v="3"/>
    <n v="480"/>
    <n v="855"/>
    <s v="S:Se terminaron los desarrollos según los requerimientos y se realizaron pruebas. La herramienta fue liberada en producción dentro del dashboard GAP-Inventario Añejamiento_x000a_N: Despliegue por parte del negocio con usuarios"/>
    <m/>
    <s v="Control de Activos"/>
    <n v="0"/>
    <x v="14"/>
    <m/>
    <m/>
    <m/>
    <m/>
    <m/>
    <m/>
    <m/>
    <n v="0"/>
    <m/>
    <m/>
    <x v="0"/>
  </r>
  <r>
    <m/>
    <n v="76"/>
    <m/>
    <m/>
    <s v="Modulo para Análisis de patrones de consumo de Ctes.."/>
    <s v="Proyecto Réplica de Digital Américas"/>
    <m/>
    <d v="2024-12-01T00:00:00"/>
    <x v="4"/>
    <x v="3"/>
    <m/>
    <s v="No iniciado"/>
    <x v="1"/>
    <m/>
    <x v="3"/>
    <x v="1"/>
    <m/>
    <m/>
    <s v="Oscar Flores"/>
    <s v="Oscar Flores"/>
    <s v="Gerardo Moya"/>
    <s v="José Ramón Rodríguez"/>
    <m/>
    <m/>
    <s v="Marina Dávila"/>
    <s v="Marketing/Ventas Cilindros"/>
    <n v="3"/>
    <n v="5"/>
    <n v="3"/>
    <n v="5"/>
    <m/>
    <n v="1"/>
    <n v="3"/>
    <n v="300"/>
    <n v="5"/>
    <n v="5"/>
    <n v="2"/>
    <n v="5"/>
    <n v="3"/>
    <n v="3"/>
    <n v="5"/>
    <n v="420"/>
    <n v="720"/>
    <s v="S: Gerardo revisará información con el equipo de José Pinto para probar los datos._x000a_N: En función de las pruebas se definirán los sig. Pasos"/>
    <m/>
    <m/>
    <m/>
    <x v="3"/>
    <m/>
    <m/>
    <m/>
    <m/>
    <m/>
    <m/>
    <m/>
    <n v="0"/>
    <m/>
    <m/>
    <x v="2"/>
  </r>
  <r>
    <s v="E7"/>
    <n v="78"/>
    <m/>
    <m/>
    <s v="Reporte One Page de ventas"/>
    <s v="Reporte integral del área de ventas, que incluye los compromisos de diversos indicadores_x000a_"/>
    <m/>
    <d v="2024-12-01T00:00:00"/>
    <x v="4"/>
    <x v="3"/>
    <m/>
    <s v="No iniciado"/>
    <x v="0"/>
    <m/>
    <x v="2"/>
    <x v="1"/>
    <s v="SSC"/>
    <s v="Desarrollo de Negocios"/>
    <s v="Oscar Flores"/>
    <s v="Ruben González"/>
    <s v="César Paz"/>
    <s v="Tania Mercado"/>
    <s v="Desarrollo de Negocios"/>
    <s v="Sí"/>
    <s v="Marina Dávila"/>
    <s v="Finanzas/RH/Compras/Nitropet"/>
    <n v="3"/>
    <n v="5"/>
    <n v="3"/>
    <n v="5"/>
    <n v="0"/>
    <n v="1"/>
    <n v="5"/>
    <n v="330"/>
    <n v="4"/>
    <n v="5"/>
    <n v="2"/>
    <n v="3"/>
    <n v="3"/>
    <n v="3"/>
    <n v="5"/>
    <n v="375"/>
    <n v="705"/>
    <s v="S: Se definieron requerimientos y se habilitaron en CRM. Tareas para vendedores para registrar compromisos de recolección de cilindros, cobros de rentas. _x000a_N: Retomar proyecto con Negocio, Diseñar reporte. Hacer plan de trabajo. Junta con Negocio para definir requerimientos"/>
    <m/>
    <m/>
    <m/>
    <x v="22"/>
    <m/>
    <m/>
    <m/>
    <m/>
    <m/>
    <m/>
    <m/>
    <n v="0"/>
    <m/>
    <m/>
    <x v="2"/>
  </r>
  <r>
    <m/>
    <n v="49"/>
    <m/>
    <m/>
    <s v="Modulo de Rentabilidad de Cte./ Producto de HG´s"/>
    <s v="Proyecto Réplica de Digital Américas."/>
    <m/>
    <d v="2024-12-01T00:00:00"/>
    <x v="4"/>
    <x v="3"/>
    <m/>
    <s v="No iniciado"/>
    <x v="1"/>
    <s v="No"/>
    <x v="3"/>
    <x v="1"/>
    <s v="Digital"/>
    <s v="Aldo Maldonado"/>
    <s v="Oscar Flores"/>
    <s v="Oscar Flores"/>
    <s v="Gerardo Moya"/>
    <s v="José Ramón Rodríguez"/>
    <s v="PGP Nacional"/>
    <s v="Sí"/>
    <s v="Claudia Oliden"/>
    <s v="Marketing/Ventas Cilindros"/>
    <n v="3"/>
    <n v="5"/>
    <n v="3"/>
    <n v="5"/>
    <n v="3"/>
    <n v="1"/>
    <n v="3"/>
    <n v="345"/>
    <n v="5"/>
    <n v="5"/>
    <n v="2"/>
    <n v="5"/>
    <n v="3"/>
    <n v="3"/>
    <n v="5"/>
    <n v="420"/>
    <n v="765"/>
    <s v="S: Gerardo revisará información con el equipo de José Pinto para probar los datos._x000a_N: En función de las pruebas se definirán los sig. Pasos"/>
    <s v="Generar sesión con Oscar Flores para validar alcance de este proyecto."/>
    <m/>
    <m/>
    <x v="3"/>
    <m/>
    <m/>
    <m/>
    <m/>
    <m/>
    <m/>
    <m/>
    <n v="0"/>
    <m/>
    <m/>
    <x v="2"/>
  </r>
  <r>
    <m/>
    <n v="1"/>
    <m/>
    <n v="34795"/>
    <s v="Réplica del visor 360 (Contratos)"/>
    <s v="Réplica del visor 360 líquidos sección de Contratos para medir el nivel de contratación y blindaje de los clientes de PGP Cilindros. Da visibilidad de los clientes que se tienen con contrato y cuáles no, de manera que la fuerza de ventas gestione los contratos faltantes. El dashboard muestra a nivel cliente si tiene o no contrato y si cumple con lo parámetros de blindaje._x000a_"/>
    <m/>
    <d v="2025-06-25T00:00:00"/>
    <x v="19"/>
    <x v="14"/>
    <n v="112"/>
    <s v="En riesgo ente &gt;1&lt;2 meses"/>
    <x v="0"/>
    <s v="No"/>
    <x v="3"/>
    <x v="3"/>
    <s v="T. Digital"/>
    <s v="NA"/>
    <s v="Cristina López"/>
    <s v="Ninfaedith Fernández"/>
    <s v="Nancy Arellano"/>
    <s v="Tania Mercado"/>
    <s v="Finanzas /Compras / IT"/>
    <s v="Sí"/>
    <s v="Claudia Oliden"/>
    <s v="Finanzas/RH/Compras/Nitropet"/>
    <n v="5"/>
    <n v="5"/>
    <n v="5"/>
    <n v="5"/>
    <n v="5"/>
    <n v="3"/>
    <n v="5"/>
    <n v="495"/>
    <n v="5"/>
    <n v="5"/>
    <n v="2"/>
    <n v="5"/>
    <n v="5"/>
    <n v="1"/>
    <n v="5"/>
    <n v="420"/>
    <n v="915"/>
    <s v="S:fFalta  la parte del blindaje en el CRM que es donde debe tomar la información, se está trabajando con Ana Treviño. Se espera terminar el proyecto a fin de octubre o más tardar primera quincena de noviembre._x000a_ ."/>
    <s v="Falta calcular beneficios duros, falta dar de alta con Tania Mercado para validar cómo hacer el cálculo de beneficios."/>
    <s v="Compliance"/>
    <m/>
    <x v="3"/>
    <m/>
    <m/>
    <m/>
    <m/>
    <m/>
    <m/>
    <m/>
    <n v="0"/>
    <m/>
    <m/>
    <x v="4"/>
  </r>
  <r>
    <s v="G6"/>
    <n v="4"/>
    <m/>
    <n v="30571"/>
    <s v="Price Tag"/>
    <s v="Automatización de las campañas dinámicas de incremento de precios. Identifica rezagos en repaso de la inflación interna. Se alimenta del modelo del proyecto PRICING PRECISION."/>
    <m/>
    <s v="PROYECTO ANTERIOR"/>
    <x v="20"/>
    <x v="7"/>
    <n v="411"/>
    <s v="En riesgo o vencido &gt; 2 meses"/>
    <x v="0"/>
    <s v="No"/>
    <x v="3"/>
    <x v="3"/>
    <s v="Digital EEUU"/>
    <s v="NA"/>
    <s v="Ninfaedith Fernández"/>
    <s v="Oscar Flores / Ninfaedith Fernández"/>
    <s v="Iván Arredondo/ Frank Mufalli"/>
    <s v="Tania Mercado"/>
    <s v="PGP Centro/Sur"/>
    <s v="Sí"/>
    <s v="Claudia Oliden"/>
    <s v="Finanzas/RH/Compras/Nitropet"/>
    <n v="4"/>
    <n v="5"/>
    <n v="3"/>
    <n v="5"/>
    <n v="5"/>
    <n v="3"/>
    <n v="5"/>
    <n v="450"/>
    <n v="5"/>
    <n v="5"/>
    <n v="2"/>
    <n v="5"/>
    <n v="3"/>
    <n v="3"/>
    <n v="3"/>
    <n v="390"/>
    <n v="840"/>
    <s v="S: sigue en espera de definiciones y ajustes por parte del team de Alemania._x000a_"/>
    <m/>
    <n v="80000"/>
    <m/>
    <x v="3"/>
    <m/>
    <m/>
    <m/>
    <m/>
    <m/>
    <m/>
    <m/>
    <n v="0"/>
    <m/>
    <m/>
    <x v="4"/>
  </r>
  <r>
    <m/>
    <n v="2"/>
    <m/>
    <m/>
    <s v="IA Inteligencia de Mercado (Dashboard)"/>
    <s v="Visor PBI con información clave para el area comercial del negocio PGP: Clientes y empresas en el mercado con clasificación CLEE y PSO, ubicaciones y análisis de  ventas."/>
    <s v="se ejecutan procesos manuales con información parcial de bases de datos internas y externas. El proceso es demasiado largo y complejo. El cálculo de la cuota de mercado, así como la toma de decisiones sobre los segmentos y sectores industriales en los que enfocarse, se realiza sin considerar toda la información digital disponible"/>
    <d v="2025-08-01T00:00:00"/>
    <x v="21"/>
    <x v="7"/>
    <n v="37"/>
    <s v="On time"/>
    <x v="1"/>
    <m/>
    <x v="3"/>
    <x v="3"/>
    <s v="Digitalización"/>
    <m/>
    <s v="Francisco Mata"/>
    <s v="Francisco Mata"/>
    <s v="Ivan Arredondo"/>
    <s v="Armando Guerrero"/>
    <s v="VP Gases Envasados"/>
    <s v="Si"/>
    <s v="Marina Dávila"/>
    <s v="Marketing/Ventas Cilindros"/>
    <n v="5"/>
    <n v="5"/>
    <n v="3"/>
    <n v="5"/>
    <n v="5"/>
    <n v="5"/>
    <n v="3"/>
    <n v="465"/>
    <n v="5"/>
    <n v="5"/>
    <n v="2"/>
    <n v="5"/>
    <n v="3"/>
    <n v="3"/>
    <n v="5"/>
    <n v="420"/>
    <n v="885"/>
    <s v="S: Se revisan avances de la herramienta (1 sep) y se solicitan ajustes_x000a_N: Proxima reunión de seguimiento 18 sep"/>
    <m/>
    <m/>
    <m/>
    <x v="3"/>
    <m/>
    <m/>
    <m/>
    <m/>
    <m/>
    <m/>
    <m/>
    <n v="0"/>
    <m/>
    <m/>
    <x v="5"/>
  </r>
  <r>
    <m/>
    <n v="1"/>
    <m/>
    <n v="30498"/>
    <s v="Aplicación Qliq _x000a_Lento movimiento"/>
    <s v="Analizar la información generada por TA para identificar oportunidades de Lento movimiento, mejorar y monitorear el inventario por localidad "/>
    <m/>
    <d v="2025-01-01T00:00:00"/>
    <x v="22"/>
    <x v="13"/>
    <n v="136"/>
    <s v="On time"/>
    <x v="0"/>
    <m/>
    <x v="3"/>
    <x v="0"/>
    <s v="Digital "/>
    <m/>
    <s v="Erika Acosta"/>
    <s v="Anabel Estrada / Brenda Ramírez"/>
    <s v="TBD"/>
    <s v="Aldo Maldonado"/>
    <s v="Operaciones"/>
    <s v="Sí"/>
    <s v="Marina Dávila"/>
    <s v="Producción/Distribución Envasados"/>
    <n v="5"/>
    <n v="5"/>
    <n v="2"/>
    <n v="5"/>
    <n v="3"/>
    <n v="3"/>
    <n v="3"/>
    <n v="390"/>
    <n v="5"/>
    <n v="5"/>
    <n v="3"/>
    <n v="5"/>
    <n v="3"/>
    <n v="5"/>
    <n v="3"/>
    <n v="435"/>
    <n v="825"/>
    <s v="S: Realización de cambios solicitados, no hay nada pendiente por desarrollar. Herramienta liberada._x000a_N: Revisar con usuarios el uso de la herramienta."/>
    <m/>
    <s v="Control de Activos"/>
    <m/>
    <x v="23"/>
    <m/>
    <m/>
    <m/>
    <m/>
    <m/>
    <m/>
    <m/>
    <n v="0"/>
    <m/>
    <m/>
    <x v="0"/>
  </r>
  <r>
    <m/>
    <n v="32"/>
    <m/>
    <n v="34796"/>
    <s v="Desempeño Clientes nuevos/perdidos"/>
    <s v="Herramienta que muestre y calcule el desempeño de la fuerza comercial en base a los clientes nuevos, prospectos, clientes perdidos así como se asigne una calificación a cada vendedor/región que permita colocarlo en un ranking."/>
    <m/>
    <d v="2025-07-07T00:00:00"/>
    <x v="23"/>
    <x v="7"/>
    <n v="93"/>
    <s v="On time"/>
    <x v="1"/>
    <m/>
    <x v="3"/>
    <x v="3"/>
    <s v="Trans Digital / Digital"/>
    <m/>
    <s v="Francisco Mata"/>
    <s v="Eber Montoya"/>
    <s v="Ivan Arredondo"/>
    <s v="José Ramón Rodríguez"/>
    <s v="VP Gases Envasados"/>
    <s v="Sí"/>
    <s v="Marina Dávila"/>
    <s v="Marketing/Ventas Cilindros"/>
    <n v="3"/>
    <n v="5"/>
    <n v="1"/>
    <n v="5"/>
    <n v="0"/>
    <n v="3"/>
    <n v="3"/>
    <n v="300"/>
    <n v="5"/>
    <n v="5"/>
    <n v="2"/>
    <n v="3"/>
    <n v="5"/>
    <n v="5"/>
    <n v="5"/>
    <n v="450"/>
    <n v="750"/>
    <s v="S: La herramienta se encuentra en desarrollo, fecha de liberación: 14 oct"/>
    <m/>
    <s v="Ventas"/>
    <m/>
    <x v="3"/>
    <m/>
    <m/>
    <m/>
    <m/>
    <m/>
    <m/>
    <m/>
    <n v="0"/>
    <m/>
    <m/>
    <x v="4"/>
  </r>
  <r>
    <m/>
    <n v="90"/>
    <m/>
    <n v="30619"/>
    <s v="Cambio de reporte GAP / inventario de tableau a Power BI"/>
    <s v="Migración de reportes de Tableau a power BI."/>
    <m/>
    <s v="TBD"/>
    <x v="24"/>
    <x v="0"/>
    <n v="489"/>
    <s v="On time"/>
    <x v="4"/>
    <m/>
    <x v="3"/>
    <x v="0"/>
    <s v="IT"/>
    <m/>
    <s v="Erika Acosta"/>
    <s v="Erika Acosta"/>
    <s v="Gustavo Primo / Juan Romero "/>
    <s v="Aldo Maldonado"/>
    <m/>
    <s v="Sí"/>
    <s v="Pilar Arenas"/>
    <s v="Producción/Distribución Envasados"/>
    <n v="3"/>
    <n v="5"/>
    <n v="2"/>
    <n v="5"/>
    <n v="0"/>
    <n v="3"/>
    <n v="3"/>
    <n v="315"/>
    <n v="5"/>
    <n v="5"/>
    <n v="2"/>
    <n v="5"/>
    <n v="3"/>
    <n v="3"/>
    <n v="3"/>
    <n v="390"/>
    <n v="705"/>
    <s v="S: Ya se tiene una versión actual, los cambios están en desarrollo, se ha dado prioridad a Homecare_x000a_N: Terminar desarrollos, validar información y desplegar. Revision final ultima semana de Mayo"/>
    <s v="1. Sesión de seguimiento con Gerardo y Erika para armar plan de trabajo y prioridad para la migración de los reportes semana 24 al 28 de feb"/>
    <s v="Control de Activos"/>
    <m/>
    <x v="3"/>
    <m/>
    <m/>
    <m/>
    <m/>
    <m/>
    <m/>
    <m/>
    <n v="0"/>
    <m/>
    <m/>
    <x v="0"/>
  </r>
  <r>
    <s v="G3"/>
    <n v="79"/>
    <m/>
    <n v="30503"/>
    <s v="Use of vehicle ramps at unauthorized stops"/>
    <s v="Reporte de Información de uso de rampas de Mix Telematics."/>
    <m/>
    <s v="PROYECTO ANTERIOR"/>
    <x v="25"/>
    <x v="15"/>
    <n v="303"/>
    <s v="On time"/>
    <x v="2"/>
    <s v="No"/>
    <x v="3"/>
    <x v="0"/>
    <s v="Digital"/>
    <s v="NA"/>
    <s v="Mayela Ramírez"/>
    <s v="Uriel Torres"/>
    <s v="Uriel Torres"/>
    <s v="Miguel Delgado"/>
    <s v="PGP Nte./ Occidente / Noroeste"/>
    <s v="Sí"/>
    <s v="Claudia Oliden"/>
    <s v="Producción/Distribución Envasados"/>
    <n v="5"/>
    <n v="5"/>
    <n v="1"/>
    <n v="5"/>
    <n v="1"/>
    <n v="3"/>
    <n v="3"/>
    <n v="345"/>
    <n v="5"/>
    <n v="3"/>
    <n v="2"/>
    <n v="3"/>
    <n v="3"/>
    <n v="3"/>
    <n v="5"/>
    <n v="360"/>
    <n v="705"/>
    <s v="Proyecto terminado por Uriel Torres. Este proyecto en realidad fueron dos etapas, la primera parte fue  uso de rampas con trackabout y  seguirá la segunda parte que tiene que ver con  paradas no planeadas. Se está trabajando en la segunda etapa con Mayela Ramírez, Gerardo Moya, Uriel Torres y esta segunda etapa está en la fase de defición de lineamientos por parte del negocio (Héctor Cuéllar)."/>
    <m/>
    <s v="Control"/>
    <s v="Soft"/>
    <x v="14"/>
    <m/>
    <m/>
    <m/>
    <m/>
    <m/>
    <m/>
    <m/>
    <n v="0"/>
    <m/>
    <m/>
    <x v="0"/>
  </r>
  <r>
    <s v="G10"/>
    <n v="2"/>
    <s v="AM02959"/>
    <n v="30572"/>
    <s v="Pricing Precision con AI (Pricing Precision - Mexico)"/>
    <s v="Modelo IA que analiza precios de clientes por variables: producto, región, volumen, tipo de cliente. Para detectar oportunidades de incrementos con la herramienta. PRICE TAG de manera automática."/>
    <m/>
    <s v="TBD"/>
    <x v="26"/>
    <x v="16"/>
    <n v="302"/>
    <s v="On time"/>
    <x v="0"/>
    <s v="No"/>
    <x v="3"/>
    <x v="0"/>
    <s v="Global AI"/>
    <s v="NA"/>
    <s v="Ninfaedith Fernández"/>
    <s v="Ninfaedith Fernández"/>
    <s v="Iván Arredondo"/>
    <s v="Tania Mercado"/>
    <s v="Finanzas /Compras / IT"/>
    <s v="Sí"/>
    <s v="Claudia Oliden"/>
    <s v="Finanzas/RH/Compras/Nitropet"/>
    <n v="4"/>
    <n v="5"/>
    <n v="5"/>
    <n v="5"/>
    <n v="5"/>
    <n v="3"/>
    <n v="5"/>
    <n v="480"/>
    <n v="5"/>
    <n v="5"/>
    <n v="2"/>
    <n v="5"/>
    <n v="3"/>
    <n v="5"/>
    <n v="5"/>
    <n v="450"/>
    <n v="930"/>
    <s v="S: terminada primera etapa del modelo. Se planea utilizarlo en la campaña de precios de junio/julio 2025."/>
    <s v=" El plan es usar el pricing precisión en la sig campaña (junio-julio 25)"/>
    <n v="1512000"/>
    <m/>
    <x v="24"/>
    <m/>
    <m/>
    <m/>
    <m/>
    <m/>
    <m/>
    <m/>
    <n v="0"/>
    <d v="2025-08-01T00:00:00"/>
    <d v="2026-07-01T00:00:00"/>
    <x v="0"/>
  </r>
  <r>
    <m/>
    <n v="17"/>
    <m/>
    <m/>
    <s v="QR para descarga de certificados de calidad Gases puros"/>
    <s v="Replicar la funcionalidad de Ecuador para descarga de certificados de calidad para gases puros"/>
    <m/>
    <d v="2025-02-01T00:00:00"/>
    <x v="27"/>
    <x v="5"/>
    <n v="251"/>
    <s v="Stand by"/>
    <x v="3"/>
    <m/>
    <x v="1"/>
    <x v="3"/>
    <s v="IT Local "/>
    <s v="N/A"/>
    <s v="Raúl Gallegos "/>
    <s v="Arael Mejía"/>
    <s v="Ismael Hernández"/>
    <s v="Aldo Maldonado"/>
    <s v="Gases Especiales"/>
    <s v="Sí"/>
    <s v="Pilar Arenas"/>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con Raul Gallegos, su equipo, Rodolfo Gomez, Ismael Hernández._x000a_30 / 06 / 2025 Está lista de espera de IT"/>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4. Esta en lista de espera por IT _x000a_"/>
    <m/>
    <m/>
    <x v="25"/>
    <m/>
    <m/>
    <m/>
    <m/>
    <m/>
    <m/>
    <m/>
    <n v="0"/>
    <m/>
    <m/>
    <x v="4"/>
  </r>
  <r>
    <m/>
    <n v="106"/>
    <m/>
    <m/>
    <s v="Proceso de toma de inventario físico en TA "/>
    <s v="Aprovechar el TA para facilitar el proceso de inventarios físicos en localidades."/>
    <m/>
    <d v="2024-09-01T00:00:00"/>
    <x v="4"/>
    <x v="3"/>
    <m/>
    <s v="No iniciado"/>
    <x v="4"/>
    <m/>
    <x v="1"/>
    <x v="1"/>
    <s v="Digital "/>
    <m/>
    <s v="Erika Acosta"/>
    <s v="Erika Acosta"/>
    <s v="Uriel Torres"/>
    <s v="Aldo Maldonado"/>
    <s v="Operaciones"/>
    <s v="Sí"/>
    <s v="Pilar Arenas"/>
    <s v="Finanzas/RH/Compras/Nitropet"/>
    <n v="4"/>
    <n v="5"/>
    <n v="2"/>
    <n v="5"/>
    <n v="1"/>
    <n v="5"/>
    <n v="3"/>
    <n v="375"/>
    <n v="3"/>
    <n v="3"/>
    <n v="2"/>
    <n v="3"/>
    <n v="3"/>
    <n v="3"/>
    <n v="3"/>
    <n v="300"/>
    <n v="675"/>
    <s v="S: Se identificó la necesidad con grupo de implementación de TA. Se realizaron unas pruebas en la versión de TA en Puebla. Se identificaron requerimientos del negocio que no cubre la funcionalidad actual y es neCésario para el negocio. Se tiene que realizar una conciliación. Ej. No funcionaba botón de cilindro perdido. Temas con los estatus. Proveedor de TA está realizando los cambios._x000a_N: En espera de modificaciones solicitadas en modulo de TA, probar, validar y liberar"/>
    <m/>
    <m/>
    <m/>
    <x v="26"/>
    <m/>
    <m/>
    <m/>
    <m/>
    <m/>
    <m/>
    <m/>
    <n v="0"/>
    <m/>
    <m/>
    <x v="4"/>
  </r>
  <r>
    <m/>
    <n v="122"/>
    <m/>
    <m/>
    <s v="Proceso de cambio de precios especiales HG"/>
    <s v="Automatizar el proceso de autorización y actualización de precios en JDE"/>
    <m/>
    <d v="2025-01-01T00:00:00"/>
    <x v="4"/>
    <x v="3"/>
    <m/>
    <s v="No iniciado"/>
    <x v="1"/>
    <m/>
    <x v="1"/>
    <x v="1"/>
    <s v="IT Local"/>
    <m/>
    <s v="Marco Pacheco"/>
    <s v="Elena Morales"/>
    <m/>
    <s v="José Ramón Rodríguez"/>
    <m/>
    <s v="Sí"/>
    <s v="Marina Dávila"/>
    <s v="Marketing/Ventas Cilindros"/>
    <n v="3"/>
    <n v="1"/>
    <n v="3"/>
    <n v="5"/>
    <n v="1"/>
    <n v="5"/>
    <n v="3"/>
    <n v="315"/>
    <m/>
    <m/>
    <m/>
    <m/>
    <m/>
    <m/>
    <m/>
    <n v="0"/>
    <n v="315"/>
    <s v="S: Automatizar el proceso de autorización y actualización de precios en JDE cuando es SPOT_x000a_N: Revisar con Negocio y IT requerimientos para evaluar opciones de desarrollo. Revisar con negocio si la iniciativa que ya se tiene con IT puede ayudar a este requerimiento. Silverio Hernández"/>
    <m/>
    <m/>
    <m/>
    <x v="3"/>
    <m/>
    <m/>
    <m/>
    <m/>
    <m/>
    <m/>
    <m/>
    <n v="0"/>
    <m/>
    <m/>
    <x v="2"/>
  </r>
  <r>
    <m/>
    <n v="116"/>
    <m/>
    <m/>
    <s v="Automatización de proceso de validación de conductores en tecnología a bordo de unidades."/>
    <s v="Reconocimiento facial a conductores profesionales para contar sus horas de servicio y tener disponible en un tablero:_x000a_i._x0009_En el acceso a la localidad para el check in e inician las horas de servicio._x000a_ii._x0009_En la unidad check in para iniciar la ruta e inician horas de conducción._x000a_iii._x0009_Check out al terminar la ruta._x000a_iv._x0009_Check out al salir de la localidad y cerrar las Horas de servicio del conductor."/>
    <m/>
    <d v="2024-12-06T00:00:00"/>
    <x v="4"/>
    <x v="3"/>
    <m/>
    <s v="No iniciado"/>
    <x v="2"/>
    <s v="No"/>
    <x v="3"/>
    <x v="2"/>
    <s v="IT Group"/>
    <s v="NA"/>
    <s v="Arturo Lozano"/>
    <s v="Arturo Lozano"/>
    <s v="ND"/>
    <s v="Miguel Delgado"/>
    <s v="Operaciones"/>
    <s v="Sí"/>
    <m/>
    <s v="Producción/Distribución Envasados"/>
    <n v="3"/>
    <n v="1"/>
    <n v="4"/>
    <n v="3"/>
    <n v="1"/>
    <n v="3"/>
    <n v="3"/>
    <n v="270"/>
    <n v="3"/>
    <n v="3"/>
    <n v="2"/>
    <n v="3"/>
    <n v="1"/>
    <n v="3"/>
    <n v="1"/>
    <n v="240"/>
    <n v="510"/>
    <s v="S: Se enlista necesidad general_x000a_N: Se requiere reunión con Negocio para detallar alcances y detalle de requerimientos"/>
    <s v="Se evaluará este proyecto con Arturo Lozano para validar con él si es prioritario o no."/>
    <m/>
    <m/>
    <x v="3"/>
    <m/>
    <m/>
    <m/>
    <m/>
    <m/>
    <m/>
    <m/>
    <n v="0"/>
    <m/>
    <m/>
    <x v="3"/>
  </r>
  <r>
    <s v="G2"/>
    <n v="56"/>
    <m/>
    <n v="27155"/>
    <s v="Auto - Geoposición pacientes iniciales"/>
    <s v="Desarrollo para que los pacientes de Homecare puedan  poner su ubicación real (domicilio). Con miras a resolver el problema de geoposición de los clientes. (HOLD)"/>
    <m/>
    <s v="PROYECTO ANTERIOR"/>
    <x v="28"/>
    <x v="17"/>
    <n v="365"/>
    <s v="Cancelado"/>
    <x v="2"/>
    <s v="No"/>
    <x v="3"/>
    <x v="2"/>
    <s v="Digital"/>
    <s v="NA"/>
    <s v="Mayela Ramírez"/>
    <s v="Mayela Ramírez"/>
    <s v="Gerardo Moya"/>
    <s v="Miguel Delgado"/>
    <s v="Excelencia operacional "/>
    <s v="Sí"/>
    <s v="Claudia Oliden"/>
    <s v="Producción/Distribución Envasados"/>
    <n v="4"/>
    <n v="5"/>
    <n v="5"/>
    <n v="5"/>
    <n v="1"/>
    <n v="5"/>
    <n v="5"/>
    <n v="450"/>
    <n v="5"/>
    <n v="3"/>
    <n v="2"/>
    <n v="1"/>
    <n v="3"/>
    <n v="3"/>
    <n v="3"/>
    <n v="300"/>
    <n v="750"/>
    <s v="S: Se identificó la necesidad. Se realizaron algunas pruebas del modelo de estandarización de direcciones (ML) con largos tiempos de procesamiento. Se solicitó un servidor con mayor capacidad_x000a_N: Resolver si se requiere inversión de un servidor adicional en cuanto confirme IT disponibilidad de recursos"/>
    <s v="Validar con Mayela Ramírez tiempos de requerimiento de este proyecto, en función de la inversión requerida."/>
    <m/>
    <m/>
    <x v="3"/>
    <m/>
    <m/>
    <m/>
    <m/>
    <m/>
    <m/>
    <m/>
    <n v="0"/>
    <m/>
    <m/>
    <x v="3"/>
  </r>
  <r>
    <s v="A8"/>
    <n v="118"/>
    <m/>
    <m/>
    <s v="Planeación centralizada de rutas para conductores Retail"/>
    <m/>
    <m/>
    <d v="2024-02-01T00:00:00"/>
    <x v="4"/>
    <x v="3"/>
    <m/>
    <s v="No iniciado"/>
    <x v="0"/>
    <m/>
    <x v="1"/>
    <x v="1"/>
    <s v="IT Local "/>
    <m/>
    <s v="Marco Pacheco"/>
    <s v="Deyanira Blanco "/>
    <s v="Juan Romero "/>
    <s v="José Ramón Rodríguez"/>
    <s v="PGP Nte./ Occidente / Noroeste"/>
    <s v="Sí"/>
    <s v="Marina Dávila"/>
    <s v="Marketing/Ventas Cilindros"/>
    <n v="5"/>
    <n v="5"/>
    <n v="3"/>
    <n v="5"/>
    <n v="3"/>
    <n v="3"/>
    <n v="3"/>
    <n v="405"/>
    <m/>
    <m/>
    <m/>
    <m/>
    <m/>
    <m/>
    <m/>
    <n v="0"/>
    <n v="405"/>
    <s v="S: Se identifica la necesidad de mejorar el canal Express. Se busca planeación centralizada con Geoposiciones y todo lo que implica para aprovechar los reportes de desviaciones actuales que se monitorean en Distribución. Ya se está avanzando con el geoposicionamiento de clientes, Gdl., Valle de México, Mty.. Se tiene un piloto corriendo en Gdl.. Valle de México ya están Geoposicionados 100%, Mty. ya se tienen las geoposiciones y falta que carguen la info en Roadnet._x000a__x000a_N: Revisar del piloto de Gdl. los hallazgos encontrados._x000a_"/>
    <s v="Agendar sesión para definir requerimientos de Negocio 3Mar25_x000a__x000a_Seguimiento al los resultados. "/>
    <m/>
    <m/>
    <x v="27"/>
    <m/>
    <m/>
    <m/>
    <m/>
    <m/>
    <m/>
    <m/>
    <n v="0"/>
    <m/>
    <m/>
    <x v="2"/>
  </r>
  <r>
    <m/>
    <n v="75"/>
    <m/>
    <n v="19155"/>
    <s v="MB Quoting Tool"/>
    <s v="Adecuar la herramienta en a la versión de EU para considerar cálculo de rentabilidad._x000a_Esta herramienta permite guardar las cotizaciones realizadas y enviarlas de manera automática a clientes"/>
    <s v="Etapa 1: Esta herramienta, basada en un desarrollo  de EEUU.  Facilita y agiliza la generación y envío automático de cotizaciones, además de generar datos que permiten monitorear el estatus, identificar tendencias y apoyar la toma dedecisiones oporrtunas._x000a_Etapa 2: Desarrollo de la caratula de autorización de Gtes y VP´s para concluir con la automatización completa del proceso"/>
    <s v="TBD"/>
    <x v="17"/>
    <x v="18"/>
    <n v="458"/>
    <s v="On time"/>
    <x v="1"/>
    <m/>
    <x v="3"/>
    <x v="0"/>
    <s v="Digital EEUU "/>
    <m/>
    <s v="Jessica Zanella"/>
    <s v="Jessica Zanella"/>
    <s v="Uriel Torres/ Lei Sun"/>
    <s v="José Ramón Rodríguez"/>
    <s v="PGP Centro/Sur"/>
    <s v="Sí"/>
    <s v="Pilar Arenas"/>
    <s v="Marketing/Ventas Cilindros"/>
    <n v="3"/>
    <n v="5"/>
    <n v="2"/>
    <n v="5"/>
    <n v="1"/>
    <n v="1"/>
    <n v="3"/>
    <n v="300"/>
    <n v="5"/>
    <n v="5"/>
    <n v="2"/>
    <n v="5"/>
    <n v="3"/>
    <n v="3"/>
    <n v="5"/>
    <n v="420"/>
    <n v="720"/>
    <s v="S:  Se hicieron los ultimos ajustes por parte de la corporación y Yarizma esta trabajando en el formato final que se genera para la cotizacion. Se estima tenerlo listo para 11 de Abril_x000a_N: Una vez que se entregue el formato, la corporación (Lei) revisará integrar un flujo de aprobación de acuerdo a lo que requiere el negocio (Jessica definirá el flujo)_x000a_30 ago 2025 : Se libera la aplicación para cotizar mientras se desarrolla la caratula de autorización"/>
    <s v="1. Se realiza sesión con Jose Pinto y Lei en Mty 4 Abr25, se revisa con Yarizma y Jessica las acciones a tomar: Terminar de definir formato_x000a_2. Definir el flujo del proceso con la nueva herramienta y validar con Gtes.. Yarizma. 3Mar25 Pilar convoca sesión para revisar antes de la sesión con el resto del equipo_x000a_3. Gerardo proporciona guía básica de temas a definir por el negocio 26Feb25_x000a_4. Se requiere ratificar el proceso y definir el proceso por parte del negocio y logística, Luis Enrique Macario, Roxana Frutos. j. cotizaciones en zonas donde no hay cobertura._x000a_5.  Solo esta pendiente la realización de pruebas por parte de ventas para liberar la herramienta,  30 jul 2025_x000a_6. La herramienta esta en las prubas finales por parte del área comercial, despues de las últimas correcciones, ya lista para liberar el mes de septiembre.  La liberación se retrasó por la realización del ABP de ventas, 30 ago 2025."/>
    <s v="Optimizacion del Proceso y reducción de tiempo admvo"/>
    <m/>
    <x v="28"/>
    <m/>
    <m/>
    <m/>
    <m/>
    <m/>
    <m/>
    <m/>
    <n v="0"/>
    <m/>
    <m/>
    <x v="0"/>
  </r>
  <r>
    <m/>
    <n v="5"/>
    <m/>
    <n v="30498"/>
    <s v="Aplicación Celonis/Qliq _x000a_Flujo de un cilindro"/>
    <s v="Facilitar el proceso de monitoreo del flujo de un cilindro desde que es inicializado para detectar oportunidades._x000a_"/>
    <m/>
    <s v="TBD"/>
    <x v="10"/>
    <x v="3"/>
    <n v="280"/>
    <s v="Stand by"/>
    <x v="4"/>
    <m/>
    <x v="3"/>
    <x v="3"/>
    <s v="Digital Business Solutions (Global)"/>
    <m/>
    <s v="Erika Acosta"/>
    <s v="Anabel Estrada / Brenda Ramírez"/>
    <s v="Uriel Torres / Pedro Ramírez"/>
    <s v="Aldo Maldonado"/>
    <m/>
    <s v="Sí"/>
    <s v="Pilar Arenas"/>
    <s v="Producción/Distribución Envasados"/>
    <n v="5"/>
    <n v="5"/>
    <n v="2"/>
    <n v="5"/>
    <n v="3"/>
    <n v="3"/>
    <n v="3"/>
    <n v="390"/>
    <n v="5"/>
    <n v="5"/>
    <n v="3"/>
    <n v="5"/>
    <n v="3"/>
    <n v="5"/>
    <n v="3"/>
    <n v="435"/>
    <n v="825"/>
    <s v="S:  Se probo la solución en su versión original de Europa, identificando ajustes neCésarios para la región LATAM. _x000a_Se levantaron definiciones de negocio y de proceso para cobros potenciales. Aunque la versión de Europa usaba SAP y se adaptó la nueva versión a JDE._x000a_Actualmente ya se tienen 6 países incluyendo México con esta funcionalidad_x000a_Gerardo solicitó cambios a unos requerimientos - semana del 17 de Feb._x000a_N: Realizar los cambios identificados - 24 al 28 de feb"/>
    <s v="1. Seguimiento con Pedro Ramírez sobre los cambios solicitados - 3 de Mar_x000a_2. Una vez liberados los cambios, se requiere probar y validar._x000a_"/>
    <m/>
    <m/>
    <x v="4"/>
    <m/>
    <m/>
    <m/>
    <m/>
    <m/>
    <m/>
    <m/>
    <n v="0"/>
    <m/>
    <m/>
    <x v="4"/>
  </r>
  <r>
    <m/>
    <n v="50"/>
    <m/>
    <m/>
    <s v="Actualizar el reporte de clientes perdidos o en riesgo, para clientes de Especiales (Win / Lost) "/>
    <s v="Actualizar el reporte de clientes perdidos o en riesgo, para clientes de Especiales (Win / Lost) - _x000a_Para que se acomode a los criterios del SIP"/>
    <m/>
    <d v="2025-07-01T00:00:00"/>
    <x v="4"/>
    <x v="3"/>
    <m/>
    <s v="No iniciado"/>
    <x v="1"/>
    <m/>
    <x v="3"/>
    <x v="1"/>
    <s v="Digital"/>
    <s v="Aldo Maldonado"/>
    <s v="Raúl Gallegos "/>
    <s v="Raúl Gallegos "/>
    <s v="N/A"/>
    <s v="José Ramón Rodríguez"/>
    <m/>
    <s v="Sí"/>
    <s v="Pilar Arenas"/>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s v="Control "/>
    <m/>
    <x v="29"/>
    <m/>
    <m/>
    <m/>
    <m/>
    <m/>
    <m/>
    <m/>
    <n v="0"/>
    <m/>
    <m/>
    <x v="5"/>
  </r>
  <r>
    <m/>
    <m/>
    <m/>
    <m/>
    <s v="IA Inteligencia de Mercado"/>
    <s v="Herramienta para identificar nuevas oportunidades de venta de PSO para PGP Linde en México. Una herramienta con IA podría generar un proceso más rápido y preciso para identificar nuevas oportunidades de ventas rentables de PSO en segmentos e industrias específicos, de modo que la empresa pueda tomar decisiones rápidas y aumentar las ventas y la cuota de mercado. Este proceso podría automatizarse para ejecutarse regularmente y generar nuevas oportunidades de forma constante. Automatización del Reporte de TAM y Market Share"/>
    <s v="se ejecutan procesos manuales con información parcial de bases de datos internas y externas. El proceso es demasiado largo y complejo. El cálculo de la cuota de mercado, así como la toma de decisiones sobre los segmentos y sectores industriales en los que enfocarse, se realiza sin considerar toda la información digital disponible"/>
    <d v="2025-08-01T00:00:00"/>
    <x v="29"/>
    <x v="19"/>
    <n v="68"/>
    <s v="On time"/>
    <x v="1"/>
    <m/>
    <x v="3"/>
    <x v="0"/>
    <s v="Digitalización"/>
    <m/>
    <s v="Francisco Mata"/>
    <s v="Francisco Mata"/>
    <s v="Ivan Arredondo"/>
    <s v="Armando Guerrero"/>
    <s v="VP Gases Envasados"/>
    <s v="Si"/>
    <s v="Marina Dávila"/>
    <s v="Marketing/Ventas Cilindros"/>
    <n v="5"/>
    <n v="5"/>
    <n v="3"/>
    <n v="5"/>
    <n v="5"/>
    <n v="5"/>
    <n v="3"/>
    <n v="465"/>
    <n v="5"/>
    <n v="5"/>
    <n v="2"/>
    <n v="5"/>
    <n v="3"/>
    <n v="3"/>
    <n v="5"/>
    <n v="420"/>
    <n v="885"/>
    <s v="S: Se revisan avances de la herramienta (1 sep) y se solicitan ajustes_x000a_N: Proxima reunión de seguimiento 18 sep"/>
    <m/>
    <s v="TBD (Las ventas actuales de PGP México industrial relacionadas con POS son de $2.7 millones de dólares/año)"/>
    <m/>
    <x v="3"/>
    <m/>
    <m/>
    <m/>
    <m/>
    <m/>
    <m/>
    <m/>
    <n v="0"/>
    <m/>
    <m/>
    <x v="0"/>
  </r>
  <r>
    <m/>
    <n v="1"/>
    <s v="AM02959"/>
    <n v="30572"/>
    <s v="Herramienta Digital, Visor Pricing Precision - Mexico"/>
    <s v="El visor dará la info de la situación actual de precios a nivel cliente - producto, así como recomendaciones/oportunidades de precios siguiendo el modelo de Pricing Precision (IA). Muesta historico de precios, comparativa vs. el promedio, etc."/>
    <m/>
    <d v="2025-06-25T00:00:00"/>
    <x v="30"/>
    <x v="20"/>
    <n v="132"/>
    <s v="On time"/>
    <x v="0"/>
    <s v="No"/>
    <x v="3"/>
    <x v="0"/>
    <s v="Global AI"/>
    <s v="NA"/>
    <s v="Ninfaedith Fernández"/>
    <s v="Pablo Vela"/>
    <s v="Iván Arredondo"/>
    <s v="Tania Mercado"/>
    <s v="Finanzas /Compras / IT"/>
    <s v="Sí"/>
    <s v="Claudia Oliden"/>
    <s v="Finanzas/RH/Compras/Nitropet"/>
    <n v="4"/>
    <n v="5"/>
    <n v="3"/>
    <n v="5"/>
    <n v="5"/>
    <n v="3"/>
    <n v="5"/>
    <n v="450"/>
    <n v="5"/>
    <n v="5"/>
    <n v="2"/>
    <n v="5"/>
    <n v="5"/>
    <n v="1"/>
    <n v="5"/>
    <n v="420"/>
    <n v="870"/>
    <s v="Proyecto terminado, solo falta presentación con Pablo Vela"/>
    <m/>
    <n v="1512000"/>
    <m/>
    <x v="24"/>
    <m/>
    <m/>
    <m/>
    <m/>
    <m/>
    <m/>
    <m/>
    <n v="0"/>
    <m/>
    <m/>
    <x v="0"/>
  </r>
  <r>
    <m/>
    <n v="114"/>
    <m/>
    <m/>
    <s v="Cámaras en áreas designadas para recuperación de cilindros "/>
    <s v="Instalación de cámaras que con IA detecten en las localidades faltas de compliance."/>
    <m/>
    <d v="2025-01-01T00:00:00"/>
    <x v="4"/>
    <x v="3"/>
    <m/>
    <s v="No iniciado"/>
    <x v="0"/>
    <s v="No"/>
    <x v="3"/>
    <x v="1"/>
    <s v="Digital / IT"/>
    <s v="NA"/>
    <s v="Erika Acosta"/>
    <s v="Erika Acosta"/>
    <s v="TBD"/>
    <s v="Tania Mercado"/>
    <s v="Operaciones"/>
    <s v="Sí"/>
    <s v="Pilar Arenas"/>
    <s v="Finanzas/RH/Compras/Nitropet"/>
    <n v="3"/>
    <n v="1"/>
    <n v="4"/>
    <n v="5"/>
    <n v="5"/>
    <n v="3"/>
    <n v="3"/>
    <n v="360"/>
    <n v="3"/>
    <n v="2"/>
    <n v="5"/>
    <n v="1"/>
    <n v="1"/>
    <n v="1"/>
    <n v="1"/>
    <n v="210"/>
    <n v="570"/>
    <s v="S: Se enlista necesidad general_x000a_N: Se requiere reunión con Negocio para detallar alcances y detalle de requerimientos"/>
    <s v="Validar alcance de este proyecto."/>
    <m/>
    <m/>
    <x v="14"/>
    <m/>
    <m/>
    <m/>
    <m/>
    <m/>
    <m/>
    <m/>
    <n v="0"/>
    <m/>
    <m/>
    <x v="2"/>
  </r>
  <r>
    <m/>
    <n v="93"/>
    <m/>
    <m/>
    <s v="Visor Seguimiento de cilindros vacios pendientes de enviar a planta"/>
    <s v="Reporte que permita visualizar las órdenes de sistema donde no se han enviado los cilindros vacíos a planta"/>
    <m/>
    <d v="2025-04-01T00:00:00"/>
    <x v="4"/>
    <x v="3"/>
    <m/>
    <s v="No iniciado"/>
    <x v="0"/>
    <m/>
    <x v="0"/>
    <x v="1"/>
    <m/>
    <s v="Aldo Maldonado"/>
    <s v="Oscar Flores"/>
    <s v="Oscar Flores"/>
    <m/>
    <s v="José Ramón Rodríguez"/>
    <s v="PGP Nacional"/>
    <s v="Si"/>
    <s v="Marina Dávila"/>
    <s v="Producción/Distribución Envasados"/>
    <n v="3"/>
    <n v="5"/>
    <n v="1"/>
    <n v="5"/>
    <n v="0"/>
    <n v="1"/>
    <n v="3"/>
    <n v="270"/>
    <n v="5"/>
    <n v="5"/>
    <n v="2"/>
    <n v="3"/>
    <n v="5"/>
    <n v="3"/>
    <n v="5"/>
    <n v="420"/>
    <n v="690"/>
    <s v="S: Definición de requerimientos"/>
    <m/>
    <m/>
    <m/>
    <x v="3"/>
    <m/>
    <m/>
    <m/>
    <m/>
    <m/>
    <m/>
    <m/>
    <n v="0"/>
    <m/>
    <m/>
    <x v="2"/>
  </r>
  <r>
    <m/>
    <n v="1"/>
    <m/>
    <m/>
    <s v="Página Sharepoint para Distribución "/>
    <s v="Site de SharePoint que contenga la información relativa al área de Distribución: procedimientos, materiales de capacitación PESD. Réplica sitio Retail"/>
    <m/>
    <d v="2024-12-06T00:00:00"/>
    <x v="31"/>
    <x v="21"/>
    <n v="33"/>
    <s v="On time"/>
    <x v="2"/>
    <s v="No"/>
    <x v="0"/>
    <x v="0"/>
    <s v="NA"/>
    <s v="Claudia Oliden"/>
    <s v="Arturo Lozano"/>
    <s v="Arturo Lozano"/>
    <m/>
    <s v="Miguel Delgado"/>
    <s v="Operaciones"/>
    <s v="Sí"/>
    <s v="Claudia Oliden"/>
    <s v="Producción/Distribución Envasados"/>
    <n v="3"/>
    <n v="5"/>
    <n v="4"/>
    <n v="5"/>
    <n v="0"/>
    <n v="3"/>
    <n v="5"/>
    <n v="375"/>
    <n v="5"/>
    <n v="5"/>
    <n v="3"/>
    <n v="5"/>
    <n v="3"/>
    <n v="5"/>
    <n v="5"/>
    <n v="465"/>
    <n v="840"/>
    <s v="S: Se diseñó y construyó el sitio. Actualmente dados de alta 24 documentos, 5 dashboards, 2 accesos a sitios, 34 videos._x000a__x000a_N: En proceso se sube información que comparta Arturo Lozano en la página."/>
    <s v="Continuar con alimentación que compartan Arturo Lozano y Salvador González."/>
    <s v="Reducción de Tiempo"/>
    <m/>
    <x v="30"/>
    <m/>
    <m/>
    <m/>
    <m/>
    <m/>
    <m/>
    <m/>
    <n v="0"/>
    <m/>
    <m/>
    <x v="0"/>
  </r>
  <r>
    <m/>
    <n v="23"/>
    <m/>
    <m/>
    <s v="Tablero One Page de indicadores para control de cilindros en Power BI"/>
    <s v="Aprovechar la migración de tablea a power BI de reportes clave de Control del cilindros para armar un reporte One Page"/>
    <m/>
    <s v="TBD"/>
    <x v="32"/>
    <x v="8"/>
    <n v="567"/>
    <s v="On time"/>
    <x v="4"/>
    <m/>
    <x v="0"/>
    <x v="3"/>
    <s v="Digital "/>
    <m/>
    <s v="Erika Acosta"/>
    <s v="Erika Acosta"/>
    <s v="TBD"/>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
    <m/>
    <m/>
    <x v="31"/>
    <m/>
    <m/>
    <m/>
    <m/>
    <m/>
    <m/>
    <m/>
    <n v="0"/>
    <m/>
    <m/>
    <x v="4"/>
  </r>
  <r>
    <m/>
    <n v="133"/>
    <m/>
    <m/>
    <s v="Sitio de Sharepoint PGP"/>
    <m/>
    <m/>
    <d v="2025-03-07T00:00:00"/>
    <x v="4"/>
    <x v="3"/>
    <m/>
    <s v="No iniciado"/>
    <x v="4"/>
    <m/>
    <x v="0"/>
    <x v="1"/>
    <m/>
    <m/>
    <s v="Diego Carpio"/>
    <m/>
    <m/>
    <s v="Aldo Maldonado"/>
    <m/>
    <s v="Si"/>
    <s v="Claudia Oliden"/>
    <s v="Producción/Distribución Envasados"/>
    <m/>
    <m/>
    <m/>
    <m/>
    <m/>
    <m/>
    <m/>
    <m/>
    <m/>
    <m/>
    <m/>
    <m/>
    <m/>
    <m/>
    <m/>
    <n v="0"/>
    <m/>
    <s v="Revisar con el negocio"/>
    <m/>
    <m/>
    <m/>
    <x v="3"/>
    <m/>
    <m/>
    <m/>
    <m/>
    <m/>
    <m/>
    <m/>
    <n v="0"/>
    <m/>
    <m/>
    <x v="2"/>
  </r>
  <r>
    <m/>
    <n v="7"/>
    <m/>
    <m/>
    <s v="Asistente Virtual Inteligente para asistencia en Tiendas con NITRO AI"/>
    <s v="Alimentar Nitro con información de consulta para vendedores en tiendas que pueda ayudar a los Vendedores a obtener información inmediata de diversos temas, Adminitrativos, Comerciales y Técnicos, con un alto nivel de confiabilidad. "/>
    <m/>
    <d v="2025-02-01T00:00:00"/>
    <x v="33"/>
    <x v="22"/>
    <n v="88"/>
    <s v="On time"/>
    <x v="1"/>
    <s v="Si"/>
    <x v="0"/>
    <x v="0"/>
    <s v="Global AI"/>
    <s v="Manuel Lozoya"/>
    <s v="Marco Pacheco"/>
    <s v="Deyanira Blanco"/>
    <s v="Gerardo Moya"/>
    <s v="José Ramón Rodríguez"/>
    <s v="PGP Centro/Sur"/>
    <s v="Sí"/>
    <s v="Manuel Lozoya"/>
    <s v="Marketing/Ventas Cilindros"/>
    <n v="3"/>
    <n v="5"/>
    <n v="2"/>
    <n v="5"/>
    <n v="3"/>
    <n v="3"/>
    <n v="5"/>
    <n v="390"/>
    <n v="5"/>
    <n v="5"/>
    <n v="3"/>
    <n v="5"/>
    <n v="5"/>
    <n v="5"/>
    <n v="5"/>
    <n v="495"/>
    <n v="885"/>
    <s v="S: Implementó en 3 tiendas de Mty. Info ABC de tiendas, Catálogo de productos e información técnicas (Procesos de soldar) _x000a__x000a_N: Habilitar al resto de los usuarios a nivel nacional en el resto de las tiendas. Semana del 7 Abril._x000a_Integrar otros grupós como los Vtas comerciales y express"/>
    <s v="Invitacion a sesión con tiendas. Deyanira Blanco_x000a_Seguimiento a uso de la herramienta en tiendas piloto y resto de las localidades_x000a_Continuar con la carga de documentos adicionales para enriquecer BD´s"/>
    <s v="Reduccion de Tiempo / Vtas adicionales"/>
    <m/>
    <x v="32"/>
    <m/>
    <m/>
    <m/>
    <m/>
    <m/>
    <m/>
    <m/>
    <n v="0"/>
    <m/>
    <m/>
    <x v="0"/>
  </r>
  <r>
    <m/>
    <n v="117"/>
    <m/>
    <m/>
    <s v="Seguimiento a tareas de Seguridad SOS a través de Teams."/>
    <s v="Generación de grupos de TEAMS donde personal de Linde pueda documentar y dar seguimientos a hallazgos de seguridad y limpieza en localidades."/>
    <m/>
    <s v="TBD"/>
    <x v="10"/>
    <x v="5"/>
    <n v="280"/>
    <s v="Cancelado"/>
    <x v="5"/>
    <m/>
    <x v="0"/>
    <x v="2"/>
    <s v="Digital "/>
    <s v="Claudia Oliden"/>
    <s v="Obed Vázquez"/>
    <s v="Obed Vázquez"/>
    <s v="no asignado"/>
    <s v="Armando Guerrero"/>
    <m/>
    <s v="Sí"/>
    <s v="Marina Dávila"/>
    <m/>
    <n v="3"/>
    <n v="5"/>
    <n v="5"/>
    <n v="5"/>
    <n v="1"/>
    <n v="3"/>
    <n v="5"/>
    <n v="405"/>
    <m/>
    <m/>
    <m/>
    <m/>
    <m/>
    <m/>
    <m/>
    <n v="0"/>
    <n v="405"/>
    <s v="S: Se enlista necesidad general_x000a_N: Se requiere reunión con Negocio para detallar alcances y detalle de requerimientos"/>
    <m/>
    <m/>
    <m/>
    <x v="3"/>
    <m/>
    <m/>
    <m/>
    <m/>
    <m/>
    <m/>
    <m/>
    <n v="0"/>
    <m/>
    <m/>
    <x v="2"/>
  </r>
  <r>
    <m/>
    <n v="7"/>
    <m/>
    <m/>
    <s v="Modificación de las reglas de corte y prioridades en JDE para Medigas en JDE"/>
    <s v="Modificación de las reglas de decision digitales en JDE para los cortes de pedidos y convenios de Medigas para planta Nogalar en función de los acuerdos comerciales y la Operación de planta. Es necesario modificar la lógica actual del módulo de órdenes en JDE con una serie de reglas de corte predefinidas que se traslapan con reglas de convenios negocioados con instituciones Privadas."/>
    <m/>
    <d v="2025-05-14T00:00:00"/>
    <x v="34"/>
    <x v="7"/>
    <n v="147"/>
    <s v="On time"/>
    <x v="4"/>
    <s v="No"/>
    <x v="4"/>
    <x v="3"/>
    <s v="IT Local"/>
    <m/>
    <s v="Karla Rodriguez"/>
    <s v="Luis Banda"/>
    <s v="Sergio Israel Rdgz"/>
    <s v="Miguel Delgado"/>
    <s v="Desarrollo de Negocios"/>
    <s v="Si"/>
    <s v="Marina Dávila"/>
    <s v="Marketing/Ventas Cilindros"/>
    <n v="3"/>
    <n v="5"/>
    <n v="1"/>
    <n v="5"/>
    <n v="5"/>
    <n v="3"/>
    <n v="3"/>
    <n v="375"/>
    <n v="5"/>
    <n v="5"/>
    <n v="3"/>
    <n v="5"/>
    <n v="5"/>
    <n v="3"/>
    <n v="3"/>
    <n v="435"/>
    <n v="810"/>
    <s v="S: Se da de alta card 34872, las pruebas resultaron correctas._x000a_N: Se pedirá pasar el desarrollo a producción"/>
    <s v="Una vez realizados los ajustes en el ambiente de producción, se deberá llevar a cabo una prueba piloto del proceso que actualizará la información. Si el resultado es satisfactorio y el funcionamiento es el esperado, se procederá con la solicitud de calendarización del proceso de forma automática."/>
    <s v="Servicio / Compliance"/>
    <m/>
    <x v="3"/>
    <m/>
    <m/>
    <m/>
    <m/>
    <m/>
    <m/>
    <m/>
    <n v="0"/>
    <m/>
    <m/>
    <x v="6"/>
  </r>
  <r>
    <m/>
    <n v="26"/>
    <m/>
    <m/>
    <s v="Modelo de compensación Variable Distribución PGP"/>
    <s v="Revisión del Modelo actual de compensación Variable de PGP que permita mejorar el proceso, identificando oportunidades de control y automatización_x000a_"/>
    <m/>
    <d v="2025-04-15T00:00:00"/>
    <x v="35"/>
    <x v="7"/>
    <n v="176"/>
    <s v="On time"/>
    <x v="2"/>
    <s v="No"/>
    <x v="1"/>
    <x v="3"/>
    <s v="Digital"/>
    <s v="Marina Davila"/>
    <s v="Hector Cuellar"/>
    <s v="Hector Cuellar"/>
    <s v="NA"/>
    <s v="Miguel Delgado"/>
    <s v="Operaciones"/>
    <s v="Si"/>
    <s v="Pilar Arenas"/>
    <s v="Producción/Distribución Envasados"/>
    <n v="5"/>
    <n v="5"/>
    <n v="4"/>
    <n v="5"/>
    <n v="1"/>
    <n v="3"/>
    <n v="5"/>
    <n v="420"/>
    <n v="3"/>
    <n v="3"/>
    <n v="2"/>
    <n v="3"/>
    <n v="1"/>
    <n v="3"/>
    <n v="3"/>
    <n v="270"/>
    <n v="690"/>
    <s v="S: Se identifican oportunidades en el proceso actual de compensación de Dist. de PGP en el registro de información. Se requiere reducir la interaccion manual de datos en el proceso_x000a_N: Revisión del proceso con líderes de Distribución, staff Distribución y business Analyst, semana 5 de May. para identificar oportunidades de sistema o proceso"/>
    <s v="Agendar sesión de revisión inicial con Líderes y ejecutores, 7 de Mayo 25"/>
    <s v="Compliance"/>
    <m/>
    <x v="29"/>
    <m/>
    <m/>
    <m/>
    <m/>
    <m/>
    <m/>
    <m/>
    <n v="0"/>
    <m/>
    <m/>
    <x v="4"/>
  </r>
  <r>
    <s v="E4"/>
    <n v="12"/>
    <m/>
    <m/>
    <s v="Migración Tienda Linde y Tienda Medigas."/>
    <s v="Actualización de la plataforma Prestashop  de e-Commerce a última versión para reducción de oportunidades en ciberseguridad._x000a_"/>
    <m/>
    <s v="PROYECTO ANTERIOR"/>
    <x v="11"/>
    <x v="9"/>
    <n v="303"/>
    <s v="On time"/>
    <x v="1"/>
    <s v="No"/>
    <x v="2"/>
    <x v="3"/>
    <s v="IT Corporativo"/>
    <s v="NA"/>
    <s v="Edgar Madrigal"/>
    <s v="Cindy Lozano"/>
    <s v="TBD"/>
    <s v="José Ramón Rodríguez"/>
    <s v="Desarrollo de Negocios"/>
    <s v="Sí"/>
    <s v="Claudia Oliden"/>
    <s v="Marketing/Ventas Cilindros"/>
    <n v="5"/>
    <n v="5"/>
    <n v="5"/>
    <n v="5"/>
    <n v="0"/>
    <n v="5"/>
    <n v="3"/>
    <n v="345"/>
    <n v="3"/>
    <n v="2"/>
    <n v="2"/>
    <n v="5"/>
    <n v="3"/>
    <n v="1"/>
    <n v="5"/>
    <n v="225"/>
    <n v="570"/>
    <s v="S: Actualmente ya se liberó la Tienda Medigas y para fin de Octubre se espera liberar la tienda de Envasados. Update sept 29, 2025."/>
    <m/>
    <m/>
    <m/>
    <x v="33"/>
    <m/>
    <m/>
    <m/>
    <m/>
    <m/>
    <m/>
    <m/>
    <n v="0"/>
    <m/>
    <m/>
    <x v="6"/>
  </r>
  <r>
    <m/>
    <n v="58"/>
    <m/>
    <m/>
    <s v="Reporte para visualizar el Margen por línea de Flash gases especiales "/>
    <s v="Automatizar un reporte para monitorear el margen por línea de Flash, costos y su desempeño, precios.  "/>
    <m/>
    <d v="2024-12-01T00:00:00"/>
    <x v="4"/>
    <x v="3"/>
    <m/>
    <s v="No iniciado"/>
    <x v="1"/>
    <m/>
    <x v="0"/>
    <x v="1"/>
    <s v="Digital"/>
    <m/>
    <s v="Raúl Gallegos "/>
    <s v="Raúl Gallegos "/>
    <m/>
    <s v="José Ramón Rodríguez"/>
    <m/>
    <s v="Sí"/>
    <s v="Pilar Arenas"/>
    <s v="Marketing/Ventas Cilindros"/>
    <n v="3"/>
    <n v="5"/>
    <n v="1"/>
    <n v="5"/>
    <n v="0"/>
    <n v="1"/>
    <n v="5"/>
    <n v="300"/>
    <n v="4"/>
    <n v="5"/>
    <n v="3"/>
    <n v="5"/>
    <n v="3"/>
    <n v="5"/>
    <n v="5"/>
    <n v="450"/>
    <n v="750"/>
    <s v="S: Se identificó oportunidad con usuario y se requiere definiciones de alcances y líderes para el proyecto._x000a_N: Sesión con Process Owner para tomar definiciones de negocio"/>
    <s v="1. Se revisará el reporte del Cost to serve con Raúl Gallegos para ver si la información es lo que busca para el análisis de rentabilidad de los clientes de especiales / Semana 20 al 28 de feb_x000a_2. Levantar requerimientos de negocio para diseñar la solución tecnológica neCésaria_x000a_"/>
    <m/>
    <m/>
    <x v="3"/>
    <m/>
    <m/>
    <m/>
    <m/>
    <m/>
    <m/>
    <m/>
    <n v="0"/>
    <m/>
    <m/>
    <x v="2"/>
  </r>
  <r>
    <m/>
    <n v="113"/>
    <m/>
    <m/>
    <s v="Mejorar el sistema de facturación en punto de venta"/>
    <s v="Mejoras en el sistema de facturación en punto de venta y control de inventarios (Códigos de barras, aplicación de cupones, pago de servicios etc.) _x000a_"/>
    <m/>
    <d v="2024-12-01T00:00:00"/>
    <x v="4"/>
    <x v="3"/>
    <m/>
    <s v="No iniciado"/>
    <x v="1"/>
    <m/>
    <x v="1"/>
    <x v="1"/>
    <s v="IT Local "/>
    <m/>
    <s v="Marco Pacheco"/>
    <s v="Deyanira Blanco "/>
    <m/>
    <s v="José Ramón Rodríguez"/>
    <m/>
    <s v="Sí"/>
    <s v="Marina Dávila"/>
    <s v="Marketing/Ventas Cilindros"/>
    <n v="3"/>
    <n v="1"/>
    <n v="5"/>
    <n v="5"/>
    <n v="3"/>
    <n v="5"/>
    <n v="5"/>
    <n v="405"/>
    <n v="3"/>
    <n v="2"/>
    <n v="1"/>
    <n v="3"/>
    <n v="1"/>
    <n v="1"/>
    <n v="1"/>
    <n v="180"/>
    <n v="585"/>
    <s v="S: Mejorara el proceso de facturación en punto de venta, actualmente se usa JDE como POS_x000a_N: Junta con Negocio para definir requerimientos de negocio y evaluar"/>
    <m/>
    <m/>
    <m/>
    <x v="3"/>
    <m/>
    <m/>
    <m/>
    <m/>
    <m/>
    <m/>
    <m/>
    <n v="0"/>
    <m/>
    <m/>
    <x v="2"/>
  </r>
  <r>
    <m/>
    <n v="24"/>
    <m/>
    <m/>
    <s v="Reporte automático de recuperación y aumentos de dotación en power BI"/>
    <s v="Migración de reportes de Tableau a power BI._x000a_"/>
    <m/>
    <s v="TBD"/>
    <x v="5"/>
    <x v="8"/>
    <n v="517"/>
    <s v="On time"/>
    <x v="4"/>
    <m/>
    <x v="0"/>
    <x v="3"/>
    <s v="Digital"/>
    <m/>
    <s v="Erika Acosta"/>
    <s v="Erika Acosta "/>
    <s v="Gustavo Primo "/>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 después se dará prioridad al reporte GAP._x000a_N: Terminar desarrollos, validar información y desplegar."/>
    <s v="1. Sesión de seguimiento con Gerardo y Erika para armar plan de trabajo y prioridad para la migración de los reportes semana 24 al 28 de feb"/>
    <m/>
    <m/>
    <x v="3"/>
    <m/>
    <m/>
    <m/>
    <m/>
    <m/>
    <m/>
    <m/>
    <n v="0"/>
    <m/>
    <m/>
    <x v="4"/>
  </r>
  <r>
    <m/>
    <n v="63"/>
    <m/>
    <m/>
    <s v="Rediseño de modelo de compensación Variable de Distribución para PGP"/>
    <s v="Revision de modelo de compensación Variable de PGP, para automatizar y reducir oportunidades de GAPS en el proceso"/>
    <m/>
    <d v="2025-04-01T00:00:00"/>
    <x v="6"/>
    <x v="7"/>
    <m/>
    <s v="Cancelado"/>
    <x v="2"/>
    <m/>
    <x v="0"/>
    <x v="2"/>
    <m/>
    <s v="Marina Davila"/>
    <s v="Hector Cuellar"/>
    <s v="Hector Cuellar"/>
    <m/>
    <m/>
    <s v="PGP Nacional"/>
    <s v="Si"/>
    <s v="Marina Dávila"/>
    <m/>
    <n v="5"/>
    <n v="5"/>
    <n v="5"/>
    <n v="5"/>
    <n v="3"/>
    <n v="5"/>
    <n v="5"/>
    <n v="495"/>
    <n v="3"/>
    <n v="3"/>
    <n v="2"/>
    <n v="5"/>
    <n v="1"/>
    <n v="1"/>
    <n v="1"/>
    <n v="240"/>
    <n v="735"/>
    <s v="S: Se realiza sesión con equipo Staff para entender los GAPS identificados y se elabora un plan a seguir involucrando otras áreas_x000a_N: Sesión con líderes de Distribción para revisar el mapeo del proceso y las oportunidades identificadas. Definir oportunidades de Tecnología y/o definiciones de negocio (Procedimiento)"/>
    <m/>
    <s v="Compliance"/>
    <m/>
    <x v="3"/>
    <m/>
    <m/>
    <m/>
    <m/>
    <m/>
    <m/>
    <m/>
    <n v="0"/>
    <m/>
    <m/>
    <x v="1"/>
  </r>
  <r>
    <m/>
    <m/>
    <m/>
    <m/>
    <s v="Integración de Mercado Pago con Echannel"/>
    <s v="Integrar la pasarela de Mercado Pago al portal de Clientes."/>
    <m/>
    <d v="2025-10-01T00:00:00"/>
    <x v="36"/>
    <x v="23"/>
    <n v="70"/>
    <s v="On time"/>
    <x v="1"/>
    <m/>
    <x v="2"/>
    <x v="3"/>
    <s v="Proveedor externo Valtech"/>
    <s v="NA"/>
    <s v="Edgar Madrigal"/>
    <s v="Cindy Lozano"/>
    <s v="Adolfo Olmedo"/>
    <s v="José Ramón Rodríguez"/>
    <s v="Desarrollo de Negocios"/>
    <s v="Sí"/>
    <s v="Claudia Oliden"/>
    <s v="Marketing/Ventas Cilindros"/>
    <n v="3"/>
    <n v="1"/>
    <n v="5"/>
    <n v="5"/>
    <n v="5"/>
    <n v="3"/>
    <n v="5"/>
    <n v="405"/>
    <n v="3"/>
    <n v="2"/>
    <n v="1"/>
    <n v="5"/>
    <n v="5"/>
    <n v="1"/>
    <n v="5"/>
    <n v="330"/>
    <n v="735"/>
    <s v="S: Actualmente se registró documentación que pide la corporación. Los developers están por arrancar el desarrollo."/>
    <m/>
    <m/>
    <m/>
    <x v="3"/>
    <m/>
    <m/>
    <m/>
    <m/>
    <m/>
    <m/>
    <m/>
    <n v="0"/>
    <m/>
    <m/>
    <x v="4"/>
  </r>
  <r>
    <m/>
    <n v="57"/>
    <m/>
    <m/>
    <s v="Integración Argus con CRM "/>
    <s v="Integración información organizada de contratos con Argus a CRM"/>
    <m/>
    <d v="2025-05-23T00:00:00"/>
    <x v="4"/>
    <x v="3"/>
    <m/>
    <s v="No iniciado"/>
    <x v="3"/>
    <s v="No"/>
    <x v="2"/>
    <x v="1"/>
    <s v="TBD"/>
    <s v="NA"/>
    <s v="Edgar Madrigal"/>
    <s v="NinfaEdith Fernández"/>
    <m/>
    <s v="Tania Mercado"/>
    <s v="Finanzas /Compras / IT"/>
    <s v="Sí"/>
    <s v="Claudia Oliden"/>
    <s v="Finanzas/RH/Compras/Nitropet"/>
    <n v="3"/>
    <n v="5"/>
    <n v="3"/>
    <n v="5"/>
    <n v="1"/>
    <n v="3"/>
    <n v="5"/>
    <n v="375"/>
    <n v="3"/>
    <n v="5"/>
    <n v="3"/>
    <n v="5"/>
    <n v="3"/>
    <n v="3"/>
    <n v="3"/>
    <n v="375"/>
    <n v="750"/>
    <s v="S: Por iniciar._x000a_N: Se programará sesión con NinfaEdith Fdz, Edgar Madrigal y Gerardo Moya."/>
    <s v="En siguiente sesión de validación con PYC se definirá alcance de este proyecto para tocar luego base con Edgar Madrigal_x000a_"/>
    <m/>
    <m/>
    <x v="3"/>
    <m/>
    <m/>
    <m/>
    <m/>
    <m/>
    <m/>
    <m/>
    <n v="0"/>
    <m/>
    <m/>
    <x v="2"/>
  </r>
  <r>
    <m/>
    <n v="6"/>
    <m/>
    <m/>
    <s v="Uso de Inteligencia Artificial para consulta de información confiable y aseguramiento de requisitos en el proceso de importacion de Gases Especiales."/>
    <s v="Facilitar y agilizar el proceso de búsqueda de información relevante de Exportaciones  a través de NITRO"/>
    <m/>
    <d v="2025-03-01T00:00:00"/>
    <x v="37"/>
    <x v="7"/>
    <n v="209"/>
    <s v="On time"/>
    <x v="0"/>
    <m/>
    <x v="0"/>
    <x v="3"/>
    <s v="Global AI"/>
    <m/>
    <s v="Raúl Gallegos "/>
    <s v="Karla Beatriz García"/>
    <s v="Gerardo Moya"/>
    <s v="Tania Mercado"/>
    <m/>
    <s v="Sí"/>
    <s v="Manuel Lozoya"/>
    <s v="Finanzas/RH/Compras/Nitropet"/>
    <n v="3"/>
    <n v="5"/>
    <n v="1"/>
    <n v="5"/>
    <n v="1"/>
    <n v="1"/>
    <n v="3"/>
    <n v="285"/>
    <n v="5"/>
    <n v="5"/>
    <n v="5"/>
    <n v="5"/>
    <n v="5"/>
    <n v="5"/>
    <n v="5"/>
    <n v="525"/>
    <n v="810"/>
    <s v="S: En análisis requirimientos de info para importaciones y se correrá en paralelo con Proyecto de Exportaciones"/>
    <s v="1. Se requiere conseguir los documentos Digitales para darlos de alta junto con los Fotamos Básicos DGD Packing list y documentos comerciales_x000a_2. Se agenda sesión de seguimiento con Karla García para semana 20 de Marzo_x000a_3. Agosto 2025 / El proyecto se divide en dos partes : 1. Desarrollo de aplicactivo para la administración de los productos (IT), 2. Desarrollo de un visor para visibilidad de la información para el área comercial. "/>
    <m/>
    <m/>
    <x v="34"/>
    <m/>
    <m/>
    <m/>
    <m/>
    <m/>
    <m/>
    <m/>
    <n v="0"/>
    <m/>
    <m/>
    <x v="1"/>
  </r>
  <r>
    <m/>
    <n v="31"/>
    <m/>
    <m/>
    <s v="Trackabout Value Streams. Tablero Desviaciones Operativas"/>
    <s v="Se enfoca en el desarrollo de una serie de tableros de las 5 desviaciones operativas principales con la información generada por TA"/>
    <m/>
    <d v="2024-10-01T00:00:00"/>
    <x v="38"/>
    <x v="5"/>
    <n v="350"/>
    <m/>
    <x v="0"/>
    <m/>
    <x v="0"/>
    <x v="3"/>
    <s v="Digital "/>
    <m/>
    <s v="Diego Carpio"/>
    <s v="Diego Carpio"/>
    <s v="Aldo Maldonado"/>
    <s v="Aldo Maldonado"/>
    <s v="Nacional"/>
    <s v="Sí"/>
    <s v="Pilar Arenas"/>
    <s v="Producción/Distribución Envasados"/>
    <n v="5"/>
    <n v="5"/>
    <n v="3"/>
    <n v="5"/>
    <n v="0"/>
    <n v="3"/>
    <n v="3"/>
    <n v="360"/>
    <n v="5"/>
    <n v="4"/>
    <n v="1"/>
    <n v="3"/>
    <n v="1"/>
    <n v="1"/>
    <n v="3"/>
    <n v="270"/>
    <n v="630"/>
    <s v="S: Se liberó el primer tablero y se identificó la necesidad de mejorar la calidad de datos. Para tener efectividad en el resto de los tableros dependemos del % de escaneo_x000a_N: Es neCésario mejorar la calidad de datos para que la información sea confiable."/>
    <s v="El tablero de desviaciones en el alta de cilindros ya se liberó."/>
    <m/>
    <m/>
    <x v="7"/>
    <m/>
    <m/>
    <m/>
    <m/>
    <m/>
    <m/>
    <m/>
    <n v="0"/>
    <m/>
    <m/>
    <x v="6"/>
  </r>
  <r>
    <m/>
    <n v="1"/>
    <m/>
    <m/>
    <s v="Asistente virtual con AI para consulta de información confiable y aseguramiento de requisitos en el proceso de Exportación de Gases"/>
    <s v="Asistente de AI mediante el uso de NITRO y Copilot que permite consultar información actualizada de normativas y procedimientos que permitan llevar a cabo un proceso de exportación de Gases basado en información actualizada y en Compliance"/>
    <m/>
    <d v="2025-01-01T00:00:00"/>
    <x v="37"/>
    <x v="24"/>
    <n v="48"/>
    <s v="On time"/>
    <x v="0"/>
    <m/>
    <x v="0"/>
    <x v="0"/>
    <s v="Global AI"/>
    <m/>
    <s v="Raúl Gallegos "/>
    <s v="Karla Beatriz García"/>
    <s v="Gerardo Moya"/>
    <s v="José Ramón Rodríguez"/>
    <s v="Nacional"/>
    <s v="Sí"/>
    <s v="Manuel Lozoya"/>
    <s v="Marketing/Ventas Cilindros"/>
    <n v="3"/>
    <n v="5"/>
    <n v="1"/>
    <n v="5"/>
    <n v="1"/>
    <n v="1"/>
    <n v="3"/>
    <n v="285"/>
    <n v="5"/>
    <n v="5"/>
    <n v="5"/>
    <n v="5"/>
    <n v="5"/>
    <n v="5"/>
    <n v="5"/>
    <n v="525"/>
    <n v="810"/>
    <s v="S: Sesión con Negocio Karla García. Se determinó arrancar con  Ley Aduanera / IATA / IMO se utilizará NITRO en combinación con Copilot para consultas. Se realizaron manuales de negocio OTC para Vta de Exportaciones, Vta de HG´s CIls y Equipos para exportaciones, Procedimiento de Importación para Vta Internacional y las Hojas de Seguras de los principales Productos, se cotizaron las guías de la IATA e IMO en versión PDF 2025, aprox 600 USD c/u, Se acuerda arrancar con Exportaciones (3 personas). Se suben Documentos semana del 7 de Abr. _x000a_N: Hacer la compra de las Guías, Karla García. Subir los documentos pendientes por subir. Para la parte de importaciones se enlazará con el proyecto de aplicación Juan Daniel Gonzalez."/>
    <s v="1. Se requiere conseguir los documentos Digitales para darlos de alta junto con los Fotamos Básicos DGD Packing list y documentos comerciales_x000a__x000a_2. Se agenda sesión de seguimiento con Karla García para semana 22 de Abril y par revisar con Miguel Mtz sesión 7 de Mayo."/>
    <n v="20000"/>
    <m/>
    <x v="34"/>
    <m/>
    <m/>
    <m/>
    <m/>
    <m/>
    <m/>
    <m/>
    <n v="0"/>
    <m/>
    <m/>
    <x v="0"/>
  </r>
  <r>
    <m/>
    <n v="24"/>
    <m/>
    <m/>
    <s v="Medición de las mermas de Gases en Plantas"/>
    <s v="Actualmente no se miden las mermas diarias. Aprox 8 millones de pesos se incrementaron las mermas Vs el año anterior. Se da seguimiento semanal o quincenal. La información es manual y no siempre se tiene disponible. Se esperaría tener un mapa para tomar decisiones. Actualmente se usa un Excel donde se captura manual Producción, con factores en una &quot;calculadora&quot; de acuerdo al vol de producción."/>
    <m/>
    <d v="2025-03-07T00:00:00"/>
    <x v="4"/>
    <x v="3"/>
    <m/>
    <s v="No iniciado"/>
    <x v="4"/>
    <m/>
    <x v="0"/>
    <x v="1"/>
    <s v="Digital"/>
    <s v="Aldo Maldonado"/>
    <s v="Diego Carpio"/>
    <s v="Francisco Mata"/>
    <m/>
    <s v="Miguel Delgado"/>
    <s v="Operaciones"/>
    <s v="Si"/>
    <s v="Marina Dávila"/>
    <s v="Producción/Distribución Envasados"/>
    <n v="5"/>
    <n v="5"/>
    <n v="1"/>
    <n v="5"/>
    <n v="1"/>
    <n v="3"/>
    <n v="3"/>
    <n v="345"/>
    <n v="5"/>
    <n v="5"/>
    <n v="2"/>
    <n v="5"/>
    <n v="5"/>
    <n v="5"/>
    <n v="5"/>
    <n v="480"/>
    <n v="825"/>
    <s v="Revisar con el negocio"/>
    <m/>
    <m/>
    <m/>
    <x v="3"/>
    <m/>
    <m/>
    <m/>
    <m/>
    <m/>
    <m/>
    <m/>
    <n v="0"/>
    <m/>
    <m/>
    <x v="5"/>
  </r>
  <r>
    <m/>
    <n v="29"/>
    <m/>
    <m/>
    <s v="Perfil de capacitación por empleado ligado a un Código QR"/>
    <s v="Automatizar el proceso de capacitación (cursos clave o básicos) para personal de operaciones."/>
    <m/>
    <d v="2024-11-11T00:00:00"/>
    <x v="14"/>
    <x v="3"/>
    <n v="266"/>
    <s v="Stand by"/>
    <x v="0"/>
    <s v="Si"/>
    <x v="0"/>
    <x v="3"/>
    <s v="IT Corporativo / RH"/>
    <s v="Johnny Hernández"/>
    <s v="Diego Carpio"/>
    <s v="Manuel Lozoya"/>
    <s v="TBD"/>
    <s v="José Ramón Rodríguez"/>
    <s v="PGP NAL."/>
    <s v="Sí"/>
    <s v="Manuel Lozoya"/>
    <s v="Capacitacion  técnica/Procesos PGP"/>
    <n v="2"/>
    <n v="1"/>
    <n v="5"/>
    <n v="5"/>
    <n v="1"/>
    <n v="3"/>
    <n v="5"/>
    <n v="330"/>
    <n v="4"/>
    <n v="4"/>
    <n v="3"/>
    <n v="3"/>
    <n v="3"/>
    <n v="3"/>
    <n v="3"/>
    <n v="345"/>
    <n v="675"/>
    <s v="S: Se revisó con RH la necesidad y se identificó que hay varios departamentos con necesidades similares. RH quedó de integrar en un solo esfuerzo una herramienta que sirva para todos. Se consolidará en un proyecto mayor de otros negocios con la misma necesidad de acuerdo a IT_x000a_N: Revisar con RH estatus y asignación de recursos para el desarrollo, integrarlos a las sesiones de seguimiento de proyectos."/>
    <s v="Se llevo a cabo una sesión con Raul Gallegos y su equipo,"/>
    <m/>
    <m/>
    <x v="35"/>
    <m/>
    <m/>
    <m/>
    <m/>
    <m/>
    <m/>
    <m/>
    <n v="0"/>
    <m/>
    <m/>
    <x v="1"/>
  </r>
  <r>
    <m/>
    <n v="1"/>
    <s v="AM03518"/>
    <m/>
    <s v="Herramienta Digital para el analisis y seguimiento del proceso de conciliación de rutas"/>
    <s v="Htta que facilita el seguimiento al cumplimiento dirario de conciliación administrativa de rutas en plantas y sucursales. _x000a_"/>
    <m/>
    <d v="2025-01-01T00:00:00"/>
    <x v="12"/>
    <x v="17"/>
    <n v="63"/>
    <s v="On time"/>
    <x v="2"/>
    <m/>
    <x v="1"/>
    <x v="0"/>
    <s v="Digital "/>
    <s v="Aldo Maldonado"/>
    <s v="Oscar Flores"/>
    <s v="Aldo Maldonado"/>
    <s v="Velia Niño, Marina Dávila"/>
    <s v="José Ramón Rodríguez"/>
    <s v="Operaciones"/>
    <s v="Sí"/>
    <s v="Marina Dávila"/>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Proyecto Concluido_x000a_"/>
    <s v="Compliance"/>
    <m/>
    <x v="36"/>
    <m/>
    <m/>
    <m/>
    <m/>
    <m/>
    <m/>
    <m/>
    <n v="0"/>
    <m/>
    <m/>
    <x v="7"/>
  </r>
  <r>
    <m/>
    <n v="1"/>
    <s v="AM03522"/>
    <m/>
    <s v="Herramienta Digital para el análisis y seguimiento de transacciones pendientes por cerrar (A8, O2, TT, TY)"/>
    <s v="Htta que facilita la detección y seguimiento en plantas y sucursales ordenes de JDE retenidas y que tienen que cerrarse._x000a_"/>
    <m/>
    <d v="2025-01-01T00:00:00"/>
    <x v="12"/>
    <x v="17"/>
    <n v="63"/>
    <s v="On time"/>
    <x v="2"/>
    <m/>
    <x v="1"/>
    <x v="0"/>
    <s v="Digital "/>
    <s v="Aldo Maldonado"/>
    <s v="Oscar Flores"/>
    <s v="Aldo Maldonado"/>
    <s v="Velia Niño, Marina Dávila"/>
    <s v="José Ramón Rodríguez"/>
    <s v="Operaciones"/>
    <s v="Sí"/>
    <s v="Marina Dávila"/>
    <s v="Producción/Distribución Envasados"/>
    <n v="5"/>
    <n v="5"/>
    <n v="3"/>
    <n v="5"/>
    <n v="3"/>
    <n v="1"/>
    <n v="3"/>
    <n v="375"/>
    <n v="5"/>
    <n v="5"/>
    <n v="2"/>
    <n v="3"/>
    <n v="3"/>
    <n v="3"/>
    <n v="3"/>
    <n v="360"/>
    <n v="735"/>
    <s v="S: Se desarrolla dashboard con el resumen y detalle de todas las ordenes pendientes de cerrar (O2, TY, A8 y ordenes pendientes de verificar en TA). Se libera con supervisores adiministrativos_x000a_"/>
    <s v="Proyecto Concluido_x000a_"/>
    <s v="Compliance"/>
    <m/>
    <x v="36"/>
    <m/>
    <m/>
    <m/>
    <m/>
    <m/>
    <m/>
    <m/>
    <n v="0"/>
    <m/>
    <m/>
    <x v="7"/>
  </r>
  <r>
    <s v="A1"/>
    <n v="1"/>
    <m/>
    <m/>
    <s v="Nitro for CSC"/>
    <s v="Asistente virtual de consulta de agentes del CSC para brindar respuestas e información a pacientes de Medigas. Haciendo mas confiable y rápida la respuesta"/>
    <m/>
    <d v="2024-08-01T00:00:00"/>
    <x v="22"/>
    <x v="16"/>
    <n v="143"/>
    <s v="On time"/>
    <x v="3"/>
    <m/>
    <x v="0"/>
    <x v="0"/>
    <s v="Global AI"/>
    <m/>
    <s v="Marcela Hernández"/>
    <s v="Marcela Hernández"/>
    <s v="Iván Arredondo"/>
    <s v="Tania Mercado"/>
    <s v="Finanzas /Compras / IT"/>
    <s v="Sí"/>
    <s v="Marina Dávila"/>
    <s v="Finanzas/RH/Compras/Nitropet"/>
    <n v="3"/>
    <n v="5"/>
    <n v="5"/>
    <n v="5"/>
    <n v="0"/>
    <n v="3"/>
    <n v="5"/>
    <n v="390"/>
    <n v="5"/>
    <n v="5"/>
    <n v="2"/>
    <n v="3"/>
    <n v="3"/>
    <n v="5"/>
    <n v="5"/>
    <n v="420"/>
    <n v="810"/>
    <s v="S: Información cargada en Nitro lista para su uso y liberación_x000a_N: CSC tiene nueva opción de usar herramienta De Atento con mayor funcionalidad."/>
    <m/>
    <s v="Mejora en Servicio"/>
    <n v="0"/>
    <x v="37"/>
    <m/>
    <m/>
    <m/>
    <m/>
    <m/>
    <m/>
    <m/>
    <n v="0"/>
    <m/>
    <m/>
    <x v="0"/>
  </r>
  <r>
    <m/>
    <n v="1"/>
    <m/>
    <m/>
    <s v="Migración CIAC /Atento"/>
    <s v="Migración de actividades de asesores comerciales que actualmente desempeña personal interno a terciarizarlo con Atento en el CSC"/>
    <m/>
    <d v="2025-04-01T00:00:00"/>
    <x v="6"/>
    <x v="17"/>
    <n v="61"/>
    <s v="On time"/>
    <x v="1"/>
    <m/>
    <x v="0"/>
    <x v="0"/>
    <m/>
    <s v="Pilar Arenas"/>
    <s v="Gonzalo Algarra"/>
    <s v="Gonzalo Algarra"/>
    <m/>
    <m/>
    <s v="PGP Nacional"/>
    <s v="Si"/>
    <s v="Pilar Arenas"/>
    <m/>
    <n v="5"/>
    <n v="5"/>
    <n v="5"/>
    <n v="5"/>
    <n v="3"/>
    <n v="3"/>
    <n v="3"/>
    <n v="435"/>
    <n v="4"/>
    <n v="5"/>
    <n v="3"/>
    <n v="3"/>
    <n v="3"/>
    <n v="5"/>
    <n v="3"/>
    <n v="390"/>
    <n v="825"/>
    <s v="S: Se solicita a Pilar Arenas empezar a trabajar con Equipo de CSC para migrar actividades. Se sostienen reuniones en el mes de Abril_x000a_N: En proceso transición de actividades durante May y Jun."/>
    <m/>
    <s v="Optimizacion del Proceso"/>
    <m/>
    <x v="3"/>
    <m/>
    <m/>
    <m/>
    <m/>
    <m/>
    <m/>
    <m/>
    <n v="0"/>
    <m/>
    <m/>
    <x v="4"/>
  </r>
  <r>
    <m/>
    <n v="92"/>
    <m/>
    <m/>
    <s v="Dashboard Digital de KPI´s  Administrativos para Sucursales"/>
    <s v="Herramienta donde se integran los KPIs de forma diaria para seguimiento y toma de acciones de forma oportuna en temas adminisrativos: reclamaciones, bitácoras, uso HH, Conciliación rutas, transitos, permisos, gastos que actualmente se integran manualmente."/>
    <m/>
    <d v="2025-04-01T00:00:00"/>
    <x v="6"/>
    <x v="13"/>
    <n v="52"/>
    <s v="On time"/>
    <x v="0"/>
    <m/>
    <x v="0"/>
    <x v="0"/>
    <m/>
    <s v="Aldo Maldonado"/>
    <s v="Oscar Flores"/>
    <s v="Oscar Flores"/>
    <m/>
    <s v="José Ramón Rodríguez"/>
    <s v="PGP Nacional"/>
    <s v="Si"/>
    <s v="Marina Dávila"/>
    <s v="Marketing/Ventas Cilindros"/>
    <n v="3"/>
    <n v="5"/>
    <n v="1"/>
    <n v="5"/>
    <n v="0"/>
    <n v="1"/>
    <n v="3"/>
    <n v="270"/>
    <n v="5"/>
    <n v="5"/>
    <n v="2"/>
    <n v="3"/>
    <n v="5"/>
    <n v="3"/>
    <n v="5"/>
    <n v="420"/>
    <n v="690"/>
    <s v="S: Se libera la herramienta, se da capacitación a usuarios._x000a_N: Se dará acceso a gerentes comerciales."/>
    <m/>
    <s v="Compliance"/>
    <m/>
    <x v="3"/>
    <m/>
    <m/>
    <m/>
    <m/>
    <m/>
    <m/>
    <m/>
    <n v="0"/>
    <m/>
    <m/>
    <x v="0"/>
  </r>
  <r>
    <s v="G7"/>
    <n v="1"/>
    <s v="GPG34734"/>
    <m/>
    <s v="Argus for Customer Contracts"/>
    <s v="El objetivo es alimentar la herramienta con contratos y esta genere tablas e info de manera organizada (predefinida). Con el objetivo de identificar oportunidades de cobros o ajustes a clientes."/>
    <m/>
    <s v="PROYECTO ANTERIOR"/>
    <x v="26"/>
    <x v="25"/>
    <n v="296"/>
    <s v="On time"/>
    <x v="0"/>
    <s v="No"/>
    <x v="0"/>
    <x v="0"/>
    <s v="Global AI"/>
    <s v="NA"/>
    <s v="Ninfaedith Fernández"/>
    <s v="Ninfaedith Fernández"/>
    <s v="Iván Arredondo"/>
    <s v="Tania Mercado"/>
    <s v="Finanzas /Compras / IT"/>
    <s v="Sí"/>
    <s v="Claudia Oliden"/>
    <s v="Finanzas/RH/Compras/Nitropet"/>
    <n v="4"/>
    <n v="5"/>
    <n v="1"/>
    <n v="5"/>
    <n v="3"/>
    <n v="3"/>
    <n v="5"/>
    <n v="390"/>
    <n v="4"/>
    <n v="4"/>
    <n v="3"/>
    <n v="5"/>
    <n v="5"/>
    <n v="3"/>
    <n v="5"/>
    <n v="435"/>
    <n v="825"/>
    <s v="S: Se finaliza y en un proyecto posterior se integrará al CRM._x000a_N: En un siguiente proyecto se desarrollará la integración con CRM e integrar al equipo de T. Digital, Edgar Madrigal, Ruben Gonzalez y Cindy Lozano"/>
    <s v="Falta la integración al CRM como una segunda etapa."/>
    <n v="64000"/>
    <m/>
    <x v="3"/>
    <m/>
    <m/>
    <m/>
    <m/>
    <m/>
    <m/>
    <m/>
    <n v="0"/>
    <d v="2025-06-01T00:00:00"/>
    <m/>
    <x v="0"/>
  </r>
  <r>
    <m/>
    <n v="1"/>
    <s v="AM03523"/>
    <m/>
    <s v="Herramienta Digital para el análisis y seguimiento de facturas no timbradas con el error relacionado"/>
    <s v="Algoritmo inteligente que identifica los casos de facturas no timbradas para detonar acciones correctiva, mejorar el control de las transacciones y evitar sanciones"/>
    <m/>
    <d v="2025-01-01T00:00:00"/>
    <x v="33"/>
    <x v="17"/>
    <n v="150"/>
    <s v="On time"/>
    <x v="0"/>
    <m/>
    <x v="0"/>
    <x v="0"/>
    <s v="Digital"/>
    <s v="Aldo Maldonado"/>
    <s v="Oscar Flores"/>
    <s v="Oscar Flores"/>
    <s v="Marina Dávila"/>
    <s v="José Ramón Rodríguez"/>
    <s v="Finanzas /Compras / IT"/>
    <s v="Sí"/>
    <s v="Marina Dávila"/>
    <s v="Finanzas/RH/Compras/Nitropet"/>
    <n v="3"/>
    <n v="5"/>
    <n v="4"/>
    <n v="5"/>
    <n v="1"/>
    <n v="3"/>
    <n v="3"/>
    <n v="360"/>
    <n v="5"/>
    <n v="5"/>
    <n v="2"/>
    <n v="3"/>
    <n v="5"/>
    <n v="3"/>
    <n v="3"/>
    <n v="390"/>
    <n v="750"/>
    <s v="S: Mensualmente en GE existe un promedio de 120 facturas (1.4mmps) que no se timbran por error en datos fiscales, actualmente se obtiene reporte y se trabaja manualmente para identificarlas y tomar acciones._x000a_Posibles Consecuencias para el negocio:_x000a_Denuncia ante SAT, multas, cierre de establecimiento, revocación de certificado. _x000a_Se libera dentro del Scorecard daily visor de ordenes retenidas."/>
    <s v="Se agenda sesión con IT_x000a_30 /Junio : Concluido"/>
    <s v="Control"/>
    <m/>
    <x v="38"/>
    <m/>
    <m/>
    <m/>
    <m/>
    <m/>
    <m/>
    <m/>
    <n v="0"/>
    <m/>
    <m/>
    <x v="7"/>
  </r>
  <r>
    <m/>
    <n v="68"/>
    <s v="AM03521"/>
    <m/>
    <s v="Herramienta Digital para el analisis y seguimiento de Bitácoras de ingresos pendientes de cerrar"/>
    <s v="Visor en Power BI para visualizar bitácoras pendiente de cerrar, el importe pendiente de cerrar, medición del tiempo de ciclo, la tendencia a través del tiempo, la vista calendario de lo pendiente y el tipo de recolección de efectivo"/>
    <m/>
    <d v="2025-02-01T00:00:00"/>
    <x v="33"/>
    <x v="17"/>
    <n v="150"/>
    <s v="On time"/>
    <x v="0"/>
    <m/>
    <x v="0"/>
    <x v="0"/>
    <m/>
    <s v="Aldo Maldonado"/>
    <s v="Oscar Flores"/>
    <s v="Oscar Flores"/>
    <m/>
    <s v="José Ramón Rodríguez"/>
    <s v="PGP Nacional"/>
    <s v="Si"/>
    <s v="Marina Dávila"/>
    <s v="Marketing/Ventas Cilindros"/>
    <n v="3"/>
    <n v="5"/>
    <n v="1"/>
    <n v="5"/>
    <n v="0"/>
    <n v="1"/>
    <n v="5"/>
    <n v="300"/>
    <n v="5"/>
    <n v="5"/>
    <n v="2"/>
    <n v="3"/>
    <n v="5"/>
    <n v="3"/>
    <n v="5"/>
    <n v="420"/>
    <n v="720"/>
    <s v="S: Se termina desarrollo por parte del equipo de Pedro Ramírez, se realizam sesiones de revisión y se solicitan algunos ajustes. Aldo continua con desarrollo e implementa dashboard en scorecard diario para seguimiento a bitácoras pendientes de cerrar. Se libera a supervisores administrativos._x000a_N: Se genera vista para liberar a todos los ventas mostrador_x000a_"/>
    <s v="Concluido"/>
    <s v="Compliance"/>
    <m/>
    <x v="0"/>
    <m/>
    <m/>
    <m/>
    <m/>
    <m/>
    <m/>
    <m/>
    <n v="0"/>
    <m/>
    <m/>
    <x v="7"/>
  </r>
  <r>
    <m/>
    <n v="99"/>
    <m/>
    <m/>
    <s v="Página de Sharepoint de Alimentos (desarrollo de Negocios)"/>
    <s v="Desarrollo de la página de desarrollo de Mercado para alimentos con información útil para el personal de ventas. "/>
    <m/>
    <d v="2025-05-01T00:00:00"/>
    <x v="39"/>
    <x v="20"/>
    <n v="30"/>
    <s v="On time"/>
    <x v="1"/>
    <s v="No"/>
    <x v="0"/>
    <x v="0"/>
    <s v="Digital"/>
    <s v="Nineth Gallegos / Claudia Oliden"/>
    <s v="Nineth Gallegos"/>
    <s v="Nineth Gallegos"/>
    <s v="NA"/>
    <s v="José Ramón Rodríguez"/>
    <s v="Desarrollo de Negocios"/>
    <s v="Si"/>
    <s v="Claudia Oliden"/>
    <s v="Marketing/Ventas Cilindros"/>
    <n v="3"/>
    <n v="1"/>
    <n v="2"/>
    <n v="5"/>
    <n v="0"/>
    <n v="3"/>
    <n v="0"/>
    <n v="210"/>
    <n v="5"/>
    <n v="5"/>
    <n v="4"/>
    <n v="5"/>
    <n v="3"/>
    <n v="5"/>
    <n v="5"/>
    <n v="480"/>
    <n v="690"/>
    <s v="S: Sitio terminado y validado por Nineth Gallegos"/>
    <m/>
    <s v="Reducción de Tiempos de consulta"/>
    <m/>
    <x v="39"/>
    <m/>
    <m/>
    <m/>
    <m/>
    <m/>
    <m/>
    <m/>
    <n v="0"/>
    <m/>
    <m/>
    <x v="0"/>
  </r>
  <r>
    <m/>
    <n v="1"/>
    <m/>
    <m/>
    <s v="Página de Sharepoint de Precios y Contratos."/>
    <s v="Actualización de la página de PYC con información relevante para el área comercial."/>
    <m/>
    <d v="2025-04-23T00:00:00"/>
    <x v="40"/>
    <x v="20"/>
    <n v="34"/>
    <s v="On time"/>
    <x v="0"/>
    <s v="No"/>
    <x v="0"/>
    <x v="0"/>
    <s v="Digital"/>
    <s v="Claudia Oliden"/>
    <s v="Ninfaedith Fernández"/>
    <s v="Ninfaedith Fernández"/>
    <s v="NA"/>
    <s v="Tania Mercado"/>
    <s v="Finanzas /Compras / IT"/>
    <s v="Si"/>
    <s v="Claudia Oliden"/>
    <s v="Finanzas/RH/Compras/Nitropet"/>
    <n v="3"/>
    <n v="5"/>
    <n v="4"/>
    <n v="5"/>
    <n v="0"/>
    <n v="3"/>
    <n v="0"/>
    <n v="300"/>
    <n v="5"/>
    <n v="5"/>
    <n v="4"/>
    <n v="5"/>
    <n v="3"/>
    <n v="5"/>
    <n v="5"/>
    <n v="480"/>
    <n v="780"/>
    <s v="S: Sitio terminado y validado por Ninfaedith Fernández."/>
    <m/>
    <s v="Reducción de Tiempos de consulta"/>
    <m/>
    <x v="40"/>
    <m/>
    <m/>
    <m/>
    <m/>
    <m/>
    <m/>
    <m/>
    <n v="0"/>
    <m/>
    <m/>
    <x v="0"/>
  </r>
  <r>
    <m/>
    <n v="62"/>
    <m/>
    <m/>
    <s v="Herramienta Digital para el análisis y seguimiento de Facturas retenidas sin contabilizar (duplicado)"/>
    <s v="Herramienta que Identifique ventas retenidas en estatus 580 - 620 con el fin de identificar el error con un algoritmo inteligente y liberarlas lo antes posible."/>
    <m/>
    <d v="2025-01-01T00:00:00"/>
    <x v="33"/>
    <x v="17"/>
    <m/>
    <s v="Cancelado"/>
    <x v="0"/>
    <m/>
    <x v="0"/>
    <x v="2"/>
    <s v="Digital"/>
    <s v="Aldo Maldonado"/>
    <s v="Oscar Flores"/>
    <s v="Oscar Flores"/>
    <s v="Marina Dávila"/>
    <s v="José Ramón Rodríguez"/>
    <s v="Finanzas /Compras / IT"/>
    <s v="Sí"/>
    <s v="Marina Dávila"/>
    <s v="Finanzas/RH/Compras/Nitropet"/>
    <n v="3"/>
    <n v="5"/>
    <n v="1"/>
    <n v="5"/>
    <n v="3"/>
    <n v="5"/>
    <n v="3"/>
    <n v="375"/>
    <n v="5"/>
    <n v="5"/>
    <n v="2"/>
    <n v="3"/>
    <n v="3"/>
    <n v="3"/>
    <n v="3"/>
    <n v="360"/>
    <n v="735"/>
    <s v="S: En nov-24 se tenían 163 documentos a crédito de enero a octubre en 580-620 por un importe de $1.8 mmps.  Se definen reglas para identificar ordenes/facturas de producto ya entregado y que aún no esta contabilizado en JDE (estatus 580-620 y anteriores, ordenes con código de retención o pedientes por TA) así como sus motivos y responsable de avanzar dichas ordenes. Se libera información en dashboard de scorecard daily._x000a_N: Crear roles específicos para acceso a la información a usuarios de las areas: Soporte Integra, Operaciones, Facturación, Crédito y Cobranza."/>
    <s v="Se agenda sesión 29 abril con Cobranza y Facturación"/>
    <n v="50000"/>
    <m/>
    <x v="41"/>
    <m/>
    <m/>
    <m/>
    <m/>
    <m/>
    <m/>
    <m/>
    <n v="0"/>
    <d v="2025-08-01T00:00:00"/>
    <m/>
    <x v="3"/>
  </r>
  <r>
    <m/>
    <n v="1"/>
    <s v="AM03517"/>
    <m/>
    <s v="Herramienta Digital para el análisis y seguimiento del uso de Hand Held en Distrubución"/>
    <s v="Herramienta de uso diario con visibilidad de uso de las HH, responsables administrativos, zonas, detalle de clientes y vendedores_x000a_"/>
    <m/>
    <d v="2025-06-01T00:00:00"/>
    <x v="41"/>
    <x v="26"/>
    <n v="29"/>
    <s v="On time"/>
    <x v="0"/>
    <m/>
    <x v="0"/>
    <x v="0"/>
    <s v="Digital"/>
    <s v="Aldo Maldonado"/>
    <s v="Oscar Flores"/>
    <s v="Oscar Flores"/>
    <s v="N/A"/>
    <s v="José Ramón Rodríguez"/>
    <m/>
    <s v="Si"/>
    <s v="Pilar Arenas"/>
    <s v="Finanzas/RH/Compras/Nitropet"/>
    <n v="3"/>
    <n v="5"/>
    <n v="4"/>
    <n v="5"/>
    <n v="0"/>
    <n v="1"/>
    <n v="3"/>
    <n v="315"/>
    <n v="5"/>
    <n v="5"/>
    <n v="3"/>
    <n v="5"/>
    <n v="5"/>
    <n v="5"/>
    <n v="5"/>
    <n v="495"/>
    <n v="810"/>
    <s v="Se mejoró el reporte original de uso de HH, asignando responsables administrativos, detalle de lo que debe trabajar, por Región y localidad "/>
    <s v="Concluido "/>
    <s v="Control "/>
    <m/>
    <x v="29"/>
    <m/>
    <m/>
    <m/>
    <m/>
    <m/>
    <m/>
    <m/>
    <n v="0"/>
    <m/>
    <m/>
    <x v="1"/>
  </r>
  <r>
    <m/>
    <n v="1"/>
    <m/>
    <m/>
    <s v="APP/ BD de documentos para cumplimiento del REPSE en proyectos con clientes para servicios especializados Microbulk."/>
    <s v="APP / BD para solicitud y disponibilidad de documentos requeridos (pagos de nómina /IMSS / INFONAVIT) del REPSE en proyectos de Microbulk con el cliente."/>
    <m/>
    <d v="2025-05-06T00:00:00"/>
    <x v="42"/>
    <x v="26"/>
    <n v="55"/>
    <s v="On time"/>
    <x v="1"/>
    <s v="No"/>
    <x v="0"/>
    <x v="0"/>
    <s v="Digital"/>
    <s v="Adán Alarcón"/>
    <s v="Jessica Zanella"/>
    <s v="Adán Alarcón"/>
    <s v="NA"/>
    <m/>
    <s v="PGP Nacional"/>
    <s v="Si"/>
    <s v="Claudia Oliden"/>
    <s v="Marketing/Ventas Cilindros"/>
    <n v="3"/>
    <n v="5"/>
    <n v="2"/>
    <n v="5"/>
    <n v="0"/>
    <n v="3"/>
    <n v="3"/>
    <n v="315"/>
    <n v="5"/>
    <n v="5"/>
    <n v="4"/>
    <n v="5"/>
    <n v="3"/>
    <n v="5"/>
    <n v="5"/>
    <n v="480"/>
    <n v="795"/>
    <s v="S: En etapa de implementación, por pasar la info a comunicación."/>
    <s v="Proyecto desarrollado por CITIZEN DEVELOPER: Adán Alarcón"/>
    <s v="Tiempo / Compliance"/>
    <m/>
    <x v="42"/>
    <m/>
    <m/>
    <m/>
    <m/>
    <m/>
    <m/>
    <m/>
    <n v="0"/>
    <m/>
    <m/>
    <x v="0"/>
  </r>
  <r>
    <m/>
    <n v="28"/>
    <m/>
    <m/>
    <s v="Firma Electrónica de documentos legales (Dotaciones, crédito, homecare)"/>
    <s v="Proceso digital para la firma de documentos legales que soportan activos de Linde._x000a_"/>
    <m/>
    <s v="TBD"/>
    <x v="43"/>
    <x v="7"/>
    <n v="619"/>
    <s v="On time"/>
    <x v="0"/>
    <m/>
    <x v="1"/>
    <x v="3"/>
    <s v="IT Local"/>
    <m/>
    <s v="Manuel Lozoya"/>
    <s v="Pilar Arenas"/>
    <s v="Yasmin Barragan "/>
    <s v="Tania Mercado"/>
    <s v="PGP Nte./ Occidente / Noroeste"/>
    <s v="Sí"/>
    <s v="Pilar Arenas"/>
    <s v="Finanzas/RH/Compras/Nitropet"/>
    <n v="5"/>
    <n v="5"/>
    <n v="5"/>
    <n v="5"/>
    <n v="3"/>
    <n v="5"/>
    <n v="3"/>
    <n v="465"/>
    <n v="3"/>
    <n v="2"/>
    <n v="2"/>
    <n v="5"/>
    <n v="1"/>
    <n v="1"/>
    <n v="1"/>
    <n v="225"/>
    <n v="690"/>
    <s v="S: En proceso el Risk Assesment con Corporación por IT, se está re-evaluando la cantidad de plantillas y formatos del negocio de Medicinales neCésarios en la operación para ajustar cotización de OPEX. Inician pruebas y configuraciones en HH, 30 Ene._x000a_N: Revisar resultados de las pruebas finales en HH de la aplicación. Ajustar Business Case con la información obtenida y validar el GO/No Go del proyecto"/>
    <s v="1. Concluir pruebas de campo con HH, está detenido hasta que la Corporación libere el uso de la HH y los permisos _x000a_2. Se concluyo con la actualización de los números de Homecare_x000a_3. Se enviará la información a (No hay sugerencias) para la actualización de la propuesta económica /28 de feb _x000a_4. Revisar plan de implementación con base en los números de transacciones actualizados_x000a_5. Se revisó con Alan la tabla de beneficios y se va actualizar, revisar números 26 de Feb_x000a__x000a_"/>
    <m/>
    <s v="USD $501 K_x000a_"/>
    <x v="43"/>
    <m/>
    <m/>
    <m/>
    <m/>
    <m/>
    <m/>
    <m/>
    <n v="0"/>
    <m/>
    <m/>
    <x v="1"/>
  </r>
  <r>
    <m/>
    <n v="129"/>
    <m/>
    <m/>
    <s v="Fase 2 de sistema de dotaciones"/>
    <s v="Terminar integraciones con JDE y CRM como etapa 2 del proyecto._x000a_"/>
    <m/>
    <d v="2024-12-01T00:00:00"/>
    <x v="4"/>
    <x v="3"/>
    <m/>
    <s v="No iniciado"/>
    <x v="0"/>
    <m/>
    <x v="1"/>
    <x v="1"/>
    <s v="SSC"/>
    <m/>
    <s v="Erika Acosta"/>
    <s v="Erika Acosta"/>
    <s v="Sergio Villalobos"/>
    <s v="Tania Mercado"/>
    <s v="Excelencia operacional "/>
    <s v="Sí"/>
    <s v="Pilar Arenas"/>
    <s v="Finanzas/RH/Compras/Nitropet"/>
    <m/>
    <m/>
    <m/>
    <m/>
    <m/>
    <m/>
    <m/>
    <n v="0"/>
    <m/>
    <m/>
    <m/>
    <m/>
    <m/>
    <m/>
    <m/>
    <n v="0"/>
    <m/>
    <s v="S: Revisar con Montserrat Mejía"/>
    <s v="1. Sesión con Erika Acosta para validar el alcance de requerimientos y como acelerar el proyecto - 3 al 7 de marzo"/>
    <m/>
    <m/>
    <x v="4"/>
    <m/>
    <m/>
    <m/>
    <m/>
    <m/>
    <m/>
    <m/>
    <n v="0"/>
    <m/>
    <m/>
    <x v="2"/>
  </r>
  <r>
    <m/>
    <n v="1"/>
    <s v="AM03520"/>
    <m/>
    <s v="Heramienta Digital para el análisis y seguimiento diario reclamaciones"/>
    <s v="Seguimiento diario al cierre de reclamaciones con visibilidad de responsables administrativos, zonas, detalle de clientes y vendedores. Estatus, vencimiento, recurrencia etc._x000a_"/>
    <m/>
    <d v="2025-06-01T00:00:00"/>
    <x v="41"/>
    <x v="26"/>
    <n v="29"/>
    <s v="On time"/>
    <x v="0"/>
    <m/>
    <x v="0"/>
    <x v="0"/>
    <s v="Digital"/>
    <s v="Aldo Maldonado"/>
    <s v="Oscar Flores"/>
    <s v="Oscar Flores"/>
    <s v="N/A"/>
    <s v="José Ramón Rodríguez"/>
    <m/>
    <s v="Si"/>
    <s v="Pilar Arenas"/>
    <s v="Finanzas/RH/Compras/Nitropet"/>
    <n v="3"/>
    <n v="5"/>
    <n v="4"/>
    <n v="5"/>
    <n v="0"/>
    <n v="1"/>
    <n v="3"/>
    <n v="315"/>
    <n v="5"/>
    <n v="5"/>
    <n v="3"/>
    <n v="5"/>
    <n v="5"/>
    <n v="5"/>
    <n v="5"/>
    <n v="495"/>
    <n v="810"/>
    <s v="Se desarrolló un nuevo reporte para visualizar el estatus de las reclamaciones, este reporte se actualiza a diario.  Se puede visualizar por responsable administrativo, Región, localida. Estatus, reclamaciones por vencer y el deatlle de la información de la reclamación y todo lo documentado en el SMC"/>
    <s v="Concluido "/>
    <s v="Control "/>
    <m/>
    <x v="29"/>
    <m/>
    <m/>
    <m/>
    <m/>
    <m/>
    <m/>
    <m/>
    <n v="0"/>
    <m/>
    <m/>
    <x v="1"/>
  </r>
  <r>
    <m/>
    <n v="1"/>
    <s v="AM03526"/>
    <m/>
    <s v="BD digital para administración de proyectos de construcción, remodelación o reubicaciones"/>
    <s v="BD que facilita el control y seguimiento de las actividades a ejecutar durante una construcción, remodelación, etc. "/>
    <m/>
    <d v="2025-01-01T00:00:00"/>
    <x v="41"/>
    <x v="26"/>
    <n v="29"/>
    <s v="On time"/>
    <x v="0"/>
    <s v="No"/>
    <x v="0"/>
    <x v="0"/>
    <s v="Digital"/>
    <s v="Practicantes"/>
    <s v="Oscar Flores"/>
    <s v="Octavio Rendón"/>
    <s v="TBD"/>
    <s v="José Ramón Rodríguez"/>
    <s v="PGP Nacional"/>
    <s v="Sí"/>
    <s v="Claudia Oliden"/>
    <s v="Marketing/Ventas Cilindros"/>
    <n v="3"/>
    <n v="5"/>
    <n v="1"/>
    <n v="3"/>
    <n v="0"/>
    <n v="1"/>
    <n v="3"/>
    <n v="240"/>
    <n v="5"/>
    <n v="5"/>
    <n v="5"/>
    <n v="5"/>
    <n v="5"/>
    <n v="5"/>
    <n v="5"/>
    <n v="525"/>
    <n v="765"/>
    <s v="Terminado"/>
    <s v="Se desarrolló un template de seguimiento  en office 365 lists, con la base de datos de proyectos de construcción y remodelación. Con los status de avance y pendientes"/>
    <s v="Control"/>
    <m/>
    <x v="44"/>
    <m/>
    <m/>
    <m/>
    <m/>
    <m/>
    <m/>
    <m/>
    <n v="0"/>
    <m/>
    <m/>
    <x v="7"/>
  </r>
  <r>
    <m/>
    <n v="126"/>
    <m/>
    <m/>
    <s v="Facturación automática de cilindros en lento movimiento."/>
    <s v="Facturación automática de cilindros en lento movimiento, incluye un proceso simple de autorización.  Evitar la generación manual del proceso de facturación."/>
    <m/>
    <d v="2024-12-01T00:00:00"/>
    <x v="4"/>
    <x v="3"/>
    <m/>
    <s v="No iniciado"/>
    <x v="1"/>
    <m/>
    <x v="1"/>
    <x v="1"/>
    <s v="IT Local "/>
    <m/>
    <s v="Jorge Ruíz"/>
    <s v="TBD"/>
    <m/>
    <s v="Aldo Maldonado"/>
    <m/>
    <s v="Sí"/>
    <s v="Pilar Arenas"/>
    <s v="Marketing/Ventas Cilindros"/>
    <m/>
    <m/>
    <m/>
    <m/>
    <m/>
    <m/>
    <m/>
    <n v="0"/>
    <m/>
    <m/>
    <m/>
    <m/>
    <m/>
    <m/>
    <m/>
    <n v="0"/>
    <n v="0"/>
    <s v="S: Definir requerimientos para la solución"/>
    <s v="1. Revisar alcance con reporte de lento movimiento de TA - 3 al 7 de Marzo"/>
    <m/>
    <m/>
    <x v="3"/>
    <m/>
    <m/>
    <m/>
    <m/>
    <m/>
    <m/>
    <m/>
    <n v="0"/>
    <m/>
    <m/>
    <x v="2"/>
  </r>
  <r>
    <m/>
    <n v="1"/>
    <s v="AM03519"/>
    <m/>
    <s v="Actualización a la herramienta digital de seguimiento a Permisos en tiendas"/>
    <s v="Mejoras al reporte. incluye al responsable administrativo y una visión de corto plazo de lo que está en riesgo de vencimiento."/>
    <m/>
    <d v="2025-06-01T00:00:00"/>
    <x v="41"/>
    <x v="26"/>
    <n v="29"/>
    <s v="On time"/>
    <x v="0"/>
    <m/>
    <x v="0"/>
    <x v="0"/>
    <s v="Digital"/>
    <s v="Aldo Maldonado"/>
    <s v="Oscar Flores"/>
    <s v="Oscar Flores"/>
    <s v="N/A"/>
    <s v="José Ramón Rodríguez"/>
    <m/>
    <s v="Si"/>
    <s v="Pilar Arenas"/>
    <s v="Finanzas/RH/Compras/Nitropet"/>
    <n v="3"/>
    <n v="5"/>
    <n v="4"/>
    <n v="5"/>
    <n v="0"/>
    <n v="1"/>
    <n v="3"/>
    <n v="315"/>
    <n v="5"/>
    <n v="5"/>
    <n v="3"/>
    <n v="5"/>
    <n v="5"/>
    <n v="5"/>
    <n v="5"/>
    <n v="495"/>
    <n v="810"/>
    <s v="Se desarrolló un nuevo reporte sobre la base del anterior, que no solo muestra el estatus de los permisos si no que también permite dar un seguimiento diario del los permisos en riesgo de vencimiento en el corto plazo."/>
    <s v="Concluido "/>
    <s v="Control "/>
    <m/>
    <x v="29"/>
    <m/>
    <m/>
    <m/>
    <m/>
    <m/>
    <m/>
    <m/>
    <n v="0"/>
    <m/>
    <m/>
    <x v="1"/>
  </r>
  <r>
    <m/>
    <n v="8"/>
    <m/>
    <m/>
    <s v="Eliminación de manejo de efectivo en tiendas."/>
    <s v="Implementación Mercado Pago para ventas de contado, adecuación al Sistema de Bitácoras y Tesorería para el cierre de bitácoras."/>
    <m/>
    <s v="TBD"/>
    <x v="41"/>
    <x v="7"/>
    <n v="129"/>
    <s v="On time"/>
    <x v="0"/>
    <m/>
    <x v="1"/>
    <x v="3"/>
    <s v="Externo /IT"/>
    <m/>
    <s v="Oscar Flores/Marco Pacheco"/>
    <s v="Deyanira Blanco"/>
    <s v="Velia Niño, Marina Dávila"/>
    <s v="Tania Mercado"/>
    <s v="PGP NAL."/>
    <s v="Sí"/>
    <s v="Marina Dávila"/>
    <s v="Finanzas/RH/Compras/Nitropet"/>
    <n v="5"/>
    <n v="5"/>
    <n v="3"/>
    <n v="5"/>
    <n v="5"/>
    <n v="1"/>
    <n v="3"/>
    <n v="405"/>
    <n v="5"/>
    <n v="5"/>
    <n v="2"/>
    <n v="5"/>
    <n v="3"/>
    <n v="3"/>
    <n v="3"/>
    <n v="390"/>
    <n v="795"/>
    <s v="S: Se firma NDA  y contato. Se implementa nuevo desarrollo en sistema Bitácoras y Tesorería. Se inicia en Agosto piloto con 6 sucursales._x000a_N: En mes septiembre se avanza con implementación en 30 localidades y en octubre con las 46 localidades restantes, a partir de noviembre se inicia cancelación servicio panamericano. Evaluación proceso conductores para eliminación del manejo de efectivo en rutas para implementar en octubre"/>
    <m/>
    <n v="150000"/>
    <m/>
    <x v="36"/>
    <m/>
    <m/>
    <m/>
    <m/>
    <m/>
    <m/>
    <m/>
    <n v="0"/>
    <d v="2025-10-01T00:00:00"/>
    <m/>
    <x v="4"/>
  </r>
  <r>
    <m/>
    <n v="16"/>
    <m/>
    <m/>
    <s v="ECOA etapa II Mezclas especiales"/>
    <s v="Replicar la funcionalidad de ECOA para gases puros para las Mezclas especiales. Consiste en el desarrollo de reportes y certificados de calidad para las mezclas especiales. (etapa 1 réplica de código QR)"/>
    <m/>
    <s v="TBD"/>
    <x v="33"/>
    <x v="5"/>
    <n v="279"/>
    <s v="Stand by"/>
    <x v="3"/>
    <m/>
    <x v="1"/>
    <x v="3"/>
    <s v="IT Local "/>
    <s v="N/A"/>
    <s v="Raúl Gallegos "/>
    <s v="Arael Mejía"/>
    <s v="Ismael Hernández"/>
    <s v="Aldo Maldonado"/>
    <m/>
    <s v="Sí"/>
    <s v="Pilar Arenas"/>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19 Feb con Raul Gallegos, su equipo, Rodolfo Gomez, Ismael Hernández."/>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
    <m/>
    <s v="$TBD"/>
    <x v="25"/>
    <m/>
    <m/>
    <m/>
    <m/>
    <m/>
    <m/>
    <m/>
    <n v="0"/>
    <m/>
    <m/>
    <x v="4"/>
  </r>
  <r>
    <m/>
    <n v="86"/>
    <m/>
    <m/>
    <s v="Cambio de reporte rotación de tableau a Power BI"/>
    <s v="Migración de reportes de Tableau a power BI por Directriz._x000a_"/>
    <m/>
    <s v="TBD"/>
    <x v="44"/>
    <x v="5"/>
    <n v="297"/>
    <s v="Cancelado"/>
    <x v="4"/>
    <m/>
    <x v="0"/>
    <x v="2"/>
    <s v="Digital "/>
    <m/>
    <s v="Erika Acosta"/>
    <s v="Erika Acosta"/>
    <s v="TBD"/>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_x000a_2. Agosto 2025 : Se hará una sesión de alineación para validar requerimientos sobre una nueva aplicación y necesidad.  Dependiendo de esta sesión se decidí si iniciar con la migración de tableau a power BI, se coloca en HOLD hasta nuevo aviso."/>
    <m/>
    <m/>
    <x v="3"/>
    <m/>
    <m/>
    <m/>
    <m/>
    <m/>
    <m/>
    <m/>
    <n v="0"/>
    <m/>
    <m/>
    <x v="1"/>
  </r>
  <r>
    <m/>
    <n v="115"/>
    <m/>
    <m/>
    <s v="Desarrollo para sustituir avión de entrada y salida de unidades *"/>
    <s v="Formato digital para sustituir el avión de entrada y salida de unidades para mejorar el control y aprovechar el uso de información digital _x000a_"/>
    <m/>
    <d v="2025-01-01T00:00:00"/>
    <x v="4"/>
    <x v="3"/>
    <m/>
    <s v="No iniciado"/>
    <x v="2"/>
    <s v="No"/>
    <x v="1"/>
    <x v="1"/>
    <s v="IT local/digital"/>
    <s v="Practicantes"/>
    <s v="Erika Acosta"/>
    <s v="Erika Acosta"/>
    <s v="TBD"/>
    <s v="Miguel Delgado"/>
    <s v="Operaciones"/>
    <s v="Sí"/>
    <s v="Marina Dávila"/>
    <s v="Producción/Distribución Envasados"/>
    <n v="3"/>
    <n v="1"/>
    <n v="3"/>
    <n v="5"/>
    <n v="1"/>
    <n v="3"/>
    <n v="3"/>
    <n v="285"/>
    <n v="5"/>
    <n v="5"/>
    <n v="3"/>
    <n v="1"/>
    <n v="1"/>
    <n v="3"/>
    <n v="1"/>
    <n v="285"/>
    <n v="570"/>
    <s v="S: El Avión es un formato que actualmente se utiliza para contabilizar cilindros que sale a la ruta. Es en papel._x000a_N: Revisar con el negocio los requerimientos para evaluar"/>
    <s v="Validar alcance de este proyecto. Aún pendiente validar el requerimiento."/>
    <m/>
    <m/>
    <x v="14"/>
    <m/>
    <m/>
    <m/>
    <m/>
    <m/>
    <m/>
    <m/>
    <n v="0"/>
    <m/>
    <m/>
    <x v="2"/>
  </r>
  <r>
    <m/>
    <n v="1"/>
    <s v="AM03525"/>
    <m/>
    <s v="Gestión de clientes nuevos "/>
    <s v="Dashboard de power BI para Medición de venta nueva en #Cantidad, $Valor y Volumen"/>
    <m/>
    <d v="2025-07-01T00:00:00"/>
    <x v="45"/>
    <x v="27"/>
    <n v="28"/>
    <s v="On time"/>
    <x v="1"/>
    <m/>
    <x v="0"/>
    <x v="0"/>
    <s v="N/A"/>
    <s v="Aldo Maldonado"/>
    <s v="Oscar Flores"/>
    <s v="Oscar Flores"/>
    <m/>
    <s v="José Ramón Rodríguez"/>
    <s v="VP Gases Envasados"/>
    <m/>
    <s v="Pilar Arenas"/>
    <m/>
    <n v="3"/>
    <n v="5"/>
    <n v="3"/>
    <n v="5"/>
    <n v="5"/>
    <n v="3"/>
    <n v="5"/>
    <n v="435"/>
    <n v="5"/>
    <n v="5"/>
    <n v="4"/>
    <n v="5"/>
    <n v="5"/>
    <n v="5"/>
    <n v="5"/>
    <n v="510"/>
    <n v="945"/>
    <s v="Se inició y concluyó el mismo mes de Junio.  Esta pendiente el seguimiento para alcanzar los beneficos"/>
    <s v="Terminado"/>
    <n v="150000"/>
    <m/>
    <x v="3"/>
    <m/>
    <m/>
    <m/>
    <n v="16236"/>
    <m/>
    <m/>
    <m/>
    <n v="16236"/>
    <s v="Agostos 2025"/>
    <d v="2026-08-01T00:00:00"/>
    <x v="0"/>
  </r>
  <r>
    <m/>
    <n v="132"/>
    <m/>
    <m/>
    <s v="Automatización de Sistema de Llenado de Postmix"/>
    <m/>
    <m/>
    <d v="2025-03-07T00:00:00"/>
    <x v="4"/>
    <x v="3"/>
    <m/>
    <s v="No iniciado"/>
    <x v="4"/>
    <m/>
    <x v="0"/>
    <x v="1"/>
    <m/>
    <m/>
    <s v="Diego Carpio"/>
    <m/>
    <m/>
    <s v="Aldo Maldonado"/>
    <m/>
    <s v="Si"/>
    <m/>
    <s v="Producción/Distribución Envasados"/>
    <m/>
    <m/>
    <m/>
    <m/>
    <m/>
    <m/>
    <m/>
    <m/>
    <m/>
    <m/>
    <m/>
    <m/>
    <m/>
    <m/>
    <m/>
    <n v="0"/>
    <m/>
    <s v="Revisar con el negocio"/>
    <m/>
    <m/>
    <m/>
    <x v="3"/>
    <m/>
    <m/>
    <m/>
    <m/>
    <m/>
    <m/>
    <m/>
    <n v="0"/>
    <m/>
    <m/>
    <x v="2"/>
  </r>
  <r>
    <m/>
    <n v="134"/>
    <m/>
    <m/>
    <s v="Dashboard Ejecutivo PGP de Indicadores por Area. Producción / Distribución / Comercial / Administracion"/>
    <s v="Dashboard Ejecutivo PGP de Indicadores por Area. Producción / Distribución / Comercial / Administracion"/>
    <m/>
    <d v="2025-08-01T00:00:00"/>
    <x v="4"/>
    <x v="3"/>
    <m/>
    <s v="No iniciado"/>
    <x v="4"/>
    <m/>
    <x v="5"/>
    <x v="1"/>
    <m/>
    <m/>
    <m/>
    <m/>
    <m/>
    <m/>
    <m/>
    <m/>
    <s v="Pilar Arenas"/>
    <m/>
    <m/>
    <m/>
    <m/>
    <m/>
    <m/>
    <m/>
    <m/>
    <m/>
    <m/>
    <m/>
    <m/>
    <m/>
    <m/>
    <m/>
    <m/>
    <n v="0"/>
    <m/>
    <m/>
    <m/>
    <m/>
    <m/>
    <x v="3"/>
    <m/>
    <m/>
    <m/>
    <m/>
    <m/>
    <m/>
    <m/>
    <n v="0"/>
    <m/>
    <m/>
    <x v="2"/>
  </r>
  <r>
    <m/>
    <n v="1"/>
    <m/>
    <m/>
    <s v="Actualización Automática de Tablero de Ventas Retail"/>
    <s v="Automatización de información en tablero existente. Actualmente IT y Retail gestionan parte de la información manual para actualizarlo. _x000a_"/>
    <m/>
    <d v="2024-11-06T00:00:00"/>
    <x v="33"/>
    <x v="0"/>
    <n v="180"/>
    <s v="On time"/>
    <x v="1"/>
    <s v="Si"/>
    <x v="1"/>
    <x v="0"/>
    <s v="SSC"/>
    <s v="Marina Dávila"/>
    <s v="Marco Pacheco"/>
    <s v="Deyanira Blanco"/>
    <s v="Juan Romero "/>
    <s v="José Ramón Rodríguez"/>
    <s v="PGP Centro/Sur"/>
    <s v="Sí"/>
    <s v="Marina Dávila"/>
    <s v="Marketing/Ventas Cilindros"/>
    <n v="3"/>
    <n v="5"/>
    <n v="2"/>
    <n v="5"/>
    <n v="1"/>
    <n v="5"/>
    <n v="3"/>
    <n v="360"/>
    <n v="5"/>
    <n v="5"/>
    <n v="3"/>
    <n v="3"/>
    <n v="5"/>
    <n v="5"/>
    <n v="5"/>
    <n v="465"/>
    <n v="825"/>
    <s v="S: Se crearon las cards 32535 ( para cargar de forma automática los vendedores vigentes - Juan Romero) la cual ya esta cerrada y la card 32536 (Programa para cargar las excepciones), ambas cards cerradas._x000a_"/>
    <s v="Concluido"/>
    <s v="Optimizacion del Proceso y reducción de tiempo admvo"/>
    <n v="0"/>
    <x v="26"/>
    <m/>
    <m/>
    <m/>
    <m/>
    <m/>
    <m/>
    <m/>
    <n v="0"/>
    <m/>
    <m/>
    <x v="0"/>
  </r>
  <r>
    <s v="E3"/>
    <n v="96"/>
    <m/>
    <m/>
    <s v="Automatización servicios  iniciales SAOS"/>
    <s v="Proceso de automatización de los servicios iniciales para pacientes de SAOS, pasando por los procesos de  servicio inicial, entrega de consumibles, entrega de equipo y servicio final."/>
    <m/>
    <s v="PROYECTO ANTERIOR"/>
    <x v="14"/>
    <x v="28"/>
    <n v="178"/>
    <s v="On time"/>
    <x v="2"/>
    <s v="No"/>
    <x v="2"/>
    <x v="0"/>
    <s v="SSC"/>
    <s v="NA"/>
    <s v="Alan Mendoza"/>
    <s v="Omar Acosta"/>
    <s v="César Paz"/>
    <s v="José Ramón Rodríguez"/>
    <s v="Desarrollo de Negocios"/>
    <s v="Sí"/>
    <s v="Claudia Oliden"/>
    <s v="Producción/Distribución Envasados"/>
    <n v="3"/>
    <n v="5"/>
    <n v="5"/>
    <n v="5"/>
    <n v="3"/>
    <n v="3"/>
    <n v="3"/>
    <n v="405"/>
    <n v="3"/>
    <n v="4"/>
    <n v="2"/>
    <n v="5"/>
    <n v="3"/>
    <n v="1"/>
    <n v="1"/>
    <n v="285"/>
    <n v="690"/>
    <s v="S: Se llevó a cabo la orquestación con JDE el dia 12 de julio. Proyecto terminado por Omar Acosta."/>
    <m/>
    <n v="144000"/>
    <m/>
    <x v="45"/>
    <m/>
    <m/>
    <m/>
    <m/>
    <m/>
    <m/>
    <m/>
    <n v="0"/>
    <m/>
    <m/>
    <x v="0"/>
  </r>
  <r>
    <m/>
    <n v="67"/>
    <m/>
    <m/>
    <s v="Facturas retenidas sin contabilizar"/>
    <s v="Herramienta que Identifique ventas retenidas en estatus 580 - 620 o estaus anteriores con el fin de identificar el error con un algoritmo inteligente y liberarlas lo antes posible."/>
    <m/>
    <d v="2025-01-01T00:00:00"/>
    <x v="45"/>
    <x v="29"/>
    <n v="30"/>
    <s v="On time"/>
    <x v="0"/>
    <m/>
    <x v="0"/>
    <x v="0"/>
    <s v="Digital"/>
    <s v="Aldo Maldonado"/>
    <s v="Oscar Flores"/>
    <s v="Oscar Flores"/>
    <s v="Marina Dávila"/>
    <s v="José Ramón Rodríguez"/>
    <s v="Finanzas /Compras / IT"/>
    <s v="Sí"/>
    <s v="Marina Dávila"/>
    <s v="Finanzas/RH/Compras/Nitropet"/>
    <n v="3"/>
    <n v="5"/>
    <n v="1"/>
    <n v="5"/>
    <n v="3"/>
    <n v="5"/>
    <n v="3"/>
    <n v="375"/>
    <n v="5"/>
    <n v="5"/>
    <n v="2"/>
    <n v="3"/>
    <n v="3"/>
    <n v="3"/>
    <n v="3"/>
    <n v="360"/>
    <n v="735"/>
    <s v="S: Se libera información en dashboard de scorecard daily._x000a_N: Crear roles específicos para acceso a la información a usuarios de las areas: Soporte Integra, Operaciones, Facturación, Crédito y Cobranza."/>
    <s v="Concluido"/>
    <n v="50000"/>
    <m/>
    <x v="41"/>
    <m/>
    <m/>
    <m/>
    <m/>
    <m/>
    <m/>
    <m/>
    <n v="0"/>
    <d v="2025-08-01T00:00:00"/>
    <m/>
    <x v="8"/>
  </r>
  <r>
    <m/>
    <n v="131"/>
    <m/>
    <m/>
    <s v="Control de la merma y residuales de Helio en Pipas de Helio"/>
    <m/>
    <m/>
    <d v="2025-03-07T00:00:00"/>
    <x v="4"/>
    <x v="3"/>
    <m/>
    <s v="No iniciado"/>
    <x v="4"/>
    <m/>
    <x v="5"/>
    <x v="1"/>
    <m/>
    <m/>
    <m/>
    <s v="Heberto Marin"/>
    <m/>
    <m/>
    <m/>
    <s v="Si"/>
    <m/>
    <s v="Producción/Distribución Envasados"/>
    <m/>
    <m/>
    <m/>
    <m/>
    <m/>
    <m/>
    <m/>
    <m/>
    <m/>
    <m/>
    <m/>
    <m/>
    <m/>
    <m/>
    <m/>
    <n v="0"/>
    <m/>
    <s v="Revisar con el negocio"/>
    <m/>
    <m/>
    <m/>
    <x v="3"/>
    <m/>
    <m/>
    <m/>
    <m/>
    <m/>
    <m/>
    <m/>
    <n v="0"/>
    <m/>
    <m/>
    <x v="2"/>
  </r>
  <r>
    <m/>
    <n v="120"/>
    <m/>
    <m/>
    <s v="Conexión CONSOL con TA para el rastreo de cilindros de Gases Especiales"/>
    <s v="Fase 1. Rastrear con TA los cilindros pedidos a través de CONSOL desde su salida de planta Santo Domingo a localidades Linde y posteriormente al cliente._x000a_Fase 2. Programación automática en JDE_x000a_"/>
    <m/>
    <d v="2024-12-01T00:00:00"/>
    <x v="4"/>
    <x v="3"/>
    <m/>
    <s v="No iniciado"/>
    <x v="3"/>
    <m/>
    <x v="1"/>
    <x v="1"/>
    <s v="SSC"/>
    <m/>
    <s v="Raúl Gallegos "/>
    <s v="Arael Mejía"/>
    <s v="TBD"/>
    <s v="Aldo Maldonado"/>
    <m/>
    <s v="Sí"/>
    <s v="Pilar Arenas"/>
    <m/>
    <n v="5"/>
    <n v="5"/>
    <n v="3"/>
    <n v="5"/>
    <n v="1"/>
    <n v="3"/>
    <n v="3"/>
    <n v="375"/>
    <m/>
    <m/>
    <m/>
    <m/>
    <m/>
    <m/>
    <m/>
    <n v="0"/>
    <n v="375"/>
    <s v="S: Actualmente se tienen herramientas como Green Mile que permite rastrear un pedido._x000a_N: Revisar con el negocio los requerimientos para definir alcance"/>
    <m/>
    <m/>
    <m/>
    <x v="4"/>
    <m/>
    <m/>
    <m/>
    <m/>
    <m/>
    <m/>
    <m/>
    <n v="0"/>
    <m/>
    <m/>
    <x v="2"/>
  </r>
  <r>
    <s v="A2"/>
    <n v="121"/>
    <m/>
    <m/>
    <s v="COMPENSA Sistema de compensación variable para Retail  (Ventas)  "/>
    <s v="Sistema para calcular la compensación variable de personal comercial de Retail._x000a_"/>
    <m/>
    <d v="2024-12-01T00:00:00"/>
    <x v="4"/>
    <x v="3"/>
    <m/>
    <s v="No iniciado"/>
    <x v="1"/>
    <m/>
    <x v="1"/>
    <x v="1"/>
    <s v="IT Local"/>
    <m/>
    <s v="Marco Pacheco"/>
    <s v="NinfaEdith Fernández / Deyanira Blanco (negocio)"/>
    <s v="Juan Lopez_x000a_ Julio Olvera"/>
    <s v="José Ramón Rodríguez"/>
    <s v="PGP Nte./ Occidente / Noroeste"/>
    <s v="Sí"/>
    <s v="Marina Dávila"/>
    <s v="Marketing/Ventas Cilindros"/>
    <n v="4"/>
    <n v="5"/>
    <n v="2"/>
    <n v="5"/>
    <n v="1"/>
    <n v="1"/>
    <n v="3"/>
    <n v="315"/>
    <m/>
    <m/>
    <m/>
    <m/>
    <m/>
    <m/>
    <m/>
    <n v="0"/>
    <n v="315"/>
    <s v="S: Se desarrollo una primer etapa para Bulk que termina en Mar25, se decisión poner on Hold el alcance para PGP_x000a_N: Retomar proyecto para PGP. Primero Definir reglas de negocio"/>
    <m/>
    <m/>
    <m/>
    <x v="46"/>
    <m/>
    <m/>
    <m/>
    <m/>
    <m/>
    <m/>
    <m/>
    <n v="0"/>
    <m/>
    <m/>
    <x v="2"/>
  </r>
  <r>
    <m/>
    <n v="77"/>
    <m/>
    <m/>
    <s v="Cobro automático de rentas y mtto. a clientes de contado"/>
    <s v="Automatizar el cobro de rentas y mantenimientos a clientes de contado."/>
    <m/>
    <d v="2024-12-01T00:00:00"/>
    <x v="4"/>
    <x v="3"/>
    <m/>
    <s v="No iniciado"/>
    <x v="1"/>
    <m/>
    <x v="1"/>
    <x v="1"/>
    <s v="IT Local"/>
    <m/>
    <s v="Marco Pacheco"/>
    <s v="Deyanira Blanco "/>
    <m/>
    <s v="José Ramón Rodríguez"/>
    <m/>
    <s v="Sí"/>
    <s v="Marina Dávila"/>
    <s v="Marketing/Ventas Cilindros"/>
    <n v="3"/>
    <n v="1"/>
    <n v="3"/>
    <n v="5"/>
    <n v="5"/>
    <n v="5"/>
    <n v="5"/>
    <n v="405"/>
    <n v="4"/>
    <n v="3"/>
    <n v="2"/>
    <n v="3"/>
    <n v="3"/>
    <n v="3"/>
    <n v="3"/>
    <n v="315"/>
    <n v="720"/>
    <s v="S: Automatizar el cobro de rentas y Mattos a clientes de Contado / Crédito_x000a_N: Realizar Junta para entender requerimientos del negocio. Sesión con Alejandro Torres / Deyanira Blanco / Rubén / Oscar Flores  Monterrubio. Evaluar uso de un Orquestador"/>
    <s v="Agendar sesión para definir requerimientos de Negocio 3Mar25"/>
    <m/>
    <m/>
    <x v="3"/>
    <m/>
    <m/>
    <m/>
    <m/>
    <m/>
    <m/>
    <m/>
    <n v="0"/>
    <m/>
    <m/>
    <x v="2"/>
  </r>
  <r>
    <s v="G5"/>
    <n v="89"/>
    <m/>
    <m/>
    <s v="Cierre automático de bitácoras para Ventas de contado"/>
    <s v="Conciliación automática de depósitos/transferencias del banco y pagos con tarjeta con las ventas de contado en el sistema de bitácoras_x000a_"/>
    <m/>
    <d v="2024-12-01T00:00:00"/>
    <x v="4"/>
    <x v="3"/>
    <m/>
    <s v="No iniciado"/>
    <x v="1"/>
    <m/>
    <x v="1"/>
    <x v="1"/>
    <s v="IT Local"/>
    <m/>
    <s v="Marco Pacheco"/>
    <s v="Deyanira Blanco"/>
    <s v="Carlos Arturo Rodríguez_x000a_/ Armando Ramos"/>
    <s v="José Ramón Rodríguez"/>
    <s v="Nacional"/>
    <s v="Sí"/>
    <s v="Marina Dávila"/>
    <s v="Marketing/Ventas Cilindros"/>
    <n v="5"/>
    <n v="5"/>
    <n v="2"/>
    <n v="5"/>
    <n v="0"/>
    <n v="5"/>
    <n v="5"/>
    <n v="405"/>
    <n v="3"/>
    <n v="3"/>
    <n v="2"/>
    <n v="5"/>
    <n v="1"/>
    <n v="3"/>
    <n v="3"/>
    <n v="300"/>
    <n v="705"/>
    <s v="S: Actualmente se realiza proceso manual para identificar los pagos de los clientes en sistema de Tesorería y posteriormente se relaciona ese pago en el sistema de bitácoras para la conciliación de la venta de contado._x000a_N: Detallar requerimiento con negocio"/>
    <s v="Este proyecto tiene dependencia del proyecto 23, donde se integra cierre de bitácora de ventas contado de Mercado Pago. Se podrían ir describiendo requerimientos de negocios con supuestos de funcionalidad con Mercado Pago"/>
    <m/>
    <m/>
    <x v="47"/>
    <m/>
    <m/>
    <m/>
    <m/>
    <m/>
    <m/>
    <m/>
    <n v="0"/>
    <m/>
    <m/>
    <x v="2"/>
  </r>
  <r>
    <m/>
    <n v="127"/>
    <m/>
    <m/>
    <s v="Centralización digitalización de expedientes"/>
    <s v="Digitalización y resguardo centralizado de expedientes de clientes de GE."/>
    <m/>
    <d v="2025-01-01T00:00:00"/>
    <x v="4"/>
    <x v="3"/>
    <m/>
    <s v="No iniciado"/>
    <x v="0"/>
    <m/>
    <x v="1"/>
    <x v="1"/>
    <s v="Externo /IT"/>
    <m/>
    <s v="Erika Acosta"/>
    <s v="Erika Acosta"/>
    <s v="TBD"/>
    <s v="Tania Mercado"/>
    <m/>
    <s v="Sí"/>
    <s v="Marina Dávila"/>
    <s v="Finanzas/RH/Compras/Nitropet"/>
    <m/>
    <m/>
    <m/>
    <m/>
    <m/>
    <m/>
    <m/>
    <n v="0"/>
    <m/>
    <m/>
    <m/>
    <m/>
    <m/>
    <m/>
    <m/>
    <n v="0"/>
    <n v="0"/>
    <s v="S: Se justificó centralizar físicamente los expedientes y Digitalizarlos con un Proveedor Externo_x000a_N: En proceso la contratación del proveedor_x000a_"/>
    <m/>
    <m/>
    <m/>
    <x v="3"/>
    <m/>
    <m/>
    <m/>
    <m/>
    <m/>
    <m/>
    <m/>
    <n v="0"/>
    <m/>
    <m/>
    <x v="5"/>
  </r>
  <r>
    <m/>
    <n v="130"/>
    <m/>
    <m/>
    <s v="Cargo automático de cilindros paseados desde la entrega el conductor detone el proceso de facturación. Los cargos hoy son manuales incluir estadías."/>
    <s v="Cargo automático de cilindros paseados desde la entrega el conductor detone el proceso de facturación. Los cargos hoy son manuales incluir estadías."/>
    <m/>
    <d v="2024-12-01T00:00:00"/>
    <x v="4"/>
    <x v="3"/>
    <m/>
    <s v="No iniciado"/>
    <x v="1"/>
    <m/>
    <x v="1"/>
    <x v="1"/>
    <s v="IT Local "/>
    <m/>
    <s v="Jorge Ruíz"/>
    <s v="Jorge Ruíz"/>
    <m/>
    <s v="Aldo Maldonado"/>
    <m/>
    <s v="Sí"/>
    <s v="Marina Dávila"/>
    <s v="Marketing/Ventas Cilindros"/>
    <m/>
    <m/>
    <m/>
    <m/>
    <m/>
    <m/>
    <m/>
    <n v="0"/>
    <m/>
    <m/>
    <m/>
    <m/>
    <m/>
    <m/>
    <m/>
    <n v="0"/>
    <m/>
    <s v="Revisar con el negocio"/>
    <m/>
    <m/>
    <m/>
    <x v="48"/>
    <m/>
    <m/>
    <m/>
    <m/>
    <m/>
    <m/>
    <m/>
    <n v="0"/>
    <m/>
    <m/>
    <x v="2"/>
  </r>
  <r>
    <m/>
    <n v="103"/>
    <m/>
    <m/>
    <s v="Visor para medir el desempeño de la fuerza de ventas - Efectos"/>
    <s v="Herramienta para medir el desempeño en crecimiento de clientes por vendedor, Región y División. "/>
    <m/>
    <d v="2024-10-01T00:00:00"/>
    <x v="14"/>
    <x v="18"/>
    <n v="198"/>
    <s v="On time"/>
    <x v="1"/>
    <m/>
    <x v="0"/>
    <x v="0"/>
    <s v="N/A"/>
    <s v="Aldo Maldonado"/>
    <s v="Oscar Flores"/>
    <s v="Oscar Flores"/>
    <s v="Aldo Maldonado"/>
    <s v="José Ramón Rodríguez"/>
    <s v="PGP NAL."/>
    <s v="Sí"/>
    <s v="Marina Dávila"/>
    <s v="Marketing/Ventas Cilindros"/>
    <n v="3"/>
    <n v="5"/>
    <n v="1"/>
    <n v="5"/>
    <n v="0"/>
    <n v="5"/>
    <n v="3"/>
    <n v="330"/>
    <n v="5"/>
    <n v="5"/>
    <n v="2"/>
    <n v="3"/>
    <n v="3"/>
    <n v="3"/>
    <n v="3"/>
    <n v="360"/>
    <n v="690"/>
    <s v="S: Se revisa con usuario requerimiento y diselo del dashboard. Se obtiene en julio acceso a BD para los practicantes que van a realizar el desarrollo._x000a_N: Desarrollo en Power BI."/>
    <s v="Se programa sesión con Oscar Flores el 5 de mayo para validar requerimientos"/>
    <s v="Reducción de tiempo"/>
    <m/>
    <x v="49"/>
    <m/>
    <m/>
    <m/>
    <m/>
    <m/>
    <m/>
    <m/>
    <n v="0"/>
    <m/>
    <m/>
    <x v="0"/>
  </r>
  <r>
    <m/>
    <n v="1"/>
    <m/>
    <m/>
    <s v="Ordenes Medigas Canceladas"/>
    <s v="Dashboard que muestre las ordenes del negocio de Medigas que han sido canceladas por el operador con sus motivos para su análisis._x000a_Actualización de dashboard estatus de pedidos Medigas_x000a_"/>
    <m/>
    <d v="2025-07-01T00:00:00"/>
    <x v="46"/>
    <x v="30"/>
    <n v="24"/>
    <s v="On time"/>
    <x v="3"/>
    <m/>
    <x v="0"/>
    <x v="0"/>
    <s v="Trans Digital"/>
    <s v="Marina Dávila"/>
    <s v="Alan Mendoza"/>
    <s v="Alan Mendoza"/>
    <m/>
    <m/>
    <s v="PGP Nacional"/>
    <s v="Si"/>
    <s v="Marina Dávila"/>
    <s v="Marketing/Ventas Cilindros"/>
    <n v="3"/>
    <n v="5"/>
    <n v="1"/>
    <n v="5"/>
    <n v="0"/>
    <n v="3"/>
    <n v="3"/>
    <n v="300"/>
    <n v="5"/>
    <n v="5"/>
    <n v="3"/>
    <n v="5"/>
    <n v="5"/>
    <n v="5"/>
    <n v="5"/>
    <n v="495"/>
    <n v="795"/>
    <s v="S: Se desarrolla y se libera dashboard de Ordenes Canceladas Medigas así como la actualización del dashboard Estatus Pedidos Medigas dentro del Panel de rutas_x000a_"/>
    <m/>
    <s v="Control"/>
    <m/>
    <x v="3"/>
    <m/>
    <m/>
    <m/>
    <m/>
    <m/>
    <m/>
    <m/>
    <n v="0"/>
    <m/>
    <m/>
    <x v="0"/>
  </r>
  <r>
    <m/>
    <n v="1"/>
    <m/>
    <m/>
    <s v="%Servicio Cumplimiento Servicio Pedidos Medigas"/>
    <s v="Actualización de dashboard de Seguimiento Pedidos Medigas agregando información de %Cumplimiento de Servicio, %de los diferentes estatus de pedidos, agrupación e identificación de las causas de pedidos reprogramados, identificación de pedidos SAOS y Oxígeno domiciliario"/>
    <m/>
    <d v="2025-08-08T00:00:00"/>
    <x v="47"/>
    <x v="31"/>
    <n v="19"/>
    <s v="On time"/>
    <x v="3"/>
    <m/>
    <x v="0"/>
    <x v="0"/>
    <s v="Trans Digital"/>
    <s v="Marina Dávila"/>
    <s v="Alan Mendoza"/>
    <s v="Alan Mendoza"/>
    <m/>
    <m/>
    <s v="PGP Nacional"/>
    <s v="Si"/>
    <s v="Marina Dávila"/>
    <s v="Marketing/Ventas Cilindros"/>
    <n v="3"/>
    <n v="5"/>
    <n v="1"/>
    <n v="5"/>
    <n v="0"/>
    <n v="3"/>
    <n v="3"/>
    <n v="300"/>
    <n v="5"/>
    <n v="5"/>
    <n v="5"/>
    <n v="5"/>
    <n v="5"/>
    <n v="5"/>
    <n v="5"/>
    <n v="525"/>
    <n v="825"/>
    <s v="S: Se desarrollan cambios y se publican dentro del Panel de Rutas PDE´s "/>
    <m/>
    <s v="Control"/>
    <m/>
    <x v="3"/>
    <m/>
    <m/>
    <m/>
    <m/>
    <m/>
    <m/>
    <m/>
    <n v="0"/>
    <m/>
    <m/>
    <x v="5"/>
  </r>
  <r>
    <m/>
    <n v="15"/>
    <m/>
    <m/>
    <s v="App para administración de vigilancia, intendencia y servicios TI latina "/>
    <s v="Digitalizar y simplificar el proceso de inasistencias de vigilancia y seguridad para llevar un control Digital."/>
    <m/>
    <d v="2025-02-01T00:00:00"/>
    <x v="41"/>
    <x v="9"/>
    <n v="129"/>
    <s v="On time"/>
    <x v="0"/>
    <s v="No"/>
    <x v="0"/>
    <x v="3"/>
    <s v="Digital"/>
    <s v="Aldo Maldonado"/>
    <s v="Oscar Flores"/>
    <s v="Oscar Flores"/>
    <m/>
    <s v="José Ramón Rodríguez"/>
    <s v="PGP Nacional"/>
    <s v="Sí"/>
    <s v="Claudia Oliden"/>
    <s v="Marketing/Ventas Cilindros"/>
    <n v="3"/>
    <n v="5"/>
    <n v="1"/>
    <n v="5"/>
    <n v="0"/>
    <n v="5"/>
    <n v="3"/>
    <n v="330"/>
    <n v="5"/>
    <n v="5"/>
    <n v="4"/>
    <n v="3"/>
    <n v="3"/>
    <n v="3"/>
    <n v="3"/>
    <n v="390"/>
    <n v="720"/>
    <s v="El desarrollo está al 70% al 24 de septiembre, Oscar Flores comentó que se desfasó y quedará listo en octubre 2025."/>
    <m/>
    <n v="20000"/>
    <m/>
    <x v="50"/>
    <m/>
    <m/>
    <m/>
    <m/>
    <m/>
    <m/>
    <m/>
    <n v="0"/>
    <m/>
    <m/>
    <x v="4"/>
  </r>
  <r>
    <m/>
    <n v="3"/>
    <m/>
    <m/>
    <s v="BOT para actualización de datos de empleados en la BD de Licencias y Constancia Psicofísica de Conductores PGP._x000a_"/>
    <s v="Desarrollo de un BOT que llene en automático la información de Licencias y Constancias Psicofísicas en la BD ya creada (proyecto previo)._x000a_"/>
    <m/>
    <d v="2025-05-23T00:00:00"/>
    <x v="48"/>
    <x v="5"/>
    <n v="134"/>
    <s v="On time"/>
    <x v="4"/>
    <s v="No"/>
    <x v="4"/>
    <x v="3"/>
    <s v="IT Local"/>
    <s v="NA"/>
    <s v="Diego Carpio"/>
    <s v="Eduardo Galván"/>
    <s v="David Silva"/>
    <s v="Miguel Delgado"/>
    <s v="Operaciones"/>
    <s v="Si"/>
    <s v="Claudia Oliden"/>
    <s v="Producción/Distribución Envasados"/>
    <n v="5"/>
    <n v="5"/>
    <n v="5"/>
    <n v="5"/>
    <n v="3"/>
    <n v="3"/>
    <n v="5"/>
    <n v="465"/>
    <n v="5"/>
    <n v="5"/>
    <n v="3"/>
    <n v="3"/>
    <n v="5"/>
    <n v="3"/>
    <n v="3"/>
    <n v="405"/>
    <n v="870"/>
    <s v="S: Se identifica la necesidad de automatizar llenado de datos con un BOT, revisado con Eduardo Galvan_x000a_N: Se programó para el 27 de mayo la junta inicial con David Silva. Se definirán requerimientos. Posterior a eso, se realizó una junta con Adrián Espinoza y Gerardo Moya en donde se validó el proceso y se quedó Gerardo Moya con la tarea de investigar cómo se puede hacer este requerimiento. Mientras tanto la APP se puede alimentar de manera manual."/>
    <s v="Proyecto que queda como segunda parte después del llenado por parte del personal de PGP de licencias y constancias psicofísicas."/>
    <s v="Reducción de Tiempos"/>
    <s v="Control / Compliance"/>
    <x v="3"/>
    <m/>
    <m/>
    <m/>
    <m/>
    <m/>
    <m/>
    <m/>
    <n v="0"/>
    <m/>
    <m/>
    <x v="1"/>
  </r>
  <r>
    <m/>
    <n v="25"/>
    <m/>
    <m/>
    <s v="BD y APP para el control de Horas de Servicio de Conductores profesionales PGP, Bulk y Nitropet"/>
    <s v="Desarrollo de una Herramienta Digital para llevar el seguimiento y control de las Hrs de servicio de Conductores Profesionales"/>
    <m/>
    <d v="2025-04-30T00:00:00"/>
    <x v="49"/>
    <x v="5"/>
    <n v="161"/>
    <s v="On time"/>
    <x v="2"/>
    <s v="No"/>
    <x v="1"/>
    <x v="3"/>
    <s v="Digital"/>
    <m/>
    <s v="Jesús Guzmán"/>
    <s v="Diego Carpio"/>
    <s v="NA"/>
    <s v="Miguel Delgado"/>
    <s v="Operaciones"/>
    <s v="Si"/>
    <s v="Manuel Lozoya"/>
    <s v="Producción/Distribución Envasados"/>
    <n v="5"/>
    <n v="5"/>
    <n v="4"/>
    <n v="5"/>
    <n v="0"/>
    <n v="3"/>
    <n v="5"/>
    <n v="405"/>
    <n v="5"/>
    <n v="5"/>
    <n v="4"/>
    <n v="1"/>
    <n v="1"/>
    <n v="3"/>
    <n v="1"/>
    <n v="300"/>
    <n v="705"/>
    <s v="S: Se identifica la necesidad y se tienen sesiones con distintas areas del negocio para conocer la tecnología actual disponible. Marina Dávila solicita a Roberto Mtz acceso a las BD de datos donde se tiene reconocimiento facial para primeras pruebas._x000a_N: Sesión con seguridad, IT, Distribución y RH, Semana 12 May para definir alcance de un primer piloto basado en los identificadores de reconocimiento facial instalados en disntintas plantas. Definir con Seguridad e IT cuál será la tecnología estándar a instalar en el resto de las localidades"/>
    <s v="Definición rápida de alcance del proyecto con Manuel Lozoya. Validar lo del login facial con RH dado que las BD y dispositivo son de proveedores externos."/>
    <s v="Compliance"/>
    <m/>
    <x v="3"/>
    <m/>
    <m/>
    <m/>
    <m/>
    <m/>
    <m/>
    <m/>
    <n v="0"/>
    <m/>
    <m/>
    <x v="4"/>
  </r>
  <r>
    <m/>
    <n v="52"/>
    <m/>
    <m/>
    <s v="Actualizar el reporte de clientes perdidos o en riesgo, para clientes de Especiales (Win / Lost) "/>
    <s v="Actualizar el reporte de clientes perdidos o en riesgo, para clientes de Especiales (Win / Lost) - Carolina Varela"/>
    <m/>
    <s v="TBD"/>
    <x v="10"/>
    <x v="5"/>
    <n v="280"/>
    <s v="Cancelado"/>
    <x v="1"/>
    <m/>
    <x v="0"/>
    <x v="2"/>
    <s v="Digital"/>
    <m/>
    <s v="Raúl Gallegos "/>
    <s v="Raúl Gallegos "/>
    <m/>
    <s v="José Ramón Rodríguez"/>
    <m/>
    <s v="Sí"/>
    <s v="Pilar Arenas"/>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m/>
    <m/>
    <x v="3"/>
    <m/>
    <m/>
    <m/>
    <m/>
    <m/>
    <m/>
    <m/>
    <n v="0"/>
    <m/>
    <m/>
    <x v="2"/>
  </r>
  <r>
    <m/>
    <n v="65"/>
    <m/>
    <m/>
    <s v="Automatizar o digitalizar el proceso de conciliación de rutas"/>
    <s v="Facilitar y agilizar el proceso de conciliación administrativa en plantas y sucursales, asegurar la conciliación de rutas_x000a_"/>
    <m/>
    <s v="TBD"/>
    <x v="4"/>
    <x v="3"/>
    <m/>
    <s v="Cancelado"/>
    <x v="2"/>
    <m/>
    <x v="1"/>
    <x v="2"/>
    <s v="Digital "/>
    <m/>
    <s v="Oscar Flores"/>
    <s v="Aldo Maldonado"/>
    <s v="Velia Niño, Marina Dávila"/>
    <s v="José Ramón Rodríguez"/>
    <s v="Operaciones"/>
    <s v="Sí"/>
    <s v="Marina Dávila"/>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Sesión con el negocio para definir requerimientos 1era semana de marzo_x000a_"/>
    <n v="100000"/>
    <m/>
    <x v="36"/>
    <m/>
    <m/>
    <m/>
    <m/>
    <m/>
    <m/>
    <m/>
    <n v="0"/>
    <m/>
    <m/>
    <x v="2"/>
  </r>
  <r>
    <m/>
    <n v="14"/>
    <m/>
    <m/>
    <s v="Visor EAM: Principales KPIS de mantenimientos PREVENTIVOS en unidades de distribución"/>
    <s v="Dashboard para seguimiento a KPI´s sobre los mantenimientos preventivos y correctivos que se registran en la app EAM"/>
    <m/>
    <m/>
    <x v="50"/>
    <x v="7"/>
    <n v="78"/>
    <s v="On time"/>
    <x v="2"/>
    <m/>
    <x v="6"/>
    <x v="3"/>
    <s v="Digital"/>
    <s v="Miguel González"/>
    <s v="Oscar Caballero"/>
    <s v="Jesus Guzman"/>
    <m/>
    <s v="Miguel Delgado"/>
    <s v="Operaciones"/>
    <m/>
    <s v="Marina Dávila"/>
    <m/>
    <n v="3"/>
    <n v="5"/>
    <n v="1"/>
    <n v="5"/>
    <n v="0"/>
    <n v="1"/>
    <n v="3"/>
    <n v="270"/>
    <n v="5"/>
    <n v="5"/>
    <n v="3"/>
    <n v="3"/>
    <n v="5"/>
    <n v="5"/>
    <n v="5"/>
    <n v="465"/>
    <n v="735"/>
    <s v="S: el dashboard se encuentra en desarrollo y validación de datos"/>
    <m/>
    <s v="Control y optimización"/>
    <m/>
    <x v="3"/>
    <m/>
    <m/>
    <m/>
    <m/>
    <m/>
    <m/>
    <m/>
    <n v="0"/>
    <m/>
    <m/>
    <x v="4"/>
  </r>
  <r>
    <m/>
    <n v="20"/>
    <m/>
    <m/>
    <s v="Visor de Mantenimiento para PGS"/>
    <s v="Visor que permita tener en forma de resumen toda la informacíón sobre mantenimientos de pgs´s en plantas envasados: Plantas, operadores, cantidad pgs, tipos de mantenimientos, horas, productividad, costos."/>
    <m/>
    <m/>
    <x v="51"/>
    <x v="32"/>
    <n v="7"/>
    <s v="On time"/>
    <x v="4"/>
    <m/>
    <x v="6"/>
    <x v="3"/>
    <s v="Digital"/>
    <s v="Miguel González"/>
    <s v="Diego Carpio"/>
    <s v="Heberto Marín"/>
    <m/>
    <s v="Miguel Delgado"/>
    <s v="Operaciones"/>
    <m/>
    <s v="Marina Dávila"/>
    <m/>
    <n v="3"/>
    <n v="5"/>
    <n v="1"/>
    <n v="5"/>
    <n v="0"/>
    <n v="3"/>
    <n v="3"/>
    <n v="300"/>
    <n v="5"/>
    <n v="5"/>
    <n v="2"/>
    <n v="3"/>
    <n v="5"/>
    <n v="5"/>
    <n v="5"/>
    <n v="450"/>
    <n v="750"/>
    <m/>
    <m/>
    <s v="Control"/>
    <m/>
    <x v="3"/>
    <m/>
    <m/>
    <m/>
    <m/>
    <m/>
    <m/>
    <m/>
    <n v="0"/>
    <m/>
    <m/>
    <x v="5"/>
  </r>
  <r>
    <m/>
    <n v="27"/>
    <s v="AM03473"/>
    <m/>
    <s v="Automatización para la Gestión de Altas de Pacientes ISSSTE"/>
    <s v="El proyecto consiste en desarrollar un proceso automatizado para la alta de pacientes y la generación del servicio inicial a partir de solicitudes enviadas vía correo electrónico. Las solicitudes, que incluyen documentos PDF con la información, serán procesadas mediante la herramienta Argus, basada en inteligencia artificial, para descifrar y convertir el contenido en datos estructurados. Posteriormente, estos datos se integrarán en el CRM y en JDE para crear el registro del paciente y la orden, completando el ciclo con la confirmación automática enviada a la institución._x000a_El objetivo principal es optimizar el tiempo de respuesta, asegurando que cada solicitud sea atendida en menos de 30 minutos, cumpliendo con los estándares establecidos por contrato. Esto permitirá sustituir el flujo manual actual, que ha generado incumplimientos en dicha métrica, con un proceso eficiente y completamente automatizado."/>
    <m/>
    <d v="2025-05-03T00:00:00"/>
    <x v="52"/>
    <x v="33"/>
    <n v="126"/>
    <s v="On time"/>
    <x v="3"/>
    <s v="No"/>
    <x v="2"/>
    <x v="3"/>
    <s v="T. Digital, Digitalización"/>
    <s v="NA"/>
    <s v="Alan Mendoza"/>
    <s v="Luis Banda"/>
    <s v="Adolfo Olmedo"/>
    <s v="José Ramón Rodríguez"/>
    <s v="Desarrollo de Negocios"/>
    <s v="Sí"/>
    <s v="Claudia Oliden"/>
    <s v="Marketing/Ventas Cilindros"/>
    <n v="5"/>
    <n v="5"/>
    <n v="5"/>
    <n v="5"/>
    <m/>
    <n v="3"/>
    <n v="3"/>
    <n v="345"/>
    <n v="4"/>
    <n v="4"/>
    <n v="2"/>
    <n v="3"/>
    <n v="5"/>
    <n v="1"/>
    <n v="1"/>
    <n v="270"/>
    <n v="615"/>
    <s v="S: En proceso la orden de compra para empezar el desarrollo. "/>
    <m/>
    <s v="Tiempo / Compliance"/>
    <m/>
    <x v="51"/>
    <m/>
    <m/>
    <m/>
    <m/>
    <m/>
    <m/>
    <m/>
    <n v="0"/>
    <m/>
    <m/>
    <x v="4"/>
  </r>
  <r>
    <m/>
    <n v="1"/>
    <m/>
    <m/>
    <s v="Dashboard del Cost to Serve. "/>
    <s v="Herramienta que permite calcular la rentabilidad por cliente / producto para basados en el cost to serve a nivel detalle que permitirá ajustar precios y tomar decisiones que incfrementen la retabilidad el negocio PGP"/>
    <m/>
    <d v="2024-09-01T00:00:00"/>
    <x v="53"/>
    <x v="6"/>
    <n v="212"/>
    <s v="On time"/>
    <x v="0"/>
    <m/>
    <x v="6"/>
    <x v="0"/>
    <s v="Digital "/>
    <s v="Santiago Juárez"/>
    <s v="Oscar Flores"/>
    <s v="Oscar Flores"/>
    <s v="Gerardo Moya"/>
    <s v="José Ramón Rodríguez"/>
    <s v="PGP NAL."/>
    <s v="Sí"/>
    <s v="Pilar Arenas"/>
    <s v="Marketing/Ventas Cilindros"/>
    <n v="5"/>
    <n v="5"/>
    <n v="2"/>
    <n v="5"/>
    <n v="3"/>
    <n v="3"/>
    <n v="3"/>
    <n v="390"/>
    <n v="5"/>
    <n v="5"/>
    <n v="3"/>
    <n v="5"/>
    <n v="5"/>
    <n v="3"/>
    <n v="5"/>
    <n v="465"/>
    <n v="855"/>
    <s v="S: Ya se hizo el desarrollo, se encuentra en validación y pruebas_x000a_N: Terminar las pruebas y liberarlo est.. Mar25. Calcular Beneficios"/>
    <s v="1. Se programan sesiones de seguimiento de avances 1 vez a la semana, Sem 24 al 28 de feb_x000a_2. Al terminar la primer corrida de información y ver el potencial de clientes, se hará un plan de acción para modificar precios a manera de piloto._x000a_3. Definir plan de despliegue con Gtes. comerciales - Mar 30"/>
    <s v="Incremento de precio extraordinario a cliente con bajo margen (revisar resultados en primer corrida)"/>
    <n v="15000"/>
    <x v="52"/>
    <m/>
    <m/>
    <m/>
    <m/>
    <m/>
    <m/>
    <m/>
    <n v="0"/>
    <m/>
    <m/>
    <x v="0"/>
  </r>
  <r>
    <m/>
    <n v="1"/>
    <m/>
    <m/>
    <s v="Herramienta Digital del análisis de inventario de cilindros basado en el modelo de CIM"/>
    <s v="Herramienta gráfica que permite desplegar los resultados del modelo del Cilinder Inventory Management para identificar las oportunidades de balance y tranferencia de inventarios en las localidades de PGP"/>
    <m/>
    <d v="2024-10-01T00:00:00"/>
    <x v="54"/>
    <x v="24"/>
    <n v="117"/>
    <s v="On time"/>
    <x v="0"/>
    <m/>
    <x v="6"/>
    <x v="0"/>
    <s v="Digital"/>
    <s v="Santiago Juárez"/>
    <s v="Diego Carpio"/>
    <s v="Francisco Mata"/>
    <s v="Gerardo Moya"/>
    <s v="José Ramón Rodríguez"/>
    <s v="PGP Nte./ Occidente / Noroeste"/>
    <s v="Sí"/>
    <s v="Manuel Lozoya"/>
    <s v="Producción/Distribución Envasados"/>
    <n v="5"/>
    <n v="5"/>
    <n v="1"/>
    <n v="5"/>
    <n v="5"/>
    <n v="1"/>
    <n v="5"/>
    <n v="405"/>
    <n v="4"/>
    <n v="5"/>
    <n v="3"/>
    <n v="5"/>
    <n v="3"/>
    <n v="5"/>
    <n v="5"/>
    <n v="450"/>
    <n v="855"/>
    <s v="S: Terminada validada por Operaciones_x000a_N: En seguimiento para su difusión y uso "/>
    <s v="Se realizan sesiones con Jose Lainez de Corporación para el entendimiento del modelo del CIM y poder aprovechar el modelo en el desarrollo del tablero"/>
    <s v="Control de Activos"/>
    <m/>
    <x v="53"/>
    <m/>
    <m/>
    <m/>
    <m/>
    <m/>
    <m/>
    <m/>
    <n v="0"/>
    <m/>
    <m/>
    <x v="0"/>
  </r>
  <r>
    <m/>
    <n v="1"/>
    <m/>
    <m/>
    <s v="Automatización de búsqueda de multas de Distribución RPA"/>
    <s v="Desarrollo de un BOT que realice la búsqueda en diferentes páginas federales y estatales, para detectar multas en vehículos de PGP"/>
    <m/>
    <d v="2025-02-19T00:00:00"/>
    <x v="55"/>
    <x v="7"/>
    <n v="231"/>
    <s v="On time"/>
    <x v="2"/>
    <s v="No"/>
    <x v="4"/>
    <x v="3"/>
    <s v="Digitalización"/>
    <s v="TBD"/>
    <s v="Arturo Lozano"/>
    <s v="Salvador García"/>
    <s v="David Silva"/>
    <s v="Aldo Maldonado"/>
    <s v="VP Gases Envasados"/>
    <s v="Si"/>
    <s v="Manuel Lozoya"/>
    <s v="Producción/Distribución Envasados"/>
    <n v="5"/>
    <n v="5"/>
    <n v="3"/>
    <n v="5"/>
    <n v="3"/>
    <n v="3"/>
    <n v="3"/>
    <n v="405"/>
    <n v="5"/>
    <n v="5"/>
    <n v="4"/>
    <n v="5"/>
    <n v="5"/>
    <n v="5"/>
    <n v="5"/>
    <n v="510"/>
    <n v="915"/>
    <s v="S: Se solicita apertura de proyecto. Se contruyó el RPA para consulta del portan de NL dado que los portales de otros estados no despliegan la información correcta. En espera de las autoridades para que nos den acceso a Linde a un portal de alcance nacional gestionado por Alonso Teutle._x000a_N: En espera de la respuesta de las autoridades y seguir con pruebas con IT en los portales de Jalisco y Edo de Mexico"/>
    <s v="Junta con Salvador González y David Silva semana del 24 de Feb"/>
    <m/>
    <m/>
    <x v="42"/>
    <m/>
    <m/>
    <m/>
    <m/>
    <m/>
    <m/>
    <m/>
    <n v="0"/>
    <m/>
    <m/>
    <x v="4"/>
  </r>
  <r>
    <m/>
    <n v="3"/>
    <s v="AM03225"/>
    <m/>
    <s v="Dashboard Digital de Inventarios Hardgoods."/>
    <s v="Herramienta de análisis de inventarios de Hardgoods, rotación, venta, recepciones, precios, que permite tomar decisiones expeditas para reducir los inventarios en lento movimiento y añejamiento."/>
    <m/>
    <d v="2025-03-10T00:00:00"/>
    <x v="56"/>
    <x v="24"/>
    <n v="51"/>
    <s v="On time"/>
    <x v="1"/>
    <s v="No"/>
    <x v="6"/>
    <x v="0"/>
    <s v="IT Juan España*"/>
    <s v="Braulio Martínez"/>
    <s v="Marco Pacheco"/>
    <s v="Nancy González"/>
    <s v="Gerardo Moya"/>
    <s v="José Ramón Rodríguez"/>
    <s v="PGP NAL."/>
    <s v="Sí"/>
    <s v="Claudia Oliden"/>
    <s v="Marketing/Ventas Cilindros"/>
    <n v="3"/>
    <n v="5"/>
    <n v="2"/>
    <n v="5"/>
    <n v="5"/>
    <n v="3"/>
    <n v="5"/>
    <n v="420"/>
    <n v="5"/>
    <n v="5"/>
    <n v="4"/>
    <n v="5"/>
    <n v="5"/>
    <n v="5"/>
    <n v="5"/>
    <n v="510"/>
    <n v="930"/>
    <s v="S: Terminado el tablero_x000a_N: Hay una columna que aunque está definida la información tiene inconsistencia pero se requiere que Juan España proporcione la información correcta. Se está dando seguimiento."/>
    <s v="Terminado el visor."/>
    <n v="100000"/>
    <m/>
    <x v="54"/>
    <m/>
    <m/>
    <m/>
    <m/>
    <m/>
    <m/>
    <m/>
    <n v="0"/>
    <d v="2025-08-01T00:00:00"/>
    <d v="2026-07-01T00:00:00"/>
    <x v="0"/>
  </r>
  <r>
    <m/>
    <n v="1"/>
    <s v="AM03222"/>
    <m/>
    <s v="APP y BD para alimentación de licencias de conductores PGP ."/>
    <s v="Aplicación para la alimentación de las licencias de conductores PGP a nivel nacional, que permite el tracking de la vigencia."/>
    <m/>
    <d v="2025-04-11T00:00:00"/>
    <x v="57"/>
    <x v="24"/>
    <n v="16"/>
    <s v="On time"/>
    <x v="2"/>
    <s v="No"/>
    <x v="6"/>
    <x v="0"/>
    <s v="Digital"/>
    <s v="Braulio Martínez"/>
    <s v="Diego Carpio"/>
    <s v="Manuel Lozoya"/>
    <s v="NA"/>
    <s v="Miguel Delgado"/>
    <s v="Operaciones"/>
    <s v="Si"/>
    <s v="Claudia Oliden"/>
    <s v="Producción/Distribución Envasados"/>
    <n v="3"/>
    <n v="5"/>
    <n v="3"/>
    <n v="5"/>
    <n v="3"/>
    <n v="3"/>
    <n v="5"/>
    <n v="405"/>
    <n v="5"/>
    <n v="5"/>
    <n v="4"/>
    <n v="3"/>
    <n v="3"/>
    <n v="5"/>
    <n v="5"/>
    <n v="450"/>
    <n v="855"/>
    <s v="S: BD terminada y APP_x000a_N: Publicación y Capacitación de personal de Operaciones para alimentar información"/>
    <s v="Terminado el desarrollo, solo falta validar acceso con ID y alimentar BD con datos de RH proporcionados por Laura Ocampo."/>
    <n v="10000"/>
    <m/>
    <x v="29"/>
    <m/>
    <m/>
    <m/>
    <m/>
    <m/>
    <m/>
    <m/>
    <n v="0"/>
    <d v="2025-08-01T00:00:00"/>
    <d v="2026-07-01T00:00:00"/>
    <x v="0"/>
  </r>
  <r>
    <m/>
    <n v="1"/>
    <m/>
    <m/>
    <s v="APP y BD para alimentación de Constancia de Aptitud Psicofísica de conductores PGP"/>
    <s v="Aplicación para la alimentación de las Constancias de Aptitud Psicofísica de conductores PGP a nivel nacional. Requerimiento de Compliance para SCT"/>
    <m/>
    <d v="2025-04-29T00:00:00"/>
    <x v="57"/>
    <x v="24"/>
    <n v="16"/>
    <s v="On time"/>
    <x v="2"/>
    <s v="No"/>
    <x v="6"/>
    <x v="0"/>
    <s v="Digital"/>
    <s v="Braulio Martínez"/>
    <s v="Jesús Guzmán"/>
    <s v="Diego Carpio"/>
    <s v="NA"/>
    <s v="Miguel Delgado"/>
    <s v="Operaciones"/>
    <s v="Si"/>
    <s v="Claudia Oliden"/>
    <s v="Producción/Distribución Envasados"/>
    <n v="3"/>
    <n v="5"/>
    <n v="3"/>
    <n v="5"/>
    <n v="3"/>
    <n v="3"/>
    <n v="5"/>
    <n v="405"/>
    <n v="5"/>
    <n v="5"/>
    <n v="4"/>
    <n v="3"/>
    <n v="3"/>
    <n v="5"/>
    <n v="5"/>
    <n v="450"/>
    <n v="855"/>
    <s v="S: BD terminada y APP_x000a_N: Publicación y Capacitación de personal de Operaciones para alimentar información"/>
    <s v="Obtener la información del personal por parte de RH."/>
    <n v="10000"/>
    <m/>
    <x v="29"/>
    <m/>
    <m/>
    <m/>
    <m/>
    <m/>
    <m/>
    <m/>
    <n v="0"/>
    <d v="2025-08-01T00:00:00"/>
    <d v="2026-07-01T00:00:00"/>
    <x v="0"/>
  </r>
  <r>
    <m/>
    <n v="1"/>
    <m/>
    <m/>
    <s v="App para la Digitalización del proceso de registro de Mtto de Cilindros"/>
    <s v="Se sustituyen formatos de Excel por una APP que permite registrar la información de los Mttos de Cil. y PGS relacionado hasta 17 servicios distintos con su respectivo costo y tiempo para medir eficiencias del proceso por operador y planta"/>
    <m/>
    <d v="2025-03-07T00:00:00"/>
    <x v="58"/>
    <x v="24"/>
    <n v="41"/>
    <s v="On time"/>
    <x v="4"/>
    <s v="No"/>
    <x v="6"/>
    <x v="0"/>
    <s v="Digital"/>
    <s v="Santiago Juárez"/>
    <s v="Diego Carpio"/>
    <s v="Heberto Marin"/>
    <s v="NA"/>
    <s v="Miguel Delgado"/>
    <s v="Operaciones"/>
    <s v="Si"/>
    <s v="Claudia Oliden"/>
    <s v="Producción/Distribución Envasados"/>
    <n v="3"/>
    <n v="5"/>
    <n v="1"/>
    <n v="5"/>
    <n v="3"/>
    <n v="3"/>
    <n v="5"/>
    <n v="375"/>
    <n v="5"/>
    <n v="5"/>
    <n v="5"/>
    <n v="3"/>
    <n v="5"/>
    <n v="5"/>
    <n v="5"/>
    <n v="495"/>
    <n v="870"/>
    <s v="S: App terminada y presentada en el comité digitalización"/>
    <s v="Terminado"/>
    <n v="75000"/>
    <m/>
    <x v="55"/>
    <m/>
    <m/>
    <m/>
    <m/>
    <m/>
    <m/>
    <m/>
    <n v="0"/>
    <m/>
    <m/>
    <x v="0"/>
  </r>
  <r>
    <m/>
    <n v="1"/>
    <m/>
    <m/>
    <s v="Herramienta / Visor de costos y gastos Gases Envasados"/>
    <s v="Herramienta que permita visualizar la información actualizada de costos y gastos al detalle, que facilite el análisis y envíe alertas de gastos fuera de promedio."/>
    <s v="A diferencia de Decision y el cubo de gastos, en esta herramienta puedes visualizar la información a un nivel del detalle mínimo del año actual y el año anterior así como tambien análisis y variaciones de los datos."/>
    <d v="2025-05-14T00:00:00"/>
    <x v="34"/>
    <x v="18"/>
    <n v="79"/>
    <s v="On time"/>
    <x v="1"/>
    <s v="No"/>
    <x v="2"/>
    <x v="0"/>
    <s v="SSC"/>
    <m/>
    <s v="Marco Pacheco"/>
    <s v="Marco Pacheco"/>
    <s v="Aldo Maldonado"/>
    <s v="José Ramón Rodríguez"/>
    <s v="PGP Nacional"/>
    <s v="Si"/>
    <s v="Marina Dávila"/>
    <s v="Marketing/Ventas Cilindros"/>
    <n v="3"/>
    <n v="5"/>
    <n v="1"/>
    <n v="5"/>
    <n v="1"/>
    <n v="3"/>
    <n v="3"/>
    <n v="315"/>
    <n v="5"/>
    <n v="5"/>
    <n v="3"/>
    <n v="3"/>
    <n v="5"/>
    <n v="3"/>
    <n v="5"/>
    <n v="435"/>
    <n v="750"/>
    <s v="S: Card 34390. Se termina y libera desarrollo de dashboard. Se capacita a la gerencia comercial de GE._x000a_"/>
    <m/>
    <s v="Reducción de Tiempos"/>
    <m/>
    <x v="3"/>
    <m/>
    <m/>
    <m/>
    <m/>
    <m/>
    <m/>
    <m/>
    <n v="0"/>
    <m/>
    <m/>
    <x v="6"/>
  </r>
  <r>
    <m/>
    <n v="1"/>
    <m/>
    <m/>
    <s v="Herramienta Digital (visor) de KPI´s  básicos del proceso de Mtto de Cilindros. _x000a_"/>
    <s v="Dashboard que permite la generación automática delos KPIs básicos del proceso e Mtto de Cilindros  que actualmente se generan de manera manual en plantas PGP._x000a_"/>
    <m/>
    <d v="2025-04-15T00:00:00"/>
    <x v="49"/>
    <x v="16"/>
    <n v="30"/>
    <s v="On time"/>
    <x v="4"/>
    <s v="No"/>
    <x v="6"/>
    <x v="0"/>
    <s v="Digital"/>
    <s v="Santiago Juárez"/>
    <s v="Diego Carpio"/>
    <s v="Heberto Marin"/>
    <s v="NA"/>
    <s v="Miguel Delgado"/>
    <s v="Operaciones"/>
    <s v="Si"/>
    <s v="Claudia Oliden"/>
    <s v="Producción/Distribución Envasados"/>
    <n v="3"/>
    <n v="5"/>
    <n v="1"/>
    <n v="5"/>
    <n v="3"/>
    <n v="3"/>
    <n v="5"/>
    <n v="375"/>
    <n v="5"/>
    <n v="5"/>
    <n v="5"/>
    <n v="3"/>
    <n v="5"/>
    <n v="5"/>
    <n v="5"/>
    <n v="495"/>
    <n v="870"/>
    <s v="S: Se finalizó el visor con los KPIS básicos de productividad en mantenimiento de cilindros._x000a_N: Como siguiente proyecto se incluirán los costos de los insumos para los mantenimientos al tablero para validación de costos del proceso por planta."/>
    <s v="Terminado. La siguiente etapa del visor será realizado por Miguel González (donde se incluyen costos de insumos de mantenimientos)."/>
    <s v="Eficiencia Operativa"/>
    <m/>
    <x v="55"/>
    <m/>
    <m/>
    <m/>
    <m/>
    <m/>
    <m/>
    <m/>
    <n v="0"/>
    <m/>
    <m/>
    <x v="0"/>
  </r>
  <r>
    <m/>
    <n v="7"/>
    <m/>
    <m/>
    <s v="Sistema de administración de permisos y requerimientos de autoridades localidades LInde: BD , APP  para alimentación  y visor de estatus"/>
    <s v="Aplicación para alimentación de estatus de permisos y requerimientos de autoridades para localidades Linde complementada por un visor que muestra el estatus de permisos y requiermientos en las localidades._x000a_"/>
    <m/>
    <d v="2025-05-05T00:00:00"/>
    <x v="34"/>
    <x v="26"/>
    <n v="47"/>
    <s v="On time"/>
    <x v="0"/>
    <s v="No"/>
    <x v="6"/>
    <x v="0"/>
    <s v="Digital"/>
    <s v="Santiago Juárez"/>
    <s v="Juan José Ochoa"/>
    <s v="Eduardo Galván"/>
    <s v="NA"/>
    <s v="Miguel Delgado"/>
    <s v="Operaciones"/>
    <s v="Si"/>
    <s v="Claudia Oliden"/>
    <s v="Marketing/Ventas Cilindros"/>
    <n v="5"/>
    <n v="5"/>
    <n v="4"/>
    <n v="5"/>
    <n v="5"/>
    <n v="3"/>
    <n v="5"/>
    <n v="480"/>
    <n v="5"/>
    <n v="5"/>
    <n v="4"/>
    <n v="3"/>
    <n v="3"/>
    <n v="5"/>
    <n v="5"/>
    <n v="450"/>
    <n v="930"/>
    <s v="S: Se desarrollaron BD, APPs y visor referentes a permisos y otros requerimientos (RH, COFEPRIS, Otros) para Tiendas."/>
    <s v="APPS listas desarrolladas por Santiago Juárez y el reporte de bi en ajustes por Braulio Martínez"/>
    <s v="Compliance"/>
    <m/>
    <x v="29"/>
    <m/>
    <m/>
    <m/>
    <m/>
    <m/>
    <m/>
    <m/>
    <n v="0"/>
    <m/>
    <m/>
    <x v="0"/>
  </r>
  <r>
    <m/>
    <n v="1"/>
    <m/>
    <m/>
    <s v="Herramienta Digital para el análisis y seguimiento de licencias y Constancias Psicofísicas de conductores linde."/>
    <s v="Visor que reportará estatus de licencias y Constancias Psicofísicas de conductores PGP a nivel nacional así como de las alertas emitidas previas a los vencimientos de documentos"/>
    <m/>
    <d v="2025-04-23T00:00:00"/>
    <x v="39"/>
    <x v="26"/>
    <n v="35"/>
    <s v="On time"/>
    <x v="2"/>
    <s v="No"/>
    <x v="6"/>
    <x v="0"/>
    <s v="Digital"/>
    <s v="Braulio Martínez"/>
    <s v="Diego Carpio"/>
    <s v="Manuel Lozoya"/>
    <s v="NA"/>
    <s v="Miguel Delgado"/>
    <s v="Operaciones"/>
    <s v="Si"/>
    <s v="Claudia Oliden"/>
    <s v="Producción/Distribución Envasados"/>
    <n v="3"/>
    <n v="5"/>
    <n v="3"/>
    <n v="5"/>
    <n v="3"/>
    <n v="3"/>
    <n v="5"/>
    <n v="405"/>
    <n v="5"/>
    <n v="5"/>
    <n v="4"/>
    <n v="3"/>
    <n v="3"/>
    <n v="5"/>
    <n v="5"/>
    <n v="450"/>
    <n v="855"/>
    <s v="S: Ya se cuenta con el visor, solo se está ajustando un powerautomate para el envío de alertas."/>
    <m/>
    <s v="Compliance"/>
    <m/>
    <x v="29"/>
    <m/>
    <m/>
    <m/>
    <m/>
    <m/>
    <m/>
    <m/>
    <n v="0"/>
    <m/>
    <m/>
    <x v="0"/>
  </r>
  <r>
    <m/>
    <n v="98"/>
    <m/>
    <m/>
    <s v="Desarrollo de APP para alta de prospectos de PSOs MAPAX de  Atmósfera controlada para alimentos."/>
    <s v="Desarrollo de una BD y APP que pueda alimentar la fuerza de ventas con proyectos prospecto para las PSOs MAPAX de atmósfera controlada para Alimentos. La APP servirá para asesorar a los vendedores de acuerdo a sus prospectos por parte de Nineth Gallegos y además llevar una administración de captura de leads para el negocio de Alimentos y Bebidas (desarrollo de mercado). La APP quedó instertada en el sitio de Sharepoint de Alimentos y Bebidas, también desarrollado por el área de Digitalización y Procesos."/>
    <m/>
    <d v="2025-06-25T00:00:00"/>
    <x v="59"/>
    <x v="34"/>
    <n v="19"/>
    <s v="On time"/>
    <x v="1"/>
    <s v="No"/>
    <x v="6"/>
    <x v="0"/>
    <s v="Digital"/>
    <s v="Santiago Juárez"/>
    <s v="Nineth Gallegos"/>
    <s v="Nineth Gallegos"/>
    <s v="NA"/>
    <s v="José Ramón Rodríguez"/>
    <s v="Desarrollo de Negocios"/>
    <s v="Si"/>
    <s v="Claudia Oliden"/>
    <s v="Marketing/Ventas Cilindros"/>
    <n v="3"/>
    <n v="1"/>
    <n v="2"/>
    <n v="5"/>
    <n v="0"/>
    <n v="3"/>
    <n v="0"/>
    <n v="210"/>
    <n v="5"/>
    <n v="5"/>
    <n v="4"/>
    <n v="5"/>
    <n v="3"/>
    <n v="5"/>
    <n v="5"/>
    <n v="480"/>
    <n v="690"/>
    <s v="S: Se tienes ya  la APP de maduración, pero se que requiere ser agregadas el resto de PSOs. Como una siguiente etapa, se verá con Edgar Madrigal y Cindy Lozano si en CRM se puede poner la información para evitar tener una herramienta que pueda estar en CRM integrada."/>
    <m/>
    <s v="Ventas"/>
    <m/>
    <x v="39"/>
    <m/>
    <m/>
    <m/>
    <m/>
    <m/>
    <m/>
    <m/>
    <n v="0"/>
    <m/>
    <m/>
    <x v="0"/>
  </r>
  <r>
    <m/>
    <n v="25"/>
    <m/>
    <m/>
    <s v="Capacitación para el programa del PESD"/>
    <s v="Desarrollo de materiales de capacitación digitales en Synthesia sobre el PESD para Conductores profesionales, que serán publicados en Elevate y tendrán exámenes para asegurar el aprendizaje."/>
    <m/>
    <d v="2024-12-06T00:00:00"/>
    <x v="60"/>
    <x v="33"/>
    <n v="15"/>
    <s v="No iniciado"/>
    <x v="2"/>
    <s v="No"/>
    <x v="6"/>
    <x v="3"/>
    <s v="Digital"/>
    <s v="Valenti Arriaga"/>
    <s v="Arturo Lozano"/>
    <s v="Arturo Lozano"/>
    <s v="ND"/>
    <s v="Tania Mercado"/>
    <s v="Operaciones"/>
    <s v="Sí"/>
    <s v="Claudia Oliden"/>
    <s v="Distribución Bulk/Servicio a Clientes - Instalaciones"/>
    <n v="3"/>
    <n v="1"/>
    <n v="4"/>
    <n v="5"/>
    <n v="1"/>
    <n v="5"/>
    <n v="5"/>
    <n v="360"/>
    <n v="5"/>
    <n v="5"/>
    <n v="3"/>
    <n v="5"/>
    <n v="3"/>
    <n v="5"/>
    <n v="5"/>
    <n v="465"/>
    <n v="825"/>
    <s v="S: Se tiene ya asignado al nuevo practicante Valenti Arriaga, el cual ya está entrenado en Synthesia. Ya se tuvo la primera sesión con Arturo Lozano y Salvador González. Se generó el primer script pero falta que Salvador González comparta más información (actualizado al 28 sept 25)"/>
    <s v="Solicitar a Arturo Lozano los materiales de capacitación para generarvideo en Synthesia."/>
    <m/>
    <m/>
    <x v="56"/>
    <m/>
    <m/>
    <m/>
    <m/>
    <m/>
    <m/>
    <m/>
    <n v="0"/>
    <m/>
    <m/>
    <x v="5"/>
  </r>
  <r>
    <s v="E2"/>
    <n v="35"/>
    <m/>
    <m/>
    <s v="App Medigas, Rediseño"/>
    <s v="Re diseño de App Medigas para permitir que los pacientes soliciten accesorios, cilindros chicos, o la recolección de activos._x000a_"/>
    <m/>
    <m/>
    <x v="26"/>
    <x v="17"/>
    <n v="304"/>
    <s v="Cancelado"/>
    <x v="3"/>
    <s v="No"/>
    <x v="2"/>
    <x v="2"/>
    <s v="SSC"/>
    <s v="NA"/>
    <s v="Alan Mendoza"/>
    <s v="Cindy Lozano"/>
    <s v="Christian Carrillo"/>
    <s v="José Ramón Rodríguez"/>
    <s v="Desarrollo de Negocios"/>
    <s v="Sí"/>
    <s v="Claudia Oliden"/>
    <s v="Distribución Bulk/Servicio a Clientes - Instalaciones"/>
    <n v="4"/>
    <n v="5"/>
    <n v="5"/>
    <n v="5"/>
    <n v="1"/>
    <n v="3"/>
    <n v="5"/>
    <n v="420"/>
    <n v="5"/>
    <n v="5"/>
    <n v="2"/>
    <n v="5"/>
    <n v="3"/>
    <n v="1"/>
    <n v="5"/>
    <n v="390"/>
    <n v="810"/>
    <s v="S: Estaba en la etapa de análisis de los requerimientos extra (por pacientes). Originalmente esto surgió por el equipo de T. Digital para generar la adopción por parte de pacientes que siguen marcando al CSC Medigas para solicitudes EXTRA a recargas (otro tipo de accesorio o cilindro y eso no se puede hacer en la APP y es el ajuste que proponía T. Digital). Se quedó en backlog por parte de T. Digital dado que les asignaron otras responsabilidades._x000a_N: En Validación con Edgar Madrigal y Cindy Lozano si se llevará a cabo este año o no."/>
    <s v="Proyecto colocado en backlog por el área de transformación digital dado que es un nice to have y actualmente el equipo se está enfocando en otras necesidades, además que esto nunca fue solicitado por el negocio."/>
    <n v="60000"/>
    <s v="Tiempo - Hard Savings $ 60 K USD (disminución de 4 agentes $25k MXN/mes en CSC por conversión digital)_x000a_"/>
    <x v="51"/>
    <m/>
    <m/>
    <m/>
    <m/>
    <m/>
    <m/>
    <m/>
    <n v="0"/>
    <m/>
    <m/>
    <x v="1"/>
  </r>
  <r>
    <s v="A10"/>
    <n v="107"/>
    <m/>
    <m/>
    <s v="Automatización toma de pedidos y solicitud de productos especiales a Pta. Sto. Domingo."/>
    <s v="BOT que pueda leer mails y que detecte información sobre pedidos especiales de RTVs o VM para clientes de productos específicos (especiales) que solo se produzcan y tienen que pedir a Pta. Sto. Domingo. "/>
    <m/>
    <d v="2025-01-01T00:00:00"/>
    <x v="4"/>
    <x v="3"/>
    <m/>
    <s v="Cancelado"/>
    <x v="4"/>
    <s v="No"/>
    <x v="6"/>
    <x v="1"/>
    <s v="IT Local"/>
    <s v="David Márquez"/>
    <s v="Alejandro Torres"/>
    <s v="Abraham Ramos "/>
    <s v="Yasmin Barragan "/>
    <s v="Miguel Delgado"/>
    <s v="PGP Centro/Sur"/>
    <s v="Sí"/>
    <s v="Claudia Oliden"/>
    <s v="Producción/Distribución Envasados"/>
    <n v="2"/>
    <n v="1"/>
    <n v="1"/>
    <n v="5"/>
    <n v="1"/>
    <n v="5"/>
    <n v="3"/>
    <n v="270"/>
    <n v="5"/>
    <n v="5"/>
    <n v="4"/>
    <n v="1"/>
    <n v="3"/>
    <n v="5"/>
    <n v="3"/>
    <n v="390"/>
    <n v="660"/>
    <s v="S: Análisis del Requerimientos. Actualmente se tiene una solución que pudiera usarse a partir de información de correos_x000a_N: Concluir el RFP con Requester y revisar solución actual. Algo adicional pudiera ser con AI. Invitar a Adolfo Olmedo"/>
    <m/>
    <m/>
    <m/>
    <x v="57"/>
    <m/>
    <m/>
    <m/>
    <m/>
    <m/>
    <m/>
    <m/>
    <n v="0"/>
    <m/>
    <m/>
    <x v="2"/>
  </r>
  <r>
    <s v="A3"/>
    <n v="18"/>
    <m/>
    <m/>
    <s v="Implementación Azure B2C"/>
    <s v="Implementación de Azure B2C para unificar cuentas de usuarios en canales digitales: Portales, Recarga Linde web, Apps móviles._x000a_"/>
    <m/>
    <s v="PROYECTO ANTERIOR"/>
    <x v="15"/>
    <x v="35"/>
    <n v="335"/>
    <s v="On time"/>
    <x v="3"/>
    <s v="No"/>
    <x v="2"/>
    <x v="0"/>
    <s v="SSC"/>
    <s v="NA"/>
    <s v="Edgar Madrigal"/>
    <s v="Cindy Lozano"/>
    <s v="Christian Carrillo"/>
    <s v="José Ramón Rodríguez"/>
    <s v="Desarrollo de Negocios"/>
    <s v="Sí"/>
    <s v="Claudia Oliden"/>
    <s v="Marketing/Ventas Cilindros"/>
    <n v="3"/>
    <n v="5"/>
    <n v="5"/>
    <n v="5"/>
    <n v="0"/>
    <n v="3"/>
    <n v="5"/>
    <n v="390"/>
    <n v="3"/>
    <n v="5"/>
    <n v="2"/>
    <n v="5"/>
    <n v="3"/>
    <n v="1"/>
    <n v="3"/>
    <n v="330"/>
    <n v="720"/>
    <s v="S: Desarrollo terminado, en etapa de estabilización previo al Go Live."/>
    <m/>
    <m/>
    <m/>
    <x v="58"/>
    <m/>
    <m/>
    <m/>
    <m/>
    <m/>
    <m/>
    <m/>
    <n v="0"/>
    <m/>
    <m/>
    <x v="0"/>
  </r>
  <r>
    <m/>
    <n v="7"/>
    <m/>
    <m/>
    <s v="Sistema de administración de permisos y requerimientos de autoridades en PLANTAS Linde: BD, APP  para alimentación  y visor de estatus de los anteriores. Tiendas"/>
    <s v="Desarrollo de 6 Aplicaciones para alimentación de estatus de permisos y requerimientos de autoridades para Tiends, Plantas ( PGP y GI), Nitropet, Onsite, Oficinas, Inmuebles y unidades de distribuión (PGP, Bulk, Nitropet). Así mismo un visor que muestra el estatus de permisos y requiermientos en las localidades. Se complementó el proyecto con guías y videos de cómo hacer la evaluación en las APPs._x000a_"/>
    <m/>
    <d v="2019-06-01T00:00:00"/>
    <x v="61"/>
    <x v="36"/>
    <n v="41"/>
    <s v="On time"/>
    <x v="0"/>
    <s v="No"/>
    <x v="6"/>
    <x v="0"/>
    <s v="Digital"/>
    <s v="Santiago Juárez"/>
    <s v="Juan José Ochoa"/>
    <s v="Eduardo Galván"/>
    <s v="NA"/>
    <s v="Miguel Delgado"/>
    <s v="Operaciones"/>
    <s v="Si"/>
    <s v="Claudia Oliden"/>
    <s v="Marketing/Ventas Cilindros"/>
    <n v="5"/>
    <n v="5"/>
    <n v="4"/>
    <n v="5"/>
    <n v="5"/>
    <n v="3"/>
    <n v="5"/>
    <n v="480"/>
    <n v="5"/>
    <n v="5"/>
    <n v="4"/>
    <n v="3"/>
    <n v="3"/>
    <n v="5"/>
    <n v="5"/>
    <n v="450"/>
    <n v="930"/>
    <s v="S: Requerimiento por parte del Ing. Eduardo Galván que fue evolucionando de ser para efectuar un due diligence de permisos y requerimientos de autoridades en tiendas, a evaluación también de Plantas (PGP y Bulk), Nitropet, Onsite, Oficinas, Inmuebles y unidades de distribución (Bulk, Nitropet, PGP) a nivel México. Se desarrollaron las bases de datos, 6 APPs, un visor en powerbi y guías (PDF) con su respectivo video de cómo llevar a cabo la evaluación para cada APP (segmento)."/>
    <m/>
    <s v="Compliance"/>
    <m/>
    <x v="29"/>
    <m/>
    <m/>
    <m/>
    <m/>
    <m/>
    <m/>
    <m/>
    <n v="0"/>
    <m/>
    <m/>
    <x v="0"/>
  </r>
  <r>
    <m/>
    <n v="100"/>
    <m/>
    <m/>
    <s v="App para seguimiento de buenas prácticas de producto medicinal en sucursales."/>
    <s v="Llevar el seguimiento de visitas y hallazgos de los responsables sanitarios a las sucursales."/>
    <m/>
    <d v="2025-02-01T00:00:00"/>
    <x v="4"/>
    <x v="3"/>
    <m/>
    <s v="No iniciado"/>
    <x v="0"/>
    <s v="No"/>
    <x v="6"/>
    <x v="1"/>
    <s v="Digital"/>
    <s v="Santiago Juárez"/>
    <s v="Oscar Flores"/>
    <s v="Aldo Maldonado"/>
    <s v="N/A"/>
    <s v="José Ramón Rodríguez"/>
    <s v="PGP Nacional"/>
    <s v="Sí"/>
    <s v="Claudia Oliden"/>
    <s v="Marketing/Ventas Cilindros"/>
    <n v="3"/>
    <n v="5"/>
    <n v="1"/>
    <n v="3"/>
    <n v="0"/>
    <n v="5"/>
    <n v="3"/>
    <n v="300"/>
    <n v="5"/>
    <n v="5"/>
    <n v="4"/>
    <n v="3"/>
    <n v="3"/>
    <n v="3"/>
    <n v="3"/>
    <n v="390"/>
    <n v="690"/>
    <s v="S: Se identificó la oportunidad_x000a_N: Sesión con el negocio para definir requerimientos"/>
    <s v="Este proyecto es posible se cancele dado que quedó incluido en el proyecto solciitado por el Ing. Galván."/>
    <m/>
    <m/>
    <x v="59"/>
    <m/>
    <m/>
    <m/>
    <m/>
    <m/>
    <m/>
    <m/>
    <n v="0"/>
    <m/>
    <m/>
    <x v="2"/>
  </r>
  <r>
    <m/>
    <n v="1"/>
    <m/>
    <m/>
    <s v="Visor para registro de auditorías y cumplimiento de normatividad CALIDAD en plantas._x000a_"/>
    <s v="Generación de un visor de resultados de auditorías realizadas por el área de Calidad y externos en plantas Linde México, así como validación de requerimientos normativos. El visor tiene como objetivo dar seguimiento a resultados y planes de acción ante no conformidades resultantes en las auditorías._x000a_"/>
    <m/>
    <d v="2025-05-23T00:00:00"/>
    <x v="23"/>
    <x v="37"/>
    <n v="52"/>
    <s v="On time"/>
    <x v="6"/>
    <s v="No"/>
    <x v="6"/>
    <x v="0"/>
    <s v="Digital"/>
    <s v="Santiago Juárez"/>
    <s v="Brenda Apreza"/>
    <s v="Alejandra Medrano"/>
    <s v="NA"/>
    <s v="Miguel Delgado"/>
    <s v="Operaciones"/>
    <s v="Sí"/>
    <s v="Claudia Oliden"/>
    <s v="Calidad"/>
    <n v="5"/>
    <n v="5"/>
    <n v="1"/>
    <n v="5"/>
    <n v="1"/>
    <n v="3"/>
    <n v="5"/>
    <n v="375"/>
    <n v="5"/>
    <n v="5"/>
    <n v="5"/>
    <n v="3"/>
    <n v="5"/>
    <n v="5"/>
    <n v="5"/>
    <n v="495"/>
    <n v="870"/>
    <s v="S: Se tiene la estructura del visor, solo se espera que IT libere la extracción de datos del Sistema de Calidad para enlazarlo al tablero y tener completa la información a mostrar en el tablero."/>
    <m/>
    <s v="Compliance"/>
    <s v="Control / Compliance"/>
    <x v="3"/>
    <m/>
    <m/>
    <m/>
    <m/>
    <m/>
    <m/>
    <m/>
    <n v="0"/>
    <m/>
    <m/>
    <x v="0"/>
  </r>
  <r>
    <m/>
    <n v="74"/>
    <m/>
    <m/>
    <s v="Actualización plan compensación a vendedores PGP &amp; Merchant"/>
    <s v="Update de la matriz digital para generar la compensación variable a vendedores de GE y Merchant."/>
    <m/>
    <d v="2024-12-01T00:00:00"/>
    <x v="4"/>
    <x v="3"/>
    <m/>
    <s v="No iniciado"/>
    <x v="0"/>
    <m/>
    <x v="1"/>
    <x v="1"/>
    <s v="IT Local "/>
    <s v="No aplica"/>
    <s v="Pablo Vela"/>
    <s v="Ninfaedith Fernández"/>
    <s v="Velia Niño"/>
    <s v="Tania Mercado"/>
    <s v="Finanzas /Compras / IT"/>
    <s v="Sí"/>
    <s v="Marina Dávila"/>
    <s v="Finanzas/RH/Compras/Nitropet"/>
    <n v="4"/>
    <n v="5"/>
    <n v="4"/>
    <n v="5"/>
    <n v="3"/>
    <n v="5"/>
    <n v="5"/>
    <n v="465"/>
    <n v="3"/>
    <n v="2"/>
    <n v="2"/>
    <n v="3"/>
    <n v="3"/>
    <n v="1"/>
    <n v="3"/>
    <n v="255"/>
    <n v="720"/>
    <s v="S: Proveedor seleccionado, en proceso de alta y sesiones iniciales de analisis de alcance y plan de desarrollo_x000a_N: Concuir el proceso de arranque y hacer seguimiento de sprints "/>
    <m/>
    <m/>
    <m/>
    <x v="3"/>
    <m/>
    <m/>
    <m/>
    <m/>
    <m/>
    <m/>
    <m/>
    <n v="0"/>
    <m/>
    <m/>
    <x v="2"/>
  </r>
  <r>
    <m/>
    <n v="1"/>
    <m/>
    <m/>
    <s v="Visor de CO2 Bebidas"/>
    <s v="Visor del negocio de CO2 enfocado en indicadores de venta para el segmento de Bebidas para los más importante grupos a nivel México."/>
    <m/>
    <d v="2025-05-06T00:00:00"/>
    <x v="62"/>
    <x v="37"/>
    <n v="74"/>
    <s v="On time"/>
    <x v="1"/>
    <s v="No"/>
    <x v="6"/>
    <x v="0"/>
    <s v="Digital"/>
    <s v="Valenti Arriaga"/>
    <s v="Jessica Zanella"/>
    <s v="Grisel Martínez"/>
    <s v="NA"/>
    <s v="NA"/>
    <s v="PGP Nacional"/>
    <s v="Si"/>
    <s v="Claudia Oliden"/>
    <s v="Marketing/Ventas Cilindros"/>
    <n v="3"/>
    <n v="5"/>
    <n v="1"/>
    <n v="5"/>
    <n v="0"/>
    <n v="3"/>
    <n v="3"/>
    <n v="300"/>
    <n v="5"/>
    <n v="5"/>
    <n v="4"/>
    <n v="5"/>
    <n v="3"/>
    <n v="5"/>
    <n v="5"/>
    <n v="480"/>
    <n v="780"/>
    <s v="Se tiene listo el visor, solo se requiere validar que estén todos los CST por grupo definido por Grisel."/>
    <m/>
    <s v="Ahorro horas hombre preparación reporte"/>
    <m/>
    <x v="3"/>
    <m/>
    <m/>
    <m/>
    <m/>
    <m/>
    <m/>
    <m/>
    <n v="0"/>
    <m/>
    <m/>
    <x v="0"/>
  </r>
  <r>
    <m/>
    <n v="19"/>
    <m/>
    <m/>
    <s v="APP Mantenimiento para PGS"/>
    <s v="Aplicación para la captura de actividades realizadas en cada PGS que se le da mantenimiento, de manera que arroje las horas y costos incurridos así como un % de productividad por cada operador y que permita conocer el estatus de los PGS que se encuentran en el talller de mantenimiento."/>
    <m/>
    <m/>
    <x v="45"/>
    <x v="35"/>
    <n v="62"/>
    <s v="On time"/>
    <x v="4"/>
    <m/>
    <x v="6"/>
    <x v="0"/>
    <s v="Digital"/>
    <s v="Miguel González"/>
    <s v="Diego Carpio"/>
    <s v="Heberto Marín"/>
    <m/>
    <s v="Miguel Delgado"/>
    <s v="Operaciones"/>
    <m/>
    <s v="Marina Dávila"/>
    <m/>
    <n v="3"/>
    <n v="5"/>
    <n v="1"/>
    <n v="5"/>
    <n v="0"/>
    <n v="3"/>
    <n v="3"/>
    <n v="300"/>
    <n v="5"/>
    <n v="5"/>
    <n v="2"/>
    <n v="3"/>
    <n v="5"/>
    <n v="3"/>
    <n v="5"/>
    <n v="420"/>
    <n v="720"/>
    <s v="S: Se entrega a Heberto Marin link de aplicación y tutoriales para capacitación a usuarios"/>
    <m/>
    <s v="Control"/>
    <m/>
    <x v="3"/>
    <m/>
    <m/>
    <m/>
    <m/>
    <m/>
    <m/>
    <m/>
    <n v="0"/>
    <m/>
    <m/>
    <x v="0"/>
  </r>
  <r>
    <m/>
    <m/>
    <m/>
    <m/>
    <s v="Visor de Facturación de Instalaciones de PGP"/>
    <s v="Dashboard que muestra la facturación de Instalaciones en el negocio de PGP para Envasados, Especiales y Medicinales. Incluye facturación YTD, YOY._x000a_"/>
    <m/>
    <d v="2025-09-01T00:00:00"/>
    <x v="63"/>
    <x v="38"/>
    <n v="29"/>
    <s v="On time"/>
    <x v="1"/>
    <s v="No"/>
    <x v="6"/>
    <x v="0"/>
    <s v="IT"/>
    <s v="Valenti Arriaga"/>
    <s v="Jessica Zanella"/>
    <s v="Adán Alarcón"/>
    <s v="NA"/>
    <s v="José Ramón Rodríguez"/>
    <s v="VP Gases Envasados"/>
    <s v="Si"/>
    <s v="Claudia Oliden"/>
    <s v="Marketing/Ventas Cilindros"/>
    <n v="3"/>
    <n v="5"/>
    <n v="1"/>
    <n v="5"/>
    <n v="1"/>
    <n v="3"/>
    <n v="3"/>
    <n v="315"/>
    <n v="5"/>
    <n v="5"/>
    <n v="5"/>
    <n v="5"/>
    <n v="5"/>
    <n v="5"/>
    <n v="5"/>
    <n v="525"/>
    <n v="840"/>
    <s v="Visor terminado y validado con Adán Alarcón y él a su vez con Jessica Zanella."/>
    <m/>
    <s v="$120,000 USD al año (aumento de facturación por seguimiento puntual a proyectos)"/>
    <m/>
    <x v="3"/>
    <s v="4 horas / mes en preparación de reporte"/>
    <m/>
    <m/>
    <m/>
    <m/>
    <m/>
    <m/>
    <n v="0"/>
    <s v="Por definir"/>
    <m/>
    <x v="5"/>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
  <r>
    <m/>
    <n v="69"/>
    <m/>
    <m/>
    <s v="Identificación proactiva de créditos informales"/>
    <s v="Visor en Power BI para visualizar desviaciones de efectivo"/>
    <m/>
    <d v="2025-05-01T00:00:00"/>
    <d v="2025-06-02T00:00:00"/>
    <d v="2025-07-01T00:00:00"/>
    <n v="29"/>
    <s v="On time"/>
    <s v="Finanzas, RH, Administración"/>
    <m/>
    <s v="Digital Nlatam - Citizen Developers"/>
    <x v="0"/>
    <m/>
    <s v="Aldo Maldonado"/>
    <s v="Oscar Flores"/>
    <s v="Oscar Flores"/>
    <m/>
    <s v="José Ramón Rodríguez"/>
    <s v="PGP Nacional"/>
    <s v="Si"/>
    <s v="Marina Dávila"/>
    <s v="Marketing/Ventas Cilindros"/>
    <n v="3"/>
    <n v="5"/>
    <n v="1"/>
    <n v="5"/>
    <n v="0"/>
    <n v="1"/>
    <n v="5"/>
    <n v="300"/>
    <n v="5"/>
    <n v="5"/>
    <n v="2"/>
    <n v="3"/>
    <n v="5"/>
    <n v="3"/>
    <n v="5"/>
    <n v="420"/>
    <n v="720"/>
    <s v="S: Sesión jueves 10 julio para validación de datos y liberación del visor"/>
    <s v="Concluido"/>
    <s v="Compliance - Soft: Working Capital"/>
    <m/>
    <x v="0"/>
    <m/>
    <m/>
    <m/>
    <m/>
    <m/>
    <m/>
    <m/>
    <n v="0"/>
    <m/>
    <m/>
    <s v="Terminado"/>
  </r>
  <r>
    <s v="G9"/>
    <n v="7"/>
    <s v="AM03224"/>
    <m/>
    <s v="Facturación Dia paciente instituciones públicas RPA"/>
    <s v="Automatizar el proceso de facturación de Día Paciente del negocio de Homecare."/>
    <m/>
    <s v="PROYECTO ANTERIOR"/>
    <d v="2024-01-10T00:00:00"/>
    <d v="2025-01-01T00:00:00"/>
    <n v="357"/>
    <s v="On time"/>
    <s v="Finanzas, RH, Administración"/>
    <s v="No"/>
    <s v="IT Group"/>
    <x v="0"/>
    <s v="IT Local"/>
    <s v="NA"/>
    <s v="Alan Mendoza"/>
    <s v="Nohemí Perez / _x000a_Alan Mendoza"/>
    <s v="Ruben Monterrubio"/>
    <s v="Armando Guerrero"/>
    <s v="PGP Nte./ Occidente / Noroeste"/>
    <s v="Sí"/>
    <s v="Claudia Oliden"/>
    <s v="Marketing/Ventas Cilindros"/>
    <n v="3"/>
    <n v="5"/>
    <n v="1"/>
    <n v="5"/>
    <n v="5"/>
    <n v="3"/>
    <n v="3"/>
    <n v="375"/>
    <n v="5"/>
    <n v="5"/>
    <n v="3"/>
    <n v="5"/>
    <n v="5"/>
    <n v="5"/>
    <n v="5"/>
    <n v="495"/>
    <n v="870"/>
    <s v="S: Ya liberado y funcionando._x000a_N: Seguimiento por parte del negocio. Calcular beneficio y reportar $"/>
    <s v="Terminado"/>
    <s v="Reducción de Tiempo"/>
    <m/>
    <x v="1"/>
    <m/>
    <m/>
    <m/>
    <m/>
    <m/>
    <m/>
    <m/>
    <n v="0"/>
    <m/>
    <m/>
    <s v="Terminado"/>
  </r>
  <r>
    <s v="E5"/>
    <n v="104"/>
    <s v="GPG33156"/>
    <m/>
    <s v="Email automation Customer Insight / AI"/>
    <s v="Envío de correos automáticos a grupos de clientes en función del cumplimiento de criterios predefinidos, para generar clientes potenciales de Ventas Nuevas."/>
    <m/>
    <s v="TBD"/>
    <d v="2024-01-05T00:00:00"/>
    <d v="2025-01-01T00:00:00"/>
    <n v="362"/>
    <s v="On time"/>
    <s v="Ventas &amp; Mkt."/>
    <m/>
    <s v="Transformación Digital"/>
    <x v="0"/>
    <s v="Externo"/>
    <s v="Desarrollo de Negocios"/>
    <s v="Tania Castorena"/>
    <s v="Jorge Villarreal"/>
    <s v="Externo"/>
    <s v="José Ramón Rodríguez"/>
    <s v="Desarrollo de Negocios"/>
    <s v="Sí"/>
    <s v="Marina Dávila"/>
    <m/>
    <n v="3"/>
    <n v="5"/>
    <n v="5"/>
    <n v="5"/>
    <n v="3"/>
    <n v="3"/>
    <n v="3"/>
    <n v="405"/>
    <n v="3"/>
    <n v="3"/>
    <n v="2"/>
    <n v="3"/>
    <n v="3"/>
    <n v="1"/>
    <n v="3"/>
    <n v="270"/>
    <n v="675"/>
    <s v="S: Liberada y funcionando con campaña actual. Promoción del COBOT. 27Ene25. 2600 correos que generaron 30 leads interesados en una prueba._x000a_N: Seguimiento a la campaña actual y diseño de nuevas campañas"/>
    <s v="Se revisó con Adalberto Mejía estatus y se identifica la necesidad de depurar datos de contacto (e-mails) con perfil de dueños de empresa y tomadores de decisiones. Sesión De Adalberto con Tania Castorena semana del 2 de Mayo para revisar estatus"/>
    <n v="500000"/>
    <m/>
    <x v="2"/>
    <m/>
    <m/>
    <m/>
    <m/>
    <m/>
    <m/>
    <m/>
    <n v="0"/>
    <m/>
    <m/>
    <s v="Terminado"/>
  </r>
  <r>
    <s v="A5"/>
    <n v="1"/>
    <s v="AM03524"/>
    <n v="27157"/>
    <s v="Rental &amp; Fees Tracking RPA/AI"/>
    <s v="Herramienta para automatizar el cobro de rentas a clientes y dar seguimiento. (Etapa 1 Dashboard de datos)"/>
    <m/>
    <s v="TBD"/>
    <d v="2024-01-01T00:00:00"/>
    <d v="2025-03-01T00:00:00"/>
    <n v="425"/>
    <s v="On time"/>
    <s v="Ventas &amp; Mkt."/>
    <m/>
    <s v="Digital Nlatam"/>
    <x v="0"/>
    <s v="Digital EEUU"/>
    <m/>
    <s v="Oscar Flores"/>
    <s v="Oscar Flores / Alejandro Torres"/>
    <s v="Iván Arredondo/Lei Sun"/>
    <s v="José Ramón Rodríguez"/>
    <s v="PGP Norte"/>
    <s v="Sí"/>
    <s v="Marina Dávila"/>
    <s v="Marketing/Ventas Cilindros"/>
    <n v="5"/>
    <n v="5"/>
    <n v="5"/>
    <n v="5"/>
    <n v="3"/>
    <n v="3"/>
    <n v="5"/>
    <n v="465"/>
    <n v="5"/>
    <n v="5"/>
    <n v="2"/>
    <n v="3"/>
    <n v="3"/>
    <n v="5"/>
    <n v="3"/>
    <n v="390"/>
    <n v="855"/>
    <s v="S: Identificación de oportunidades de incremento del ingreso por cobro de rentas. Versión conectada a JDE México, con detalle de casos por vendedor. Liberado para identificar oportunidades de cobro_x000a__x000a_N: Se realiza presentación de la Htta y en proceso capacitaciones a personal"/>
    <s v="Armar plan de despliegue - Programar las sesiones de capacitación con Gtes _x000a_Actualizar valores de target para rentas, con la Corporación  - completo_x000a_Desarrollar tablero para el tracking de beneficios con apoyo de la Corporación_x000a_Sesión para validar cómo conectarlo con CRM y programar tareas para ventas_x000a_"/>
    <n v="300000"/>
    <m/>
    <x v="2"/>
    <m/>
    <m/>
    <n v="25557"/>
    <n v="13000"/>
    <m/>
    <m/>
    <m/>
    <n v="38557"/>
    <d v="2025-05-01T00:00:00"/>
    <d v="2026-04-01T00:00:00"/>
    <s v="Terminado"/>
  </r>
  <r>
    <s v="G1"/>
    <n v="101"/>
    <m/>
    <m/>
    <s v="Trackabout Value Streams. Automatización de la generación de la órden para facturar a clientes cilindros dañados."/>
    <s v="Identificar los activos dañados por clientes, que deben ser dados de baja por ya no ser aptos para servicio, o bien que requieren un mantenimiento para continuar en operación y automatizar el cobro al cliente y éstos facturarlos automaticamente al cliente en un proceso Automático"/>
    <m/>
    <d v="2024-12-01T00:00:00"/>
    <m/>
    <m/>
    <m/>
    <s v="No iniciado"/>
    <s v="Ventas &amp; Mkt."/>
    <m/>
    <s v="Digital Nlatam"/>
    <x v="1"/>
    <s v="Digital"/>
    <m/>
    <s v="Jessica Zanella"/>
    <s v="Jessica Zanella"/>
    <s v="Uriel Torres"/>
    <s v="Aldo Maldonado"/>
    <s v="Nacional "/>
    <s v="Sí"/>
    <s v="Pilar Arenas"/>
    <s v="Marketing/Ventas Cilindros"/>
    <n v="5"/>
    <n v="5"/>
    <n v="4"/>
    <n v="5"/>
    <n v="3"/>
    <n v="3"/>
    <n v="3"/>
    <n v="420"/>
    <n v="5"/>
    <n v="4"/>
    <n v="1"/>
    <n v="3"/>
    <n v="1"/>
    <n v="1"/>
    <n v="3"/>
    <n v="270"/>
    <n v="690"/>
    <s v="S: Se desarrollo reporte de cilindros potenciales de cobro de Mtto._x000a_N: Revisar / confirmar causas que se alimentan desde Trackabout. Limpieza de datos de Cilindros/activos en TA Vs JDE. Falta definición de negocio (proceso) para identificar automatización de cargos y/o excepciones. No está estandarizado el monto para cobro"/>
    <s v="1. Pendiente concluir con la validación de la calidad de la información - 30 de marzo_x000a_2. Sesión con Jessica Zanella para mapear empezar con la definición de requerimientos de negocio - 10 al 14 de marzo"/>
    <n v="117000"/>
    <m/>
    <x v="3"/>
    <m/>
    <m/>
    <m/>
    <m/>
    <m/>
    <m/>
    <m/>
    <n v="0"/>
    <m/>
    <m/>
    <s v="Análisis"/>
  </r>
  <r>
    <s v="E6"/>
    <n v="1"/>
    <m/>
    <m/>
    <s v="Modulo Bulk &amp; Microbulk eChannel"/>
    <s v="Acceso a facturación, estados de cuenta, históricos de consumo, niveles de tanques y sobre pedidos de clientes de bulk, microbulk y mixtos."/>
    <m/>
    <s v="PROYECTO ANTERIOR"/>
    <d v="2024-05-01T00:00:00"/>
    <d v="2025-02-01T00:00:00"/>
    <n v="276"/>
    <s v="On time"/>
    <s v="Ventas &amp; Mkt."/>
    <s v="No"/>
    <s v="Transformación Digital"/>
    <x v="0"/>
    <s v="IT Corporativo"/>
    <s v="NA"/>
    <s v="Adriana Loredo / Jessica Zanella"/>
    <s v="Tania Castorena"/>
    <s v="Adolfo Olmedo"/>
    <s v="José Ramón Rodríguez"/>
    <s v="Desarrollo de Negocios"/>
    <s v="Sí"/>
    <s v="Claudia Oliden"/>
    <s v="Marketing/Ventas Cilindros"/>
    <n v="3"/>
    <n v="5"/>
    <n v="5"/>
    <n v="5"/>
    <n v="1"/>
    <n v="3"/>
    <n v="5"/>
    <n v="405"/>
    <n v="3"/>
    <n v="4"/>
    <n v="2"/>
    <n v="5"/>
    <n v="3"/>
    <n v="1"/>
    <n v="5"/>
    <n v="345"/>
    <n v="750"/>
    <s v="S: Terminado_x000a_N: En proceso despliegue interno y externo."/>
    <s v="Productividad - Soft Savings $106.5 K USD,  Hard Savings $15 K USD (conversión digital de pedidos cliente sobre pedido)"/>
    <n v="15000"/>
    <m/>
    <x v="2"/>
    <m/>
    <m/>
    <m/>
    <m/>
    <m/>
    <m/>
    <m/>
    <n v="0"/>
    <d v="2025-07-01T00:00:00"/>
    <d v="2026-06-01T00:00:00"/>
    <s v="Terminado"/>
  </r>
  <r>
    <m/>
    <n v="94"/>
    <m/>
    <m/>
    <s v="Herramienta Digital para el Análisis, Monitoreo e identificación de riesgos de manera remota de variables administrativas en Sucursales"/>
    <s v="Herramienta de diagnostico/medición de riesgos en sucursales en los siguientes temas: microcréditos, tiempo de cierre de bitácoras, TDI vs lista de empleados, productos a demostración, añejamiento en productos a demostración entre otras."/>
    <m/>
    <d v="2025-04-01T00:00:00"/>
    <d v="2025-04-01T00:00:00"/>
    <d v="2025-07-01T00:00:00"/>
    <n v="91"/>
    <s v="On time"/>
    <s v="Finanzas, RH, Administración"/>
    <m/>
    <s v="Digital Nlatam - Citizen Developers"/>
    <x v="0"/>
    <m/>
    <s v="Aldo Maldonado"/>
    <s v="Oscar Flores"/>
    <s v="Oscar Flores"/>
    <m/>
    <s v="José Ramón Rodríguez"/>
    <s v="PGP Nacional"/>
    <s v="Si"/>
    <s v="Marina Dávila"/>
    <s v="Marketing/Ventas Cilindros"/>
    <n v="3"/>
    <n v="5"/>
    <n v="1"/>
    <n v="5"/>
    <n v="0"/>
    <n v="1"/>
    <n v="3"/>
    <n v="270"/>
    <n v="5"/>
    <n v="5"/>
    <n v="2"/>
    <n v="3"/>
    <n v="5"/>
    <n v="3"/>
    <n v="5"/>
    <n v="420"/>
    <n v="690"/>
    <s v="S: Se libera herramienta que integra información para monitoreo de indicadores críticos en sucursales._x000a_N: La información de producto a demostración se libera en una herramienta por separardo."/>
    <s v="Concluido"/>
    <s v="Compliance"/>
    <m/>
    <x v="0"/>
    <m/>
    <m/>
    <m/>
    <m/>
    <m/>
    <m/>
    <m/>
    <n v="0"/>
    <m/>
    <m/>
    <s v="Terminado"/>
  </r>
  <r>
    <m/>
    <n v="112"/>
    <m/>
    <m/>
    <s v="Tablero TA en pantallas en plantas y CEDIS*"/>
    <s v="Desarrollar tableros a partir de la información de TA para monitorear la operación en plantas y CEDIS_x000a_"/>
    <m/>
    <d v="2024-12-01T00:00:00"/>
    <m/>
    <m/>
    <m/>
    <s v="No iniciado"/>
    <s v="Distribución"/>
    <m/>
    <s v="Digital Nlatam"/>
    <x v="1"/>
    <s v="Digital / IT "/>
    <m/>
    <s v="Erika Acosta"/>
    <s v="Erika Acosta"/>
    <s v="Uriel Torres"/>
    <s v="Aldo Maldonado"/>
    <m/>
    <s v="Sí"/>
    <s v="Pilar Arenas"/>
    <m/>
    <n v="3"/>
    <n v="5"/>
    <n v="3"/>
    <n v="5"/>
    <n v="0"/>
    <n v="1"/>
    <n v="3"/>
    <n v="300"/>
    <n v="1"/>
    <n v="3"/>
    <n v="2"/>
    <n v="3"/>
    <n v="3"/>
    <n v="5"/>
    <n v="3"/>
    <n v="300"/>
    <n v="600"/>
    <s v="S: Se enlista necesidad general_x000a_N: Se requiere reunión con Negocio para detallar alcances y detalle de requerimientos"/>
    <s v="1. Sesión para hacer la definición del proyecto y levantar requerimientos."/>
    <m/>
    <m/>
    <x v="4"/>
    <m/>
    <m/>
    <m/>
    <m/>
    <m/>
    <m/>
    <m/>
    <n v="0"/>
    <m/>
    <m/>
    <s v="Nuevo"/>
  </r>
  <r>
    <s v="E8"/>
    <n v="1"/>
    <m/>
    <m/>
    <s v="Segmentación de clientes CIAC - Norte"/>
    <s v="Proceso automático para actualizar la segmentación de los clientes de PGP según sus criterios de comportamiento"/>
    <m/>
    <d v="2024-09-01T00:00:00"/>
    <d v="2024-01-09T00:00:00"/>
    <d v="2025-03-01T00:00:00"/>
    <n v="417"/>
    <s v="On time"/>
    <s v="Servicio al Cliente"/>
    <m/>
    <s v="Transformación Digital"/>
    <x v="0"/>
    <s v="SSC"/>
    <m/>
    <s v="Oscar Flores"/>
    <s v="Ana Treviño"/>
    <s v="César Paz"/>
    <s v="José Ramón Rodríguez"/>
    <s v="PGP Nte./ Occidente / Noroeste"/>
    <s v="Sí"/>
    <s v="Pilar Arenas"/>
    <s v="Marketing/Ventas Cilindros"/>
    <n v="3"/>
    <n v="5"/>
    <n v="3"/>
    <n v="5"/>
    <n v="3"/>
    <n v="5"/>
    <n v="3"/>
    <n v="405"/>
    <n v="5"/>
    <n v="5"/>
    <n v="2"/>
    <n v="3"/>
    <n v="3"/>
    <n v="5"/>
    <n v="5"/>
    <n v="420"/>
    <n v="825"/>
    <s v="S:Se desarrolló en CRM tablas con los cuestionarios para capturar la información y mediante un reporte combinando calcular los valores de cada segmento al que corresponden los clientes. Actualmente se está utilizando en CIAC Norte_x000a__x000a_N: Replicar a Centro y otras divisiones"/>
    <s v="1. Sesión para revisar el alcance del avance en CRM y definir cómo se puede replicar para el Centro_x000a_2. Tocar base con Gonzalo y Paco porque hay cambio en el alcance de la implementación del CIAC_x000a_3. Incluir dentro del alcance de los practicantes el diseño del proceso automático de la segmentación"/>
    <s v="Reducción de Tiempo"/>
    <m/>
    <x v="1"/>
    <m/>
    <m/>
    <m/>
    <m/>
    <m/>
    <m/>
    <m/>
    <n v="0"/>
    <m/>
    <m/>
    <s v="Terminado"/>
  </r>
  <r>
    <m/>
    <n v="110"/>
    <m/>
    <m/>
    <s v="Tablero KPIS mensuales Operaciones.(Producción y Distribución)"/>
    <s v="Tablero en PowerBi donde se muestren los principales KPIs de Operaciones."/>
    <m/>
    <d v="2025-08-01T00:00:00"/>
    <m/>
    <m/>
    <m/>
    <s v="No iniciado"/>
    <s v="Distribución"/>
    <m/>
    <s v="Digital Nlatam"/>
    <x v="1"/>
    <s v="Digital "/>
    <s v="Aldo Maldonado"/>
    <s v="Diego Carpio"/>
    <s v="Diego Carpio"/>
    <s v="Aldo Maldonado"/>
    <s v="Aldo Maldonado"/>
    <s v="Operaciones"/>
    <s v="Sí"/>
    <s v="Marina Dávila"/>
    <m/>
    <n v="3"/>
    <n v="5"/>
    <n v="1"/>
    <n v="5"/>
    <n v="1"/>
    <n v="5"/>
    <n v="5"/>
    <n v="375"/>
    <n v="1"/>
    <n v="5"/>
    <n v="2"/>
    <n v="3"/>
    <n v="3"/>
    <n v="1"/>
    <n v="1"/>
    <n v="240"/>
    <n v="615"/>
    <s v="S: Actualmente Aldo desarrolló parte del tablero. Faltan datos que requieren de un desarrollo para completar el tablero. Se requiere un desarrollo para el registro de las horas hombre (no existe actualmente)_x000a_N. Reunión con líder de operaciones / negocio para definir requerimientos y alcances"/>
    <s v="1. Sesión para revisar alcance del reporte de Aldo y levantar requerimientos de negocio - 3 al 7 de Mar"/>
    <m/>
    <m/>
    <x v="5"/>
    <m/>
    <m/>
    <m/>
    <m/>
    <m/>
    <m/>
    <m/>
    <n v="0"/>
    <m/>
    <m/>
    <s v="Nuevo"/>
  </r>
  <r>
    <m/>
    <n v="111"/>
    <m/>
    <m/>
    <s v="Tablero KPIS de Distribución PGP"/>
    <s v="Tablero en PowerBi donde se muestren los principales KPIs de Distribución."/>
    <m/>
    <d v="2024-12-06T00:00:00"/>
    <m/>
    <m/>
    <m/>
    <s v="Cancelado"/>
    <s v="Distribución"/>
    <s v="No"/>
    <s v="Digital Nlatam"/>
    <x v="2"/>
    <s v="Digital"/>
    <s v="NA"/>
    <s v="Arturo Lozano"/>
    <s v="Arturo Lozano"/>
    <s v="ND"/>
    <s v="Miguel Delgado"/>
    <s v="Operaciones"/>
    <s v="Sí"/>
    <s v="Claudia Oliden"/>
    <s v="Producción/Distribución Envasados"/>
    <n v="3"/>
    <n v="5"/>
    <n v="1"/>
    <n v="5"/>
    <n v="1"/>
    <n v="5"/>
    <n v="5"/>
    <n v="375"/>
    <n v="1"/>
    <n v="5"/>
    <n v="2"/>
    <n v="3"/>
    <n v="3"/>
    <n v="1"/>
    <n v="1"/>
    <n v="240"/>
    <n v="615"/>
    <s v="S: Se tienen actualmente KPIs de distribución._x000a_N: se requiere junta con el negocio para definir requerimientos y alcances de la oportunidad"/>
    <s v="Este tablero fue un requerimiento de Arturo Lozano, sin embargo se está planeando otro proyecto con KPIS de OPERACIONES, lo cual puede absover este requerimiento. Se considera cancelar este proyecto para ingresarlo en el otro de tablero KPIS OPERACIONES."/>
    <m/>
    <m/>
    <x v="6"/>
    <m/>
    <m/>
    <m/>
    <m/>
    <m/>
    <m/>
    <m/>
    <n v="0"/>
    <m/>
    <m/>
    <s v="Cancelado"/>
  </r>
  <r>
    <m/>
    <n v="1"/>
    <s v="AM03136"/>
    <m/>
    <s v="Notificaciones automáticas a Clientes. RPA/AI"/>
    <s v="Automatización de proceso de notificación al cliente al momento de generar una transacción con Linde a su nombre."/>
    <m/>
    <d v="2024-01-01T00:00:00"/>
    <d v="2023-01-11T00:00:00"/>
    <d v="2025-03-01T00:00:00"/>
    <n v="780"/>
    <s v="On time"/>
    <s v="Finanzas, RH, Administración"/>
    <s v="No"/>
    <s v="IT Group"/>
    <x v="0"/>
    <s v="IT Local"/>
    <s v="Marina Dávila"/>
    <s v="Oscar Flores"/>
    <s v="Marina Dávila"/>
    <s v="Carlos Arturo Rodríguez_x000a_/ Armando Ramos"/>
    <s v="José Ramón Rodríguez"/>
    <s v="PGP NAL."/>
    <s v="Sí"/>
    <s v="Marina Dávila"/>
    <s v="Marketing/Ventas Cilindros"/>
    <n v="4"/>
    <n v="5"/>
    <n v="5"/>
    <n v="5"/>
    <n v="1"/>
    <n v="5"/>
    <n v="5"/>
    <n v="450"/>
    <n v="5"/>
    <n v="5"/>
    <n v="2"/>
    <n v="5"/>
    <n v="3"/>
    <n v="3"/>
    <n v="3"/>
    <n v="390"/>
    <n v="840"/>
    <s v="S: RPA terminado, liberado para Cedis Saltillo y Cedis VH,_x000a_N: Continuación de despliegue resto de localidades"/>
    <s v="Marina convoca a Fuerza comercial y CSC para comunicación 26 de Feb, Ctes. 27 de Feb."/>
    <s v="Control de Activos"/>
    <n v="0"/>
    <x v="7"/>
    <m/>
    <m/>
    <m/>
    <m/>
    <m/>
    <m/>
    <m/>
    <n v="0"/>
    <m/>
    <m/>
    <s v="Terminado"/>
  </r>
  <r>
    <s v="G4"/>
    <n v="30"/>
    <m/>
    <n v="30648"/>
    <s v="Speach Analytics para CSC"/>
    <s v="Herramienta en el CSC Medigas que detecte palabras  de situaciones críticas que alarme la situación. Generar una herramienta alterna a Berint (detección) y que escale automáticamente casos críticos en Medigas."/>
    <m/>
    <d v="2024-07-01T00:00:00"/>
    <d v="2024-07-15T00:00:00"/>
    <s v="TBD"/>
    <m/>
    <s v="Cancelado"/>
    <s v="Servicio al Cliente"/>
    <m/>
    <s v="Digital Nlatam"/>
    <x v="2"/>
    <s v="Digital "/>
    <m/>
    <s v="Marcela Hernández"/>
    <s v="Marcela Hernández"/>
    <s v="Iván Arredondo"/>
    <s v="Tania Mercado"/>
    <s v="Finanzas /Compras / IT"/>
    <s v="Sí"/>
    <s v="Marina Dávila"/>
    <s v="Finanzas/RH/Compras/Nitropet"/>
    <n v="4"/>
    <n v="5"/>
    <n v="1"/>
    <n v="5"/>
    <n v="1"/>
    <n v="1"/>
    <n v="5"/>
    <n v="330"/>
    <n v="3"/>
    <n v="2"/>
    <n v="1"/>
    <n v="5"/>
    <n v="3"/>
    <n v="1"/>
    <n v="5"/>
    <n v="300"/>
    <n v="630"/>
    <s v="S: Se identificó la necesidad en CSC. Analizado posibles soluciones_x000a_Actualmente no se tiene acceso a las BD de Atento, esto limita explotar la informacion_x000a__x000a_N: Definir soluciones potenciales y evaluarlas"/>
    <s v="Su utilizaba el speach Analytics pero quedó obsoleto, se implementó servicio por parte de Atento &quot;Insight&quot; el cual detecta sintomas y urgencias en la llamada (revisado con Karla Rdz)"/>
    <m/>
    <s v="Soft"/>
    <x v="8"/>
    <m/>
    <m/>
    <m/>
    <m/>
    <m/>
    <m/>
    <m/>
    <n v="0"/>
    <m/>
    <m/>
    <s v="Cancelado"/>
  </r>
  <r>
    <s v="E1"/>
    <n v="1"/>
    <m/>
    <m/>
    <s v="Datawarehouse de logística para KPIS logística"/>
    <s v="Creación de un Dataware house para KPIS logística."/>
    <m/>
    <s v="PROYECTO ANTERIOR"/>
    <d v="2024-01-10T00:00:00"/>
    <d v="2025-03-01T00:00:00"/>
    <n v="416"/>
    <s v="On time"/>
    <s v="Distribución"/>
    <s v="No"/>
    <s v="IT Group"/>
    <x v="0"/>
    <s v="Externo"/>
    <s v="NA"/>
    <s v="Mayela Ramírez"/>
    <s v="Mayela Ramírez"/>
    <s v="Juan España y  proveedor externo"/>
    <s v="Miguel Delgado"/>
    <s v="Operaciones"/>
    <s v="Sí"/>
    <s v="Claudia Oliden"/>
    <s v="Producción/Distribución Envasados"/>
    <n v="5"/>
    <n v="5"/>
    <n v="5"/>
    <n v="5"/>
    <n v="0"/>
    <n v="5"/>
    <n v="5"/>
    <n v="450"/>
    <n v="4"/>
    <n v="4"/>
    <n v="1"/>
    <n v="5"/>
    <n v="3"/>
    <n v="1"/>
    <n v="5"/>
    <n v="345"/>
    <n v="795"/>
    <s v="S: Modelo de datos liberado con el que se han podido construir 3 tableros de indicadores para Distribución._x000a_N: Mantener el modelo y seguir construyendo herramientas basadas en el modelo construido"/>
    <s v="Mayela Ramírez confirma que el proyecto ya está terminado, inlusive los tableros que requiere. Lo que actualmente hace es tener un seguimiento con IT en caso de que algún tablero presente alguna falla."/>
    <s v="Reducción de Tiempo"/>
    <m/>
    <x v="1"/>
    <m/>
    <m/>
    <m/>
    <m/>
    <m/>
    <m/>
    <m/>
    <n v="0"/>
    <m/>
    <m/>
    <s v="Terminado"/>
  </r>
  <r>
    <m/>
    <n v="82"/>
    <s v="AM03192"/>
    <n v="30489"/>
    <s v="Trackabout Value Streams. Tablero Lento Movimiento"/>
    <s v="Tablero que permite identificar los cilindros que entregamos a los clientes y que no regresan a nuestras plantas en periodos de 30, 45, 60 días (Contador, identifica a clientes con lento movimiento para detonar acciones de recuperación o cobro automático. "/>
    <m/>
    <d v="2024-09-01T00:00:00"/>
    <d v="2024-01-09T00:00:00"/>
    <d v="2025-03-01T00:00:00"/>
    <n v="417"/>
    <s v="On time"/>
    <s v="Finanzas, RH, Administración"/>
    <m/>
    <s v="Digital Nlatam"/>
    <x v="0"/>
    <s v="Digital "/>
    <m/>
    <s v="Oscar Flores"/>
    <s v="Oscar Flores"/>
    <s v="Uriel Torres"/>
    <s v="Armando Guerrero"/>
    <s v="PGP Norte"/>
    <s v="Sí"/>
    <s v="Pilar Arenas"/>
    <s v="Producción/Distribución Envasados"/>
    <n v="5"/>
    <n v="5"/>
    <n v="5"/>
    <n v="5"/>
    <n v="3"/>
    <n v="3"/>
    <n v="3"/>
    <n v="435"/>
    <n v="5"/>
    <n v="4"/>
    <n v="1"/>
    <n v="3"/>
    <n v="1"/>
    <n v="1"/>
    <n v="3"/>
    <n v="270"/>
    <n v="705"/>
    <s v="S:  Tablero terminado_x000a_N: Corrección de duplicidad de cilindros en TA. Pendiente Integración a CRM para que se generen tareas para una segunda etapa"/>
    <s v="1. Sesión para validar siguientes pasos con el proceso, después de elaborado el reporte - Semana del 3 al 7 de marzo"/>
    <n v="55000"/>
    <m/>
    <x v="9"/>
    <m/>
    <m/>
    <n v="16636"/>
    <n v="10142"/>
    <m/>
    <m/>
    <m/>
    <n v="26778"/>
    <d v="2025-07-01T00:00:00"/>
    <d v="2026-06-01T00:00:00"/>
    <s v="Terminado"/>
  </r>
  <r>
    <m/>
    <n v="128"/>
    <m/>
    <n v="31222"/>
    <s v="Trackabout Value Streams Dashboard - Mejora en la calidad de la información. Detección de duplicados de Num de Serie de cilindros"/>
    <s v="Herramienta que permite identificar desviaciones y asegurar la calidad de los datos dentro de la aplicación de TA, identificando errores y/o inconsistencias de información como Num de Serie."/>
    <m/>
    <d v="2025-01-01T00:00:00"/>
    <d v="2025-01-01T00:00:00"/>
    <d v="2025-04-01T00:00:00"/>
    <n v="90"/>
    <s v="On time"/>
    <s v="Operaciones"/>
    <m/>
    <s v="Digital Nlatam"/>
    <x v="0"/>
    <s v="Digital"/>
    <m/>
    <s v="Anabel Estrada"/>
    <s v="Héctor Cuéllar"/>
    <s v="Uriel Torres"/>
    <s v="Miguel Delgado"/>
    <s v="Nacional"/>
    <s v="Si"/>
    <s v="Pilar Arenas"/>
    <s v="Producción/Distribución Envasados"/>
    <n v="3"/>
    <n v="5"/>
    <n v="4"/>
    <n v="5"/>
    <n v="0"/>
    <n v="3"/>
    <n v="3"/>
    <n v="345"/>
    <n v="5"/>
    <n v="5"/>
    <s v="Validar con Gera y Uriel"/>
    <n v="3"/>
    <n v="1"/>
    <n v="1"/>
    <n v="3"/>
    <e v="#VALUE!"/>
    <m/>
    <s v="S:  Tablero de alta de activos elaborado y liberado en validación. Muestra activos que ingresan por registros de activos (la que debe ser) y los que ingresan por otros medio (recolecta, etc.) esto es FASE 1._x000a_N: AMEF_x000a__x000a_N: Realizar un AMEF y validar nuevos requerimientos para el tablero."/>
    <s v="Sesión de seguimiento con Anabel 3 al 7 de Marzo"/>
    <s v="Compliance"/>
    <m/>
    <x v="9"/>
    <m/>
    <m/>
    <m/>
    <m/>
    <m/>
    <m/>
    <m/>
    <n v="0"/>
    <m/>
    <m/>
    <s v="Terminado"/>
  </r>
  <r>
    <m/>
    <n v="9"/>
    <m/>
    <n v="27154"/>
    <s v="Sales Forecast Tool"/>
    <s v="Herramienta para automatizar el proceso de creación de forecast mensual para PGP basado en modelo de la Región Noroeste._x000a_"/>
    <m/>
    <s v="TBD"/>
    <d v="2024-12-01T00:00:00"/>
    <d v="2025-10-01T00:00:00"/>
    <n v="303"/>
    <s v="On time"/>
    <s v="Ventas &amp; Mkt."/>
    <m/>
    <s v="Digital Nlatam"/>
    <x v="3"/>
    <s v="Digital EEUU"/>
    <m/>
    <s v="Oscar Flores"/>
    <s v="Oscar Flores"/>
    <s v="José Lainez"/>
    <s v="José Ramón Rodríguez"/>
    <s v="PGP Norte"/>
    <s v="Sí"/>
    <s v="Marina Dávila"/>
    <s v="Marketing/Ventas Cilindros"/>
    <n v="3"/>
    <n v="5"/>
    <n v="3"/>
    <n v="5"/>
    <n v="0"/>
    <n v="3"/>
    <n v="5"/>
    <n v="360"/>
    <n v="5"/>
    <n v="5"/>
    <n v="3"/>
    <n v="5"/>
    <n v="3"/>
    <n v="5"/>
    <n v="3"/>
    <n v="435"/>
    <n v="795"/>
    <s v="S: Se realiza el desarrollo y se encuentra en pruebas para validar información._x000a_N: Se realizan juntas semanales de seguimiento"/>
    <m/>
    <s v="Reducción de Tiempos en Gtes"/>
    <n v="0"/>
    <x v="1"/>
    <m/>
    <m/>
    <m/>
    <m/>
    <m/>
    <m/>
    <m/>
    <n v="0"/>
    <m/>
    <m/>
    <s v="Desarrollo"/>
  </r>
  <r>
    <m/>
    <n v="123"/>
    <m/>
    <m/>
    <s v="Tablero para identificar a diario las entregas que no se hicieron a clientes de gases especiales"/>
    <s v="Asegurar la comunicación y gestión comercial oportuna con los clientes cuando entregamos de forma parcial o no entregamos"/>
    <m/>
    <d v="2024-12-01T00:00:00"/>
    <m/>
    <m/>
    <m/>
    <s v="No iniciado"/>
    <s v="Finanzas, RH, Administración"/>
    <m/>
    <s v="Transformación Digital"/>
    <x v="1"/>
    <s v="Trans Digital / Digital"/>
    <s v="Definir"/>
    <s v="Raúl Gallegos "/>
    <s v="César Moreno"/>
    <s v="TBD"/>
    <s v="Tania Mercado"/>
    <m/>
    <s v="Sí"/>
    <s v="Pilar Arenas"/>
    <s v="Finanzas/RH/Compras/Nitropet"/>
    <m/>
    <m/>
    <m/>
    <m/>
    <m/>
    <m/>
    <m/>
    <n v="0"/>
    <m/>
    <m/>
    <m/>
    <m/>
    <m/>
    <m/>
    <m/>
    <n v="0"/>
    <n v="0"/>
    <s v="S: Se identificó oportunidad con usuario y se requiere definiciones de alcances y líderes para el proyecto._x000a_N: Sesión con Process Owner para tomar definiciones de negocio"/>
    <s v="1. Sesión con Raúl Gallegos para Definir el alcance del proyecto y enlistar requerimientos - 24 al 28 de Mar"/>
    <m/>
    <m/>
    <x v="10"/>
    <m/>
    <m/>
    <m/>
    <m/>
    <m/>
    <m/>
    <m/>
    <n v="0"/>
    <m/>
    <m/>
    <s v="Nuevo"/>
  </r>
  <r>
    <m/>
    <n v="125"/>
    <m/>
    <m/>
    <s v="Reporte para visualizar cilindros asignados a clientes Vs cobro de renta"/>
    <s v="Visualizar los cilindros y /o activos asignados a clientes vs a los que les cobramos renta con el objetivo de identificar oportunidades de manera sencilla y ágil (Cilindros y tanques / inventario de activos por cliente)."/>
    <m/>
    <d v="2024-12-01T00:00:00"/>
    <m/>
    <m/>
    <m/>
    <s v="No iniciado"/>
    <s v="Ventas &amp; Mkt."/>
    <m/>
    <s v="Digital Nlatam"/>
    <x v="1"/>
    <s v="Digital "/>
    <m/>
    <s v="Jorge Ruíz"/>
    <s v="Jorge Ruíz"/>
    <m/>
    <s v="José Ramón Rodríguez"/>
    <m/>
    <s v="Sí"/>
    <s v="Pilar Arenas"/>
    <s v="Marketing/Ventas Cilindros"/>
    <m/>
    <m/>
    <m/>
    <m/>
    <m/>
    <m/>
    <m/>
    <n v="0"/>
    <m/>
    <m/>
    <m/>
    <m/>
    <m/>
    <m/>
    <m/>
    <n v="0"/>
    <n v="0"/>
    <s v="Esta necesidad se cubre con el Proyecto &quot;Rental &amp; Fees Tracking&quot;"/>
    <s v="1. Sesión con Oscar Flores para alinear la necesidad con un solo proyecto - 3 al 7 de Marzo"/>
    <m/>
    <m/>
    <x v="6"/>
    <m/>
    <m/>
    <m/>
    <m/>
    <m/>
    <m/>
    <m/>
    <n v="0"/>
    <m/>
    <m/>
    <s v="Nuevo"/>
  </r>
  <r>
    <m/>
    <n v="21"/>
    <m/>
    <n v="27154"/>
    <s v="Reporte de ventas y forecast para mezclas especiales."/>
    <s v="Automatizar el reporte de ventas de gases especiales a un nivel de detalle granular y que sirva como base para el cálculo del forecast (Se necesitan varios cortes al mes)"/>
    <m/>
    <s v="TBD"/>
    <d v="2025-01-01T00:00:00"/>
    <d v="2025-11-01T00:00:00"/>
    <n v="282"/>
    <s v="On time"/>
    <s v="Ventas &amp; Mkt."/>
    <m/>
    <s v="Digital Nlatam"/>
    <x v="3"/>
    <s v="Digital"/>
    <s v="TBD"/>
    <s v="Raúl Gallegos "/>
    <s v="Raúl Gallegos "/>
    <m/>
    <s v="José Ramón Rodríguez"/>
    <m/>
    <s v="Sí"/>
    <s v="Pilar Arenas"/>
    <m/>
    <n v="3"/>
    <n v="5"/>
    <n v="1"/>
    <n v="5"/>
    <n v="0"/>
    <n v="1"/>
    <n v="5"/>
    <n v="300"/>
    <n v="4"/>
    <n v="4"/>
    <n v="3"/>
    <n v="5"/>
    <n v="3"/>
    <n v="5"/>
    <n v="3"/>
    <n v="405"/>
    <n v="705"/>
    <s v="S: Se identificó oportunidad con usuario y se requiere definiciones de alcances y líderes para el proyecto._x000a_Se revisa el alcance del reporte de ventas que está en proceso y hay posibilidad de integrar ambos requerimientos y desarrollar un solo reporte_x000a_N: Sesión con Process Owner para tomar definiciones de negocio_x000a_30/06/2025 : Se toma un nuevo modelo de datos para hacer el cálculo del forecast"/>
    <s v="Se sugiere dividir el proyecto en dos etapas para acelerar el resultado:_x000a_Etapa 1: Ampliar el alcance del proyecto de forecast automático de Oscar Flores para que incluya Especiales, ese proyecto tiene 70% de avance y tiene juntas de seguimiento quincenales, la siguiente junta es el 28 de feb._x000a_30/06/2025 : Pendiente la validación de datos resultado de correr el nuevo modelo _x000a_Etapa 2: Levantar requerimientos para diseñar el reporte de ventas, se propone revisar el proceso As Is con César Moreno y Pablo Núñez / semana del 20 al 28 de feb._x000a_"/>
    <m/>
    <m/>
    <x v="1"/>
    <m/>
    <m/>
    <m/>
    <m/>
    <m/>
    <m/>
    <m/>
    <n v="0"/>
    <m/>
    <m/>
    <s v="Análisis"/>
  </r>
  <r>
    <m/>
    <n v="87"/>
    <m/>
    <m/>
    <s v="Reporte de crecimiento de PSO´s ´para gases especiales. "/>
    <s v="Convertir el  Reporte de crecimiento de PSO´s que es manual y se hace con base al conocimiento de los vendedores a un reporte automatizado. Revisar con Edgar, la iniciativa de registrar PSO en CRM"/>
    <m/>
    <d v="2024-12-01T00:00:00"/>
    <m/>
    <m/>
    <m/>
    <s v="No iniciado"/>
    <s v="Ventas &amp; Mkt."/>
    <m/>
    <s v="Digital Nlatam"/>
    <x v="1"/>
    <s v="Trans Digital"/>
    <m/>
    <s v="Raúl Gallegos "/>
    <s v="Raúl Gallegos "/>
    <m/>
    <s v="José Ramón Rodríguez"/>
    <m/>
    <s v="Sí"/>
    <s v="Pilar Arenas"/>
    <s v="Marketing/Ventas Cilindros"/>
    <n v="3"/>
    <n v="5"/>
    <n v="1"/>
    <n v="5"/>
    <n v="0"/>
    <n v="1"/>
    <n v="5"/>
    <n v="300"/>
    <n v="5"/>
    <n v="5"/>
    <n v="3"/>
    <n v="3"/>
    <n v="3"/>
    <n v="3"/>
    <n v="5"/>
    <n v="405"/>
    <n v="705"/>
    <s v="S: Se identificó oportunidad con usuario y se requiere definiciones de alcances y líderes para el proyecto._x000a_N: Sesión con Process Owner para tomar definiciones de negocio"/>
    <s v="1. Programar sesión para definir el proyecto, alcance y equipo 24 - 28 Feb"/>
    <m/>
    <m/>
    <x v="11"/>
    <m/>
    <m/>
    <m/>
    <m/>
    <m/>
    <m/>
    <m/>
    <n v="0"/>
    <m/>
    <m/>
    <s v="Nuevo Arrancado"/>
  </r>
  <r>
    <m/>
    <n v="10"/>
    <m/>
    <n v="30600"/>
    <s v="Reporte (visor) de Facturación Día Paciente."/>
    <s v="Tablero que presenta datos de facturación de día paciente - Homecare."/>
    <m/>
    <s v="PROYECTO ANTERIOR"/>
    <d v="2025-03-30T00:00:00"/>
    <d v="2025-10-30T00:00:00"/>
    <n v="194"/>
    <s v="On time"/>
    <s v="Ventas &amp; Mkt."/>
    <s v="No"/>
    <s v="Digital Nlatam"/>
    <x v="3"/>
    <s v="Digital"/>
    <s v="NA"/>
    <s v="Alan Mendoza"/>
    <s v="Marta Gaspar"/>
    <s v="Gustavo Primo / Fiorella de Medina"/>
    <s v="Armando Guerrero"/>
    <s v="PGP Nacional"/>
    <s v="Sí"/>
    <s v="Claudia Oliden"/>
    <s v="Producción/Distribución Envasados"/>
    <n v="3"/>
    <n v="5"/>
    <n v="3"/>
    <n v="5"/>
    <n v="1"/>
    <n v="3"/>
    <n v="3"/>
    <n v="345"/>
    <n v="5"/>
    <n v="5"/>
    <n v="3"/>
    <n v="3"/>
    <n v="5"/>
    <n v="3"/>
    <n v="5"/>
    <n v="435"/>
    <n v="780"/>
    <s v="S: Ya está el borrador del tablero, sin embargo hubo un delay dado de Israel López quien veía administración de Homecare dejó el puesto. Ya tuvimos una sesión inicial con Marta Gaspar (nueva responsable), Gerardo Moya, Gustavo Pinto y Fiorella de Medina (quien ahora ejecutará los ajustes al tablero). En esta sesión ya se hicieron algunas precisiones para los ajustes requeridos._x000a_"/>
    <m/>
    <m/>
    <m/>
    <x v="1"/>
    <m/>
    <m/>
    <m/>
    <m/>
    <m/>
    <m/>
    <m/>
    <n v="0"/>
    <m/>
    <m/>
    <s v="Desarrollo"/>
  </r>
  <r>
    <m/>
    <n v="83"/>
    <s v="AM03412"/>
    <n v="30490"/>
    <s v="Trackabout Value Streams. Tablero Desviaciones comerciales"/>
    <s v="Identificar todos los cilindros que nos regresan los clientes a los cuales no les entregué originalmente"/>
    <m/>
    <d v="2024-10-01T00:00:00"/>
    <d v="2024-01-09T00:00:00"/>
    <d v="2025-03-04T00:00:00"/>
    <n v="420"/>
    <s v="On time"/>
    <s v="Finanzas, RH, Administración"/>
    <m/>
    <s v="Digital Nlatam"/>
    <x v="0"/>
    <s v="Digital "/>
    <m/>
    <s v="Edgar Borquez"/>
    <s v="Oscar Flores"/>
    <s v="Uriel Torres"/>
    <s v="José Ramón Rodríguez"/>
    <s v="PGP Norte"/>
    <s v="Sí"/>
    <s v="Pilar Arenas"/>
    <s v="Marketing/Ventas Cilindros"/>
    <n v="5"/>
    <n v="5"/>
    <n v="5"/>
    <n v="5"/>
    <n v="3"/>
    <n v="3"/>
    <n v="3"/>
    <n v="435"/>
    <n v="5"/>
    <n v="4"/>
    <n v="1"/>
    <n v="3"/>
    <n v="1"/>
    <n v="1"/>
    <n v="3"/>
    <n v="270"/>
    <n v="705"/>
    <s v="S:  Tablero terminado _x000a_N: En proceso de identificar casos de desviaciones para tomar acción. En evaluación etapa de integración con CRM"/>
    <s v="1. Dar seguimiento en la semana del 24 al 28 de Feb, para validar la funcionalidad del ultimo requerimiento del filtro._x000a_2. Junta en la semana del 20 al 28 de feb para aterrizar beneficios potenciales en conjunto con el BB (Edgar junto con José Ramon)_x000a_3. Confirmar que la herramienta está terminada y ahora hay que aprovecharla para detectar oportunidades. Sesión 4Mar25"/>
    <n v="41293"/>
    <m/>
    <x v="9"/>
    <m/>
    <n v="12388"/>
    <m/>
    <m/>
    <m/>
    <m/>
    <m/>
    <n v="12388"/>
    <d v="2025-10-01T00:00:00"/>
    <d v="2026-09-01T00:00:00"/>
    <s v="Terminado"/>
  </r>
  <r>
    <m/>
    <n v="22"/>
    <m/>
    <m/>
    <s v="Sistema de resurtimiento en JDE de HG (RPS - POP)"/>
    <s v="Desarrollo de un sistema que identifique producto en lento movimiento para transferencia a otras localidades e incrementar ventas."/>
    <m/>
    <d v="2023-01-01T00:00:00"/>
    <d v="2024-03-30T00:00:00"/>
    <d v="2025-10-01T00:00:00"/>
    <n v="549"/>
    <s v="En riesgo ente &gt;1&lt;2 meses"/>
    <s v="Finanzas, RH, Administración"/>
    <m/>
    <s v="IT Group"/>
    <x v="3"/>
    <s v="IT Local"/>
    <m/>
    <s v="Marco Pacheco"/>
    <s v="Nancy González"/>
    <s v="Jaime Hernández"/>
    <s v="José Ramón Rodríguez"/>
    <s v="Nacional"/>
    <s v="Sí"/>
    <s v="Manuel Lozoya"/>
    <s v="Marketing/Ventas Cilindros"/>
    <n v="5"/>
    <n v="5"/>
    <n v="2"/>
    <n v="5"/>
    <n v="5"/>
    <n v="3"/>
    <n v="5"/>
    <n v="450"/>
    <n v="4"/>
    <n v="2"/>
    <n v="1"/>
    <n v="5"/>
    <n v="3"/>
    <n v="1"/>
    <n v="1"/>
    <n v="255"/>
    <n v="705"/>
    <s v="S: Se encuentra en Análisis por IT incorporando nuevas variables/ requerimientos del negocio. Se identifica la necesidad de desarrollador externo. Salvador cotizó 7.2KUSD mensual por 7 meses de desarrollo con Proveedor TCIS._x000a_N: En espera de aprobación por parte del Negocio para iniciar desarrollo por IT. Cotizar de acuerdo a los requerimientos de Nancy del 13deFeb.  Salvador pedirá una segunda cotización con otro proveedor TGUV 20Feb. Revisar con Marco Pacheco Beneficios estimados del proyecto 20 de Feb25"/>
    <s v="Dar seguimiento a la estimación de la inversión por IT y cantidad de recursos para desarrollos funcionales que cumplan con requerimientos de México._x000a_Manuel da seguimiento con Salvador Reyes y solicita Cotización para evaluar con el negocio los recursos. 14Feb25_x000a_Sesión con Salvador Reyes y Nancy González 19Feb para entender el estatus de la cotización de los cambios."/>
    <n v="150000"/>
    <m/>
    <x v="12"/>
    <m/>
    <m/>
    <m/>
    <m/>
    <m/>
    <m/>
    <m/>
    <n v="0"/>
    <m/>
    <m/>
    <s v="Análisis"/>
  </r>
  <r>
    <m/>
    <n v="91"/>
    <m/>
    <n v="30491"/>
    <s v="Trackabout Value Streams Dashboard. &quot;Black Hole&quot; "/>
    <s v="Herramienta de análisis de datos digital para identificar aquellos cilindros que NO estaban registrados en inventario de activos y gracias a Trackabout se recuperan."/>
    <m/>
    <d v="2024-09-01T00:00:00"/>
    <d v="2024-01-09T00:00:00"/>
    <d v="2025-04-01T00:00:00"/>
    <n v="448"/>
    <s v="En riesgo o vencido &gt; 2 meses"/>
    <s v="Finanzas, RH, Administración"/>
    <m/>
    <s v="Digital Nlatam"/>
    <x v="0"/>
    <s v="Digital "/>
    <s v="Aldo Maldonado"/>
    <s v="Erika Acosta"/>
    <s v="Erika Acosta"/>
    <s v="Uriel Torres"/>
    <s v="Civoney Alvarez"/>
    <s v="PGP Norte"/>
    <s v="Sí"/>
    <s v="Pilar Arenas"/>
    <s v="Producción/Distribución Envasados"/>
    <n v="3"/>
    <n v="5"/>
    <n v="1"/>
    <n v="5"/>
    <n v="1"/>
    <n v="3"/>
    <n v="5"/>
    <n v="345"/>
    <n v="5"/>
    <n v="5"/>
    <n v="3"/>
    <n v="3"/>
    <n v="1"/>
    <n v="3"/>
    <n v="3"/>
    <n v="345"/>
    <n v="690"/>
    <s v="S:  Tablero elaborado en validación (elaborado por Aldo Maldonado). Se está realizando limpieza de datos en TA._x000a_N: Definir si el tablero actual cumple el objetivo, sino hacer los ajustes pertinentes. Validar la calidad de los datos en TA."/>
    <s v="1. Sesión para revisar alcance del reporte existente y levantar requerimientos - Semana del 3 al 7 de marzo"/>
    <s v="Control de Activos"/>
    <m/>
    <x v="9"/>
    <m/>
    <m/>
    <m/>
    <m/>
    <m/>
    <m/>
    <m/>
    <n v="0"/>
    <m/>
    <m/>
    <s v="Terminado"/>
  </r>
  <r>
    <s v="G8"/>
    <n v="13"/>
    <m/>
    <n v="30647"/>
    <s v="OrderGPT"/>
    <s v="Solución de IA enfocada en CSC Envasados  que interpreta mails con pedidos, resumiendo solicitud y crea pedido (orden) en JDE."/>
    <m/>
    <s v="TBD"/>
    <d v="2025-01-15T00:00:00"/>
    <d v="2025-12-15T00:00:00"/>
    <n v="268"/>
    <s v="On time"/>
    <s v="Servicio al Cliente"/>
    <m/>
    <s v="Digital Nlatam"/>
    <x v="3"/>
    <s v="Digital EEUU"/>
    <m/>
    <s v="Karla Rodriguez"/>
    <s v="Karla Rodriguez"/>
    <s v="Adolfo Olmedo/Lei Sun"/>
    <s v="José Ramón Rodríguez"/>
    <s v="Finanzas /Compras / IT"/>
    <s v="Sí"/>
    <s v="Marina Dávila"/>
    <s v="Finanzas/RH/Compras/Nitropet"/>
    <n v="4"/>
    <n v="5"/>
    <n v="5"/>
    <n v="5"/>
    <n v="1"/>
    <n v="1"/>
    <n v="5"/>
    <n v="375"/>
    <n v="5"/>
    <n v="5"/>
    <n v="1"/>
    <n v="3"/>
    <n v="3"/>
    <n v="3"/>
    <n v="3"/>
    <n v="255"/>
    <n v="630"/>
    <s v="S: Ya está en desarrollo."/>
    <m/>
    <n v="36000"/>
    <m/>
    <x v="1"/>
    <m/>
    <m/>
    <m/>
    <m/>
    <m/>
    <m/>
    <m/>
    <n v="0"/>
    <m/>
    <m/>
    <s v="Pruebas"/>
  </r>
  <r>
    <m/>
    <n v="1"/>
    <m/>
    <n v="35589"/>
    <s v="Update y revisión de Tablero &quot;Homecare Delieveries&quot;"/>
    <s v="Actualización del tablero de Producto entregado a pacientes Homecare (delieveries) que permanecerá en Tableau. El tablero presenta todos las entregas (recargas etc.) a pacientes Homecare."/>
    <m/>
    <s v="PROYECTO ANTERIOR"/>
    <d v="2024-10-01T00:00:00"/>
    <d v="2025-05-09T00:00:00"/>
    <n v="220"/>
    <s v="On time"/>
    <s v="Distribución"/>
    <s v="No"/>
    <s v="Digital Nlatam"/>
    <x v="0"/>
    <s v="Digital"/>
    <s v="NA"/>
    <s v="Alan Mendoza"/>
    <s v="Alan Mendoza"/>
    <s v="Gustavo Primo"/>
    <s v="Armando Guerrero"/>
    <s v="PGP Nte./ Occidente / Noroeste"/>
    <s v="Sí"/>
    <s v="Claudia Oliden"/>
    <s v="Producción/Distribución Envasados"/>
    <n v="3"/>
    <n v="5"/>
    <n v="3"/>
    <n v="5"/>
    <n v="1"/>
    <n v="3"/>
    <n v="3"/>
    <n v="345"/>
    <n v="5"/>
    <n v="5"/>
    <n v="3"/>
    <n v="3"/>
    <n v="5"/>
    <n v="3"/>
    <n v="5"/>
    <n v="435"/>
    <n v="780"/>
    <s v="S:Este tablero se queda en Tableau dado que la corporación definió que sí se mantendran las licencias del mismo. Se realizaron ajustes y quedó terminado._x000a_"/>
    <s v="Terminado."/>
    <s v="Control"/>
    <m/>
    <x v="1"/>
    <m/>
    <m/>
    <m/>
    <m/>
    <m/>
    <m/>
    <m/>
    <n v="0"/>
    <m/>
    <m/>
    <s v="Terminado"/>
  </r>
  <r>
    <m/>
    <n v="119"/>
    <m/>
    <m/>
    <s v="Optimización de Cadena de suministro de Helio PGP."/>
    <s v="Herramienta digital que permita optimizar la cadena de suministro de Helio Líquido desde su fuente hasta las distintas plantas en tiempo y costo."/>
    <m/>
    <d v="2024-11-01T00:00:00"/>
    <m/>
    <m/>
    <m/>
    <s v="No iniciado"/>
    <s v="Operaciones"/>
    <m/>
    <s v="Digital Nlatam"/>
    <x v="1"/>
    <s v="Digital "/>
    <m/>
    <s v="Francisco Mata"/>
    <s v="Manuel Lozoya"/>
    <s v="TBD"/>
    <s v="José Ramón Rodríguez"/>
    <s v="PGP Nte./ Occidente / Noroeste"/>
    <s v="Sí"/>
    <s v="Manuel Lozoya"/>
    <s v="Producción/Distribución Envasados"/>
    <n v="5"/>
    <n v="5"/>
    <n v="1"/>
    <n v="5"/>
    <n v="3"/>
    <n v="3"/>
    <n v="5"/>
    <n v="405"/>
    <m/>
    <m/>
    <m/>
    <m/>
    <m/>
    <m/>
    <m/>
    <n v="0"/>
    <n v="405"/>
    <s v="S: Se identificó la necesidad general por el negocio. Se requiere asignar un recurso técnico y por el negocio definir los alcances y datos para construir el modelo. 13 Feb Nancy envía a Salvador los requerimientos neCésarios al sistema._x000a_N: Asignar desarrollo a recursos por ingresar (becarios) y tener las definiciones se negocio de los alcances del modelo y funcionalidad. Asignar líder de operaciones para este proyecto. "/>
    <s v="_x000a_"/>
    <m/>
    <m/>
    <x v="6"/>
    <m/>
    <m/>
    <m/>
    <m/>
    <m/>
    <m/>
    <m/>
    <n v="0"/>
    <m/>
    <m/>
    <s v="Nuevo"/>
  </r>
  <r>
    <m/>
    <n v="1"/>
    <m/>
    <n v="30618"/>
    <s v="Reporte (visor) de Cumplimiento Homecare"/>
    <s v="Tablero que estaba en Tableau que se migra a Powerbi y hacer ajustes necesarios por fallas del mismo al integrarse Track About. El visor muestra estatus de entregas de Servicios iniciales, finales y muestra servicios pendientes de entrega."/>
    <m/>
    <s v="PROYECTO ANTERIOR"/>
    <d v="2025-02-03T00:00:00"/>
    <d v="2025-05-09T00:00:00"/>
    <n v="95"/>
    <s v="On time"/>
    <s v="Distribución"/>
    <s v="No"/>
    <s v="Digital Nlatam"/>
    <x v="0"/>
    <s v="Digital"/>
    <s v="NA"/>
    <s v="Alan Mendoza"/>
    <s v="Alan Mendoza"/>
    <s v="Gustavo Primo"/>
    <s v="Armando Guerrero"/>
    <s v="PGP Nacional"/>
    <s v="Sí"/>
    <s v="Claudia Oliden"/>
    <s v="Producción/Distribución Envasados"/>
    <n v="3"/>
    <n v="5"/>
    <n v="3"/>
    <n v="5"/>
    <n v="1"/>
    <n v="3"/>
    <n v="3"/>
    <n v="345"/>
    <n v="5"/>
    <n v="5"/>
    <n v="3"/>
    <n v="3"/>
    <n v="5"/>
    <n v="3"/>
    <n v="5"/>
    <n v="435"/>
    <n v="780"/>
    <s v="S :Este tablero quedó finalizado._x000a_N: Uso por parte del negocio_x000a_"/>
    <s v="Terminado."/>
    <s v="Mejora en Servicio"/>
    <m/>
    <x v="1"/>
    <m/>
    <m/>
    <m/>
    <m/>
    <m/>
    <m/>
    <m/>
    <n v="0"/>
    <m/>
    <m/>
    <s v="Terminado"/>
  </r>
  <r>
    <m/>
    <n v="124"/>
    <m/>
    <m/>
    <s v="RPA para alta de precios especiales en sistema basado en contratos firmados con clientes."/>
    <s v="RPA  para automatizar la generación de solicitudes de precios especiales en sistema, basado en los contratos con Gobierno"/>
    <m/>
    <d v="2025-05-01T00:00:00"/>
    <m/>
    <m/>
    <m/>
    <s v="No iniciado"/>
    <s v="Ventas &amp; Mkt."/>
    <s v="No"/>
    <s v="IT"/>
    <x v="1"/>
    <s v="SSC"/>
    <s v="Gabriela Barriga"/>
    <s v="Alan Mendoza"/>
    <s v="Gabriela Barriga"/>
    <s v="Miguel González Moreno"/>
    <m/>
    <s v="PGP Nacional"/>
    <s v="Si"/>
    <s v="Claudia Oliden"/>
    <s v="Marketing/Ventas Cilindros"/>
    <n v="3"/>
    <n v="5"/>
    <n v="1"/>
    <n v="5"/>
    <n v="1"/>
    <n v="3"/>
    <n v="3"/>
    <n v="315"/>
    <n v="3"/>
    <n v="3"/>
    <n v="1"/>
    <n v="3"/>
    <n v="1"/>
    <n v="1"/>
    <n v="1"/>
    <n v="195"/>
    <n v="510"/>
    <m/>
    <m/>
    <m/>
    <m/>
    <x v="6"/>
    <m/>
    <m/>
    <m/>
    <m/>
    <m/>
    <m/>
    <m/>
    <n v="0"/>
    <m/>
    <m/>
    <s v="Nuevo"/>
  </r>
  <r>
    <s v="A6"/>
    <n v="11"/>
    <m/>
    <m/>
    <s v="Roadnet Cloud"/>
    <s v="Migración de RoadNet Entreprise a RoadNet Cloud."/>
    <m/>
    <s v="PROYECTO ANTERIOR"/>
    <d v="2024-04-30T00:00:00"/>
    <d v="2025-11-01T00:00:00"/>
    <n v="518"/>
    <s v="On time"/>
    <s v="Distribución"/>
    <s v="No"/>
    <s v="IT Group"/>
    <x v="3"/>
    <s v="IT Local"/>
    <s v="NA"/>
    <s v="Mayela Ramírez"/>
    <s v="Mayela Ramírez"/>
    <s v="Leonel Lopez"/>
    <s v="Miguel Delgado"/>
    <s v="Operaciones"/>
    <s v="Sí"/>
    <s v="Claudia Oliden"/>
    <s v="Producción/Distribución Envasados"/>
    <n v="5"/>
    <n v="5"/>
    <n v="5"/>
    <n v="5"/>
    <n v="5"/>
    <n v="3"/>
    <n v="5"/>
    <n v="495"/>
    <n v="3"/>
    <n v="1"/>
    <n v="1"/>
    <n v="5"/>
    <n v="3"/>
    <n v="1"/>
    <n v="3"/>
    <n v="255"/>
    <n v="750"/>
    <s v="S: Solución en proceso, se espera poner en producción finales de octubre y su estabilización en Noviembre 2025."/>
    <m/>
    <m/>
    <m/>
    <x v="13"/>
    <m/>
    <m/>
    <m/>
    <m/>
    <m/>
    <m/>
    <m/>
    <n v="0"/>
    <m/>
    <m/>
    <s v="Desarrollo"/>
  </r>
  <r>
    <m/>
    <n v="1"/>
    <m/>
    <n v="30619"/>
    <s v="Reporte de Dotaciones Negativas"/>
    <s v="Enviar un reporte o alerta a vendedores y facturistas cuando se encuentre un caso de dotación negativa reciente de cualquier producto, basado en la última actualización de dotaciones de clientes y localidades (Alertar si el cliente presenta una dotación negativa y además en el periodo de actualización anterior tuvo una dotación mayor)"/>
    <m/>
    <d v="2025-03-24T00:00:00"/>
    <d v="2025-01-04T00:00:00"/>
    <d v="2025-05-23T00:00:00"/>
    <n v="139"/>
    <s v="On time"/>
    <s v="Operaciones"/>
    <m/>
    <s v="Digital Nlatam"/>
    <x v="0"/>
    <s v="Digital "/>
    <m/>
    <s v="Erika Acosta"/>
    <s v="Erika Acosta"/>
    <s v="Gustavo Primo"/>
    <s v="Aldo Maldonado"/>
    <s v="Operaciones"/>
    <s v="Sí"/>
    <s v="Marina Dávila"/>
    <s v="Producción/Distribución Envasados"/>
    <n v="5"/>
    <n v="5"/>
    <n v="3"/>
    <n v="5"/>
    <n v="1"/>
    <n v="3"/>
    <n v="3"/>
    <n v="375"/>
    <n v="5"/>
    <n v="5"/>
    <n v="4"/>
    <n v="5"/>
    <n v="5"/>
    <n v="5"/>
    <n v="3"/>
    <n v="480"/>
    <n v="855"/>
    <s v="S:Se terminaron los desarrollos según los requerimientos y se realizaron pruebas. La herramienta fue liberada en producción dentro del dashboard GAP-Inventario Añejamiento_x000a_N: Despliegue por parte del negocio con usuarios"/>
    <m/>
    <s v="Control de Activos"/>
    <n v="0"/>
    <x v="9"/>
    <m/>
    <m/>
    <m/>
    <m/>
    <m/>
    <m/>
    <m/>
    <n v="0"/>
    <m/>
    <m/>
    <s v="Terminado"/>
  </r>
  <r>
    <m/>
    <n v="76"/>
    <m/>
    <m/>
    <s v="Modulo para Análisis de patrones de consumo de Ctes.."/>
    <s v="Proyecto Réplica de Digital Américas"/>
    <m/>
    <d v="2024-12-01T00:00:00"/>
    <m/>
    <m/>
    <m/>
    <s v="No iniciado"/>
    <s v="Ventas &amp; Mkt."/>
    <m/>
    <s v="Digital Nlatam"/>
    <x v="1"/>
    <m/>
    <m/>
    <s v="Oscar Flores"/>
    <s v="Oscar Flores"/>
    <s v="Gerardo Moya"/>
    <s v="José Ramón Rodríguez"/>
    <m/>
    <m/>
    <s v="Marina Dávila"/>
    <s v="Marketing/Ventas Cilindros"/>
    <n v="3"/>
    <n v="5"/>
    <n v="3"/>
    <n v="5"/>
    <m/>
    <n v="1"/>
    <n v="3"/>
    <n v="300"/>
    <n v="5"/>
    <n v="5"/>
    <n v="2"/>
    <n v="5"/>
    <n v="3"/>
    <n v="3"/>
    <n v="5"/>
    <n v="420"/>
    <n v="720"/>
    <s v="S: Gerardo revisará información con el equipo de José Pinto para probar los datos._x000a_N: En función de las pruebas se definirán los sig. Pasos"/>
    <m/>
    <m/>
    <m/>
    <x v="6"/>
    <m/>
    <m/>
    <m/>
    <m/>
    <m/>
    <m/>
    <m/>
    <n v="0"/>
    <m/>
    <m/>
    <s v="Nuevo"/>
  </r>
  <r>
    <s v="E7"/>
    <n v="78"/>
    <m/>
    <m/>
    <s v="Reporte One Page de ventas"/>
    <s v="Reporte integral del área de ventas, que incluye los compromisos de diversos indicadores_x000a_"/>
    <m/>
    <d v="2024-12-01T00:00:00"/>
    <m/>
    <m/>
    <m/>
    <s v="No iniciado"/>
    <s v="Finanzas, RH, Administración"/>
    <m/>
    <s v="Transformación Digital"/>
    <x v="1"/>
    <s v="SSC"/>
    <s v="Desarrollo de Negocios"/>
    <s v="Oscar Flores"/>
    <s v="Ruben González"/>
    <s v="César Paz"/>
    <s v="Tania Mercado"/>
    <s v="Desarrollo de Negocios"/>
    <s v="Sí"/>
    <s v="Marina Dávila"/>
    <s v="Finanzas/RH/Compras/Nitropet"/>
    <n v="3"/>
    <n v="5"/>
    <n v="3"/>
    <n v="5"/>
    <n v="0"/>
    <n v="1"/>
    <n v="5"/>
    <n v="330"/>
    <n v="4"/>
    <n v="5"/>
    <n v="2"/>
    <n v="3"/>
    <n v="3"/>
    <n v="3"/>
    <n v="5"/>
    <n v="375"/>
    <n v="705"/>
    <s v="S: Se definieron requerimientos y se habilitaron en CRM. Tareas para vendedores para registrar compromisos de recolección de cilindros, cobros de rentas. _x000a_N: Retomar proyecto con Negocio, Diseñar reporte. Hacer plan de trabajo. Junta con Negocio para definir requerimientos"/>
    <m/>
    <m/>
    <m/>
    <x v="14"/>
    <m/>
    <m/>
    <m/>
    <m/>
    <m/>
    <m/>
    <m/>
    <n v="0"/>
    <m/>
    <m/>
    <s v="Nuevo"/>
  </r>
  <r>
    <m/>
    <n v="49"/>
    <m/>
    <m/>
    <s v="Modulo de Rentabilidad de Cte./ Producto de HG´s"/>
    <s v="Proyecto Réplica de Digital Américas."/>
    <m/>
    <d v="2024-12-01T00:00:00"/>
    <m/>
    <m/>
    <m/>
    <s v="No iniciado"/>
    <s v="Ventas &amp; Mkt."/>
    <s v="No"/>
    <s v="Digital Nlatam"/>
    <x v="1"/>
    <s v="Digital"/>
    <s v="Aldo Maldonado"/>
    <s v="Oscar Flores"/>
    <s v="Oscar Flores"/>
    <s v="Gerardo Moya"/>
    <s v="José Ramón Rodríguez"/>
    <s v="PGP Nacional"/>
    <s v="Sí"/>
    <s v="Claudia Oliden"/>
    <s v="Marketing/Ventas Cilindros"/>
    <n v="3"/>
    <n v="5"/>
    <n v="3"/>
    <n v="5"/>
    <n v="3"/>
    <n v="1"/>
    <n v="3"/>
    <n v="345"/>
    <n v="5"/>
    <n v="5"/>
    <n v="2"/>
    <n v="5"/>
    <n v="3"/>
    <n v="3"/>
    <n v="5"/>
    <n v="420"/>
    <n v="765"/>
    <s v="S: Gerardo revisará información con el equipo de José Pinto para probar los datos._x000a_N: En función de las pruebas se definirán los sig. Pasos"/>
    <s v="Generar sesión con Oscar Flores para validar alcance de este proyecto."/>
    <m/>
    <m/>
    <x v="6"/>
    <m/>
    <m/>
    <m/>
    <m/>
    <m/>
    <m/>
    <m/>
    <n v="0"/>
    <m/>
    <m/>
    <s v="Nuevo"/>
  </r>
  <r>
    <m/>
    <n v="1"/>
    <m/>
    <n v="34795"/>
    <s v="Réplica del visor 360 (Contratos)"/>
    <s v="Réplica del visor 360 líquidos sección de Contratos para medir el nivel de contratación y blindaje de los clientes de PGP Cilindros. Da visibilidad de los clientes que se tienen con contrato y cuáles no, de manera que la fuerza de ventas gestione los contratos faltantes. El dashboard muestra a nivel cliente si tiene o no contrato y si cumple con lo parámetros de blindaje._x000a_"/>
    <m/>
    <d v="2025-06-25T00:00:00"/>
    <d v="2025-06-18T00:00:00"/>
    <d v="2025-11-15T00:00:00"/>
    <n v="114"/>
    <s v="En riesgo ente &gt;1&lt;2 meses"/>
    <s v="Finanzas, RH, Administración"/>
    <s v="No"/>
    <s v="Digital Nlatam"/>
    <x v="3"/>
    <s v="T. Digital"/>
    <s v="NA"/>
    <s v="Cristina López"/>
    <s v="Ninfaedith Fernández"/>
    <s v="Nancy Arellano"/>
    <s v="Tania Mercado"/>
    <s v="Finanzas /Compras / IT"/>
    <s v="Sí"/>
    <s v="Claudia Oliden"/>
    <s v="Finanzas/RH/Compras/Nitropet"/>
    <n v="5"/>
    <n v="5"/>
    <n v="5"/>
    <n v="5"/>
    <n v="5"/>
    <n v="3"/>
    <n v="5"/>
    <n v="495"/>
    <n v="5"/>
    <n v="5"/>
    <n v="2"/>
    <n v="5"/>
    <n v="5"/>
    <n v="1"/>
    <n v="5"/>
    <n v="420"/>
    <n v="915"/>
    <s v="S:fFalta  la parte del blindaje en el CRM que es donde debe tomar la información, se está trabajando con Ana Treviño. Se espera terminar el proyecto a fin de octubre o más tardar primera quincena de noviembre._x000a_ ."/>
    <s v="Falta calcular beneficios duros, falta dar de alta con Tania Mercado para validar cómo hacer el cálculo de beneficios."/>
    <s v="Compliance"/>
    <m/>
    <x v="1"/>
    <m/>
    <m/>
    <m/>
    <m/>
    <m/>
    <m/>
    <m/>
    <n v="0"/>
    <m/>
    <m/>
    <s v="Desarrollo"/>
  </r>
  <r>
    <s v="G6"/>
    <n v="4"/>
    <m/>
    <n v="30571"/>
    <s v="Price Tag"/>
    <s v="Automatización de las campañas dinámicas de incremento de precios. Identifica rezagos en repaso de la inflación interna. Se alimenta del modelo del proyecto PRICING PRECISION."/>
    <m/>
    <s v="PROYECTO ANTERIOR"/>
    <d v="2024-08-15T00:00:00"/>
    <d v="2025-10-01T00:00:00"/>
    <n v="411"/>
    <s v="En riesgo o vencido &gt; 2 meses"/>
    <s v="Finanzas, RH, Administración"/>
    <s v="No"/>
    <s v="Digital Nlatam"/>
    <x v="3"/>
    <s v="Digital EEUU"/>
    <s v="NA"/>
    <s v="Ninfaedith Fernández"/>
    <s v="Oscar Flores / Ninfaedith Fernández"/>
    <s v="Iván Arredondo/ Frank Mufalli"/>
    <s v="Tania Mercado"/>
    <s v="PGP Centro/Sur"/>
    <s v="Sí"/>
    <s v="Claudia Oliden"/>
    <s v="Finanzas/RH/Compras/Nitropet"/>
    <n v="4"/>
    <n v="5"/>
    <n v="3"/>
    <n v="5"/>
    <n v="5"/>
    <n v="3"/>
    <n v="5"/>
    <n v="450"/>
    <n v="5"/>
    <n v="5"/>
    <n v="2"/>
    <n v="5"/>
    <n v="3"/>
    <n v="3"/>
    <n v="3"/>
    <n v="390"/>
    <n v="840"/>
    <s v="S: sigue en espera de definiciones y ajustes por parte del team de Alemania._x000a_"/>
    <m/>
    <n v="80000"/>
    <m/>
    <x v="2"/>
    <m/>
    <m/>
    <m/>
    <m/>
    <m/>
    <m/>
    <m/>
    <n v="0"/>
    <m/>
    <m/>
    <s v="Desarrollo"/>
  </r>
  <r>
    <m/>
    <n v="2"/>
    <m/>
    <m/>
    <s v="IA Inteligencia de Mercado (Dashboard)"/>
    <s v="Visor PBI con información clave para el area comercial del negocio PGP: Clientes y empresas en el mercado con clasificación CLEE y PSO, ubicaciones y análisis de  ventas."/>
    <s v="se ejecutan procesos manuales con información parcial de bases de datos internas y externas. El proceso es demasiado largo y complejo. El cálculo de la cuota de mercado, así como la toma de decisiones sobre los segmentos y sectores industriales en los que enfocarse, se realiza sin considerar toda la información digital disponible"/>
    <d v="2025-08-01T00:00:00"/>
    <d v="2025-09-01T00:00:00"/>
    <d v="2025-10-01T00:00:00"/>
    <n v="39"/>
    <s v="On time"/>
    <s v="Ventas &amp; Mkt."/>
    <m/>
    <s v="Digital Nlatam"/>
    <x v="3"/>
    <s v="Digitalización"/>
    <m/>
    <s v="Francisco Mata"/>
    <s v="Francisco Mata"/>
    <s v="Ivan Arredondo"/>
    <s v="Armando Guerrero"/>
    <s v="VP Gases Envasados"/>
    <s v="Si"/>
    <s v="Marina Dávila"/>
    <s v="Marketing/Ventas Cilindros"/>
    <n v="5"/>
    <n v="5"/>
    <n v="3"/>
    <n v="5"/>
    <n v="5"/>
    <n v="5"/>
    <n v="3"/>
    <n v="465"/>
    <n v="5"/>
    <n v="5"/>
    <n v="2"/>
    <n v="5"/>
    <n v="3"/>
    <n v="3"/>
    <n v="5"/>
    <n v="420"/>
    <n v="885"/>
    <s v="S: Se revisan avances de la herramienta (1 sep) y se solicitan ajustes_x000a_N: Proxima reunión de seguimiento 18 sep"/>
    <m/>
    <m/>
    <m/>
    <x v="2"/>
    <m/>
    <m/>
    <m/>
    <m/>
    <m/>
    <m/>
    <m/>
    <n v="0"/>
    <m/>
    <m/>
    <s v="Nuevo Arrancado"/>
  </r>
  <r>
    <m/>
    <n v="1"/>
    <m/>
    <n v="30498"/>
    <s v="Aplicación Qliq _x000a_Lento movimiento"/>
    <s v="Analizar la información generada por TA para identificar oportunidades de Lento movimiento, mejorar y monitorear el inventario por localidad "/>
    <m/>
    <d v="2025-01-01T00:00:00"/>
    <d v="2025-01-07T00:00:00"/>
    <d v="2025-05-23T00:00:00"/>
    <n v="136"/>
    <s v="On time"/>
    <s v="Finanzas, RH, Administración"/>
    <m/>
    <s v="Digital Nlatam"/>
    <x v="0"/>
    <s v="Digital "/>
    <m/>
    <s v="Erika Acosta"/>
    <s v="Anabel Estrada / Brenda Ramírez"/>
    <s v="TBD"/>
    <s v="Aldo Maldonado"/>
    <s v="Operaciones"/>
    <s v="Sí"/>
    <s v="Marina Dávila"/>
    <s v="Producción/Distribución Envasados"/>
    <n v="5"/>
    <n v="5"/>
    <n v="2"/>
    <n v="5"/>
    <n v="3"/>
    <n v="3"/>
    <n v="3"/>
    <n v="390"/>
    <n v="5"/>
    <n v="5"/>
    <n v="3"/>
    <n v="5"/>
    <n v="3"/>
    <n v="5"/>
    <n v="3"/>
    <n v="435"/>
    <n v="825"/>
    <s v="S: Realización de cambios solicitados, no hay nada pendiente por desarrollar. Herramienta liberada._x000a_N: Revisar con usuarios el uso de la herramienta."/>
    <m/>
    <s v="Control de Activos"/>
    <m/>
    <x v="9"/>
    <m/>
    <m/>
    <m/>
    <m/>
    <m/>
    <m/>
    <m/>
    <n v="0"/>
    <m/>
    <m/>
    <s v="Terminado"/>
  </r>
  <r>
    <m/>
    <n v="32"/>
    <m/>
    <n v="34796"/>
    <s v="Desempeño Clientes nuevos/perdidos"/>
    <s v="Herramienta que muestre y calcule el desempeño de la fuerza comercial en base a los clientes nuevos, prospectos, clientes perdidos así como se asigne una calificación a cada vendedor/región que permita colocarlo en un ranking."/>
    <m/>
    <d v="2025-07-07T00:00:00"/>
    <d v="2025-07-07T00:00:00"/>
    <d v="2025-10-01T00:00:00"/>
    <n v="95"/>
    <s v="On time"/>
    <s v="Ventas &amp; Mkt."/>
    <m/>
    <s v="Digital Nlatam"/>
    <x v="3"/>
    <s v="Trans Digital / Digital"/>
    <m/>
    <s v="Francisco Mata"/>
    <s v="Eber Montoya"/>
    <s v="Ivan Arredondo"/>
    <s v="José Ramón Rodríguez"/>
    <s v="VP Gases Envasados"/>
    <s v="Sí"/>
    <s v="Marina Dávila"/>
    <s v="Marketing/Ventas Cilindros"/>
    <n v="3"/>
    <n v="5"/>
    <n v="1"/>
    <n v="5"/>
    <n v="0"/>
    <n v="3"/>
    <n v="3"/>
    <n v="300"/>
    <n v="5"/>
    <n v="5"/>
    <n v="2"/>
    <n v="3"/>
    <n v="5"/>
    <n v="5"/>
    <n v="5"/>
    <n v="450"/>
    <n v="750"/>
    <s v="S: La herramienta se encuentra en desarrollo, fecha de liberación: 14 oct"/>
    <m/>
    <s v="Ventas"/>
    <m/>
    <x v="2"/>
    <m/>
    <m/>
    <m/>
    <m/>
    <m/>
    <m/>
    <m/>
    <n v="0"/>
    <m/>
    <m/>
    <s v="Desarrollo"/>
  </r>
  <r>
    <m/>
    <n v="90"/>
    <m/>
    <n v="30619"/>
    <s v="Cambio de reporte GAP / inventario de tableau a Power BI"/>
    <s v="Migración de reportes de Tableau a power BI."/>
    <m/>
    <s v="TBD"/>
    <d v="2024-02-28T00:00:00"/>
    <d v="2025-07-01T00:00:00"/>
    <n v="489"/>
    <s v="On time"/>
    <s v="Operaciones"/>
    <m/>
    <s v="Digital Nlatam"/>
    <x v="0"/>
    <s v="IT"/>
    <m/>
    <s v="Erika Acosta"/>
    <s v="Erika Acosta"/>
    <s v="Gustavo Primo / Juan Romero "/>
    <s v="Aldo Maldonado"/>
    <m/>
    <s v="Sí"/>
    <s v="Pilar Arenas"/>
    <s v="Producción/Distribución Envasados"/>
    <n v="3"/>
    <n v="5"/>
    <n v="2"/>
    <n v="5"/>
    <n v="0"/>
    <n v="3"/>
    <n v="3"/>
    <n v="315"/>
    <n v="5"/>
    <n v="5"/>
    <n v="2"/>
    <n v="5"/>
    <n v="3"/>
    <n v="3"/>
    <n v="3"/>
    <n v="390"/>
    <n v="705"/>
    <s v="S: Ya se tiene una versión actual, los cambios están en desarrollo, se ha dado prioridad a Homecare_x000a_N: Terminar desarrollos, validar información y desplegar. Revision final ultima semana de Mayo"/>
    <s v="1. Sesión de seguimiento con Gerardo y Erika para armar plan de trabajo y prioridad para la migración de los reportes semana 24 al 28 de feb"/>
    <s v="Control de Activos"/>
    <m/>
    <x v="1"/>
    <m/>
    <m/>
    <m/>
    <m/>
    <m/>
    <m/>
    <m/>
    <n v="0"/>
    <m/>
    <m/>
    <s v="Terminado"/>
  </r>
  <r>
    <s v="G3"/>
    <n v="79"/>
    <m/>
    <n v="30503"/>
    <s v="Use of vehicle ramps at unauthorized stops"/>
    <s v="Reporte de Información de uso de rampas de Mix Telematics."/>
    <m/>
    <s v="PROYECTO ANTERIOR"/>
    <d v="2024-09-15T00:00:00"/>
    <d v="2025-07-15T00:00:00"/>
    <n v="303"/>
    <s v="On time"/>
    <s v="Distribución"/>
    <s v="No"/>
    <s v="Digital Nlatam"/>
    <x v="0"/>
    <s v="Digital"/>
    <s v="NA"/>
    <s v="Mayela Ramírez"/>
    <s v="Uriel Torres"/>
    <s v="Uriel Torres"/>
    <s v="Miguel Delgado"/>
    <s v="PGP Nte./ Occidente / Noroeste"/>
    <s v="Sí"/>
    <s v="Claudia Oliden"/>
    <s v="Producción/Distribución Envasados"/>
    <n v="5"/>
    <n v="5"/>
    <n v="1"/>
    <n v="5"/>
    <n v="1"/>
    <n v="3"/>
    <n v="3"/>
    <n v="345"/>
    <n v="5"/>
    <n v="3"/>
    <n v="2"/>
    <n v="3"/>
    <n v="3"/>
    <n v="3"/>
    <n v="5"/>
    <n v="360"/>
    <n v="705"/>
    <s v="Proyecto terminado por Uriel Torres. Este proyecto en realidad fueron dos etapas, la primera parte fue  uso de rampas con trackabout y  seguirá la segunda parte que tiene que ver con  paradas no planeadas. Se está trabajando en la segunda etapa con Mayela Ramírez, Gerardo Moya, Uriel Torres y esta segunda etapa está en la fase de defición de lineamientos por parte del negocio (Héctor Cuéllar)."/>
    <m/>
    <s v="Control"/>
    <s v="Soft"/>
    <x v="0"/>
    <m/>
    <m/>
    <m/>
    <m/>
    <m/>
    <m/>
    <m/>
    <n v="0"/>
    <m/>
    <m/>
    <s v="Terminado"/>
  </r>
  <r>
    <s v="G10"/>
    <n v="2"/>
    <s v="AM02959"/>
    <n v="30572"/>
    <s v="Pricing Precision con AI (Pricing Precision - Mexico)"/>
    <s v="Modelo IA que analiza precios de clientes por variables: producto, región, volumen, tipo de cliente. Para detectar oportunidades de incrementos con la herramienta. PRICE TAG de manera automática."/>
    <m/>
    <s v="TBD"/>
    <d v="2024-08-01T00:00:00"/>
    <d v="2025-05-30T00:00:00"/>
    <n v="302"/>
    <s v="On time"/>
    <s v="Finanzas, RH, Administración"/>
    <s v="No"/>
    <s v="Digital Nlatam"/>
    <x v="0"/>
    <s v="Global AI"/>
    <s v="NA"/>
    <s v="Ninfaedith Fernández"/>
    <s v="Ninfaedith Fernández"/>
    <s v="Iván Arredondo"/>
    <s v="Tania Mercado"/>
    <s v="Finanzas /Compras / IT"/>
    <s v="Sí"/>
    <s v="Claudia Oliden"/>
    <s v="Finanzas/RH/Compras/Nitropet"/>
    <n v="4"/>
    <n v="5"/>
    <n v="5"/>
    <n v="5"/>
    <n v="5"/>
    <n v="3"/>
    <n v="5"/>
    <n v="480"/>
    <n v="5"/>
    <n v="5"/>
    <n v="2"/>
    <n v="5"/>
    <n v="3"/>
    <n v="5"/>
    <n v="5"/>
    <n v="450"/>
    <n v="930"/>
    <s v="S: terminada primera etapa del modelo. Se planea utilizarlo en la campaña de precios de junio/julio 2025."/>
    <s v=" El plan es usar el pricing precisión en la sig campaña (junio-julio 25)"/>
    <n v="1512000"/>
    <m/>
    <x v="2"/>
    <m/>
    <m/>
    <m/>
    <m/>
    <m/>
    <m/>
    <m/>
    <n v="0"/>
    <d v="2025-08-01T00:00:00"/>
    <d v="2026-07-01T00:00:00"/>
    <s v="Terminado"/>
  </r>
  <r>
    <m/>
    <n v="17"/>
    <m/>
    <m/>
    <s v="QR para descarga de certificados de calidad Gases puros"/>
    <s v="Replicar la funcionalidad de Ecuador para descarga de certificados de calidad para gases puros"/>
    <m/>
    <d v="2025-02-01T00:00:00"/>
    <d v="2025-01-30T00:00:00"/>
    <s v="TBD"/>
    <n v="253"/>
    <s v="Stand by"/>
    <s v="Servicio al Cliente"/>
    <m/>
    <s v="IT Group"/>
    <x v="3"/>
    <s v="IT Local "/>
    <s v="N/A"/>
    <s v="Raúl Gallegos "/>
    <s v="Arael Mejía"/>
    <s v="Ismael Hernández"/>
    <s v="Aldo Maldonado"/>
    <s v="Gases Especiales"/>
    <s v="Sí"/>
    <s v="Pilar Arenas"/>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con Raul Gallegos, su equipo, Rodolfo Gomez, Ismael Hernández._x000a_30 / 06 / 2025 Está lista de espera de IT"/>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4. Esta en lista de espera por IT _x000a_"/>
    <m/>
    <m/>
    <x v="0"/>
    <m/>
    <m/>
    <m/>
    <m/>
    <m/>
    <m/>
    <m/>
    <n v="0"/>
    <m/>
    <m/>
    <s v="Desarrollo"/>
  </r>
  <r>
    <m/>
    <n v="106"/>
    <m/>
    <m/>
    <s v="Proceso de toma de inventario físico en TA "/>
    <s v="Aprovechar el TA para facilitar el proceso de inventarios físicos en localidades."/>
    <m/>
    <d v="2024-09-01T00:00:00"/>
    <m/>
    <m/>
    <m/>
    <s v="No iniciado"/>
    <s v="Operaciones"/>
    <m/>
    <s v="IT Group"/>
    <x v="1"/>
    <s v="Digital "/>
    <m/>
    <s v="Erika Acosta"/>
    <s v="Erika Acosta"/>
    <s v="Uriel Torres"/>
    <s v="Aldo Maldonado"/>
    <s v="Operaciones"/>
    <s v="Sí"/>
    <s v="Pilar Arenas"/>
    <s v="Finanzas/RH/Compras/Nitropet"/>
    <n v="4"/>
    <n v="5"/>
    <n v="2"/>
    <n v="5"/>
    <n v="1"/>
    <n v="5"/>
    <n v="3"/>
    <n v="375"/>
    <n v="3"/>
    <n v="3"/>
    <n v="2"/>
    <n v="3"/>
    <n v="3"/>
    <n v="3"/>
    <n v="3"/>
    <n v="300"/>
    <n v="675"/>
    <s v="S: Se identificó la necesidad con grupo de implementación de TA. Se realizaron unas pruebas en la versión de TA en Puebla. Se identificaron requerimientos del negocio que no cubre la funcionalidad actual y es neCésario para el negocio. Se tiene que realizar una conciliación. Ej. No funcionaba botón de cilindro perdido. Temas con los estatus. Proveedor de TA está realizando los cambios._x000a_N: En espera de modificaciones solicitadas en modulo de TA, probar, validar y liberar"/>
    <m/>
    <m/>
    <m/>
    <x v="15"/>
    <m/>
    <m/>
    <m/>
    <m/>
    <m/>
    <m/>
    <m/>
    <n v="0"/>
    <m/>
    <m/>
    <s v="Desarrollo"/>
  </r>
  <r>
    <m/>
    <n v="122"/>
    <m/>
    <m/>
    <s v="Proceso de cambio de precios especiales HG"/>
    <s v="Automatizar el proceso de autorización y actualización de precios en JDE"/>
    <m/>
    <d v="2025-01-01T00:00:00"/>
    <m/>
    <m/>
    <m/>
    <s v="No iniciado"/>
    <s v="Ventas &amp; Mkt."/>
    <m/>
    <s v="IT Group"/>
    <x v="1"/>
    <s v="IT Local"/>
    <m/>
    <s v="Marco Pacheco"/>
    <s v="Elena Morales"/>
    <m/>
    <s v="José Ramón Rodríguez"/>
    <m/>
    <s v="Sí"/>
    <s v="Marina Dávila"/>
    <s v="Marketing/Ventas Cilindros"/>
    <n v="3"/>
    <n v="1"/>
    <n v="3"/>
    <n v="5"/>
    <n v="1"/>
    <n v="5"/>
    <n v="3"/>
    <n v="315"/>
    <m/>
    <m/>
    <m/>
    <m/>
    <m/>
    <m/>
    <m/>
    <n v="0"/>
    <n v="315"/>
    <s v="S: Automatizar el proceso de autorización y actualización de precios en JDE cuando es SPOT_x000a_N: Revisar con Negocio y IT requerimientos para evaluar opciones de desarrollo. Revisar con negocio si la iniciativa que ya se tiene con IT puede ayudar a este requerimiento. Silverio Hernández"/>
    <m/>
    <m/>
    <m/>
    <x v="6"/>
    <m/>
    <m/>
    <m/>
    <m/>
    <m/>
    <m/>
    <m/>
    <n v="0"/>
    <m/>
    <m/>
    <s v="Nuevo"/>
  </r>
  <r>
    <m/>
    <n v="116"/>
    <m/>
    <m/>
    <s v="Automatización de proceso de validación de conductores en tecnología a bordo de unidades."/>
    <s v="Reconocimiento facial a conductores profesionales para contar sus horas de servicio y tener disponible en un tablero:_x000a_i._x0009_En el acceso a la localidad para el check in e inician las horas de servicio._x000a_ii._x0009_En la unidad check in para iniciar la ruta e inician horas de conducción._x000a_iii._x0009_Check out al terminar la ruta._x000a_iv._x0009_Check out al salir de la localidad y cerrar las Horas de servicio del conductor."/>
    <m/>
    <d v="2024-12-06T00:00:00"/>
    <m/>
    <m/>
    <m/>
    <s v="No iniciado"/>
    <s v="Distribución"/>
    <s v="No"/>
    <s v="Digital Nlatam"/>
    <x v="2"/>
    <s v="IT Group"/>
    <s v="NA"/>
    <s v="Arturo Lozano"/>
    <s v="Arturo Lozano"/>
    <s v="ND"/>
    <s v="Miguel Delgado"/>
    <s v="Operaciones"/>
    <s v="Sí"/>
    <m/>
    <s v="Producción/Distribución Envasados"/>
    <n v="3"/>
    <n v="1"/>
    <n v="4"/>
    <n v="3"/>
    <n v="1"/>
    <n v="3"/>
    <n v="3"/>
    <n v="270"/>
    <n v="3"/>
    <n v="3"/>
    <n v="2"/>
    <n v="3"/>
    <n v="1"/>
    <n v="3"/>
    <n v="1"/>
    <n v="240"/>
    <n v="510"/>
    <s v="S: Se enlista necesidad general_x000a_N: Se requiere reunión con Negocio para detallar alcances y detalle de requerimientos"/>
    <s v="Se evaluará este proyecto con Arturo Lozano para validar con él si es prioritario o no."/>
    <m/>
    <m/>
    <x v="6"/>
    <m/>
    <m/>
    <m/>
    <m/>
    <m/>
    <m/>
    <m/>
    <n v="0"/>
    <m/>
    <m/>
    <s v="Cancelado"/>
  </r>
  <r>
    <s v="G2"/>
    <n v="56"/>
    <m/>
    <n v="27155"/>
    <s v="Auto - Geoposición pacientes iniciales"/>
    <s v="Desarrollo para que los pacientes de Homecare puedan  poner su ubicación real (domicilio). Con miras a resolver el problema de geoposición de los clientes. (HOLD)"/>
    <m/>
    <s v="PROYECTO ANTERIOR"/>
    <d v="2024-06-01T00:00:00"/>
    <d v="2025-06-01T00:00:00"/>
    <n v="365"/>
    <s v="Cancelado"/>
    <s v="Distribución"/>
    <s v="No"/>
    <s v="Digital Nlatam"/>
    <x v="2"/>
    <s v="Digital"/>
    <s v="NA"/>
    <s v="Mayela Ramírez"/>
    <s v="Mayela Ramírez"/>
    <s v="Gerardo Moya"/>
    <s v="Miguel Delgado"/>
    <s v="Excelencia operacional "/>
    <s v="Sí"/>
    <s v="Claudia Oliden"/>
    <s v="Producción/Distribución Envasados"/>
    <n v="4"/>
    <n v="5"/>
    <n v="5"/>
    <n v="5"/>
    <n v="1"/>
    <n v="5"/>
    <n v="5"/>
    <n v="450"/>
    <n v="5"/>
    <n v="3"/>
    <n v="2"/>
    <n v="1"/>
    <n v="3"/>
    <n v="3"/>
    <n v="3"/>
    <n v="300"/>
    <n v="750"/>
    <s v="S: Se identificó la necesidad. Se realizaron algunas pruebas del modelo de estandarización de direcciones (ML) con largos tiempos de procesamiento. Se solicitó un servidor con mayor capacidad_x000a_N: Resolver si se requiere inversión de un servidor adicional en cuanto confirme IT disponibilidad de recursos"/>
    <s v="Validar con Mayela Ramírez tiempos de requerimiento de este proyecto, en función de la inversión requerida."/>
    <m/>
    <m/>
    <x v="6"/>
    <m/>
    <m/>
    <m/>
    <m/>
    <m/>
    <m/>
    <m/>
    <n v="0"/>
    <m/>
    <m/>
    <s v="Cancelado"/>
  </r>
  <r>
    <s v="A8"/>
    <n v="118"/>
    <m/>
    <m/>
    <s v="Planeación centralizada de rutas para conductores Retail"/>
    <m/>
    <m/>
    <d v="2024-02-01T00:00:00"/>
    <m/>
    <m/>
    <m/>
    <s v="No iniciado"/>
    <s v="Finanzas, RH, Administración"/>
    <m/>
    <s v="IT Group"/>
    <x v="1"/>
    <s v="IT Local "/>
    <m/>
    <s v="Marco Pacheco"/>
    <s v="Deyanira Blanco "/>
    <s v="Juan Romero "/>
    <s v="José Ramón Rodríguez"/>
    <s v="PGP Nte./ Occidente / Noroeste"/>
    <s v="Sí"/>
    <s v="Marina Dávila"/>
    <s v="Marketing/Ventas Cilindros"/>
    <n v="5"/>
    <n v="5"/>
    <n v="3"/>
    <n v="5"/>
    <n v="3"/>
    <n v="3"/>
    <n v="3"/>
    <n v="405"/>
    <m/>
    <m/>
    <m/>
    <m/>
    <m/>
    <m/>
    <m/>
    <n v="0"/>
    <n v="405"/>
    <s v="S: Se identifica la necesidad de mejorar el canal Express. Se busca planeación centralizada con Geoposiciones y todo lo que implica para aprovechar los reportes de desviaciones actuales que se monitorean en Distribución. Ya se está avanzando con el geoposicionamiento de clientes, Gdl., Valle de México, Mty.. Se tiene un piloto corriendo en Gdl.. Valle de México ya están Geoposicionados 100%, Mty. ya se tienen las geoposiciones y falta que carguen la info en Roadnet._x000a__x000a_N: Revisar del piloto de Gdl. los hallazgos encontrados._x000a_"/>
    <s v="Agendar sesión para definir requerimientos de Negocio 3Mar25_x000a__x000a_Seguimiento al los resultados. "/>
    <m/>
    <m/>
    <x v="16"/>
    <m/>
    <m/>
    <m/>
    <m/>
    <m/>
    <m/>
    <m/>
    <n v="0"/>
    <m/>
    <m/>
    <s v="Nuevo"/>
  </r>
  <r>
    <m/>
    <n v="75"/>
    <m/>
    <n v="19155"/>
    <s v="MB Quoting Tool"/>
    <s v="Adecuar la herramienta en a la versión de EU para considerar cálculo de rentabilidad._x000a_Esta herramienta permite guardar las cotizaciones realizadas y enviarlas de manera automática a clientes"/>
    <s v="Etapa 1: Esta herramienta, basada en un desarrollo  de EEUU.  Facilita y agiliza la generación y envío automático de cotizaciones, además de generar datos que permiten monitorear el estatus, identificar tendencias y apoyar la toma dedecisiones oporrtunas._x000a_Etapa 2: Desarrollo de la caratula de autorización de Gtes y VP´s para concluir con la automatización completa del proceso"/>
    <s v="TBD"/>
    <d v="2024-04-30T00:00:00"/>
    <d v="2025-08-01T00:00:00"/>
    <n v="458"/>
    <s v="On time"/>
    <s v="Ventas &amp; Mkt."/>
    <m/>
    <s v="Digital Nlatam"/>
    <x v="0"/>
    <s v="Digital EEUU "/>
    <m/>
    <s v="Jessica Zanella"/>
    <s v="Jessica Zanella"/>
    <s v="Uriel Torres/ Lei Sun"/>
    <s v="José Ramón Rodríguez"/>
    <s v="PGP Centro/Sur"/>
    <s v="Sí"/>
    <s v="Pilar Arenas"/>
    <s v="Marketing/Ventas Cilindros"/>
    <n v="3"/>
    <n v="5"/>
    <n v="2"/>
    <n v="5"/>
    <n v="1"/>
    <n v="1"/>
    <n v="3"/>
    <n v="300"/>
    <n v="5"/>
    <n v="5"/>
    <n v="2"/>
    <n v="5"/>
    <n v="3"/>
    <n v="3"/>
    <n v="5"/>
    <n v="420"/>
    <n v="720"/>
    <s v="S:  Se hicieron los ultimos ajustes por parte de la corporación y Yarizma esta trabajando en el formato final que se genera para la cotizacion. Se estima tenerlo listo para 11 de Abril_x000a_N: Una vez que se entregue el formato, la corporación (Lei) revisará integrar un flujo de aprobación de acuerdo a lo que requiere el negocio (Jessica definirá el flujo)_x000a_30 ago 2025 : Se libera la aplicación para cotizar mientras se desarrolla la caratula de autorización"/>
    <s v="1. Se realiza sesión con Jose Pinto y Lei en Mty 4 Abr25, se revisa con Yarizma y Jessica las acciones a tomar: Terminar de definir formato_x000a_2. Definir el flujo del proceso con la nueva herramienta y validar con Gtes.. Yarizma. 3Mar25 Pilar convoca sesión para revisar antes de la sesión con el resto del equipo_x000a_3. Gerardo proporciona guía básica de temas a definir por el negocio 26Feb25_x000a_4. Se requiere ratificar el proceso y definir el proceso por parte del negocio y logística, Luis Enrique Macario, Roxana Frutos. j. cotizaciones en zonas donde no hay cobertura._x000a_5.  Solo esta pendiente la realización de pruebas por parte de ventas para liberar la herramienta,  30 jul 2025_x000a_6. La herramienta esta en las prubas finales por parte del área comercial, despues de las últimas correcciones, ya lista para liberar el mes de septiembre.  La liberación se retrasó por la realización del ABP de ventas, 30 ago 2025."/>
    <s v="Optimizacion del Proceso y reducción de tiempo admvo"/>
    <m/>
    <x v="1"/>
    <m/>
    <m/>
    <m/>
    <m/>
    <m/>
    <m/>
    <m/>
    <n v="0"/>
    <m/>
    <m/>
    <s v="Terminado"/>
  </r>
  <r>
    <m/>
    <n v="5"/>
    <m/>
    <n v="30498"/>
    <s v="Aplicación Celonis/Qliq _x000a_Flujo de un cilindro"/>
    <s v="Facilitar el proceso de monitoreo del flujo de un cilindro desde que es inicializado para detectar oportunidades._x000a_"/>
    <m/>
    <s v="TBD"/>
    <d v="2025-01-01T00:00:00"/>
    <m/>
    <n v="282"/>
    <s v="Stand by"/>
    <s v="Operaciones"/>
    <m/>
    <s v="Digital Nlatam"/>
    <x v="3"/>
    <s v="Digital Business Solutions (Global)"/>
    <m/>
    <s v="Erika Acosta"/>
    <s v="Anabel Estrada / Brenda Ramírez"/>
    <s v="Uriel Torres / Pedro Ramírez"/>
    <s v="Aldo Maldonado"/>
    <m/>
    <s v="Sí"/>
    <s v="Pilar Arenas"/>
    <s v="Producción/Distribución Envasados"/>
    <n v="5"/>
    <n v="5"/>
    <n v="2"/>
    <n v="5"/>
    <n v="3"/>
    <n v="3"/>
    <n v="3"/>
    <n v="390"/>
    <n v="5"/>
    <n v="5"/>
    <n v="3"/>
    <n v="5"/>
    <n v="3"/>
    <n v="5"/>
    <n v="3"/>
    <n v="435"/>
    <n v="825"/>
    <s v="S:  Se probo la solución en su versión original de Europa, identificando ajustes neCésarios para la región LATAM. _x000a_Se levantaron definiciones de negocio y de proceso para cobros potenciales. Aunque la versión de Europa usaba SAP y se adaptó la nueva versión a JDE._x000a_Actualmente ya se tienen 6 países incluyendo México con esta funcionalidad_x000a_Gerardo solicitó cambios a unos requerimientos - semana del 17 de Feb._x000a_N: Realizar los cambios identificados - 24 al 28 de feb"/>
    <s v="1. Seguimiento con Pedro Ramírez sobre los cambios solicitados - 3 de Mar_x000a_2. Una vez liberados los cambios, se requiere probar y validar._x000a_"/>
    <m/>
    <m/>
    <x v="9"/>
    <m/>
    <m/>
    <m/>
    <m/>
    <m/>
    <m/>
    <m/>
    <n v="0"/>
    <m/>
    <m/>
    <s v="Desarrollo"/>
  </r>
  <r>
    <m/>
    <n v="50"/>
    <m/>
    <m/>
    <s v="Actualizar el reporte de clientes perdidos o en riesgo, para clientes de Especiales (Win / Lost) "/>
    <s v="Actualizar el reporte de clientes perdidos o en riesgo, para clientes de Especiales (Win / Lost) - _x000a_Para que se acomode a los criterios del SIP"/>
    <m/>
    <d v="2025-07-01T00:00:00"/>
    <m/>
    <m/>
    <m/>
    <s v="No iniciado"/>
    <s v="Ventas &amp; Mkt."/>
    <m/>
    <s v="Digital Nlatam"/>
    <x v="1"/>
    <s v="Digital"/>
    <s v="Aldo Maldonado"/>
    <s v="Raúl Gallegos "/>
    <s v="Raúl Gallegos "/>
    <s v="N/A"/>
    <s v="José Ramón Rodríguez"/>
    <m/>
    <s v="Sí"/>
    <s v="Pilar Arenas"/>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s v="Control "/>
    <m/>
    <x v="17"/>
    <m/>
    <m/>
    <m/>
    <m/>
    <m/>
    <m/>
    <m/>
    <n v="0"/>
    <m/>
    <m/>
    <s v="Nuevo Arrancado"/>
  </r>
  <r>
    <m/>
    <m/>
    <m/>
    <m/>
    <s v="IA Inteligencia de Mercado"/>
    <s v="Herramienta para identificar nuevas oportunidades de venta de PSO para PGP Linde en México. Una herramienta con IA podría generar un proceso más rápido y preciso para identificar nuevas oportunidades de ventas rentables de PSO en segmentos e industrias específicos, de modo que la empresa pueda tomar decisiones rápidas y aumentar las ventas y la cuota de mercado. Este proceso podría automatizarse para ejecutarse regularmente y generar nuevas oportunidades de forma constante. Automatización del Reporte de TAM y Market Share"/>
    <s v="se ejecutan procesos manuales con información parcial de bases de datos internas y externas. El proceso es demasiado largo y complejo. El cálculo de la cuota de mercado, así como la toma de decisiones sobre los segmentos y sectores industriales en los que enfocarse, se realiza sin considerar toda la información digital disponible"/>
    <d v="2025-08-01T00:00:00"/>
    <d v="2025-08-01T00:00:00"/>
    <d v="2025-09-30T00:00:00"/>
    <n v="70"/>
    <s v="On time"/>
    <s v="Ventas &amp; Mkt."/>
    <m/>
    <s v="Digital Nlatam"/>
    <x v="0"/>
    <s v="Digitalización"/>
    <m/>
    <s v="Francisco Mata"/>
    <s v="Francisco Mata"/>
    <s v="Ivan Arredondo"/>
    <s v="Armando Guerrero"/>
    <s v="VP Gases Envasados"/>
    <s v="Si"/>
    <s v="Marina Dávila"/>
    <s v="Marketing/Ventas Cilindros"/>
    <n v="5"/>
    <n v="5"/>
    <n v="3"/>
    <n v="5"/>
    <n v="5"/>
    <n v="5"/>
    <n v="3"/>
    <n v="465"/>
    <n v="5"/>
    <n v="5"/>
    <n v="2"/>
    <n v="5"/>
    <n v="3"/>
    <n v="3"/>
    <n v="5"/>
    <n v="420"/>
    <n v="885"/>
    <s v="S: Se revisan avances de la herramienta (1 sep) y se solicitan ajustes_x000a_N: Proxima reunión de seguimiento 18 sep"/>
    <m/>
    <s v="TBD (Las ventas actuales de PGP México industrial relacionadas con POS son de $2.7 millones de dólares/año)"/>
    <m/>
    <x v="2"/>
    <m/>
    <m/>
    <m/>
    <m/>
    <m/>
    <m/>
    <m/>
    <n v="0"/>
    <m/>
    <m/>
    <s v="Terminado"/>
  </r>
  <r>
    <m/>
    <n v="1"/>
    <s v="AM02959"/>
    <n v="30572"/>
    <s v="Herramienta Digital, Visor Pricing Precision - Mexico"/>
    <s v="El visor dará la info de la situación actual de precios a nivel cliente - producto, así como recomendaciones/oportunidades de precios siguiendo el modelo de Pricing Precision (IA). Muesta historico de precios, comparativa vs. el promedio, etc."/>
    <m/>
    <d v="2025-06-25T00:00:00"/>
    <d v="2025-02-13T00:00:00"/>
    <d v="2025-06-25T00:00:00"/>
    <n v="132"/>
    <s v="On time"/>
    <s v="Finanzas, RH, Administración"/>
    <s v="No"/>
    <s v="Digital Nlatam"/>
    <x v="0"/>
    <s v="Global AI"/>
    <s v="NA"/>
    <s v="Ninfaedith Fernández"/>
    <s v="Pablo Vela"/>
    <s v="Iván Arredondo"/>
    <s v="Tania Mercado"/>
    <s v="Finanzas /Compras / IT"/>
    <s v="Sí"/>
    <s v="Claudia Oliden"/>
    <s v="Finanzas/RH/Compras/Nitropet"/>
    <n v="4"/>
    <n v="5"/>
    <n v="3"/>
    <n v="5"/>
    <n v="5"/>
    <n v="3"/>
    <n v="5"/>
    <n v="450"/>
    <n v="5"/>
    <n v="5"/>
    <n v="2"/>
    <n v="5"/>
    <n v="5"/>
    <n v="1"/>
    <n v="5"/>
    <n v="420"/>
    <n v="870"/>
    <s v="Proyecto terminado, solo falta presentación con Pablo Vela"/>
    <m/>
    <n v="1512000"/>
    <m/>
    <x v="2"/>
    <m/>
    <m/>
    <m/>
    <m/>
    <m/>
    <m/>
    <m/>
    <n v="0"/>
    <m/>
    <m/>
    <s v="Terminado"/>
  </r>
  <r>
    <m/>
    <n v="114"/>
    <m/>
    <m/>
    <s v="Cámaras en áreas designadas para recuperación de cilindros "/>
    <s v="Instalación de cámaras que con IA detecten en las localidades faltas de compliance."/>
    <m/>
    <d v="2025-01-01T00:00:00"/>
    <m/>
    <m/>
    <m/>
    <s v="No iniciado"/>
    <s v="Finanzas, RH, Administración"/>
    <s v="No"/>
    <s v="Digital Nlatam"/>
    <x v="1"/>
    <s v="Digital / IT"/>
    <s v="NA"/>
    <s v="Erika Acosta"/>
    <s v="Erika Acosta"/>
    <s v="TBD"/>
    <s v="Tania Mercado"/>
    <s v="Operaciones"/>
    <s v="Sí"/>
    <s v="Pilar Arenas"/>
    <s v="Finanzas/RH/Compras/Nitropet"/>
    <n v="3"/>
    <n v="1"/>
    <n v="4"/>
    <n v="5"/>
    <n v="5"/>
    <n v="3"/>
    <n v="3"/>
    <n v="360"/>
    <n v="3"/>
    <n v="2"/>
    <n v="5"/>
    <n v="1"/>
    <n v="1"/>
    <n v="1"/>
    <n v="1"/>
    <n v="210"/>
    <n v="570"/>
    <s v="S: Se enlista necesidad general_x000a_N: Se requiere reunión con Negocio para detallar alcances y detalle de requerimientos"/>
    <s v="Validar alcance de este proyecto."/>
    <m/>
    <m/>
    <x v="18"/>
    <m/>
    <m/>
    <m/>
    <m/>
    <m/>
    <m/>
    <m/>
    <n v="0"/>
    <m/>
    <m/>
    <s v="Nuevo"/>
  </r>
  <r>
    <m/>
    <n v="93"/>
    <m/>
    <m/>
    <s v="Visor Seguimiento de cilindros vacios pendientes de enviar a planta"/>
    <s v="Reporte que permita visualizar las órdenes de sistema donde no se han enviado los cilindros vacíos a planta"/>
    <m/>
    <d v="2025-04-01T00:00:00"/>
    <m/>
    <m/>
    <m/>
    <s v="No iniciado"/>
    <s v="Finanzas, RH, Administración"/>
    <m/>
    <s v="Digital Nlatam - Citizen Developers"/>
    <x v="1"/>
    <m/>
    <s v="Aldo Maldonado"/>
    <s v="Oscar Flores"/>
    <s v="Oscar Flores"/>
    <m/>
    <s v="José Ramón Rodríguez"/>
    <s v="PGP Nacional"/>
    <s v="Si"/>
    <s v="Marina Dávila"/>
    <s v="Producción/Distribución Envasados"/>
    <n v="3"/>
    <n v="5"/>
    <n v="1"/>
    <n v="5"/>
    <n v="0"/>
    <n v="1"/>
    <n v="3"/>
    <n v="270"/>
    <n v="5"/>
    <n v="5"/>
    <n v="2"/>
    <n v="3"/>
    <n v="5"/>
    <n v="3"/>
    <n v="5"/>
    <n v="420"/>
    <n v="690"/>
    <s v="S: Definición de requerimientos"/>
    <m/>
    <m/>
    <m/>
    <x v="6"/>
    <m/>
    <m/>
    <m/>
    <m/>
    <m/>
    <m/>
    <m/>
    <n v="0"/>
    <m/>
    <m/>
    <s v="Nuevo"/>
  </r>
  <r>
    <m/>
    <n v="1"/>
    <m/>
    <m/>
    <s v="Página Sharepoint para Distribución "/>
    <s v="Site de SharePoint que contenga la información relativa al área de Distribución: procedimientos, materiales de capacitación PESD. Réplica sitio Retail"/>
    <m/>
    <d v="2024-12-06T00:00:00"/>
    <d v="2025-02-25T00:00:00"/>
    <d v="2025-03-30T00:00:00"/>
    <n v="33"/>
    <s v="On time"/>
    <s v="Distribución"/>
    <s v="No"/>
    <s v="Digital Nlatam - Citizen Developers"/>
    <x v="0"/>
    <s v="NA"/>
    <s v="Claudia Oliden"/>
    <s v="Arturo Lozano"/>
    <s v="Arturo Lozano"/>
    <m/>
    <s v="Miguel Delgado"/>
    <s v="Operaciones"/>
    <s v="Sí"/>
    <s v="Claudia Oliden"/>
    <s v="Producción/Distribución Envasados"/>
    <n v="3"/>
    <n v="5"/>
    <n v="4"/>
    <n v="5"/>
    <n v="0"/>
    <n v="3"/>
    <n v="5"/>
    <n v="375"/>
    <n v="5"/>
    <n v="5"/>
    <n v="3"/>
    <n v="5"/>
    <n v="3"/>
    <n v="5"/>
    <n v="5"/>
    <n v="465"/>
    <n v="840"/>
    <s v="S: Se diseñó y construyó el sitio. Actualmente dados de alta 24 documentos, 5 dashboards, 2 accesos a sitios, 34 videos._x000a__x000a_N: En proceso se sube información que comparta Arturo Lozano en la página."/>
    <s v="Continuar con alimentación que compartan Arturo Lozano y Salvador González."/>
    <s v="Reducción de Tiempo"/>
    <m/>
    <x v="1"/>
    <m/>
    <m/>
    <m/>
    <m/>
    <m/>
    <m/>
    <m/>
    <n v="0"/>
    <m/>
    <m/>
    <s v="Terminado"/>
  </r>
  <r>
    <m/>
    <n v="23"/>
    <m/>
    <m/>
    <s v="Tablero One Page de indicadores para control de cilindros en Power BI"/>
    <s v="Aprovechar la migración de tablea a power BI de reportes clave de Control del cilindros para armar un reporte One Page"/>
    <m/>
    <s v="TBD"/>
    <d v="2024-03-12T00:00:00"/>
    <d v="2025-11-01T00:00:00"/>
    <n v="567"/>
    <s v="On time"/>
    <s v="Operaciones"/>
    <m/>
    <s v="Digital Nlatam - Citizen Developers"/>
    <x v="3"/>
    <s v="Digital "/>
    <m/>
    <s v="Erika Acosta"/>
    <s v="Erika Acosta"/>
    <s v="TBD"/>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
    <m/>
    <m/>
    <x v="1"/>
    <m/>
    <m/>
    <m/>
    <m/>
    <m/>
    <m/>
    <m/>
    <n v="0"/>
    <m/>
    <m/>
    <s v="Desarrollo"/>
  </r>
  <r>
    <m/>
    <n v="133"/>
    <m/>
    <m/>
    <s v="Sitio de Sharepoint PGP"/>
    <m/>
    <m/>
    <d v="2025-03-07T00:00:00"/>
    <m/>
    <m/>
    <m/>
    <s v="No iniciado"/>
    <s v="Operaciones"/>
    <m/>
    <s v="Digital Nlatam - Citizen Developers"/>
    <x v="1"/>
    <m/>
    <m/>
    <s v="Diego Carpio"/>
    <m/>
    <m/>
    <s v="Aldo Maldonado"/>
    <m/>
    <s v="Si"/>
    <s v="Claudia Oliden"/>
    <s v="Producción/Distribución Envasados"/>
    <m/>
    <m/>
    <m/>
    <m/>
    <m/>
    <m/>
    <m/>
    <m/>
    <m/>
    <m/>
    <m/>
    <m/>
    <m/>
    <m/>
    <m/>
    <n v="0"/>
    <m/>
    <s v="Revisar con el negocio"/>
    <m/>
    <m/>
    <m/>
    <x v="6"/>
    <m/>
    <m/>
    <m/>
    <m/>
    <m/>
    <m/>
    <m/>
    <n v="0"/>
    <m/>
    <m/>
    <s v="Nuevo"/>
  </r>
  <r>
    <m/>
    <n v="7"/>
    <m/>
    <m/>
    <s v="Asistente Virtual Inteligente para asistencia en Tiendas con NITRO AI"/>
    <s v="Alimentar Nitro con información de consulta para vendedores en tiendas que pueda ayudar a los Vendedores a obtener información inmediata de diversos temas, Adminitrativos, Comerciales y Técnicos, con un alto nivel de confiabilidad. "/>
    <m/>
    <d v="2025-02-01T00:00:00"/>
    <d v="2025-01-02T00:00:00"/>
    <d v="2025-03-31T00:00:00"/>
    <n v="88"/>
    <s v="On time"/>
    <s v="Ventas &amp; Mkt."/>
    <s v="Si"/>
    <s v="Digital Nlatam - Citizen Developers"/>
    <x v="0"/>
    <s v="Global AI"/>
    <s v="Manuel Lozoya"/>
    <s v="Marco Pacheco"/>
    <s v="Deyanira Blanco"/>
    <s v="Gerardo Moya"/>
    <s v="José Ramón Rodríguez"/>
    <s v="PGP Centro/Sur"/>
    <s v="Sí"/>
    <s v="Manuel Lozoya"/>
    <s v="Marketing/Ventas Cilindros"/>
    <n v="3"/>
    <n v="5"/>
    <n v="2"/>
    <n v="5"/>
    <n v="3"/>
    <n v="3"/>
    <n v="5"/>
    <n v="390"/>
    <n v="5"/>
    <n v="5"/>
    <n v="3"/>
    <n v="5"/>
    <n v="5"/>
    <n v="5"/>
    <n v="5"/>
    <n v="495"/>
    <n v="885"/>
    <s v="S: Implementó en 3 tiendas de Mty. Info ABC de tiendas, Catálogo de productos e información técnicas (Procesos de soldar) _x000a__x000a_N: Habilitar al resto de los usuarios a nivel nacional en el resto de las tiendas. Semana del 7 Abril._x000a_Integrar otros grupós como los Vtas comerciales y express"/>
    <s v="Invitacion a sesión con tiendas. Deyanira Blanco_x000a_Seguimiento a uso de la herramienta en tiendas piloto y resto de las localidades_x000a_Continuar con la carga de documentos adicionales para enriquecer BD´s"/>
    <s v="Reduccion de Tiempo / Vtas adicionales"/>
    <m/>
    <x v="7"/>
    <m/>
    <m/>
    <m/>
    <m/>
    <m/>
    <m/>
    <m/>
    <n v="0"/>
    <m/>
    <m/>
    <s v="Terminado"/>
  </r>
  <r>
    <m/>
    <n v="117"/>
    <m/>
    <m/>
    <s v="Seguimiento a tareas de Seguridad SOS a través de Teams."/>
    <s v="Generación de grupos de TEAMS donde personal de Linde pueda documentar y dar seguimientos a hallazgos de seguridad y limpieza en localidades."/>
    <m/>
    <s v="TBD"/>
    <d v="2025-01-01T00:00:00"/>
    <s v="TBD"/>
    <n v="282"/>
    <s v="Cancelado"/>
    <s v="SHEQ"/>
    <m/>
    <s v="Digital Nlatam - Citizen Developers"/>
    <x v="2"/>
    <s v="Digital "/>
    <s v="Claudia Oliden"/>
    <s v="Obed Vázquez"/>
    <s v="Obed Vázquez"/>
    <s v="no asignado"/>
    <s v="Armando Guerrero"/>
    <m/>
    <s v="Sí"/>
    <s v="Marina Dávila"/>
    <m/>
    <n v="3"/>
    <n v="5"/>
    <n v="5"/>
    <n v="5"/>
    <n v="1"/>
    <n v="3"/>
    <n v="5"/>
    <n v="405"/>
    <m/>
    <m/>
    <m/>
    <m/>
    <m/>
    <m/>
    <m/>
    <n v="0"/>
    <n v="405"/>
    <s v="S: Se enlista necesidad general_x000a_N: Se requiere reunión con Negocio para detallar alcances y detalle de requerimientos"/>
    <m/>
    <m/>
    <m/>
    <x v="6"/>
    <m/>
    <m/>
    <m/>
    <m/>
    <m/>
    <m/>
    <m/>
    <n v="0"/>
    <m/>
    <m/>
    <s v="Nuevo"/>
  </r>
  <r>
    <m/>
    <n v="7"/>
    <m/>
    <m/>
    <s v="Modificación de las reglas de corte y prioridades en JDE para Medigas en JDE"/>
    <s v="Modificación de las reglas de decision digitales en JDE para los cortes de pedidos y convenios de Medigas para planta Nogalar en función de los acuerdos comerciales y la Operación de planta. Es necesario modificar la lógica actual del módulo de órdenes en JDE con una serie de reglas de corte predefinidas que se traslapan con reglas de convenios negocioados con instituciones Privadas."/>
    <m/>
    <d v="2025-05-14T00:00:00"/>
    <d v="2025-05-14T00:00:00"/>
    <d v="2025-10-01T00:00:00"/>
    <n v="149"/>
    <s v="On time"/>
    <s v="Operaciones"/>
    <s v="No"/>
    <s v="IT"/>
    <x v="3"/>
    <s v="IT Local"/>
    <m/>
    <s v="Karla Rodriguez"/>
    <s v="Luis Banda"/>
    <s v="Sergio Israel Rdgz"/>
    <s v="Miguel Delgado"/>
    <s v="Desarrollo de Negocios"/>
    <s v="Si"/>
    <s v="Marina Dávila"/>
    <s v="Marketing/Ventas Cilindros"/>
    <n v="3"/>
    <n v="5"/>
    <n v="1"/>
    <n v="5"/>
    <n v="5"/>
    <n v="3"/>
    <n v="3"/>
    <n v="375"/>
    <n v="5"/>
    <n v="5"/>
    <n v="3"/>
    <n v="5"/>
    <n v="5"/>
    <n v="3"/>
    <n v="3"/>
    <n v="435"/>
    <n v="810"/>
    <s v="S: Se da de alta card 34872, las pruebas resultaron correctas._x000a_N: Se pedirá pasar el desarrollo a producción"/>
    <s v="Una vez realizados los ajustes en el ambiente de producción, se deberá llevar a cabo una prueba piloto del proceso que actualizará la información. Si el resultado es satisfactorio y el funcionamiento es el esperado, se procederá con la solicitud de calendarización del proceso de forma automática."/>
    <s v="Servicio / Compliance"/>
    <m/>
    <x v="7"/>
    <m/>
    <m/>
    <m/>
    <m/>
    <m/>
    <m/>
    <m/>
    <n v="0"/>
    <m/>
    <m/>
    <s v="Pruebas"/>
  </r>
  <r>
    <m/>
    <n v="26"/>
    <m/>
    <m/>
    <s v="Modelo de compensación Variable Distribución PGP"/>
    <s v="Revisión del Modelo actual de compensación Variable de PGP que permita mejorar el proceso, identificando oportunidades de control y automatización_x000a_"/>
    <m/>
    <d v="2025-04-15T00:00:00"/>
    <d v="2025-04-15T00:00:00"/>
    <d v="2025-10-01T00:00:00"/>
    <n v="178"/>
    <s v="On time"/>
    <s v="Distribución"/>
    <s v="No"/>
    <s v="IT Group"/>
    <x v="3"/>
    <s v="Digital"/>
    <s v="Marina Davila"/>
    <s v="Hector Cuellar"/>
    <s v="Hector Cuellar"/>
    <s v="NA"/>
    <s v="Miguel Delgado"/>
    <s v="Operaciones"/>
    <s v="Si"/>
    <s v="Pilar Arenas"/>
    <s v="Producción/Distribución Envasados"/>
    <n v="5"/>
    <n v="5"/>
    <n v="4"/>
    <n v="5"/>
    <n v="1"/>
    <n v="3"/>
    <n v="5"/>
    <n v="420"/>
    <n v="3"/>
    <n v="3"/>
    <n v="2"/>
    <n v="3"/>
    <n v="1"/>
    <n v="3"/>
    <n v="3"/>
    <n v="270"/>
    <n v="690"/>
    <s v="S: Se identifican oportunidades en el proceso actual de compensación de Dist. de PGP en el registro de información. Se requiere reducir la interaccion manual de datos en el proceso_x000a_N: Revisión del proceso con líderes de Distribución, staff Distribución y business Analyst, semana 5 de May. para identificar oportunidades de sistema o proceso"/>
    <s v="Agendar sesión de revisión inicial con Líderes y ejecutores, 7 de Mayo 25"/>
    <s v="Compliance"/>
    <m/>
    <x v="0"/>
    <m/>
    <m/>
    <m/>
    <m/>
    <m/>
    <m/>
    <m/>
    <n v="0"/>
    <m/>
    <m/>
    <s v="Desarrollo"/>
  </r>
  <r>
    <m/>
    <m/>
    <m/>
    <m/>
    <s v="Upgrade de Tienda Linde y Tienda Medigas"/>
    <s v="Mejorar la Cyberseguridad llevando la plataforma Prestashop a una versión más actualizada_x000a_"/>
    <m/>
    <m/>
    <m/>
    <m/>
    <m/>
    <m/>
    <m/>
    <m/>
    <m/>
    <x v="4"/>
    <m/>
    <m/>
    <m/>
    <m/>
    <m/>
    <m/>
    <m/>
    <m/>
    <m/>
    <m/>
    <m/>
    <m/>
    <m/>
    <m/>
    <m/>
    <m/>
    <m/>
    <m/>
    <m/>
    <m/>
    <m/>
    <m/>
    <m/>
    <m/>
    <m/>
    <m/>
    <m/>
    <m/>
    <m/>
    <m/>
    <m/>
    <x v="6"/>
    <m/>
    <m/>
    <m/>
    <m/>
    <m/>
    <m/>
    <m/>
    <m/>
    <m/>
    <m/>
    <m/>
  </r>
  <r>
    <s v="E4"/>
    <n v="12"/>
    <m/>
    <m/>
    <s v="Migración de Tienda Linde y Tienda Medigas"/>
    <s v="Actualización de la plataforma Prestashop  de e-Commerce a última versión para reducción de oportunidades en ciberseguridad._x000a_"/>
    <m/>
    <s v="PROYECTO ANTERIOR"/>
    <d v="2024-12-01T00:00:00"/>
    <d v="2025-10-30T00:00:00"/>
    <n v="303"/>
    <s v="On time"/>
    <s v="Ventas &amp; Mkt."/>
    <s v="No"/>
    <s v="Transformación Digital"/>
    <x v="3"/>
    <s v="IT Corporativo"/>
    <s v="NA"/>
    <s v="Edgar Madrigal"/>
    <s v="Cindy Lozano"/>
    <s v="TBD"/>
    <s v="José Ramón Rodríguez"/>
    <s v="Desarrollo de Negocios"/>
    <s v="Sí"/>
    <s v="Claudia Oliden"/>
    <s v="Marketing/Ventas Cilindros"/>
    <n v="5"/>
    <n v="5"/>
    <n v="5"/>
    <n v="5"/>
    <n v="0"/>
    <n v="5"/>
    <n v="3"/>
    <n v="345"/>
    <n v="3"/>
    <n v="2"/>
    <n v="2"/>
    <n v="5"/>
    <n v="3"/>
    <n v="1"/>
    <n v="5"/>
    <n v="225"/>
    <n v="570"/>
    <s v="S: Actualmente ya se liberó la Tienda Medigas y para fin de Octubre se espera liberar la tienda de Envasados. Update sept 29, 2025."/>
    <m/>
    <m/>
    <m/>
    <x v="13"/>
    <m/>
    <m/>
    <m/>
    <m/>
    <m/>
    <m/>
    <m/>
    <n v="0"/>
    <m/>
    <m/>
    <s v="Pruebas"/>
  </r>
  <r>
    <m/>
    <n v="58"/>
    <m/>
    <m/>
    <s v="Reporte para visualizar el Margen por línea de Flash gases especiales "/>
    <s v="Automatizar un reporte para monitorear el margen por línea de Flash, costos y su desempeño, precios.  "/>
    <m/>
    <d v="2024-12-01T00:00:00"/>
    <m/>
    <m/>
    <m/>
    <s v="No iniciado"/>
    <s v="Ventas &amp; Mkt."/>
    <m/>
    <s v="Digital Nlatam - Citizen Developers"/>
    <x v="1"/>
    <s v="Digital"/>
    <m/>
    <s v="Raúl Gallegos "/>
    <s v="Raúl Gallegos "/>
    <m/>
    <s v="José Ramón Rodríguez"/>
    <m/>
    <s v="Sí"/>
    <s v="Pilar Arenas"/>
    <s v="Marketing/Ventas Cilindros"/>
    <n v="3"/>
    <n v="5"/>
    <n v="1"/>
    <n v="5"/>
    <n v="0"/>
    <n v="1"/>
    <n v="5"/>
    <n v="300"/>
    <n v="4"/>
    <n v="5"/>
    <n v="3"/>
    <n v="5"/>
    <n v="3"/>
    <n v="5"/>
    <n v="5"/>
    <n v="450"/>
    <n v="750"/>
    <s v="S: Se identificó oportunidad con usuario y se requiere definiciones de alcances y líderes para el proyecto._x000a_N: Sesión con Process Owner para tomar definiciones de negocio"/>
    <s v="1. Se revisará el reporte del Cost to serve con Raúl Gallegos para ver si la información es lo que busca para el análisis de rentabilidad de los clientes de especiales / Semana 20 al 28 de feb_x000a_2. Levantar requerimientos de negocio para diseñar la solución tecnológica neCésaria_x000a_"/>
    <m/>
    <m/>
    <x v="6"/>
    <m/>
    <m/>
    <m/>
    <m/>
    <m/>
    <m/>
    <m/>
    <n v="0"/>
    <m/>
    <m/>
    <s v="Nuevo"/>
  </r>
  <r>
    <m/>
    <n v="113"/>
    <m/>
    <m/>
    <s v="Mejorar el sistema de facturación en punto de venta"/>
    <s v="Mejoras en el sistema de facturación en punto de venta y control de inventarios (Códigos de barras, aplicación de cupones, pago de servicios etc.) _x000a_"/>
    <m/>
    <d v="2024-12-01T00:00:00"/>
    <m/>
    <m/>
    <m/>
    <s v="No iniciado"/>
    <s v="Ventas &amp; Mkt."/>
    <m/>
    <s v="IT Group"/>
    <x v="1"/>
    <s v="IT Local "/>
    <m/>
    <s v="Marco Pacheco"/>
    <s v="Deyanira Blanco "/>
    <m/>
    <s v="José Ramón Rodríguez"/>
    <m/>
    <s v="Sí"/>
    <s v="Marina Dávila"/>
    <s v="Marketing/Ventas Cilindros"/>
    <n v="3"/>
    <n v="1"/>
    <n v="5"/>
    <n v="5"/>
    <n v="3"/>
    <n v="5"/>
    <n v="5"/>
    <n v="405"/>
    <n v="3"/>
    <n v="2"/>
    <n v="1"/>
    <n v="3"/>
    <n v="1"/>
    <n v="1"/>
    <n v="1"/>
    <n v="180"/>
    <n v="585"/>
    <s v="S: Mejorara el proceso de facturación en punto de venta, actualmente se usa JDE como POS_x000a_N: Junta con Negocio para definir requerimientos de negocio y evaluar"/>
    <m/>
    <m/>
    <m/>
    <x v="6"/>
    <m/>
    <m/>
    <m/>
    <m/>
    <m/>
    <m/>
    <m/>
    <n v="0"/>
    <m/>
    <m/>
    <s v="Nuevo"/>
  </r>
  <r>
    <m/>
    <n v="24"/>
    <m/>
    <m/>
    <s v="Reporte automático de recuperación y aumentos de dotación en power BI"/>
    <s v="Migración de reportes de Tableau a power BI._x000a_"/>
    <m/>
    <s v="TBD"/>
    <d v="2024-05-01T00:00:00"/>
    <d v="2025-11-01T00:00:00"/>
    <n v="517"/>
    <s v="On time"/>
    <s v="Operaciones"/>
    <m/>
    <s v="Digital Nlatam - Citizen Developers"/>
    <x v="3"/>
    <s v="Digital"/>
    <m/>
    <s v="Erika Acosta"/>
    <s v="Erika Acosta "/>
    <s v="Gustavo Primo "/>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 después se dará prioridad al reporte GAP._x000a_N: Terminar desarrollos, validar información y desplegar."/>
    <s v="1. Sesión de seguimiento con Gerardo y Erika para armar plan de trabajo y prioridad para la migración de los reportes semana 24 al 28 de feb"/>
    <m/>
    <m/>
    <x v="1"/>
    <m/>
    <m/>
    <m/>
    <m/>
    <m/>
    <m/>
    <m/>
    <n v="0"/>
    <m/>
    <m/>
    <s v="Desarrollo"/>
  </r>
  <r>
    <m/>
    <n v="63"/>
    <m/>
    <m/>
    <s v="Rediseño de modelo de compensación Variable de Distribución para PGP"/>
    <s v="Revision de modelo de compensación Variable de PGP, para automatizar y reducir oportunidades de GAPS en el proceso"/>
    <m/>
    <d v="2025-04-01T00:00:00"/>
    <d v="2025-04-01T00:00:00"/>
    <d v="2025-10-01T00:00:00"/>
    <m/>
    <s v="Cancelado"/>
    <s v="Distribución"/>
    <m/>
    <s v="Digital Nlatam - Citizen Developers"/>
    <x v="2"/>
    <m/>
    <s v="Marina Davila"/>
    <s v="Hector Cuellar"/>
    <s v="Hector Cuellar"/>
    <m/>
    <m/>
    <s v="PGP Nacional"/>
    <s v="Si"/>
    <s v="Marina Dávila"/>
    <m/>
    <n v="5"/>
    <n v="5"/>
    <n v="5"/>
    <n v="5"/>
    <n v="3"/>
    <n v="5"/>
    <n v="5"/>
    <n v="495"/>
    <n v="3"/>
    <n v="3"/>
    <n v="2"/>
    <n v="5"/>
    <n v="1"/>
    <n v="1"/>
    <n v="1"/>
    <n v="240"/>
    <n v="735"/>
    <s v="S: Se realiza sesión con equipo Staff para entender los GAPS identificados y se elabora un plan a seguir involucrando otras áreas_x000a_N: Sesión con líderes de Distribción para revisar el mapeo del proceso y las oportunidades identificadas. Definir oportunidades de Tecnología y/o definiciones de negocio (Procedimiento)"/>
    <m/>
    <s v="Compliance"/>
    <m/>
    <x v="6"/>
    <m/>
    <m/>
    <m/>
    <m/>
    <m/>
    <m/>
    <m/>
    <n v="0"/>
    <m/>
    <m/>
    <s v="Análisis"/>
  </r>
  <r>
    <m/>
    <m/>
    <m/>
    <m/>
    <s v="Integración de Mercado Pago con Echannel"/>
    <s v="Integrar la pasarela de Mercado Pago al portal de Clientes."/>
    <m/>
    <d v="2025-10-01T00:00:00"/>
    <d v="2025-07-30T00:00:00"/>
    <d v="2026-03-30T00:00:00"/>
    <n v="72"/>
    <s v="On time"/>
    <s v="Ventas &amp; Mkt."/>
    <m/>
    <s v="Transformación Digital"/>
    <x v="3"/>
    <s v="Proveedor externo Valtech"/>
    <s v="NA"/>
    <s v="Edgar Madrigal"/>
    <s v="Cindy Lozano"/>
    <s v="Adolfo Olmedo"/>
    <s v="José Ramón Rodríguez"/>
    <s v="Desarrollo de Negocios"/>
    <s v="Sí"/>
    <s v="Claudia Oliden"/>
    <s v="Marketing/Ventas Cilindros"/>
    <n v="3"/>
    <n v="1"/>
    <n v="5"/>
    <n v="5"/>
    <n v="5"/>
    <n v="3"/>
    <n v="5"/>
    <n v="405"/>
    <n v="3"/>
    <n v="2"/>
    <n v="1"/>
    <n v="5"/>
    <n v="5"/>
    <n v="1"/>
    <n v="5"/>
    <n v="330"/>
    <n v="735"/>
    <s v="S: Actualmente se registró documentación que pide la corporación. Los developers están por arrancar el desarrollo."/>
    <m/>
    <m/>
    <m/>
    <x v="0"/>
    <m/>
    <m/>
    <m/>
    <m/>
    <m/>
    <m/>
    <m/>
    <n v="0"/>
    <m/>
    <m/>
    <s v="Analisis"/>
  </r>
  <r>
    <m/>
    <n v="57"/>
    <m/>
    <m/>
    <s v="Integración Argus con CRM "/>
    <s v="Integración información organizada de contratos con Argus a CRM"/>
    <m/>
    <d v="2025-05-23T00:00:00"/>
    <m/>
    <m/>
    <m/>
    <s v="No iniciado"/>
    <s v="Servicio al Cliente"/>
    <s v="No"/>
    <s v="Transformación Digital"/>
    <x v="1"/>
    <s v="TBD"/>
    <s v="NA"/>
    <s v="Edgar Madrigal"/>
    <s v="NinfaEdith Fernández"/>
    <m/>
    <s v="Tania Mercado"/>
    <s v="Finanzas /Compras / IT"/>
    <s v="Sí"/>
    <s v="Claudia Oliden"/>
    <s v="Finanzas/RH/Compras/Nitropet"/>
    <n v="3"/>
    <n v="5"/>
    <n v="3"/>
    <n v="5"/>
    <n v="1"/>
    <n v="3"/>
    <n v="5"/>
    <n v="375"/>
    <n v="3"/>
    <n v="5"/>
    <n v="3"/>
    <n v="5"/>
    <n v="3"/>
    <n v="3"/>
    <n v="3"/>
    <n v="375"/>
    <n v="750"/>
    <s v="S: Por iniciar._x000a_N: Se programará sesión con NinfaEdith Fdz, Edgar Madrigal y Gerardo Moya."/>
    <s v="En siguiente sesión de validación con PYC se definirá alcance de este proyecto para tocar luego base con Edgar Madrigal_x000a_"/>
    <m/>
    <m/>
    <x v="6"/>
    <m/>
    <m/>
    <m/>
    <m/>
    <m/>
    <m/>
    <m/>
    <n v="0"/>
    <m/>
    <m/>
    <s v="Nuevo"/>
  </r>
  <r>
    <m/>
    <n v="6"/>
    <m/>
    <m/>
    <s v="Uso de Inteligencia Artificial para consulta de información confiable y aseguramiento de requisitos en el proceso de importacion de Gases Especiales."/>
    <s v="Facilitar y agilizar el proceso de búsqueda de información relevante de Exportaciones  a través de NITRO"/>
    <m/>
    <d v="2025-03-01T00:00:00"/>
    <d v="2025-03-13T00:00:00"/>
    <d v="2025-10-01T00:00:00"/>
    <n v="211"/>
    <s v="On time"/>
    <s v="Finanzas, RH, Administración"/>
    <m/>
    <s v="Digital Nlatam - Citizen Developers"/>
    <x v="3"/>
    <s v="Global AI"/>
    <m/>
    <s v="Raúl Gallegos "/>
    <s v="Karla Beatriz García"/>
    <s v="Gerardo Moya"/>
    <s v="Tania Mercado"/>
    <m/>
    <s v="Sí"/>
    <s v="Manuel Lozoya"/>
    <s v="Finanzas/RH/Compras/Nitropet"/>
    <n v="3"/>
    <n v="5"/>
    <n v="1"/>
    <n v="5"/>
    <n v="1"/>
    <n v="1"/>
    <n v="3"/>
    <n v="285"/>
    <n v="5"/>
    <n v="5"/>
    <n v="5"/>
    <n v="5"/>
    <n v="5"/>
    <n v="5"/>
    <n v="5"/>
    <n v="525"/>
    <n v="810"/>
    <s v="S: En análisis requirimientos de info para importaciones y se correrá en paralelo con Proyecto de Exportaciones"/>
    <s v="1. Se requiere conseguir los documentos Digitales para darlos de alta junto con los Fotamos Básicos DGD Packing list y documentos comerciales_x000a_2. Se agenda sesión de seguimiento con Karla García para semana 20 de Marzo_x000a_3. Agosto 2025 / El proyecto se divide en dos partes : 1. Desarrollo de aplicactivo para la administración de los productos (IT), 2. Desarrollo de un visor para visibilidad de la información para el área comercial. "/>
    <m/>
    <m/>
    <x v="1"/>
    <m/>
    <m/>
    <m/>
    <m/>
    <m/>
    <m/>
    <m/>
    <n v="0"/>
    <m/>
    <m/>
    <s v="Análisis"/>
  </r>
  <r>
    <m/>
    <n v="31"/>
    <m/>
    <m/>
    <s v="Trackabout Value Streams. Tablero Desviaciones Operativas"/>
    <s v="Se enfoca en el desarrollo de una serie de tableros de las 5 desviaciones operativas principales con la información generada por TA"/>
    <m/>
    <d v="2024-10-01T00:00:00"/>
    <d v="2024-10-15T00:00:00"/>
    <s v="TBD"/>
    <n v="350"/>
    <m/>
    <s v="Finanzas, RH, Administración"/>
    <m/>
    <s v="Digital Nlatam - Citizen Developers"/>
    <x v="3"/>
    <s v="Digital "/>
    <m/>
    <s v="Diego Carpio"/>
    <s v="Diego Carpio"/>
    <s v="Aldo Maldonado"/>
    <s v="Aldo Maldonado"/>
    <s v="Nacional"/>
    <s v="Sí"/>
    <s v="Pilar Arenas"/>
    <s v="Producción/Distribución Envasados"/>
    <n v="5"/>
    <n v="5"/>
    <n v="3"/>
    <n v="5"/>
    <n v="0"/>
    <n v="3"/>
    <n v="3"/>
    <n v="360"/>
    <n v="5"/>
    <n v="4"/>
    <n v="1"/>
    <n v="3"/>
    <n v="1"/>
    <n v="1"/>
    <n v="3"/>
    <n v="270"/>
    <n v="630"/>
    <s v="S: Se liberó el primer tablero y se identificó la necesidad de mejorar la calidad de datos. Para tener efectividad en el resto de los tableros dependemos del % de escaneo_x000a_N: Es neCésario mejorar la calidad de datos para que la información sea confiable."/>
    <s v="El tablero de desviaciones en el alta de cilindros ya se liberó."/>
    <m/>
    <m/>
    <x v="0"/>
    <m/>
    <m/>
    <m/>
    <m/>
    <m/>
    <m/>
    <m/>
    <n v="0"/>
    <m/>
    <m/>
    <s v="Pruebas"/>
  </r>
  <r>
    <m/>
    <n v="1"/>
    <m/>
    <m/>
    <s v="Asistente virtual con AI para consulta de información confiable y aseguramiento de requisitos en el proceso de Exportación de Gases"/>
    <s v="Asistente de AI mediante el uso de NITRO y Copilot que permite consultar información actualizada de normativas y procedimientos que permitan llevar a cabo un proceso de exportación de Gases basado en información actualizada y en Compliance"/>
    <m/>
    <d v="2025-01-01T00:00:00"/>
    <d v="2025-03-13T00:00:00"/>
    <d v="2025-04-30T00:00:00"/>
    <n v="48"/>
    <s v="On time"/>
    <s v="Finanzas, RH, Administración"/>
    <m/>
    <s v="Digital Nlatam - Citizen Developers"/>
    <x v="0"/>
    <s v="Global AI"/>
    <m/>
    <s v="Raúl Gallegos "/>
    <s v="Karla Beatriz García"/>
    <s v="Gerardo Moya"/>
    <s v="José Ramón Rodríguez"/>
    <s v="Nacional"/>
    <s v="Sí"/>
    <s v="Manuel Lozoya"/>
    <s v="Marketing/Ventas Cilindros"/>
    <n v="3"/>
    <n v="5"/>
    <n v="1"/>
    <n v="5"/>
    <n v="1"/>
    <n v="1"/>
    <n v="3"/>
    <n v="285"/>
    <n v="5"/>
    <n v="5"/>
    <n v="5"/>
    <n v="5"/>
    <n v="5"/>
    <n v="5"/>
    <n v="5"/>
    <n v="525"/>
    <n v="810"/>
    <s v="S: Sesión con Negocio Karla García. Se determinó arrancar con  Ley Aduanera / IATA / IMO se utilizará NITRO en combinación con Copilot para consultas. Se realizaron manuales de negocio OTC para Vta de Exportaciones, Vta de HG´s CIls y Equipos para exportaciones, Procedimiento de Importación para Vta Internacional y las Hojas de Seguras de los principales Productos, se cotizaron las guías de la IATA e IMO en versión PDF 2025, aprox 600 USD c/u, Se acuerda arrancar con Exportaciones (3 personas). Se suben Documentos semana del 7 de Abr. _x000a_N: Hacer la compra de las Guías, Karla García. Subir los documentos pendientes por subir. Para la parte de importaciones se enlazará con el proyecto de aplicación Juan Daniel Gonzalez."/>
    <s v="1. Se requiere conseguir los documentos Digitales para darlos de alta junto con los Fotamos Básicos DGD Packing list y documentos comerciales_x000a__x000a_2. Se agenda sesión de seguimiento con Karla García para semana 22 de Abril y par revisar con Miguel Mtz sesión 7 de Mayo."/>
    <n v="20000"/>
    <m/>
    <x v="1"/>
    <m/>
    <m/>
    <m/>
    <m/>
    <m/>
    <m/>
    <m/>
    <n v="0"/>
    <m/>
    <m/>
    <s v="Terminado"/>
  </r>
  <r>
    <m/>
    <n v="24"/>
    <m/>
    <m/>
    <s v="Medición de las mermas de Gases en Plantas"/>
    <s v="Actualmente no se miden las mermas diarias. Aprox 8 millones de pesos se incrementaron las mermas Vs el año anterior. Se da seguimiento semanal o quincenal. La información es manual y no siempre se tiene disponible. Se esperaría tener un mapa para tomar decisiones. Actualmente se usa un Excel donde se captura manual Producción, con factores en una &quot;calculadora&quot; de acuerdo al vol de producción."/>
    <m/>
    <d v="2025-03-07T00:00:00"/>
    <m/>
    <m/>
    <m/>
    <s v="No iniciado"/>
    <s v="Operaciones"/>
    <m/>
    <s v="Digital Nlatam - Citizen Developers"/>
    <x v="1"/>
    <s v="Digital"/>
    <s v="Aldo Maldonado"/>
    <s v="Diego Carpio"/>
    <s v="Francisco Mata"/>
    <m/>
    <s v="Miguel Delgado"/>
    <s v="Operaciones"/>
    <s v="Si"/>
    <s v="Marina Dávila"/>
    <s v="Producción/Distribución Envasados"/>
    <n v="5"/>
    <n v="5"/>
    <n v="1"/>
    <n v="5"/>
    <n v="1"/>
    <n v="3"/>
    <n v="3"/>
    <n v="345"/>
    <n v="5"/>
    <n v="5"/>
    <n v="2"/>
    <n v="5"/>
    <n v="5"/>
    <n v="5"/>
    <n v="5"/>
    <n v="480"/>
    <n v="825"/>
    <s v="Revisar con el negocio"/>
    <m/>
    <m/>
    <m/>
    <x v="6"/>
    <m/>
    <m/>
    <m/>
    <m/>
    <m/>
    <m/>
    <m/>
    <n v="0"/>
    <m/>
    <m/>
    <s v="Nuevo Arrancado"/>
  </r>
  <r>
    <m/>
    <n v="29"/>
    <m/>
    <m/>
    <s v="Perfil de capacitación por empleado ligado a un Código QR"/>
    <s v="Automatizar el proceso de capacitación (cursos clave o básicos) para personal de operaciones."/>
    <m/>
    <d v="2024-11-11T00:00:00"/>
    <d v="2025-01-15T00:00:00"/>
    <m/>
    <n v="268"/>
    <s v="Stand by"/>
    <s v="Finanzas, RH, Administración"/>
    <s v="Si"/>
    <s v="Digital Nlatam - Citizen Developers"/>
    <x v="3"/>
    <s v="IT Corporativo / RH"/>
    <s v="Johnny Hernández"/>
    <s v="Diego Carpio"/>
    <s v="Manuel Lozoya"/>
    <s v="TBD"/>
    <s v="José Ramón Rodríguez"/>
    <s v="PGP NAL."/>
    <s v="Sí"/>
    <s v="Manuel Lozoya"/>
    <s v="Capacitacion  técnica/Procesos PGP"/>
    <n v="2"/>
    <n v="1"/>
    <n v="5"/>
    <n v="5"/>
    <n v="1"/>
    <n v="3"/>
    <n v="5"/>
    <n v="330"/>
    <n v="4"/>
    <n v="4"/>
    <n v="3"/>
    <n v="3"/>
    <n v="3"/>
    <n v="3"/>
    <n v="3"/>
    <n v="345"/>
    <n v="675"/>
    <s v="S: Se revisó con RH la necesidad y se identificó que hay varios departamentos con necesidades similares. RH quedó de integrar en un solo esfuerzo una herramienta que sirva para todos. Se consolidará en un proyecto mayor de otros negocios con la misma necesidad de acuerdo a IT_x000a_N: Revisar con RH estatus y asignación de recursos para el desarrollo, integrarlos a las sesiones de seguimiento de proyectos."/>
    <s v="Se llevo a cabo una sesión con Raul Gallegos y su equipo,"/>
    <m/>
    <m/>
    <x v="1"/>
    <m/>
    <m/>
    <m/>
    <m/>
    <m/>
    <m/>
    <m/>
    <n v="0"/>
    <m/>
    <m/>
    <s v="Análisis"/>
  </r>
  <r>
    <m/>
    <n v="1"/>
    <s v="AM03518"/>
    <m/>
    <s v="Herramienta Digital para el analisis y seguimiento del proceso de conciliación de rutas"/>
    <s v="Htta que facilita el seguimiento al cumplimiento dirario de conciliación administrativa de rutas en plantas y sucursales. _x000a_"/>
    <m/>
    <d v="2025-01-01T00:00:00"/>
    <d v="2025-03-30T00:00:00"/>
    <d v="2025-06-01T00:00:00"/>
    <n v="63"/>
    <s v="On time"/>
    <s v="Distribución"/>
    <m/>
    <s v="IT Group"/>
    <x v="0"/>
    <s v="Digital "/>
    <s v="Aldo Maldonado"/>
    <s v="Oscar Flores"/>
    <s v="Aldo Maldonado"/>
    <s v="Velia Niño, Marina Dávila"/>
    <s v="José Ramón Rodríguez"/>
    <s v="Operaciones"/>
    <s v="Sí"/>
    <s v="Marina Dávila"/>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Proyecto Concluido_x000a_"/>
    <s v="Compliance"/>
    <m/>
    <x v="0"/>
    <m/>
    <m/>
    <m/>
    <m/>
    <m/>
    <m/>
    <m/>
    <n v="0"/>
    <m/>
    <m/>
    <s v="Concluido"/>
  </r>
  <r>
    <m/>
    <n v="1"/>
    <s v="AM03522"/>
    <m/>
    <s v="Herramienta Digital para el análisis y seguimiento de transacciones pendientes por cerrar (A8, O2, TT, TY)"/>
    <s v="Htta que facilita la detección y seguimiento en plantas y sucursales ordenes de JDE retenidas y que tienen que cerrarse._x000a_"/>
    <m/>
    <d v="2025-01-01T00:00:00"/>
    <d v="2025-03-30T00:00:00"/>
    <d v="2025-06-01T00:00:00"/>
    <n v="63"/>
    <s v="On time"/>
    <s v="Distribución"/>
    <m/>
    <s v="IT Group"/>
    <x v="0"/>
    <s v="Digital "/>
    <s v="Aldo Maldonado"/>
    <s v="Oscar Flores"/>
    <s v="Aldo Maldonado"/>
    <s v="Velia Niño, Marina Dávila"/>
    <s v="José Ramón Rodríguez"/>
    <s v="Operaciones"/>
    <s v="Sí"/>
    <s v="Marina Dávila"/>
    <s v="Producción/Distribución Envasados"/>
    <n v="5"/>
    <n v="5"/>
    <n v="3"/>
    <n v="5"/>
    <n v="3"/>
    <n v="1"/>
    <n v="3"/>
    <n v="375"/>
    <n v="5"/>
    <n v="5"/>
    <n v="2"/>
    <n v="3"/>
    <n v="3"/>
    <n v="3"/>
    <n v="3"/>
    <n v="360"/>
    <n v="735"/>
    <s v="S: Se desarrolla dashboard con el resumen y detalle de todas las ordenes pendientes de cerrar (O2, TY, A8 y ordenes pendientes de verificar en TA). Se libera con supervisores adiministrativos_x000a_"/>
    <s v="Proyecto Concluido_x000a_"/>
    <s v="Compliance"/>
    <m/>
    <x v="0"/>
    <m/>
    <m/>
    <m/>
    <m/>
    <m/>
    <m/>
    <m/>
    <n v="0"/>
    <m/>
    <m/>
    <s v="Concluido"/>
  </r>
  <r>
    <s v="A1"/>
    <n v="1"/>
    <m/>
    <m/>
    <s v="Nitro for CSC"/>
    <s v="Asistente virtual de consulta de agentes del CSC para brindar respuestas e información a pacientes de Medigas. Haciendo mas confiable y rápida la respuesta"/>
    <m/>
    <d v="2024-08-01T00:00:00"/>
    <d v="2025-01-07T00:00:00"/>
    <d v="2025-05-30T00:00:00"/>
    <n v="143"/>
    <s v="On time"/>
    <s v="Servicio al Cliente"/>
    <m/>
    <s v="Digital Nlatam - Citizen Developers"/>
    <x v="0"/>
    <s v="Global AI"/>
    <m/>
    <s v="Marcela Hernández"/>
    <s v="Marcela Hernández"/>
    <s v="Iván Arredondo"/>
    <s v="Tania Mercado"/>
    <s v="Finanzas /Compras / IT"/>
    <s v="Sí"/>
    <s v="Marina Dávila"/>
    <s v="Finanzas/RH/Compras/Nitropet"/>
    <n v="3"/>
    <n v="5"/>
    <n v="5"/>
    <n v="5"/>
    <n v="0"/>
    <n v="3"/>
    <n v="5"/>
    <n v="390"/>
    <n v="5"/>
    <n v="5"/>
    <n v="2"/>
    <n v="3"/>
    <n v="3"/>
    <n v="5"/>
    <n v="5"/>
    <n v="420"/>
    <n v="810"/>
    <s v="S: Información cargada en Nitro lista para su uso y liberación_x000a_N: CSC tiene nueva opción de usar herramienta De Atento con mayor funcionalidad."/>
    <m/>
    <s v="Mejora en Servicio"/>
    <n v="0"/>
    <x v="7"/>
    <m/>
    <m/>
    <m/>
    <m/>
    <m/>
    <m/>
    <m/>
    <n v="0"/>
    <m/>
    <m/>
    <s v="Terminado"/>
  </r>
  <r>
    <m/>
    <n v="1"/>
    <m/>
    <m/>
    <s v="Migración CIAC /Atento"/>
    <s v="Migración de actividades de asesores comerciales que actualmente desempeña personal interno a terciarizarlo con Atento en el CSC"/>
    <m/>
    <d v="2025-04-01T00:00:00"/>
    <d v="2025-04-01T00:00:00"/>
    <d v="2025-06-01T00:00:00"/>
    <n v="61"/>
    <s v="On time"/>
    <s v="Ventas &amp; Mkt."/>
    <m/>
    <s v="Digital Nlatam - Citizen Developers"/>
    <x v="0"/>
    <m/>
    <s v="Pilar Arenas"/>
    <s v="Gonzalo Algarra"/>
    <s v="Gonzalo Algarra"/>
    <m/>
    <m/>
    <s v="PGP Nacional"/>
    <s v="Si"/>
    <s v="Pilar Arenas"/>
    <m/>
    <n v="5"/>
    <n v="5"/>
    <n v="5"/>
    <n v="5"/>
    <n v="3"/>
    <n v="3"/>
    <n v="3"/>
    <n v="435"/>
    <n v="4"/>
    <n v="5"/>
    <n v="3"/>
    <n v="3"/>
    <n v="3"/>
    <n v="5"/>
    <n v="3"/>
    <n v="390"/>
    <n v="825"/>
    <s v="S: Se solicita a Pilar Arenas empezar a trabajar con Equipo de CSC para migrar actividades. Se sostienen reuniones en el mes de Abril_x000a_N: En proceso transición de actividades durante May y Jun."/>
    <m/>
    <s v="Optimizacion del Proceso"/>
    <m/>
    <x v="7"/>
    <m/>
    <m/>
    <m/>
    <m/>
    <m/>
    <m/>
    <m/>
    <n v="0"/>
    <m/>
    <m/>
    <s v="Desarrollo"/>
  </r>
  <r>
    <m/>
    <n v="92"/>
    <m/>
    <m/>
    <s v="Dashboard Digital de KPI´s  Administrativos para Sucursales"/>
    <s v="Herramienta donde se integran los KPIs de forma diaria para seguimiento y toma de acciones de forma oportuna en temas adminisrativos: reclamaciones, bitácoras, uso HH, Conciliación rutas, transitos, permisos, gastos que actualmente se integran manualmente."/>
    <m/>
    <d v="2025-04-01T00:00:00"/>
    <d v="2025-04-01T00:00:00"/>
    <d v="2025-05-23T00:00:00"/>
    <n v="52"/>
    <s v="On time"/>
    <s v="Finanzas, RH, Administración"/>
    <m/>
    <s v="Digital Nlatam - Citizen Developers"/>
    <x v="0"/>
    <m/>
    <s v="Aldo Maldonado"/>
    <s v="Oscar Flores"/>
    <s v="Oscar Flores"/>
    <m/>
    <s v="José Ramón Rodríguez"/>
    <s v="PGP Nacional"/>
    <s v="Si"/>
    <s v="Marina Dávila"/>
    <s v="Marketing/Ventas Cilindros"/>
    <n v="3"/>
    <n v="5"/>
    <n v="1"/>
    <n v="5"/>
    <n v="0"/>
    <n v="1"/>
    <n v="3"/>
    <n v="270"/>
    <n v="5"/>
    <n v="5"/>
    <n v="2"/>
    <n v="3"/>
    <n v="5"/>
    <n v="3"/>
    <n v="5"/>
    <n v="420"/>
    <n v="690"/>
    <s v="S: Se libera la herramienta, se da capacitación a usuarios._x000a_N: Se dará acceso a gerentes comerciales."/>
    <m/>
    <s v="Compliance"/>
    <m/>
    <x v="0"/>
    <m/>
    <m/>
    <m/>
    <m/>
    <m/>
    <m/>
    <m/>
    <n v="0"/>
    <m/>
    <m/>
    <s v="Terminado"/>
  </r>
  <r>
    <s v="G7"/>
    <n v="1"/>
    <s v="GPG34734"/>
    <m/>
    <s v="Argus for Customer Contracts"/>
    <s v="El objetivo es alimentar la herramienta con contratos y esta genere tablas e info de manera organizada (predefinida). Con el objetivo de identificar oportunidades de cobros o ajustes a clientes."/>
    <m/>
    <s v="PROYECTO ANTERIOR"/>
    <d v="2024-08-01T00:00:00"/>
    <d v="2025-05-24T00:00:00"/>
    <n v="296"/>
    <s v="On time"/>
    <s v="Finanzas, RH, Administración"/>
    <s v="No"/>
    <s v="Digital Nlatam - Citizen Developers"/>
    <x v="0"/>
    <s v="Global AI"/>
    <s v="NA"/>
    <s v="Ninfaedith Fernández"/>
    <s v="Ninfaedith Fernández"/>
    <s v="Iván Arredondo"/>
    <s v="Tania Mercado"/>
    <s v="Finanzas /Compras / IT"/>
    <s v="Sí"/>
    <s v="Claudia Oliden"/>
    <s v="Finanzas/RH/Compras/Nitropet"/>
    <n v="4"/>
    <n v="5"/>
    <n v="1"/>
    <n v="5"/>
    <n v="3"/>
    <n v="3"/>
    <n v="5"/>
    <n v="390"/>
    <n v="4"/>
    <n v="4"/>
    <n v="3"/>
    <n v="5"/>
    <n v="5"/>
    <n v="3"/>
    <n v="5"/>
    <n v="435"/>
    <n v="825"/>
    <s v="S: Se finaliza y en un proyecto posterior se integrará al CRM._x000a_N: En un siguiente proyecto se desarrollará la integración con CRM e integrar al equipo de T. Digital, Edgar Madrigal, Ruben Gonzalez y Cindy Lozano"/>
    <s v="Falta la integración al CRM como una segunda etapa."/>
    <n v="64000"/>
    <m/>
    <x v="2"/>
    <m/>
    <m/>
    <m/>
    <m/>
    <m/>
    <m/>
    <m/>
    <n v="0"/>
    <d v="2025-06-01T00:00:00"/>
    <m/>
    <s v="Terminado"/>
  </r>
  <r>
    <m/>
    <n v="1"/>
    <s v="AM03523"/>
    <m/>
    <s v="Herramienta Digital para el análisis y seguimiento de facturas no timbradas con el error relacionado"/>
    <s v="Algoritmo inteligente que identifica los casos de facturas no timbradas para detonar acciones correctiva, mejorar el control de las transacciones y evitar sanciones"/>
    <m/>
    <d v="2025-01-01T00:00:00"/>
    <d v="2025-01-02T00:00:00"/>
    <d v="2025-06-01T00:00:00"/>
    <n v="150"/>
    <s v="On time"/>
    <s v="Finanzas, RH, Administración"/>
    <m/>
    <s v="Digital Nlatam - Citizen Developers"/>
    <x v="0"/>
    <s v="Digital"/>
    <s v="Aldo Maldonado"/>
    <s v="Oscar Flores"/>
    <s v="Oscar Flores"/>
    <s v="Marina Dávila"/>
    <s v="José Ramón Rodríguez"/>
    <s v="Finanzas /Compras / IT"/>
    <s v="Sí"/>
    <s v="Marina Dávila"/>
    <s v="Finanzas/RH/Compras/Nitropet"/>
    <n v="3"/>
    <n v="5"/>
    <n v="4"/>
    <n v="5"/>
    <n v="1"/>
    <n v="3"/>
    <n v="3"/>
    <n v="360"/>
    <n v="5"/>
    <n v="5"/>
    <n v="2"/>
    <n v="3"/>
    <n v="5"/>
    <n v="3"/>
    <n v="3"/>
    <n v="390"/>
    <n v="750"/>
    <s v="S: Mensualmente en GE existe un promedio de 120 facturas (1.4mmps) que no se timbran por error en datos fiscales, actualmente se obtiene reporte y se trabaja manualmente para identificarlas y tomar acciones._x000a_Posibles Consecuencias para el negocio:_x000a_Denuncia ante SAT, multas, cierre de establecimiento, revocación de certificado. _x000a_Se libera dentro del Scorecard daily visor de ordenes retenidas."/>
    <s v="Se agenda sesión con IT_x000a_30 /Junio : Concluido"/>
    <s v="Control"/>
    <m/>
    <x v="0"/>
    <m/>
    <m/>
    <m/>
    <m/>
    <m/>
    <m/>
    <m/>
    <n v="0"/>
    <m/>
    <m/>
    <s v="Concluido"/>
  </r>
  <r>
    <m/>
    <n v="68"/>
    <s v="AM03521"/>
    <m/>
    <s v="Herramienta Digital para el analisis y seguimiento de Bitácoras de ingresos pendientes de cerrar"/>
    <s v="Visor en Power BI para visualizar bitácoras pendiente de cerrar, el importe pendiente de cerrar, medición del tiempo de ciclo, la tendencia a través del tiempo, la vista calendario de lo pendiente y el tipo de recolección de efectivo"/>
    <m/>
    <d v="2025-02-01T00:00:00"/>
    <d v="2025-01-02T00:00:00"/>
    <d v="2025-06-01T00:00:00"/>
    <n v="150"/>
    <s v="On time"/>
    <s v="Finanzas, RH, Administración"/>
    <m/>
    <s v="Digital Nlatam - Citizen Developers"/>
    <x v="0"/>
    <m/>
    <s v="Aldo Maldonado"/>
    <s v="Oscar Flores"/>
    <s v="Oscar Flores"/>
    <m/>
    <s v="José Ramón Rodríguez"/>
    <s v="PGP Nacional"/>
    <s v="Si"/>
    <s v="Marina Dávila"/>
    <s v="Marketing/Ventas Cilindros"/>
    <n v="3"/>
    <n v="5"/>
    <n v="1"/>
    <n v="5"/>
    <n v="0"/>
    <n v="1"/>
    <n v="5"/>
    <n v="300"/>
    <n v="5"/>
    <n v="5"/>
    <n v="2"/>
    <n v="3"/>
    <n v="5"/>
    <n v="3"/>
    <n v="5"/>
    <n v="420"/>
    <n v="720"/>
    <s v="S: Se termina desarrollo por parte del equipo de Pedro Ramírez, se realizam sesiones de revisión y se solicitan algunos ajustes. Aldo continua con desarrollo e implementa dashboard en scorecard diario para seguimiento a bitácoras pendientes de cerrar. Se libera a supervisores administrativos._x000a_N: Se genera vista para liberar a todos los ventas mostrador_x000a_"/>
    <s v="Concluido"/>
    <s v="Compliance"/>
    <m/>
    <x v="0"/>
    <m/>
    <m/>
    <m/>
    <m/>
    <m/>
    <m/>
    <m/>
    <n v="0"/>
    <m/>
    <m/>
    <s v="Concluido"/>
  </r>
  <r>
    <m/>
    <n v="99"/>
    <m/>
    <m/>
    <s v="Página de Sharepoint de Alimentos (desarrollo de Negocios)"/>
    <s v="Desarrollo de la página de desarrollo de Mercado para alimentos con información útil para el personal de ventas. "/>
    <m/>
    <d v="2025-05-01T00:00:00"/>
    <d v="2025-05-26T00:00:00"/>
    <d v="2025-06-25T00:00:00"/>
    <n v="30"/>
    <s v="On time"/>
    <s v="Ventas &amp; Mkt."/>
    <s v="No"/>
    <s v="Digital Nlatam - Citizen Developers"/>
    <x v="0"/>
    <s v="Digital"/>
    <s v="Nineth Gallegos / Claudia Oliden"/>
    <s v="Nineth Gallegos"/>
    <s v="Nineth Gallegos"/>
    <s v="NA"/>
    <s v="José Ramón Rodríguez"/>
    <s v="Desarrollo de Negocios"/>
    <s v="Si"/>
    <s v="Claudia Oliden"/>
    <s v="Marketing/Ventas Cilindros"/>
    <n v="3"/>
    <n v="1"/>
    <n v="2"/>
    <n v="5"/>
    <n v="0"/>
    <n v="3"/>
    <n v="0"/>
    <n v="210"/>
    <n v="5"/>
    <n v="5"/>
    <n v="4"/>
    <n v="5"/>
    <n v="3"/>
    <n v="5"/>
    <n v="5"/>
    <n v="480"/>
    <n v="690"/>
    <s v="S: Sitio terminado y validado por Nineth Gallegos"/>
    <m/>
    <s v="Reducción de Tiempos de consulta"/>
    <m/>
    <x v="1"/>
    <m/>
    <m/>
    <m/>
    <m/>
    <m/>
    <m/>
    <m/>
    <n v="0"/>
    <m/>
    <m/>
    <s v="Terminado"/>
  </r>
  <r>
    <m/>
    <n v="1"/>
    <m/>
    <m/>
    <s v="Página de Sharepoint de Precios y Contratos."/>
    <s v="Actualización de la página de PYC con información relevante para el área comercial."/>
    <m/>
    <d v="2025-04-23T00:00:00"/>
    <d v="2025-05-22T00:00:00"/>
    <d v="2025-06-25T00:00:00"/>
    <n v="34"/>
    <s v="On time"/>
    <s v="Finanzas, RH, Administración"/>
    <s v="No"/>
    <s v="Digital Nlatam - Citizen Developers"/>
    <x v="0"/>
    <s v="Digital"/>
    <s v="Claudia Oliden"/>
    <s v="Ninfaedith Fernández"/>
    <s v="Ninfaedith Fernández"/>
    <s v="NA"/>
    <s v="Tania Mercado"/>
    <s v="Finanzas /Compras / IT"/>
    <s v="Si"/>
    <s v="Claudia Oliden"/>
    <s v="Finanzas/RH/Compras/Nitropet"/>
    <n v="3"/>
    <n v="5"/>
    <n v="4"/>
    <n v="5"/>
    <n v="0"/>
    <n v="3"/>
    <n v="0"/>
    <n v="300"/>
    <n v="5"/>
    <n v="5"/>
    <n v="4"/>
    <n v="5"/>
    <n v="3"/>
    <n v="5"/>
    <n v="5"/>
    <n v="480"/>
    <n v="780"/>
    <s v="S: Sitio terminado y validado por Ninfaedith Fernández."/>
    <m/>
    <s v="Reducción de Tiempos de consulta"/>
    <m/>
    <x v="1"/>
    <m/>
    <m/>
    <m/>
    <m/>
    <m/>
    <m/>
    <m/>
    <n v="0"/>
    <m/>
    <m/>
    <s v="Terminado"/>
  </r>
  <r>
    <m/>
    <n v="62"/>
    <m/>
    <m/>
    <s v="Herramienta Digital para el análisis y seguimiento de Facturas retenidas sin contabilizar (duplicado)"/>
    <s v="Herramienta que Identifique ventas retenidas en estatus 580 - 620 con el fin de identificar el error con un algoritmo inteligente y liberarlas lo antes posible."/>
    <m/>
    <d v="2025-01-01T00:00:00"/>
    <d v="2025-01-02T00:00:00"/>
    <d v="2025-06-01T00:00:00"/>
    <m/>
    <s v="Cancelado"/>
    <s v="Finanzas, RH, Administración"/>
    <m/>
    <s v="Digital Nlatam - Citizen Developers"/>
    <x v="2"/>
    <s v="Digital"/>
    <s v="Aldo Maldonado"/>
    <s v="Oscar Flores"/>
    <s v="Oscar Flores"/>
    <s v="Marina Dávila"/>
    <s v="José Ramón Rodríguez"/>
    <s v="Finanzas /Compras / IT"/>
    <s v="Sí"/>
    <s v="Marina Dávila"/>
    <s v="Finanzas/RH/Compras/Nitropet"/>
    <n v="3"/>
    <n v="5"/>
    <n v="1"/>
    <n v="5"/>
    <n v="3"/>
    <n v="5"/>
    <n v="3"/>
    <n v="375"/>
    <n v="5"/>
    <n v="5"/>
    <n v="2"/>
    <n v="3"/>
    <n v="3"/>
    <n v="3"/>
    <n v="3"/>
    <n v="360"/>
    <n v="735"/>
    <s v="S: En nov-24 se tenían 163 documentos a crédito de enero a octubre en 580-620 por un importe de $1.8 mmps.  Se definen reglas para identificar ordenes/facturas de producto ya entregado y que aún no esta contabilizado en JDE (estatus 580-620 y anteriores, ordenes con código de retención o pedientes por TA) así como sus motivos y responsable de avanzar dichas ordenes. Se libera información en dashboard de scorecard daily._x000a_N: Crear roles específicos para acceso a la información a usuarios de las areas: Soporte Integra, Operaciones, Facturación, Crédito y Cobranza."/>
    <s v="Se agenda sesión 29 abril con Cobranza y Facturación"/>
    <n v="50000"/>
    <m/>
    <x v="19"/>
    <m/>
    <m/>
    <m/>
    <m/>
    <m/>
    <m/>
    <m/>
    <n v="0"/>
    <d v="2025-08-01T00:00:00"/>
    <m/>
    <s v="Cancelado"/>
  </r>
  <r>
    <m/>
    <n v="1"/>
    <s v="AM03517"/>
    <m/>
    <s v="Herramienta Digital para el análisis y seguimiento del uso de Hand Held en Distrubución"/>
    <s v="Herramienta de uso diario con visibilidad de uso de las HH, responsables administrativos, zonas, detalle de clientes y vendedores_x000a_"/>
    <m/>
    <d v="2025-06-01T00:00:00"/>
    <d v="2025-06-01T00:00:00"/>
    <d v="2025-06-30T00:00:00"/>
    <n v="29"/>
    <s v="On time"/>
    <s v="Finanzas, RH, Administración"/>
    <m/>
    <s v="Digital Nlatam - Citizen Developers"/>
    <x v="0"/>
    <s v="Digital"/>
    <s v="Aldo Maldonado"/>
    <s v="Oscar Flores"/>
    <s v="Oscar Flores"/>
    <s v="N/A"/>
    <s v="José Ramón Rodríguez"/>
    <m/>
    <s v="Si"/>
    <s v="Pilar Arenas"/>
    <s v="Finanzas/RH/Compras/Nitropet"/>
    <n v="3"/>
    <n v="5"/>
    <n v="4"/>
    <n v="5"/>
    <n v="0"/>
    <n v="1"/>
    <n v="3"/>
    <n v="315"/>
    <n v="5"/>
    <n v="5"/>
    <n v="3"/>
    <n v="5"/>
    <n v="5"/>
    <n v="5"/>
    <n v="5"/>
    <n v="495"/>
    <n v="810"/>
    <s v="Se mejoró el reporte original de uso de HH, asignando responsables administrativos, detalle de lo que debe trabajar, por Región y localidad "/>
    <s v="Concluido "/>
    <s v="Control "/>
    <m/>
    <x v="0"/>
    <m/>
    <m/>
    <m/>
    <m/>
    <m/>
    <m/>
    <m/>
    <n v="0"/>
    <m/>
    <m/>
    <s v="Análisis"/>
  </r>
  <r>
    <m/>
    <n v="1"/>
    <m/>
    <m/>
    <s v="APP/ BD de documentos para cumplimiento del REPSE en proyectos con clientes para servicios especializados Microbulk."/>
    <s v="APP / BD para solicitud y disponibilidad de documentos requeridos (pagos de nómina /IMSS / INFONAVIT) del REPSE en proyectos de Microbulk con el cliente."/>
    <m/>
    <d v="2025-05-06T00:00:00"/>
    <d v="2025-05-06T00:00:00"/>
    <d v="2025-06-30T00:00:00"/>
    <n v="55"/>
    <s v="On time"/>
    <s v="Ventas &amp; Mkt."/>
    <s v="No"/>
    <s v="Digital Nlatam - Citizen Developers"/>
    <x v="0"/>
    <s v="Digital"/>
    <s v="Adán Alarcón"/>
    <s v="Jessica Zanella"/>
    <s v="Adán Alarcón"/>
    <s v="NA"/>
    <m/>
    <s v="PGP Nacional"/>
    <s v="Si"/>
    <s v="Claudia Oliden"/>
    <s v="Marketing/Ventas Cilindros"/>
    <n v="3"/>
    <n v="5"/>
    <n v="2"/>
    <n v="5"/>
    <n v="0"/>
    <n v="3"/>
    <n v="3"/>
    <n v="315"/>
    <n v="5"/>
    <n v="5"/>
    <n v="4"/>
    <n v="5"/>
    <n v="3"/>
    <n v="5"/>
    <n v="5"/>
    <n v="480"/>
    <n v="795"/>
    <s v="S: En etapa de implementación, por pasar la info a comunicación."/>
    <s v="Proyecto desarrollado por CITIZEN DEVELOPER: Adán Alarcón"/>
    <s v="Tiempo / Compliance"/>
    <m/>
    <x v="0"/>
    <m/>
    <m/>
    <m/>
    <m/>
    <m/>
    <m/>
    <m/>
    <n v="0"/>
    <m/>
    <m/>
    <s v="Terminado"/>
  </r>
  <r>
    <m/>
    <n v="28"/>
    <m/>
    <m/>
    <s v="Firma Electrónica de documentos legales (Dotaciones, crédito, homecare)"/>
    <s v="Proceso digital para la firma de documentos legales que soportan activos de Linde._x000a_"/>
    <m/>
    <s v="TBD"/>
    <d v="2024-01-20T00:00:00"/>
    <d v="2025-10-01T00:00:00"/>
    <n v="619"/>
    <s v="On time"/>
    <s v="Finanzas, RH, Administración"/>
    <m/>
    <s v="IT Group"/>
    <x v="3"/>
    <s v="IT Local"/>
    <m/>
    <s v="Manuel Lozoya"/>
    <s v="Pilar Arenas"/>
    <s v="Yasmin Barragan "/>
    <s v="Tania Mercado"/>
    <s v="PGP Nte./ Occidente / Noroeste"/>
    <s v="Sí"/>
    <s v="Pilar Arenas"/>
    <s v="Finanzas/RH/Compras/Nitropet"/>
    <n v="5"/>
    <n v="5"/>
    <n v="5"/>
    <n v="5"/>
    <n v="3"/>
    <n v="5"/>
    <n v="3"/>
    <n v="465"/>
    <n v="3"/>
    <n v="2"/>
    <n v="2"/>
    <n v="5"/>
    <n v="1"/>
    <n v="1"/>
    <n v="1"/>
    <n v="225"/>
    <n v="690"/>
    <s v="S: En proceso el Risk Assesment con Corporación por IT, se está re-evaluando la cantidad de plantillas y formatos del negocio de Medicinales neCésarios en la operación para ajustar cotización de OPEX. Inician pruebas y configuraciones en HH, 30 Ene._x000a_N: Revisar resultados de las pruebas finales en HH de la aplicación. Ajustar Business Case con la información obtenida y validar el GO/No Go del proyecto"/>
    <s v="1. Concluir pruebas de campo con HH, está detenido hasta que la Corporación libere el uso de la HH y los permisos _x000a_2. Se concluyo con la actualización de los números de Homecare_x000a_3. Se enviará la información a (No hay sugerencias) para la actualización de la propuesta económica /28 de feb _x000a_4. Revisar plan de implementación con base en los números de transacciones actualizados_x000a_5. Se revisó con Alan la tabla de beneficios y se va actualizar, revisar números 26 de Feb_x000a__x000a_"/>
    <m/>
    <s v="USD $501 K_x000a_"/>
    <x v="0"/>
    <m/>
    <m/>
    <m/>
    <m/>
    <m/>
    <m/>
    <m/>
    <n v="0"/>
    <m/>
    <m/>
    <s v="Análisis"/>
  </r>
  <r>
    <m/>
    <n v="129"/>
    <m/>
    <m/>
    <s v="Fase 2 de sistema de dotaciones"/>
    <s v="Terminar integraciones con JDE y CRM como etapa 2 del proyecto._x000a_"/>
    <m/>
    <d v="2024-12-01T00:00:00"/>
    <m/>
    <m/>
    <m/>
    <s v="No iniciado"/>
    <s v="Finanzas, RH, Administración"/>
    <m/>
    <s v="IT Group"/>
    <x v="1"/>
    <s v="SSC"/>
    <m/>
    <s v="Erika Acosta"/>
    <s v="Erika Acosta"/>
    <s v="Sergio Villalobos"/>
    <s v="Tania Mercado"/>
    <s v="Excelencia operacional "/>
    <s v="Sí"/>
    <s v="Pilar Arenas"/>
    <s v="Finanzas/RH/Compras/Nitropet"/>
    <m/>
    <m/>
    <m/>
    <m/>
    <m/>
    <m/>
    <m/>
    <n v="0"/>
    <m/>
    <m/>
    <m/>
    <m/>
    <m/>
    <m/>
    <m/>
    <n v="0"/>
    <m/>
    <s v="S: Revisar con Montserrat Mejía"/>
    <s v="1. Sesión con Erika Acosta para validar el alcance de requerimientos y como acelerar el proyecto - 3 al 7 de marzo"/>
    <m/>
    <m/>
    <x v="3"/>
    <m/>
    <m/>
    <m/>
    <m/>
    <m/>
    <m/>
    <m/>
    <n v="0"/>
    <m/>
    <m/>
    <s v="Nuevo"/>
  </r>
  <r>
    <m/>
    <n v="1"/>
    <s v="AM03520"/>
    <m/>
    <s v="Heramienta Digital para el análisis y seguimiento diario reclamaciones"/>
    <s v="Seguimiento diario al cierre de reclamaciones con visibilidad de responsables administrativos, zonas, detalle de clientes y vendedores. Estatus, vencimiento, recurrencia etc._x000a_"/>
    <m/>
    <d v="2025-06-01T00:00:00"/>
    <d v="2025-06-01T00:00:00"/>
    <d v="2025-06-30T00:00:00"/>
    <n v="29"/>
    <s v="On time"/>
    <s v="Finanzas, RH, Administración"/>
    <m/>
    <s v="Digital Nlatam - Citizen Developers"/>
    <x v="0"/>
    <s v="Digital"/>
    <s v="Aldo Maldonado"/>
    <s v="Oscar Flores"/>
    <s v="Oscar Flores"/>
    <s v="N/A"/>
    <s v="José Ramón Rodríguez"/>
    <m/>
    <s v="Si"/>
    <s v="Pilar Arenas"/>
    <s v="Finanzas/RH/Compras/Nitropet"/>
    <n v="3"/>
    <n v="5"/>
    <n v="4"/>
    <n v="5"/>
    <n v="0"/>
    <n v="1"/>
    <n v="3"/>
    <n v="315"/>
    <n v="5"/>
    <n v="5"/>
    <n v="3"/>
    <n v="5"/>
    <n v="5"/>
    <n v="5"/>
    <n v="5"/>
    <n v="495"/>
    <n v="810"/>
    <s v="Se desarrolló un nuevo reporte para visualizar el estatus de las reclamaciones, este reporte se actualiza a diario.  Se puede visualizar por responsable administrativo, Región, localida. Estatus, reclamaciones por vencer y el deatlle de la información de la reclamación y todo lo documentado en el SMC"/>
    <s v="Concluido "/>
    <s v="Control "/>
    <m/>
    <x v="0"/>
    <m/>
    <m/>
    <m/>
    <m/>
    <m/>
    <m/>
    <m/>
    <n v="0"/>
    <m/>
    <m/>
    <s v="Análisis"/>
  </r>
  <r>
    <m/>
    <n v="1"/>
    <s v="AM03526"/>
    <m/>
    <s v="BD digital para administración de proyectos de construcción, remodelación o reubicaciones"/>
    <s v="BD que facilita el control y seguimiento de las actividades a ejecutar durante una construcción, remodelación, etc. "/>
    <m/>
    <d v="2025-01-01T00:00:00"/>
    <d v="2025-06-01T00:00:00"/>
    <d v="2025-06-30T00:00:00"/>
    <n v="29"/>
    <s v="On time"/>
    <s v="Finanzas, RH, Administración"/>
    <s v="No"/>
    <s v="Digital Nlatam - Citizen Developers"/>
    <x v="0"/>
    <s v="Digital"/>
    <s v="Practicantes"/>
    <s v="Oscar Flores"/>
    <s v="Octavio Rendón"/>
    <s v="TBD"/>
    <s v="José Ramón Rodríguez"/>
    <s v="PGP Nacional"/>
    <s v="Sí"/>
    <s v="Claudia Oliden"/>
    <s v="Marketing/Ventas Cilindros"/>
    <n v="3"/>
    <n v="5"/>
    <n v="1"/>
    <n v="3"/>
    <n v="0"/>
    <n v="1"/>
    <n v="3"/>
    <n v="240"/>
    <n v="5"/>
    <n v="5"/>
    <n v="5"/>
    <n v="5"/>
    <n v="5"/>
    <n v="5"/>
    <n v="5"/>
    <n v="525"/>
    <n v="765"/>
    <s v="Terminado"/>
    <s v="Se desarrolló un template de seguimiento  en office 365 lists, con la base de datos de proyectos de construcción y remodelación. Con los status de avance y pendientes"/>
    <s v="Control"/>
    <m/>
    <x v="1"/>
    <m/>
    <m/>
    <m/>
    <m/>
    <m/>
    <m/>
    <m/>
    <n v="0"/>
    <m/>
    <m/>
    <s v="Concluido"/>
  </r>
  <r>
    <m/>
    <n v="126"/>
    <m/>
    <m/>
    <s v="Facturación automática de cilindros en lento movimiento."/>
    <s v="Facturación automática de cilindros en lento movimiento, incluye un proceso simple de autorización.  Evitar la generación manual del proceso de facturación."/>
    <m/>
    <d v="2024-12-01T00:00:00"/>
    <m/>
    <m/>
    <m/>
    <s v="No iniciado"/>
    <s v="Ventas &amp; Mkt."/>
    <m/>
    <s v="IT Group"/>
    <x v="1"/>
    <s v="IT Local "/>
    <m/>
    <s v="Jorge Ruíz"/>
    <s v="TBD"/>
    <m/>
    <s v="Aldo Maldonado"/>
    <m/>
    <s v="Sí"/>
    <s v="Pilar Arenas"/>
    <s v="Marketing/Ventas Cilindros"/>
    <m/>
    <m/>
    <m/>
    <m/>
    <m/>
    <m/>
    <m/>
    <n v="0"/>
    <m/>
    <m/>
    <m/>
    <m/>
    <m/>
    <m/>
    <m/>
    <n v="0"/>
    <n v="0"/>
    <s v="S: Definir requerimientos para la solución"/>
    <s v="1. Revisar alcance con reporte de lento movimiento de TA - 3 al 7 de Marzo"/>
    <m/>
    <m/>
    <x v="6"/>
    <m/>
    <m/>
    <m/>
    <m/>
    <m/>
    <m/>
    <m/>
    <n v="0"/>
    <m/>
    <m/>
    <s v="Nuevo"/>
  </r>
  <r>
    <m/>
    <n v="1"/>
    <s v="AM03519"/>
    <m/>
    <s v="Actualización a la herramienta digital de seguimiento a Permisos en tiendas"/>
    <s v="Mejoras al reporte. incluye al responsable administrativo y una visión de corto plazo de lo que está en riesgo de vencimiento."/>
    <m/>
    <d v="2025-06-01T00:00:00"/>
    <d v="2025-06-01T00:00:00"/>
    <d v="2025-06-30T00:00:00"/>
    <n v="29"/>
    <s v="On time"/>
    <s v="Finanzas, RH, Administración"/>
    <m/>
    <s v="Digital Nlatam - Citizen Developers"/>
    <x v="0"/>
    <s v="Digital"/>
    <s v="Aldo Maldonado"/>
    <s v="Oscar Flores"/>
    <s v="Oscar Flores"/>
    <s v="N/A"/>
    <s v="José Ramón Rodríguez"/>
    <m/>
    <s v="Si"/>
    <s v="Pilar Arenas"/>
    <s v="Finanzas/RH/Compras/Nitropet"/>
    <n v="3"/>
    <n v="5"/>
    <n v="4"/>
    <n v="5"/>
    <n v="0"/>
    <n v="1"/>
    <n v="3"/>
    <n v="315"/>
    <n v="5"/>
    <n v="5"/>
    <n v="3"/>
    <n v="5"/>
    <n v="5"/>
    <n v="5"/>
    <n v="5"/>
    <n v="495"/>
    <n v="810"/>
    <s v="Se desarrolló un nuevo reporte sobre la base del anterior, que no solo muestra el estatus de los permisos si no que también permite dar un seguimiento diario del los permisos en riesgo de vencimiento en el corto plazo."/>
    <s v="Concluido "/>
    <s v="Control "/>
    <m/>
    <x v="0"/>
    <m/>
    <m/>
    <m/>
    <m/>
    <m/>
    <m/>
    <m/>
    <n v="0"/>
    <m/>
    <m/>
    <s v="Análisis"/>
  </r>
  <r>
    <m/>
    <n v="8"/>
    <m/>
    <m/>
    <s v="Eliminación de manejo de efectivo en tiendas."/>
    <s v="Implementación Mercado Pago para ventas de contado, adecuación al Sistema de Bitácoras y Tesorería para el cierre de bitácoras."/>
    <m/>
    <s v="TBD"/>
    <d v="2025-06-01T00:00:00"/>
    <d v="2025-10-01T00:00:00"/>
    <n v="131"/>
    <s v="On time"/>
    <s v="Finanzas, RH, Administración"/>
    <m/>
    <s v="IT Group"/>
    <x v="3"/>
    <s v="Externo /IT"/>
    <m/>
    <s v="Oscar Flores/Marco Pacheco"/>
    <s v="Deyanira Blanco"/>
    <s v="Velia Niño, Marina Dávila"/>
    <s v="Tania Mercado"/>
    <s v="PGP NAL."/>
    <s v="Sí"/>
    <s v="Marina Dávila"/>
    <s v="Finanzas/RH/Compras/Nitropet"/>
    <n v="5"/>
    <n v="5"/>
    <n v="3"/>
    <n v="5"/>
    <n v="5"/>
    <n v="1"/>
    <n v="3"/>
    <n v="405"/>
    <n v="5"/>
    <n v="5"/>
    <n v="2"/>
    <n v="5"/>
    <n v="3"/>
    <n v="3"/>
    <n v="3"/>
    <n v="390"/>
    <n v="795"/>
    <s v="S: Se firma NDA  y contato. Se implementa nuevo desarrollo en sistema Bitácoras y Tesorería. Se inicia en Agosto piloto con 6 sucursales._x000a_N: En mes septiembre se avanza con implementación en 30 localidades y en octubre con las 46 localidades restantes, a partir de noviembre se inicia cancelación servicio panamericano. Evaluación proceso conductores para eliminación del manejo de efectivo en rutas para implementar en octubre"/>
    <m/>
    <n v="150000"/>
    <m/>
    <x v="0"/>
    <m/>
    <m/>
    <m/>
    <m/>
    <m/>
    <m/>
    <m/>
    <n v="0"/>
    <d v="2025-10-01T00:00:00"/>
    <m/>
    <s v="Desarrollo"/>
  </r>
  <r>
    <m/>
    <n v="16"/>
    <m/>
    <m/>
    <s v="ECOA etapa II Mezclas especiales"/>
    <s v="Replicar la funcionalidad de ECOA para gases puros para las Mezclas especiales. Consiste en el desarrollo de reportes y certificados de calidad para las mezclas especiales. (etapa 1 réplica de código QR)"/>
    <m/>
    <s v="TBD"/>
    <d v="2025-01-02T00:00:00"/>
    <s v="TBD"/>
    <n v="281"/>
    <s v="Stand by"/>
    <s v="Servicio al Cliente"/>
    <m/>
    <s v="IT Group"/>
    <x v="3"/>
    <s v="IT Local "/>
    <s v="N/A"/>
    <s v="Raúl Gallegos "/>
    <s v="Arael Mejía"/>
    <s v="Ismael Hernández"/>
    <s v="Aldo Maldonado"/>
    <m/>
    <s v="Sí"/>
    <s v="Pilar Arenas"/>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19 Feb con Raul Gallegos, su equipo, Rodolfo Gomez, Ismael Hernández."/>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
    <m/>
    <s v="$TBD"/>
    <x v="0"/>
    <m/>
    <m/>
    <m/>
    <m/>
    <m/>
    <m/>
    <m/>
    <n v="0"/>
    <m/>
    <m/>
    <s v="Desarrollo"/>
  </r>
  <r>
    <m/>
    <n v="86"/>
    <m/>
    <m/>
    <s v="Cambio de reporte rotación de tableau a Power BI"/>
    <s v="Migración de reportes de Tableau a power BI por Directriz._x000a_"/>
    <m/>
    <s v="TBD"/>
    <d v="2024-12-15T00:00:00"/>
    <s v="TBD"/>
    <n v="299"/>
    <s v="Cancelado"/>
    <s v="Operaciones"/>
    <m/>
    <s v="Digital Nlatam - Citizen Developers"/>
    <x v="2"/>
    <s v="Digital "/>
    <m/>
    <s v="Erika Acosta"/>
    <s v="Erika Acosta"/>
    <s v="TBD"/>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_x000a_2. Agosto 2025 : Se hará una sesión de alineación para validar requerimientos sobre una nueva aplicación y necesidad.  Dependiendo de esta sesión se decidí si iniciar con la migración de tableau a power BI, se coloca en HOLD hasta nuevo aviso."/>
    <m/>
    <m/>
    <x v="6"/>
    <m/>
    <m/>
    <m/>
    <m/>
    <m/>
    <m/>
    <m/>
    <n v="0"/>
    <m/>
    <m/>
    <s v="Análisis"/>
  </r>
  <r>
    <m/>
    <n v="115"/>
    <m/>
    <m/>
    <s v="Desarrollo para sustituir avión de entrada y salida de unidades *"/>
    <s v="Formato digital para sustituir el avión de entrada y salida de unidades para mejorar el control y aprovechar el uso de información digital _x000a_"/>
    <m/>
    <d v="2025-01-01T00:00:00"/>
    <m/>
    <m/>
    <m/>
    <s v="No iniciado"/>
    <s v="Distribución"/>
    <s v="No"/>
    <s v="IT Group"/>
    <x v="1"/>
    <s v="IT local/digital"/>
    <s v="Practicantes"/>
    <s v="Erika Acosta"/>
    <s v="Erika Acosta"/>
    <s v="TBD"/>
    <s v="Miguel Delgado"/>
    <s v="Operaciones"/>
    <s v="Sí"/>
    <s v="Marina Dávila"/>
    <s v="Producción/Distribución Envasados"/>
    <n v="3"/>
    <n v="1"/>
    <n v="3"/>
    <n v="5"/>
    <n v="1"/>
    <n v="3"/>
    <n v="3"/>
    <n v="285"/>
    <n v="5"/>
    <n v="5"/>
    <n v="3"/>
    <n v="1"/>
    <n v="1"/>
    <n v="3"/>
    <n v="1"/>
    <n v="285"/>
    <n v="570"/>
    <s v="S: El Avión es un formato que actualmente se utiliza para contabilizar cilindros que sale a la ruta. Es en papel._x000a_N: Revisar con el negocio los requerimientos para evaluar"/>
    <s v="Validar alcance de este proyecto. Aún pendiente validar el requerimiento."/>
    <m/>
    <m/>
    <x v="18"/>
    <m/>
    <m/>
    <m/>
    <m/>
    <m/>
    <m/>
    <m/>
    <n v="0"/>
    <m/>
    <m/>
    <s v="Nuevo"/>
  </r>
  <r>
    <m/>
    <n v="1"/>
    <s v="AM03525"/>
    <m/>
    <s v="Gestión de clientes nuevos "/>
    <s v="Dashboard de power BI para Medición de venta nueva en #Cantidad, $Valor y Volumen"/>
    <m/>
    <d v="2025-07-01T00:00:00"/>
    <d v="2025-07-01T00:00:00"/>
    <d v="2025-07-29T00:00:00"/>
    <n v="28"/>
    <s v="On time"/>
    <s v="Ventas &amp; Mkt."/>
    <m/>
    <s v="Digital Nlatam - Citizen Developers"/>
    <x v="0"/>
    <s v="N/A"/>
    <s v="Aldo Maldonado"/>
    <s v="Oscar Flores"/>
    <s v="Oscar Flores"/>
    <m/>
    <s v="José Ramón Rodríguez"/>
    <s v="VP Gases Envasados"/>
    <m/>
    <s v="Pilar Arenas"/>
    <m/>
    <n v="3"/>
    <n v="5"/>
    <n v="3"/>
    <n v="5"/>
    <n v="5"/>
    <n v="3"/>
    <n v="5"/>
    <n v="435"/>
    <n v="5"/>
    <n v="5"/>
    <n v="4"/>
    <n v="5"/>
    <n v="5"/>
    <n v="5"/>
    <n v="5"/>
    <n v="510"/>
    <n v="945"/>
    <s v="Se inició y concluyó el mismo mes de Junio.  Esta pendiente el seguimiento para alcanzar los beneficos"/>
    <s v="Terminado"/>
    <n v="150000"/>
    <m/>
    <x v="2"/>
    <m/>
    <m/>
    <m/>
    <n v="16236"/>
    <m/>
    <m/>
    <m/>
    <n v="16236"/>
    <s v="Agostos 2025"/>
    <d v="2026-08-01T00:00:00"/>
    <s v="Terminado"/>
  </r>
  <r>
    <m/>
    <n v="132"/>
    <m/>
    <m/>
    <s v="Automatización de Sistema de Llenado de Postmix"/>
    <m/>
    <m/>
    <d v="2025-03-07T00:00:00"/>
    <m/>
    <m/>
    <m/>
    <s v="No iniciado"/>
    <s v="Operaciones"/>
    <m/>
    <s v="Digital Nlatam - Citizen Developers"/>
    <x v="1"/>
    <m/>
    <m/>
    <s v="Diego Carpio"/>
    <m/>
    <m/>
    <s v="Aldo Maldonado"/>
    <m/>
    <s v="Si"/>
    <m/>
    <s v="Producción/Distribución Envasados"/>
    <m/>
    <m/>
    <m/>
    <m/>
    <m/>
    <m/>
    <m/>
    <m/>
    <m/>
    <m/>
    <m/>
    <m/>
    <m/>
    <m/>
    <m/>
    <n v="0"/>
    <m/>
    <s v="Revisar con el negocio"/>
    <m/>
    <m/>
    <m/>
    <x v="6"/>
    <m/>
    <m/>
    <m/>
    <m/>
    <m/>
    <m/>
    <m/>
    <n v="0"/>
    <m/>
    <m/>
    <s v="Nuevo"/>
  </r>
  <r>
    <m/>
    <n v="134"/>
    <m/>
    <m/>
    <s v="Dashboard Ejecutivo PGP de Indicadores por Area. Producción / Distribución / Comercial / Administracion"/>
    <s v="Dashboard Ejecutivo PGP de Indicadores por Area. Producción / Distribución / Comercial / Administracion"/>
    <m/>
    <d v="2025-08-01T00:00:00"/>
    <m/>
    <m/>
    <m/>
    <s v="No iniciado"/>
    <s v="Operaciones"/>
    <m/>
    <m/>
    <x v="1"/>
    <m/>
    <m/>
    <m/>
    <m/>
    <m/>
    <m/>
    <m/>
    <m/>
    <s v="Pilar Arenas"/>
    <m/>
    <m/>
    <m/>
    <m/>
    <m/>
    <m/>
    <m/>
    <m/>
    <m/>
    <m/>
    <m/>
    <m/>
    <m/>
    <m/>
    <m/>
    <m/>
    <n v="0"/>
    <m/>
    <m/>
    <m/>
    <m/>
    <m/>
    <x v="6"/>
    <m/>
    <m/>
    <m/>
    <m/>
    <m/>
    <m/>
    <m/>
    <n v="0"/>
    <m/>
    <m/>
    <s v="Nuevo"/>
  </r>
  <r>
    <m/>
    <n v="1"/>
    <m/>
    <m/>
    <s v="Actualización Automática de Tablero de Ventas Retail"/>
    <s v="Automatización de información en tablero existente. Actualmente IT y Retail gestionan parte de la información manual para actualizarlo. _x000a_"/>
    <m/>
    <d v="2024-11-06T00:00:00"/>
    <d v="2025-01-02T00:00:00"/>
    <d v="2025-07-01T00:00:00"/>
    <n v="180"/>
    <s v="On time"/>
    <s v="Ventas &amp; Mkt."/>
    <s v="Si"/>
    <s v="IT Group"/>
    <x v="0"/>
    <s v="SSC"/>
    <s v="Marina Dávila"/>
    <s v="Marco Pacheco"/>
    <s v="Deyanira Blanco"/>
    <s v="Juan Romero "/>
    <s v="José Ramón Rodríguez"/>
    <s v="PGP Centro/Sur"/>
    <s v="Sí"/>
    <s v="Marina Dávila"/>
    <s v="Marketing/Ventas Cilindros"/>
    <n v="3"/>
    <n v="5"/>
    <n v="2"/>
    <n v="5"/>
    <n v="1"/>
    <n v="5"/>
    <n v="3"/>
    <n v="360"/>
    <n v="5"/>
    <n v="5"/>
    <n v="3"/>
    <n v="3"/>
    <n v="5"/>
    <n v="5"/>
    <n v="5"/>
    <n v="465"/>
    <n v="825"/>
    <s v="S: Se crearon las cards 32535 ( para cargar de forma automática los vendedores vigentes - Juan Romero) la cual ya esta cerrada y la card 32536 (Programa para cargar las excepciones), ambas cards cerradas._x000a_"/>
    <s v="Concluido"/>
    <s v="Optimizacion del Proceso y reducción de tiempo admvo"/>
    <n v="0"/>
    <x v="1"/>
    <m/>
    <m/>
    <m/>
    <m/>
    <m/>
    <m/>
    <m/>
    <n v="0"/>
    <m/>
    <m/>
    <s v="Terminado"/>
  </r>
  <r>
    <s v="E3"/>
    <n v="96"/>
    <m/>
    <m/>
    <s v="Automatización servicios  iniciales SAOS"/>
    <s v="Proceso de automatización de los servicios iniciales para pacientes de SAOS, pasando por los procesos de  servicio inicial, entrega de consumibles, entrega de equipo y servicio final."/>
    <m/>
    <s v="PROYECTO ANTERIOR"/>
    <d v="2025-01-15T00:00:00"/>
    <d v="2025-07-12T00:00:00"/>
    <n v="178"/>
    <s v="On time"/>
    <s v="Distribución"/>
    <s v="No"/>
    <s v="Transformación Digital"/>
    <x v="0"/>
    <s v="SSC"/>
    <s v="NA"/>
    <s v="Alan Mendoza"/>
    <s v="Omar Acosta"/>
    <s v="César Paz"/>
    <s v="José Ramón Rodríguez"/>
    <s v="Desarrollo de Negocios"/>
    <s v="Sí"/>
    <s v="Claudia Oliden"/>
    <s v="Producción/Distribución Envasados"/>
    <n v="3"/>
    <n v="5"/>
    <n v="5"/>
    <n v="5"/>
    <n v="3"/>
    <n v="3"/>
    <n v="3"/>
    <n v="405"/>
    <n v="3"/>
    <n v="4"/>
    <n v="2"/>
    <n v="5"/>
    <n v="3"/>
    <n v="1"/>
    <n v="1"/>
    <n v="285"/>
    <n v="690"/>
    <s v="S: Se llevó a cabo la orquestación con JDE el dia 12 de julio. Proyecto terminado por Omar Acosta."/>
    <m/>
    <n v="144000"/>
    <m/>
    <x v="1"/>
    <m/>
    <m/>
    <m/>
    <m/>
    <m/>
    <m/>
    <m/>
    <n v="0"/>
    <m/>
    <m/>
    <s v="Terminado"/>
  </r>
  <r>
    <m/>
    <n v="67"/>
    <m/>
    <m/>
    <s v="Facturas retenidas sin contabilizar"/>
    <s v="Herramienta que Identifique ventas retenidas en estatus 580 - 620 o estaus anteriores con el fin de identificar el error con un algoritmo inteligente y liberarlas lo antes posible."/>
    <m/>
    <d v="2025-01-01T00:00:00"/>
    <d v="2025-07-01T00:00:00"/>
    <d v="2025-07-31T00:00:00"/>
    <n v="30"/>
    <s v="On time"/>
    <s v="Finanzas, RH, Administración"/>
    <m/>
    <s v="Digital Nlatam - Citizen Developers"/>
    <x v="0"/>
    <s v="Digital"/>
    <s v="Aldo Maldonado"/>
    <s v="Oscar Flores"/>
    <s v="Oscar Flores"/>
    <s v="Marina Dávila"/>
    <s v="José Ramón Rodríguez"/>
    <s v="Finanzas /Compras / IT"/>
    <s v="Sí"/>
    <s v="Marina Dávila"/>
    <s v="Finanzas/RH/Compras/Nitropet"/>
    <n v="3"/>
    <n v="5"/>
    <n v="1"/>
    <n v="5"/>
    <n v="3"/>
    <n v="5"/>
    <n v="3"/>
    <n v="375"/>
    <n v="5"/>
    <n v="5"/>
    <n v="2"/>
    <n v="3"/>
    <n v="3"/>
    <n v="3"/>
    <n v="3"/>
    <n v="360"/>
    <n v="735"/>
    <s v="S: Se libera información en dashboard de scorecard daily._x000a_N: Crear roles específicos para acceso a la información a usuarios de las areas: Soporte Integra, Operaciones, Facturación, Crédito y Cobranza."/>
    <s v="Concluido"/>
    <n v="50000"/>
    <m/>
    <x v="0"/>
    <m/>
    <m/>
    <m/>
    <m/>
    <m/>
    <m/>
    <m/>
    <n v="0"/>
    <d v="2025-08-01T00:00:00"/>
    <m/>
    <s v="Analisis"/>
  </r>
  <r>
    <m/>
    <n v="131"/>
    <m/>
    <m/>
    <s v="Control de la merma y residuales de Helio en Pipas de Helio"/>
    <m/>
    <m/>
    <d v="2025-03-07T00:00:00"/>
    <m/>
    <m/>
    <m/>
    <s v="No iniciado"/>
    <s v="Operaciones"/>
    <m/>
    <m/>
    <x v="1"/>
    <m/>
    <m/>
    <m/>
    <s v="Heberto Marin"/>
    <m/>
    <m/>
    <m/>
    <s v="Si"/>
    <m/>
    <s v="Producción/Distribución Envasados"/>
    <m/>
    <m/>
    <m/>
    <m/>
    <m/>
    <m/>
    <m/>
    <m/>
    <m/>
    <m/>
    <m/>
    <m/>
    <m/>
    <m/>
    <m/>
    <n v="0"/>
    <m/>
    <s v="Revisar con el negocio"/>
    <m/>
    <m/>
    <m/>
    <x v="6"/>
    <m/>
    <m/>
    <m/>
    <m/>
    <m/>
    <m/>
    <m/>
    <n v="0"/>
    <m/>
    <m/>
    <s v="Nuevo"/>
  </r>
  <r>
    <m/>
    <n v="120"/>
    <m/>
    <m/>
    <s v="Conexión CONSOL con TA para el rastreo de cilindros de Gases Especiales"/>
    <s v="Fase 1. Rastrear con TA los cilindros pedidos a través de CONSOL desde su salida de planta Santo Domingo a localidades Linde y posteriormente al cliente._x000a_Fase 2. Programación automática en JDE_x000a_"/>
    <m/>
    <d v="2024-12-01T00:00:00"/>
    <m/>
    <m/>
    <m/>
    <s v="No iniciado"/>
    <s v="Servicio al Cliente"/>
    <m/>
    <s v="IT Group"/>
    <x v="1"/>
    <s v="SSC"/>
    <m/>
    <s v="Raúl Gallegos "/>
    <s v="Arael Mejía"/>
    <s v="TBD"/>
    <s v="Aldo Maldonado"/>
    <m/>
    <s v="Sí"/>
    <s v="Pilar Arenas"/>
    <m/>
    <n v="5"/>
    <n v="5"/>
    <n v="3"/>
    <n v="5"/>
    <n v="1"/>
    <n v="3"/>
    <n v="3"/>
    <n v="375"/>
    <m/>
    <m/>
    <m/>
    <m/>
    <m/>
    <m/>
    <m/>
    <n v="0"/>
    <n v="375"/>
    <s v="S: Actualmente se tienen herramientas como Green Mile que permite rastrear un pedido._x000a_N: Revisar con el negocio los requerimientos para definir alcance"/>
    <m/>
    <m/>
    <m/>
    <x v="3"/>
    <m/>
    <m/>
    <m/>
    <m/>
    <m/>
    <m/>
    <m/>
    <n v="0"/>
    <m/>
    <m/>
    <s v="Nuevo"/>
  </r>
  <r>
    <s v="A2"/>
    <n v="121"/>
    <m/>
    <m/>
    <s v="COMPENSA Sistema de compensación variable para Retail  (Ventas)  "/>
    <s v="Sistema para calcular la compensación variable de personal comercial de Retail._x000a_"/>
    <m/>
    <d v="2024-12-01T00:00:00"/>
    <m/>
    <m/>
    <m/>
    <s v="No iniciado"/>
    <s v="Ventas &amp; Mkt."/>
    <m/>
    <s v="IT Group"/>
    <x v="1"/>
    <s v="IT Local"/>
    <m/>
    <s v="Marco Pacheco"/>
    <s v="NinfaEdith Fernández / Deyanira Blanco (negocio)"/>
    <s v="Juan Lopez_x000a_ Julio Olvera"/>
    <s v="José Ramón Rodríguez"/>
    <s v="PGP Nte./ Occidente / Noroeste"/>
    <s v="Sí"/>
    <s v="Marina Dávila"/>
    <s v="Marketing/Ventas Cilindros"/>
    <n v="4"/>
    <n v="5"/>
    <n v="2"/>
    <n v="5"/>
    <n v="1"/>
    <n v="1"/>
    <n v="3"/>
    <n v="315"/>
    <m/>
    <m/>
    <m/>
    <m/>
    <m/>
    <m/>
    <m/>
    <n v="0"/>
    <n v="315"/>
    <s v="S: Se desarrollo una primer etapa para Bulk que termina en Mar25, se decisión poner on Hold el alcance para PGP_x000a_N: Retomar proyecto para PGP. Primero Definir reglas de negocio"/>
    <m/>
    <m/>
    <m/>
    <x v="20"/>
    <m/>
    <m/>
    <m/>
    <m/>
    <m/>
    <m/>
    <m/>
    <n v="0"/>
    <m/>
    <m/>
    <s v="Nuevo"/>
  </r>
  <r>
    <m/>
    <n v="77"/>
    <m/>
    <m/>
    <s v="Cobro automático de rentas y mtto. a clientes de contado"/>
    <s v="Automatizar el cobro de rentas y mantenimientos a clientes de contado."/>
    <m/>
    <d v="2024-12-01T00:00:00"/>
    <m/>
    <m/>
    <m/>
    <s v="No iniciado"/>
    <s v="Ventas &amp; Mkt."/>
    <m/>
    <s v="IT Group"/>
    <x v="1"/>
    <s v="IT Local"/>
    <m/>
    <s v="Marco Pacheco"/>
    <s v="Deyanira Blanco "/>
    <m/>
    <s v="José Ramón Rodríguez"/>
    <m/>
    <s v="Sí"/>
    <s v="Marina Dávila"/>
    <s v="Marketing/Ventas Cilindros"/>
    <n v="3"/>
    <n v="1"/>
    <n v="3"/>
    <n v="5"/>
    <n v="5"/>
    <n v="5"/>
    <n v="5"/>
    <n v="405"/>
    <n v="4"/>
    <n v="3"/>
    <n v="2"/>
    <n v="3"/>
    <n v="3"/>
    <n v="3"/>
    <n v="3"/>
    <n v="315"/>
    <n v="720"/>
    <s v="S: Automatizar el cobro de rentas y Mattos a clientes de Contado / Crédito_x000a_N: Realizar Junta para entender requerimientos del negocio. Sesión con Alejandro Torres / Deyanira Blanco / Rubén / Oscar Flores  Monterrubio. Evaluar uso de un Orquestador"/>
    <s v="Agendar sesión para definir requerimientos de Negocio 3Mar25"/>
    <m/>
    <m/>
    <x v="6"/>
    <m/>
    <m/>
    <m/>
    <m/>
    <m/>
    <m/>
    <m/>
    <n v="0"/>
    <m/>
    <m/>
    <s v="Nuevo"/>
  </r>
  <r>
    <s v="G5"/>
    <n v="89"/>
    <m/>
    <m/>
    <s v="Cierre automático de bitácoras para Ventas de contado"/>
    <s v="Conciliación automática de depósitos/transferencias del banco y pagos con tarjeta con las ventas de contado en el sistema de bitácoras_x000a_"/>
    <m/>
    <d v="2024-12-01T00:00:00"/>
    <m/>
    <m/>
    <m/>
    <s v="No iniciado"/>
    <s v="Ventas &amp; Mkt."/>
    <m/>
    <s v="IT Group"/>
    <x v="1"/>
    <s v="IT Local"/>
    <m/>
    <s v="Marco Pacheco"/>
    <s v="Deyanira Blanco"/>
    <s v="Carlos Arturo Rodríguez_x000a_/ Armando Ramos"/>
    <s v="José Ramón Rodríguez"/>
    <s v="Nacional"/>
    <s v="Sí"/>
    <s v="Marina Dávila"/>
    <s v="Marketing/Ventas Cilindros"/>
    <n v="5"/>
    <n v="5"/>
    <n v="2"/>
    <n v="5"/>
    <n v="0"/>
    <n v="5"/>
    <n v="5"/>
    <n v="405"/>
    <n v="3"/>
    <n v="3"/>
    <n v="2"/>
    <n v="5"/>
    <n v="1"/>
    <n v="3"/>
    <n v="3"/>
    <n v="300"/>
    <n v="705"/>
    <s v="S: Actualmente se realiza proceso manual para identificar los pagos de los clientes en sistema de Tesorería y posteriormente se relaciona ese pago en el sistema de bitácoras para la conciliación de la venta de contado._x000a_N: Detallar requerimiento con negocio"/>
    <s v="Este proyecto tiene dependencia del proyecto 23, donde se integra cierre de bitácora de ventas contado de Mercado Pago. Se podrían ir describiendo requerimientos de negocios con supuestos de funcionalidad con Mercado Pago"/>
    <m/>
    <m/>
    <x v="21"/>
    <m/>
    <m/>
    <m/>
    <m/>
    <m/>
    <m/>
    <m/>
    <n v="0"/>
    <m/>
    <m/>
    <s v="Nuevo"/>
  </r>
  <r>
    <m/>
    <n v="127"/>
    <m/>
    <m/>
    <s v="Centralización digitalización de expedientes"/>
    <s v="Digitalización y resguardo centralizado de expedientes de clientes de GE."/>
    <m/>
    <d v="2025-01-01T00:00:00"/>
    <m/>
    <m/>
    <m/>
    <s v="No iniciado"/>
    <s v="Finanzas, RH, Administración"/>
    <m/>
    <s v="IT Group"/>
    <x v="1"/>
    <s v="Externo /IT"/>
    <m/>
    <s v="Erika Acosta"/>
    <s v="Erika Acosta"/>
    <s v="TBD"/>
    <s v="Tania Mercado"/>
    <m/>
    <s v="Sí"/>
    <s v="Marina Dávila"/>
    <s v="Finanzas/RH/Compras/Nitropet"/>
    <m/>
    <m/>
    <m/>
    <m/>
    <m/>
    <m/>
    <m/>
    <n v="0"/>
    <m/>
    <m/>
    <m/>
    <m/>
    <m/>
    <m/>
    <m/>
    <n v="0"/>
    <n v="0"/>
    <s v="S: Se justificó centralizar físicamente los expedientes y Digitalizarlos con un Proveedor Externo_x000a_N: En proceso la contratación del proveedor_x000a_"/>
    <m/>
    <m/>
    <m/>
    <x v="6"/>
    <m/>
    <m/>
    <m/>
    <m/>
    <m/>
    <m/>
    <m/>
    <n v="0"/>
    <m/>
    <m/>
    <s v="Nuevo Arrancado"/>
  </r>
  <r>
    <m/>
    <n v="130"/>
    <m/>
    <m/>
    <s v="Cargo automático de cilindros paseados desde la entrega el conductor detone el proceso de facturación. Los cargos hoy son manuales incluir estadías."/>
    <s v="Cargo automático de cilindros paseados desde la entrega el conductor detone el proceso de facturación. Los cargos hoy son manuales incluir estadías."/>
    <m/>
    <d v="2024-12-01T00:00:00"/>
    <m/>
    <m/>
    <m/>
    <s v="No iniciado"/>
    <s v="Ventas &amp; Mkt."/>
    <m/>
    <s v="IT Group"/>
    <x v="1"/>
    <s v="IT Local "/>
    <m/>
    <s v="Jorge Ruíz"/>
    <s v="Jorge Ruíz"/>
    <m/>
    <s v="Aldo Maldonado"/>
    <m/>
    <s v="Sí"/>
    <s v="Marina Dávila"/>
    <s v="Marketing/Ventas Cilindros"/>
    <m/>
    <m/>
    <m/>
    <m/>
    <m/>
    <m/>
    <m/>
    <n v="0"/>
    <m/>
    <m/>
    <m/>
    <m/>
    <m/>
    <m/>
    <m/>
    <n v="0"/>
    <m/>
    <s v="Revisar con el negocio"/>
    <m/>
    <m/>
    <m/>
    <x v="22"/>
    <m/>
    <m/>
    <m/>
    <m/>
    <m/>
    <m/>
    <m/>
    <n v="0"/>
    <m/>
    <m/>
    <s v="Nuevo"/>
  </r>
  <r>
    <m/>
    <n v="103"/>
    <m/>
    <m/>
    <s v="Visor para medir el desempeño de la fuerza de ventas - Efectos"/>
    <s v="Herramienta para medir el desempeño en crecimiento de clientes por vendedor, Región y División. "/>
    <m/>
    <d v="2024-10-01T00:00:00"/>
    <d v="2025-01-15T00:00:00"/>
    <d v="2025-08-01T00:00:00"/>
    <n v="198"/>
    <s v="On time"/>
    <s v="Ventas &amp; Mkt."/>
    <m/>
    <s v="Digital Nlatam - Citizen Developers"/>
    <x v="0"/>
    <s v="N/A"/>
    <s v="Aldo Maldonado"/>
    <s v="Oscar Flores"/>
    <s v="Oscar Flores"/>
    <s v="Aldo Maldonado"/>
    <s v="José Ramón Rodríguez"/>
    <s v="PGP NAL."/>
    <s v="Sí"/>
    <s v="Marina Dávila"/>
    <s v="Marketing/Ventas Cilindros"/>
    <n v="3"/>
    <n v="5"/>
    <n v="1"/>
    <n v="5"/>
    <n v="0"/>
    <n v="5"/>
    <n v="3"/>
    <n v="330"/>
    <n v="5"/>
    <n v="5"/>
    <n v="2"/>
    <n v="3"/>
    <n v="3"/>
    <n v="3"/>
    <n v="3"/>
    <n v="360"/>
    <n v="690"/>
    <s v="S: Se revisa con usuario requerimiento y diselo del dashboard. Se obtiene en julio acceso a BD para los practicantes que van a realizar el desarrollo._x000a_N: Desarrollo en Power BI."/>
    <s v="Se programa sesión con Oscar Flores el 5 de mayo para validar requerimientos"/>
    <s v="Reducción de tiempo"/>
    <m/>
    <x v="1"/>
    <m/>
    <m/>
    <m/>
    <m/>
    <m/>
    <m/>
    <m/>
    <n v="0"/>
    <m/>
    <m/>
    <s v="Terminado"/>
  </r>
  <r>
    <m/>
    <n v="1"/>
    <m/>
    <m/>
    <s v="Ordenes Medigas Canceladas"/>
    <s v="Dashboard que muestre las ordenes del negocio de Medigas que han sido canceladas por el operador con sus motivos para su análisis._x000a_Actualización de dashboard estatus de pedidos Medigas_x000a_"/>
    <m/>
    <d v="2025-07-01T00:00:00"/>
    <d v="2025-07-15T00:00:00"/>
    <d v="2025-08-08T00:00:00"/>
    <n v="24"/>
    <s v="On time"/>
    <s v="Servicio al Cliente"/>
    <m/>
    <s v="Digital Nlatam - Citizen Developers"/>
    <x v="0"/>
    <s v="Trans Digital"/>
    <s v="Marina Dávila"/>
    <s v="Alan Mendoza"/>
    <s v="Alan Mendoza"/>
    <m/>
    <m/>
    <s v="PGP Nacional"/>
    <s v="Si"/>
    <s v="Marina Dávila"/>
    <s v="Marketing/Ventas Cilindros"/>
    <n v="3"/>
    <n v="5"/>
    <n v="1"/>
    <n v="5"/>
    <n v="0"/>
    <n v="3"/>
    <n v="3"/>
    <n v="300"/>
    <n v="5"/>
    <n v="5"/>
    <n v="3"/>
    <n v="5"/>
    <n v="5"/>
    <n v="5"/>
    <n v="5"/>
    <n v="495"/>
    <n v="795"/>
    <s v="S: Se desarrolla y se libera dashboard de Ordenes Canceladas Medigas así como la actualización del dashboard Estatus Pedidos Medigas dentro del Panel de rutas_x000a_"/>
    <m/>
    <s v="Control"/>
    <m/>
    <x v="0"/>
    <m/>
    <m/>
    <m/>
    <m/>
    <m/>
    <m/>
    <m/>
    <n v="0"/>
    <m/>
    <m/>
    <s v="Terminado"/>
  </r>
  <r>
    <m/>
    <n v="1"/>
    <m/>
    <m/>
    <s v="%Servicio Cumplimiento Servicio Pedidos Medigas"/>
    <s v="Actualización de dashboard de Seguimiento Pedidos Medigas agregando información de %Cumplimiento de Servicio, %de los diferentes estatus de pedidos, agrupación e identificación de las causas de pedidos reprogramados, identificación de pedidos SAOS y Oxígeno domiciliario"/>
    <m/>
    <d v="2025-08-08T00:00:00"/>
    <d v="2025-08-08T00:00:00"/>
    <d v="2025-08-27T00:00:00"/>
    <n v="19"/>
    <s v="On time"/>
    <s v="Servicio al Cliente"/>
    <m/>
    <s v="Digital Nlatam - Citizen Developers"/>
    <x v="0"/>
    <s v="Trans Digital"/>
    <s v="Marina Dávila"/>
    <s v="Alan Mendoza"/>
    <s v="Alan Mendoza"/>
    <m/>
    <m/>
    <s v="PGP Nacional"/>
    <s v="Si"/>
    <s v="Marina Dávila"/>
    <s v="Marketing/Ventas Cilindros"/>
    <n v="3"/>
    <n v="5"/>
    <n v="1"/>
    <n v="5"/>
    <n v="0"/>
    <n v="3"/>
    <n v="3"/>
    <n v="300"/>
    <n v="5"/>
    <n v="5"/>
    <n v="5"/>
    <n v="5"/>
    <n v="5"/>
    <n v="5"/>
    <n v="5"/>
    <n v="525"/>
    <n v="825"/>
    <s v="S: Se desarrollan cambios y se publican dentro del Panel de Rutas PDE´s "/>
    <m/>
    <s v="Control"/>
    <m/>
    <x v="7"/>
    <m/>
    <m/>
    <m/>
    <m/>
    <m/>
    <m/>
    <m/>
    <n v="0"/>
    <m/>
    <m/>
    <s v="Nuevo Arrancado"/>
  </r>
  <r>
    <m/>
    <n v="15"/>
    <m/>
    <m/>
    <s v="App para administración de vigilancia, intendencia y servicios TI latina "/>
    <s v="Digitalizar y simplificar el proceso de inasistencias de vigilancia y seguridad para llevar un control Digital."/>
    <m/>
    <d v="2025-02-01T00:00:00"/>
    <d v="2025-06-01T00:00:00"/>
    <d v="2025-10-30T00:00:00"/>
    <n v="131"/>
    <s v="On time"/>
    <s v="Finanzas, RH, Administración"/>
    <s v="No"/>
    <s v="Digital Nlatam - Citizen Developers"/>
    <x v="3"/>
    <s v="Digital"/>
    <s v="Aldo Maldonado"/>
    <s v="Oscar Flores"/>
    <s v="Oscar Flores"/>
    <m/>
    <s v="José Ramón Rodríguez"/>
    <s v="PGP Nacional"/>
    <s v="Sí"/>
    <s v="Claudia Oliden"/>
    <s v="Marketing/Ventas Cilindros"/>
    <n v="3"/>
    <n v="5"/>
    <n v="1"/>
    <n v="5"/>
    <n v="0"/>
    <n v="5"/>
    <n v="3"/>
    <n v="330"/>
    <n v="5"/>
    <n v="5"/>
    <n v="4"/>
    <n v="3"/>
    <n v="3"/>
    <n v="3"/>
    <n v="3"/>
    <n v="390"/>
    <n v="720"/>
    <s v="El desarrollo está al 70% al 24 de septiembre, Oscar Flores comentó que se desfasó y quedará listo en octubre 2025."/>
    <m/>
    <n v="20000"/>
    <m/>
    <x v="0"/>
    <m/>
    <m/>
    <m/>
    <m/>
    <m/>
    <m/>
    <m/>
    <n v="0"/>
    <m/>
    <m/>
    <s v="Desarrollo"/>
  </r>
  <r>
    <m/>
    <n v="3"/>
    <m/>
    <m/>
    <s v="BOT para actualización de datos de empleados en la BD de Licencias y Constancia Psicofísica de Conductores PGP._x000a_"/>
    <s v="Desarrollo de un BOT que llene en automático la información de Licencias y Constancias Psicofísicas en la BD ya creada (proyecto previo)._x000a_"/>
    <m/>
    <d v="2025-05-23T00:00:00"/>
    <d v="2025-05-27T00:00:00"/>
    <s v="TBD"/>
    <n v="136"/>
    <s v="On time"/>
    <s v="Operaciones"/>
    <s v="No"/>
    <s v="IT"/>
    <x v="3"/>
    <s v="IT Local"/>
    <s v="NA"/>
    <s v="Diego Carpio"/>
    <s v="Eduardo Galván"/>
    <s v="David Silva"/>
    <s v="Miguel Delgado"/>
    <s v="Operaciones"/>
    <s v="Si"/>
    <s v="Claudia Oliden"/>
    <s v="Producción/Distribución Envasados"/>
    <n v="5"/>
    <n v="5"/>
    <n v="5"/>
    <n v="5"/>
    <n v="3"/>
    <n v="3"/>
    <n v="5"/>
    <n v="465"/>
    <n v="5"/>
    <n v="5"/>
    <n v="3"/>
    <n v="3"/>
    <n v="5"/>
    <n v="3"/>
    <n v="3"/>
    <n v="405"/>
    <n v="870"/>
    <s v="S: Se identifica la necesidad de automatizar llenado de datos con un BOT, revisado con Eduardo Galvan_x000a_N: Se programó para el 27 de mayo la junta inicial con David Silva. Se definirán requerimientos. Posterior a eso, se realizó una junta con Adrián Espinoza y Gerardo Moya en donde se validó el proceso y se quedó Gerardo Moya con la tarea de investigar cómo se puede hacer este requerimiento. Mientras tanto la APP se puede alimentar de manera manual."/>
    <s v="Proyecto que queda como segunda parte después del llenado por parte del personal de PGP de licencias y constancias psicofísicas."/>
    <s v="Reducción de Tiempos"/>
    <s v="Control / Compliance"/>
    <x v="0"/>
    <m/>
    <m/>
    <m/>
    <m/>
    <m/>
    <m/>
    <m/>
    <n v="0"/>
    <m/>
    <m/>
    <s v="Análisis"/>
  </r>
  <r>
    <m/>
    <n v="25"/>
    <m/>
    <m/>
    <s v="BD y APP para el control de Horas de Servicio de Conductores profesionales PGP, Bulk y Nitropet"/>
    <s v="Desarrollo de una Herramienta Digital para llevar el seguimiento y control de las Hrs de servicio de Conductores Profesionales"/>
    <m/>
    <d v="2025-04-30T00:00:00"/>
    <d v="2025-04-30T00:00:00"/>
    <s v="TBD"/>
    <n v="163"/>
    <s v="On time"/>
    <s v="Distribución"/>
    <s v="No"/>
    <s v="IT Group"/>
    <x v="3"/>
    <s v="Digital"/>
    <m/>
    <s v="Jesús Guzmán"/>
    <s v="Diego Carpio"/>
    <s v="NA"/>
    <s v="Miguel Delgado"/>
    <s v="Operaciones"/>
    <s v="Si"/>
    <s v="Manuel Lozoya"/>
    <s v="Producción/Distribución Envasados"/>
    <n v="5"/>
    <n v="5"/>
    <n v="4"/>
    <n v="5"/>
    <n v="0"/>
    <n v="3"/>
    <n v="5"/>
    <n v="405"/>
    <n v="5"/>
    <n v="5"/>
    <n v="4"/>
    <n v="1"/>
    <n v="1"/>
    <n v="3"/>
    <n v="1"/>
    <n v="300"/>
    <n v="705"/>
    <s v="S: Se identifica la necesidad y se tienen sesiones con distintas areas del negocio para conocer la tecnología actual disponible. Marina Dávila solicita a Roberto Mtz acceso a las BD de datos donde se tiene reconocimiento facial para primeras pruebas._x000a_N: Sesión con seguridad, IT, Distribución y RH, Semana 12 May para definir alcance de un primer piloto basado en los identificadores de reconocimiento facial instalados en disntintas plantas. Definir con Seguridad e IT cuál será la tecnología estándar a instalar en el resto de las localidades"/>
    <s v="Definición rápida de alcance del proyecto con Manuel Lozoya. Validar lo del login facial con RH dado que las BD y dispositivo son de proveedores externos."/>
    <s v="Compliance"/>
    <m/>
    <x v="0"/>
    <m/>
    <m/>
    <m/>
    <m/>
    <m/>
    <m/>
    <m/>
    <n v="0"/>
    <m/>
    <m/>
    <s v="Desarrollo"/>
  </r>
  <r>
    <m/>
    <n v="52"/>
    <m/>
    <m/>
    <s v="Actualizar el reporte de clientes perdidos o en riesgo, para clientes de Especiales (Win / Lost) "/>
    <s v="Actualizar el reporte de clientes perdidos o en riesgo, para clientes de Especiales (Win / Lost) - Carolina Varela"/>
    <m/>
    <s v="TBD"/>
    <d v="2025-01-01T00:00:00"/>
    <s v="TBD"/>
    <n v="282"/>
    <s v="Cancelado"/>
    <s v="Ventas &amp; Mkt."/>
    <m/>
    <s v="Digital Nlatam - Citizen Developers"/>
    <x v="2"/>
    <s v="Digital"/>
    <m/>
    <s v="Raúl Gallegos "/>
    <s v="Raúl Gallegos "/>
    <m/>
    <s v="José Ramón Rodríguez"/>
    <m/>
    <s v="Sí"/>
    <s v="Pilar Arenas"/>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m/>
    <m/>
    <x v="6"/>
    <m/>
    <m/>
    <m/>
    <m/>
    <m/>
    <m/>
    <m/>
    <n v="0"/>
    <m/>
    <m/>
    <s v="Nuevo"/>
  </r>
  <r>
    <m/>
    <n v="65"/>
    <m/>
    <m/>
    <s v="Automatizar o digitalizar el proceso de conciliación de rutas"/>
    <s v="Facilitar y agilizar el proceso de conciliación administrativa en plantas y sucursales, asegurar la conciliación de rutas_x000a_"/>
    <m/>
    <s v="TBD"/>
    <m/>
    <m/>
    <m/>
    <s v="Cancelado"/>
    <s v="Distribución"/>
    <m/>
    <s v="IT Group"/>
    <x v="2"/>
    <s v="Digital "/>
    <m/>
    <s v="Oscar Flores"/>
    <s v="Aldo Maldonado"/>
    <s v="Velia Niño, Marina Dávila"/>
    <s v="José Ramón Rodríguez"/>
    <s v="Operaciones"/>
    <s v="Sí"/>
    <s v="Marina Dávila"/>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Sesión con el negocio para definir requerimientos 1era semana de marzo_x000a_"/>
    <n v="100000"/>
    <m/>
    <x v="23"/>
    <m/>
    <m/>
    <m/>
    <m/>
    <m/>
    <m/>
    <m/>
    <n v="0"/>
    <m/>
    <m/>
    <s v="Nuevo"/>
  </r>
  <r>
    <m/>
    <n v="14"/>
    <m/>
    <m/>
    <s v="Visor EAM: Principales KPIS de mantenimientos PREVENTIVOS en unidades de distribución"/>
    <s v="Dashboard para seguimiento a KPI´s sobre los mantenimientos preventivos y correctivos que se registran en la app EAM"/>
    <m/>
    <m/>
    <d v="2025-07-22T00:00:00"/>
    <d v="2025-10-01T00:00:00"/>
    <n v="80"/>
    <s v="On time"/>
    <s v="Distribución"/>
    <m/>
    <s v="Digital Nlatam - Practicantes"/>
    <x v="3"/>
    <s v="Digital"/>
    <s v="Miguel González"/>
    <s v="Oscar Caballero"/>
    <s v="Jesus Guzman"/>
    <m/>
    <s v="Miguel Delgado"/>
    <s v="Operaciones"/>
    <m/>
    <s v="Marina Dávila"/>
    <m/>
    <n v="3"/>
    <n v="5"/>
    <n v="1"/>
    <n v="5"/>
    <n v="0"/>
    <n v="1"/>
    <n v="3"/>
    <n v="270"/>
    <n v="5"/>
    <n v="5"/>
    <n v="3"/>
    <n v="3"/>
    <n v="5"/>
    <n v="5"/>
    <n v="5"/>
    <n v="465"/>
    <n v="735"/>
    <s v="S: el dashboard se encuentra en desarrollo y validación de datos"/>
    <m/>
    <s v="Control y optimización"/>
    <m/>
    <x v="1"/>
    <m/>
    <m/>
    <m/>
    <m/>
    <m/>
    <m/>
    <m/>
    <n v="0"/>
    <m/>
    <m/>
    <s v="Desarrollo"/>
  </r>
  <r>
    <m/>
    <n v="20"/>
    <m/>
    <m/>
    <s v="Visor de Mantenimiento para PGS"/>
    <s v="Visor que permita tener en forma de resumen toda la informacíón sobre mantenimientos de pgs´s en plantas envasados: Plantas, operadores, cantidad pgs, tipos de mantenimientos, horas, productividad, costos."/>
    <m/>
    <m/>
    <d v="2025-10-01T00:00:00"/>
    <d v="2025-10-31T00:00:00"/>
    <n v="9"/>
    <s v="On time"/>
    <s v="Operaciones"/>
    <m/>
    <s v="Digital Nlatam - Practicantes"/>
    <x v="3"/>
    <s v="Digital"/>
    <s v="Miguel González"/>
    <s v="Diego Carpio"/>
    <s v="Heberto Marín"/>
    <m/>
    <s v="Miguel Delgado"/>
    <s v="Operaciones"/>
    <m/>
    <s v="Marina Dávila"/>
    <m/>
    <n v="3"/>
    <n v="5"/>
    <n v="1"/>
    <n v="5"/>
    <n v="0"/>
    <n v="3"/>
    <n v="3"/>
    <n v="300"/>
    <n v="5"/>
    <n v="5"/>
    <n v="2"/>
    <n v="3"/>
    <n v="5"/>
    <n v="5"/>
    <n v="5"/>
    <n v="450"/>
    <n v="750"/>
    <m/>
    <m/>
    <s v="Control"/>
    <m/>
    <x v="1"/>
    <m/>
    <m/>
    <m/>
    <m/>
    <m/>
    <m/>
    <m/>
    <n v="0"/>
    <m/>
    <m/>
    <s v="Nuevo Arrancado"/>
  </r>
  <r>
    <m/>
    <n v="27"/>
    <s v="AM03473"/>
    <m/>
    <s v="Automatización para la Gestión de Altas de Pacientes ISSSTE"/>
    <s v="El proyecto consiste en desarrollar un proceso automatizado para la alta de pacientes y la generación del servicio inicial a partir de solicitudes enviadas vía correo electrónico. Las solicitudes, que incluyen documentos PDF con la información, serán procesadas mediante la herramienta Argus, basada en inteligencia artificial, para descifrar y convertir el contenido en datos estructurados. Posteriormente, estos datos se integrarán en el CRM y en JDE para crear el registro del paciente y la orden, completando el ciclo con la confirmación automática enviada a la institución._x000a_El objetivo principal es optimizar el tiempo de respuesta, asegurando que cada solicitud sea atendida en menos de 30 minutos, cumpliendo con los estándares establecidos por contrato. Esto permitirá sustituir el flujo manual actual, que ha generado incumplimientos en dicha métrica, con un proceso eficiente y completamente automatizado."/>
    <m/>
    <d v="2025-05-03T00:00:00"/>
    <d v="2025-06-04T00:00:00"/>
    <d v="2025-11-30T00:00:00"/>
    <n v="128"/>
    <s v="On time"/>
    <s v="Servicio al Cliente"/>
    <s v="No"/>
    <s v="Transformación Digital"/>
    <x v="3"/>
    <s v="T. Digital, Digitalización"/>
    <s v="NA"/>
    <s v="Alan Mendoza"/>
    <s v="Luis Banda"/>
    <s v="Adolfo Olmedo"/>
    <s v="José Ramón Rodríguez"/>
    <s v="Desarrollo de Negocios"/>
    <s v="Sí"/>
    <s v="Claudia Oliden"/>
    <s v="Marketing/Ventas Cilindros"/>
    <n v="5"/>
    <n v="5"/>
    <n v="5"/>
    <n v="5"/>
    <m/>
    <n v="3"/>
    <n v="3"/>
    <n v="345"/>
    <n v="4"/>
    <n v="4"/>
    <n v="2"/>
    <n v="3"/>
    <n v="5"/>
    <n v="1"/>
    <n v="1"/>
    <n v="270"/>
    <n v="615"/>
    <s v="S: En proceso la orden de compra para empezar el desarrollo. "/>
    <m/>
    <s v="Tiempo / Compliance"/>
    <m/>
    <x v="7"/>
    <m/>
    <m/>
    <m/>
    <m/>
    <m/>
    <m/>
    <m/>
    <n v="0"/>
    <m/>
    <m/>
    <s v="Desarrollo"/>
  </r>
  <r>
    <m/>
    <n v="1"/>
    <m/>
    <m/>
    <s v="Dashboard del Cost to Serve. "/>
    <s v="Herramienta que permite calcular la rentabilidad por cliente / producto para basados en el cost to serve a nivel detalle que permitirá ajustar precios y tomar decisiones que incfrementen la retabilidad el negocio PGP"/>
    <m/>
    <d v="2024-09-01T00:00:00"/>
    <d v="2024-09-01T00:00:00"/>
    <d v="2025-04-01T00:00:00"/>
    <n v="212"/>
    <s v="On time"/>
    <s v="Finanzas, RH, Administración"/>
    <m/>
    <s v="Digital Nlatam - Practicantes"/>
    <x v="0"/>
    <s v="Digital "/>
    <s v="Santiago Juárez"/>
    <s v="Oscar Flores"/>
    <s v="Oscar Flores"/>
    <s v="Gerardo Moya"/>
    <s v="José Ramón Rodríguez"/>
    <s v="PGP NAL."/>
    <s v="Sí"/>
    <s v="Pilar Arenas"/>
    <s v="Marketing/Ventas Cilindros"/>
    <n v="5"/>
    <n v="5"/>
    <n v="2"/>
    <n v="5"/>
    <n v="3"/>
    <n v="3"/>
    <n v="3"/>
    <n v="390"/>
    <n v="5"/>
    <n v="5"/>
    <n v="3"/>
    <n v="5"/>
    <n v="5"/>
    <n v="3"/>
    <n v="5"/>
    <n v="465"/>
    <n v="855"/>
    <s v="S: Ya se hizo el desarrollo, se encuentra en validación y pruebas_x000a_N: Terminar las pruebas y liberarlo est.. Mar25. Calcular Beneficios"/>
    <s v="1. Se programan sesiones de seguimiento de avances 1 vez a la semana, Sem 24 al 28 de feb_x000a_2. Al terminar la primer corrida de información y ver el potencial de clientes, se hará un plan de acción para modificar precios a manera de piloto._x000a_3. Definir plan de despliegue con Gtes. comerciales - Mar 30"/>
    <s v="Incremento de precio extraordinario a cliente con bajo margen (revisar resultados en primer corrida)"/>
    <n v="15000"/>
    <x v="2"/>
    <m/>
    <m/>
    <m/>
    <m/>
    <m/>
    <m/>
    <m/>
    <n v="0"/>
    <m/>
    <m/>
    <s v="Terminado"/>
  </r>
  <r>
    <m/>
    <n v="1"/>
    <m/>
    <m/>
    <s v="Herramienta Digital del análisis de inventario de cilindros basado en el modelo de CIM"/>
    <s v="Herramienta gráfica que permite desplegar los resultados del modelo del Cilinder Inventory Management para identificar las oportunidades de balance y tranferencia de inventarios en las localidades de PGP"/>
    <m/>
    <d v="2024-10-01T00:00:00"/>
    <d v="2025-01-03T00:00:00"/>
    <d v="2025-04-30T00:00:00"/>
    <n v="117"/>
    <s v="On time"/>
    <s v="Finanzas, RH, Administración"/>
    <m/>
    <s v="Digital Nlatam - Practicantes"/>
    <x v="0"/>
    <s v="Digital"/>
    <s v="Santiago Juárez"/>
    <s v="Diego Carpio"/>
    <s v="Francisco Mata"/>
    <s v="Gerardo Moya"/>
    <s v="José Ramón Rodríguez"/>
    <s v="PGP Nte./ Occidente / Noroeste"/>
    <s v="Sí"/>
    <s v="Manuel Lozoya"/>
    <s v="Producción/Distribución Envasados"/>
    <n v="5"/>
    <n v="5"/>
    <n v="1"/>
    <n v="5"/>
    <n v="5"/>
    <n v="1"/>
    <n v="5"/>
    <n v="405"/>
    <n v="4"/>
    <n v="5"/>
    <n v="3"/>
    <n v="5"/>
    <n v="3"/>
    <n v="5"/>
    <n v="5"/>
    <n v="450"/>
    <n v="855"/>
    <s v="S: Terminada validada por Operaciones_x000a_N: En seguimiento para su difusión y uso "/>
    <s v="Se realizan sesiones con Jose Lainez de Corporación para el entendimiento del modelo del CIM y poder aprovechar el modelo en el desarrollo del tablero"/>
    <s v="Control de Activos"/>
    <m/>
    <x v="9"/>
    <m/>
    <m/>
    <m/>
    <m/>
    <m/>
    <m/>
    <m/>
    <n v="0"/>
    <m/>
    <m/>
    <s v="Terminado"/>
  </r>
  <r>
    <m/>
    <n v="1"/>
    <m/>
    <m/>
    <s v="Automatización de búsqueda de multas de Distribución RPA"/>
    <s v="Desarrollo de un BOT que realice la búsqueda en diferentes páginas federales y estatales, para detectar multas en vehículos de PGP"/>
    <m/>
    <d v="2025-02-19T00:00:00"/>
    <d v="2025-02-19T00:00:00"/>
    <d v="2025-10-01T00:00:00"/>
    <n v="233"/>
    <s v="On time"/>
    <s v="Distribución"/>
    <s v="No"/>
    <s v="IT"/>
    <x v="3"/>
    <s v="Digitalización"/>
    <s v="TBD"/>
    <s v="Arturo Lozano"/>
    <s v="Salvador García"/>
    <s v="David Silva"/>
    <s v="Aldo Maldonado"/>
    <s v="VP Gases Envasados"/>
    <s v="Si"/>
    <s v="Manuel Lozoya"/>
    <s v="Producción/Distribución Envasados"/>
    <n v="5"/>
    <n v="5"/>
    <n v="3"/>
    <n v="5"/>
    <n v="3"/>
    <n v="3"/>
    <n v="3"/>
    <n v="405"/>
    <n v="5"/>
    <n v="5"/>
    <n v="4"/>
    <n v="5"/>
    <n v="5"/>
    <n v="5"/>
    <n v="5"/>
    <n v="510"/>
    <n v="915"/>
    <s v="S: Se solicita apertura de proyecto. Se contruyó el RPA para consulta del portan de NL dado que los portales de otros estados no despliegan la información correcta. En espera de las autoridades para que nos den acceso a Linde a un portal de alcance nacional gestionado por Alonso Teutle._x000a_N: En espera de la respuesta de las autoridades y seguir con pruebas con IT en los portales de Jalisco y Edo de Mexico"/>
    <s v="Junta con Salvador González y David Silva semana del 24 de Feb"/>
    <m/>
    <m/>
    <x v="0"/>
    <m/>
    <m/>
    <m/>
    <m/>
    <m/>
    <m/>
    <m/>
    <n v="0"/>
    <m/>
    <m/>
    <s v="Desarrollo"/>
  </r>
  <r>
    <m/>
    <n v="3"/>
    <s v="AM03225"/>
    <m/>
    <s v="Dashboard Digital de Inventarios Hardgoods."/>
    <s v="Herramienta de análisis de inventarios de Hardgoods, rotación, venta, recepciones, precios, que permite tomar decisiones expeditas para reducir los inventarios en lento movimiento y añejamiento."/>
    <m/>
    <d v="2025-03-10T00:00:00"/>
    <d v="2025-03-10T00:00:00"/>
    <d v="2025-04-30T00:00:00"/>
    <n v="51"/>
    <s v="On time"/>
    <s v="Ventas &amp; Mkt."/>
    <s v="No"/>
    <s v="Digital Nlatam - Practicantes"/>
    <x v="0"/>
    <s v="IT Juan España*"/>
    <s v="Braulio Martínez"/>
    <s v="Marco Pacheco"/>
    <s v="Nancy González"/>
    <s v="Gerardo Moya"/>
    <s v="José Ramón Rodríguez"/>
    <s v="PGP NAL."/>
    <s v="Sí"/>
    <s v="Claudia Oliden"/>
    <s v="Marketing/Ventas Cilindros"/>
    <n v="3"/>
    <n v="5"/>
    <n v="2"/>
    <n v="5"/>
    <n v="5"/>
    <n v="3"/>
    <n v="5"/>
    <n v="420"/>
    <n v="5"/>
    <n v="5"/>
    <n v="4"/>
    <n v="5"/>
    <n v="5"/>
    <n v="5"/>
    <n v="5"/>
    <n v="510"/>
    <n v="930"/>
    <s v="S: Terminado el tablero_x000a_N: Hay una columna que aunque está definida la información tiene inconsistencia pero se requiere que Juan España proporcione la información correcta. Se está dando seguimiento."/>
    <s v="Terminado el visor."/>
    <n v="100000"/>
    <m/>
    <x v="1"/>
    <m/>
    <m/>
    <m/>
    <m/>
    <m/>
    <m/>
    <m/>
    <n v="0"/>
    <d v="2025-08-01T00:00:00"/>
    <d v="2026-07-01T00:00:00"/>
    <s v="Terminado"/>
  </r>
  <r>
    <m/>
    <n v="1"/>
    <s v="AM03222"/>
    <m/>
    <s v="APP y BD para alimentación de licencias de conductores PGP ."/>
    <s v="Aplicación para la alimentación de las licencias de conductores PGP a nivel nacional, que permite el tracking de la vigencia."/>
    <m/>
    <d v="2025-04-11T00:00:00"/>
    <d v="2025-04-14T00:00:00"/>
    <d v="2025-04-30T00:00:00"/>
    <n v="16"/>
    <s v="On time"/>
    <s v="Distribución"/>
    <s v="No"/>
    <s v="Digital Nlatam - Practicantes"/>
    <x v="0"/>
    <s v="Digital"/>
    <s v="Braulio Martínez"/>
    <s v="Diego Carpio"/>
    <s v="Manuel Lozoya"/>
    <s v="NA"/>
    <s v="Miguel Delgado"/>
    <s v="Operaciones"/>
    <s v="Si"/>
    <s v="Claudia Oliden"/>
    <s v="Producción/Distribución Envasados"/>
    <n v="3"/>
    <n v="5"/>
    <n v="3"/>
    <n v="5"/>
    <n v="3"/>
    <n v="3"/>
    <n v="5"/>
    <n v="405"/>
    <n v="5"/>
    <n v="5"/>
    <n v="4"/>
    <n v="3"/>
    <n v="3"/>
    <n v="5"/>
    <n v="5"/>
    <n v="450"/>
    <n v="855"/>
    <s v="S: BD terminada y APP_x000a_N: Publicación y Capacitación de personal de Operaciones para alimentar información"/>
    <s v="Terminado el desarrollo, solo falta validar acceso con ID y alimentar BD con datos de RH proporcionados por Laura Ocampo."/>
    <n v="10000"/>
    <m/>
    <x v="0"/>
    <m/>
    <m/>
    <m/>
    <m/>
    <m/>
    <m/>
    <m/>
    <n v="0"/>
    <d v="2025-08-01T00:00:00"/>
    <d v="2026-07-01T00:00:00"/>
    <s v="Terminado"/>
  </r>
  <r>
    <m/>
    <n v="1"/>
    <m/>
    <m/>
    <s v="APP y BD para alimentación de Constancia de Aptitud Psicofísica de conductores PGP"/>
    <s v="Aplicación para la alimentación de las Constancias de Aptitud Psicofísica de conductores PGP a nivel nacional. Requerimiento de Compliance para SCT"/>
    <m/>
    <d v="2025-04-29T00:00:00"/>
    <d v="2025-04-14T00:00:00"/>
    <d v="2025-04-30T00:00:00"/>
    <n v="16"/>
    <s v="On time"/>
    <s v="Distribución"/>
    <s v="No"/>
    <s v="Digital Nlatam - Practicantes"/>
    <x v="0"/>
    <s v="Digital"/>
    <s v="Braulio Martínez"/>
    <s v="Jesús Guzmán"/>
    <s v="Diego Carpio"/>
    <s v="NA"/>
    <s v="Miguel Delgado"/>
    <s v="Operaciones"/>
    <s v="Si"/>
    <s v="Claudia Oliden"/>
    <s v="Producción/Distribución Envasados"/>
    <n v="3"/>
    <n v="5"/>
    <n v="3"/>
    <n v="5"/>
    <n v="3"/>
    <n v="3"/>
    <n v="5"/>
    <n v="405"/>
    <n v="5"/>
    <n v="5"/>
    <n v="4"/>
    <n v="3"/>
    <n v="3"/>
    <n v="5"/>
    <n v="5"/>
    <n v="450"/>
    <n v="855"/>
    <s v="S: BD terminada y APP_x000a_N: Publicación y Capacitación de personal de Operaciones para alimentar información"/>
    <s v="Obtener la información del personal por parte de RH."/>
    <n v="10000"/>
    <m/>
    <x v="0"/>
    <m/>
    <m/>
    <m/>
    <m/>
    <m/>
    <m/>
    <m/>
    <n v="0"/>
    <d v="2025-08-01T00:00:00"/>
    <d v="2026-07-01T00:00:00"/>
    <s v="Terminado"/>
  </r>
  <r>
    <m/>
    <n v="1"/>
    <m/>
    <m/>
    <s v="App para la Digitalización del proceso de registro de Mtto de Cilindros"/>
    <s v="Se sustituyen formatos de Excel por una APP que permite registrar la información de los Mttos de Cil. y PGS relacionado hasta 17 servicios distintos con su respectivo costo y tiempo para medir eficiencias del proceso por operador y planta"/>
    <m/>
    <d v="2025-03-07T00:00:00"/>
    <d v="2025-03-20T00:00:00"/>
    <d v="2025-04-30T00:00:00"/>
    <n v="41"/>
    <s v="On time"/>
    <s v="Operaciones"/>
    <s v="No"/>
    <s v="Digital Nlatam - Practicantes"/>
    <x v="0"/>
    <s v="Digital"/>
    <s v="Santiago Juárez"/>
    <s v="Diego Carpio"/>
    <s v="Heberto Marin"/>
    <s v="NA"/>
    <s v="Miguel Delgado"/>
    <s v="Operaciones"/>
    <s v="Si"/>
    <s v="Claudia Oliden"/>
    <s v="Producción/Distribución Envasados"/>
    <n v="3"/>
    <n v="5"/>
    <n v="1"/>
    <n v="5"/>
    <n v="3"/>
    <n v="3"/>
    <n v="5"/>
    <n v="375"/>
    <n v="5"/>
    <n v="5"/>
    <n v="5"/>
    <n v="3"/>
    <n v="5"/>
    <n v="5"/>
    <n v="5"/>
    <n v="495"/>
    <n v="870"/>
    <s v="S: App terminada y presentada en el comité digitalización"/>
    <s v="Terminado"/>
    <n v="75000"/>
    <m/>
    <x v="1"/>
    <m/>
    <m/>
    <m/>
    <m/>
    <m/>
    <m/>
    <m/>
    <n v="0"/>
    <m/>
    <m/>
    <s v="Terminado"/>
  </r>
  <r>
    <m/>
    <n v="1"/>
    <m/>
    <m/>
    <s v="Herramienta / Visor de costos y gastos Gases Envasados"/>
    <s v="Herramienta que permita visualizar la información actualizada de costos y gastos al detalle, que facilite el análisis y envíe alertas de gastos fuera de promedio."/>
    <s v="A diferencia de Decision y el cubo de gastos, en esta herramienta puedes visualizar la información a un nivel del detalle mínimo del año actual y el año anterior así como tambien análisis y variaciones de los datos."/>
    <d v="2025-05-14T00:00:00"/>
    <d v="2025-05-14T00:00:00"/>
    <d v="2025-08-01T00:00:00"/>
    <n v="79"/>
    <s v="On time"/>
    <s v="Ventas &amp; Mkt."/>
    <s v="No"/>
    <s v="Transformación Digital"/>
    <x v="0"/>
    <s v="SSC"/>
    <m/>
    <s v="Marco Pacheco"/>
    <s v="Marco Pacheco"/>
    <s v="Aldo Maldonado"/>
    <s v="José Ramón Rodríguez"/>
    <s v="PGP Nacional"/>
    <s v="Si"/>
    <s v="Marina Dávila"/>
    <s v="Marketing/Ventas Cilindros"/>
    <n v="3"/>
    <n v="5"/>
    <n v="1"/>
    <n v="5"/>
    <n v="1"/>
    <n v="3"/>
    <n v="3"/>
    <n v="315"/>
    <n v="5"/>
    <n v="5"/>
    <n v="3"/>
    <n v="3"/>
    <n v="5"/>
    <n v="3"/>
    <n v="5"/>
    <n v="435"/>
    <n v="750"/>
    <s v="S: Card 34390. Se termina y libera desarrollo de dashboard. Se capacita a la gerencia comercial de GE._x000a_"/>
    <m/>
    <s v="Reducción de Tiempos"/>
    <m/>
    <x v="1"/>
    <m/>
    <m/>
    <m/>
    <m/>
    <m/>
    <m/>
    <m/>
    <n v="0"/>
    <m/>
    <m/>
    <s v="Pruebas"/>
  </r>
  <r>
    <m/>
    <n v="1"/>
    <m/>
    <m/>
    <s v="Herramienta Digital (visor) de KPI´s  básicos del proceso de Mtto de Cilindros. _x000a_"/>
    <s v="Dashboard que permite la generación automática delos KPIs básicos del proceso e Mtto de Cilindros  que actualmente se generan de manera manual en plantas PGP._x000a_"/>
    <m/>
    <d v="2025-04-15T00:00:00"/>
    <d v="2025-04-30T00:00:00"/>
    <d v="2025-05-30T00:00:00"/>
    <n v="30"/>
    <s v="On time"/>
    <s v="Operaciones"/>
    <s v="No"/>
    <s v="Digital Nlatam - Practicantes"/>
    <x v="0"/>
    <s v="Digital"/>
    <s v="Santiago Juárez"/>
    <s v="Diego Carpio"/>
    <s v="Heberto Marin"/>
    <s v="NA"/>
    <s v="Miguel Delgado"/>
    <s v="Operaciones"/>
    <s v="Si"/>
    <s v="Claudia Oliden"/>
    <s v="Producción/Distribución Envasados"/>
    <n v="3"/>
    <n v="5"/>
    <n v="1"/>
    <n v="5"/>
    <n v="3"/>
    <n v="3"/>
    <n v="5"/>
    <n v="375"/>
    <n v="5"/>
    <n v="5"/>
    <n v="5"/>
    <n v="3"/>
    <n v="5"/>
    <n v="5"/>
    <n v="5"/>
    <n v="495"/>
    <n v="870"/>
    <s v="S: Se finalizó el visor con los KPIS básicos de productividad en mantenimiento de cilindros._x000a_N: Como siguiente proyecto se incluirán los costos de los insumos para los mantenimientos al tablero para validación de costos del proceso por planta."/>
    <s v="Terminado. La siguiente etapa del visor será realizado por Miguel González (donde se incluyen costos de insumos de mantenimientos)."/>
    <s v="Eficiencia Operativa"/>
    <m/>
    <x v="1"/>
    <m/>
    <m/>
    <m/>
    <m/>
    <m/>
    <m/>
    <m/>
    <n v="0"/>
    <m/>
    <m/>
    <s v="Terminado"/>
  </r>
  <r>
    <m/>
    <n v="7"/>
    <m/>
    <m/>
    <s v="Sistema de administración de permisos y requerimientos de autoridades localidades LInde: BD , APP  para alimentación  y visor de estatus"/>
    <s v="Aplicación para alimentación de estatus de permisos y requerimientos de autoridades para localidades Linde complementada por un visor que muestra el estatus de permisos y requiermientos en las localidades._x000a_"/>
    <m/>
    <d v="2025-05-05T00:00:00"/>
    <d v="2025-05-14T00:00:00"/>
    <d v="2025-06-30T00:00:00"/>
    <n v="47"/>
    <s v="On time"/>
    <s v="Finanzas, RH, Administración"/>
    <s v="No"/>
    <s v="Digital Nlatam - Practicantes"/>
    <x v="0"/>
    <s v="Digital"/>
    <s v="Santiago Juárez"/>
    <s v="Juan José Ochoa"/>
    <s v="Eduardo Galván"/>
    <s v="NA"/>
    <s v="Miguel Delgado"/>
    <s v="Operaciones"/>
    <s v="Si"/>
    <s v="Claudia Oliden"/>
    <s v="Marketing/Ventas Cilindros"/>
    <n v="5"/>
    <n v="5"/>
    <n v="4"/>
    <n v="5"/>
    <n v="5"/>
    <n v="3"/>
    <n v="5"/>
    <n v="480"/>
    <n v="5"/>
    <n v="5"/>
    <n v="4"/>
    <n v="3"/>
    <n v="3"/>
    <n v="5"/>
    <n v="5"/>
    <n v="450"/>
    <n v="930"/>
    <s v="S: Se desarrollaron BD, APPs y visor referentes a permisos y otros requerimientos (RH, COFEPRIS, Otros) para Tiendas."/>
    <s v="APPS listas desarrolladas por Santiago Juárez y el reporte de bi en ajustes por Braulio Martínez"/>
    <s v="Compliance"/>
    <m/>
    <x v="0"/>
    <m/>
    <m/>
    <m/>
    <m/>
    <m/>
    <m/>
    <m/>
    <n v="0"/>
    <m/>
    <m/>
    <s v="Terminado"/>
  </r>
  <r>
    <m/>
    <n v="1"/>
    <m/>
    <m/>
    <s v="Herramienta Digital para el análisis y seguimiento de licencias y Constancias Psicofísicas de conductores linde."/>
    <s v="Visor que reportará estatus de licencias y Constancias Psicofísicas de conductores PGP a nivel nacional así como de las alertas emitidas previas a los vencimientos de documentos"/>
    <m/>
    <d v="2025-04-23T00:00:00"/>
    <d v="2025-05-26T00:00:00"/>
    <d v="2025-06-30T00:00:00"/>
    <n v="35"/>
    <s v="On time"/>
    <s v="Distribución"/>
    <s v="No"/>
    <s v="Digital Nlatam - Practicantes"/>
    <x v="0"/>
    <s v="Digital"/>
    <s v="Braulio Martínez"/>
    <s v="Diego Carpio"/>
    <s v="Manuel Lozoya"/>
    <s v="NA"/>
    <s v="Miguel Delgado"/>
    <s v="Operaciones"/>
    <s v="Si"/>
    <s v="Claudia Oliden"/>
    <s v="Producción/Distribución Envasados"/>
    <n v="3"/>
    <n v="5"/>
    <n v="3"/>
    <n v="5"/>
    <n v="3"/>
    <n v="3"/>
    <n v="5"/>
    <n v="405"/>
    <n v="5"/>
    <n v="5"/>
    <n v="4"/>
    <n v="3"/>
    <n v="3"/>
    <n v="5"/>
    <n v="5"/>
    <n v="450"/>
    <n v="855"/>
    <s v="S: Ya se cuenta con el visor, solo se está ajustando un powerautomate para el envío de alertas."/>
    <m/>
    <s v="Compliance"/>
    <m/>
    <x v="0"/>
    <m/>
    <m/>
    <m/>
    <m/>
    <m/>
    <m/>
    <m/>
    <n v="0"/>
    <m/>
    <m/>
    <s v="Terminado"/>
  </r>
  <r>
    <m/>
    <n v="98"/>
    <m/>
    <m/>
    <s v="Desarrollo de APP para alta de prospectos de PSOs MAPAX de  Atmósfera controlada para alimentos."/>
    <s v="Desarrollo de una BD y APP que pueda alimentar la fuerza de ventas con proyectos prospecto para las PSOs MAPAX de atmósfera controlada para Alimentos. La APP servirá para asesorar a los vendedores de acuerdo a sus prospectos por parte de Nineth Gallegos y además llevar una administración de captura de leads para el negocio de Alimentos y Bebidas (desarrollo de mercado). La APP quedó instertada en el sitio de Sharepoint de Alimentos y Bebidas, también desarrollado por el área de Digitalización y Procesos."/>
    <m/>
    <d v="2025-06-25T00:00:00"/>
    <d v="2025-06-25T00:00:00"/>
    <d v="2025-07-14T00:00:00"/>
    <n v="19"/>
    <s v="On time"/>
    <s v="Ventas &amp; Mkt."/>
    <s v="No"/>
    <s v="Digital Nlatam - Practicantes"/>
    <x v="0"/>
    <s v="Digital"/>
    <s v="Santiago Juárez"/>
    <s v="Nineth Gallegos"/>
    <s v="Nineth Gallegos"/>
    <s v="NA"/>
    <s v="José Ramón Rodríguez"/>
    <s v="Desarrollo de Negocios"/>
    <s v="Si"/>
    <s v="Claudia Oliden"/>
    <s v="Marketing/Ventas Cilindros"/>
    <n v="3"/>
    <n v="1"/>
    <n v="2"/>
    <n v="5"/>
    <n v="0"/>
    <n v="3"/>
    <n v="0"/>
    <n v="210"/>
    <n v="5"/>
    <n v="5"/>
    <n v="4"/>
    <n v="5"/>
    <n v="3"/>
    <n v="5"/>
    <n v="5"/>
    <n v="480"/>
    <n v="690"/>
    <s v="S: Se tienes ya  la APP de maduración, pero se que requiere ser agregadas el resto de PSOs. Como una siguiente etapa, se verá con Edgar Madrigal y Cindy Lozano si en CRM se puede poner la información para evitar tener una herramienta que pueda estar en CRM integrada."/>
    <m/>
    <s v="Ventas"/>
    <m/>
    <x v="2"/>
    <m/>
    <m/>
    <m/>
    <m/>
    <m/>
    <m/>
    <m/>
    <n v="0"/>
    <m/>
    <m/>
    <s v="Terminado"/>
  </r>
  <r>
    <m/>
    <n v="25"/>
    <m/>
    <m/>
    <s v="Capacitación para el programa del PESD"/>
    <s v="Desarrollo de materiales de capacitación digitales en Synthesia sobre el PESD para Conductores profesionales, que serán publicados en Elevate y tendrán exámenes para asegurar el aprendizaje."/>
    <m/>
    <d v="2024-12-06T00:00:00"/>
    <d v="2025-09-23T00:00:00"/>
    <d v="2025-11-30T00:00:00"/>
    <n v="17"/>
    <s v="No iniciado"/>
    <s v="Distribución"/>
    <s v="No"/>
    <s v="Digital Nlatam - Practicantes"/>
    <x v="3"/>
    <s v="Digital"/>
    <s v="Valenti Arriaga"/>
    <s v="Arturo Lozano"/>
    <s v="Arturo Lozano"/>
    <s v="ND"/>
    <s v="Tania Mercado"/>
    <s v="Operaciones"/>
    <s v="Sí"/>
    <s v="Claudia Oliden"/>
    <s v="Distribución Bulk/Servicio a Clientes - Instalaciones"/>
    <n v="3"/>
    <n v="1"/>
    <n v="4"/>
    <n v="5"/>
    <n v="1"/>
    <n v="5"/>
    <n v="5"/>
    <n v="360"/>
    <n v="5"/>
    <n v="5"/>
    <n v="3"/>
    <n v="5"/>
    <n v="3"/>
    <n v="5"/>
    <n v="5"/>
    <n v="465"/>
    <n v="825"/>
    <s v="S: Se tiene ya asignado al nuevo practicante Valenti Arriaga, el cual ya está entrenado en Synthesia. Ya se tuvo la primera sesión con Arturo Lozano y Salvador González. Se generó el primer script pero falta que Salvador González comparta más información (actualizado al 28 sept 25)"/>
    <s v="Solicitar a Arturo Lozano los materiales de capacitación para generarvideo en Synthesia."/>
    <m/>
    <m/>
    <x v="0"/>
    <m/>
    <m/>
    <m/>
    <m/>
    <m/>
    <m/>
    <m/>
    <n v="0"/>
    <m/>
    <m/>
    <s v="Nuevo Arrancado"/>
  </r>
  <r>
    <s v="E2"/>
    <n v="35"/>
    <m/>
    <m/>
    <s v="App Medigas, Rediseño"/>
    <s v="Re diseño de App Medigas para permitir que los pacientes soliciten accesorios, cilindros chicos, o la recolección de activos._x000a_"/>
    <m/>
    <m/>
    <d v="2024-08-01T00:00:00"/>
    <d v="2025-06-01T00:00:00"/>
    <n v="304"/>
    <s v="Cancelado"/>
    <s v="Servicio al Cliente"/>
    <s v="No"/>
    <s v="Transformación Digital"/>
    <x v="2"/>
    <s v="SSC"/>
    <s v="NA"/>
    <s v="Alan Mendoza"/>
    <s v="Cindy Lozano"/>
    <s v="Christian Carrillo"/>
    <s v="José Ramón Rodríguez"/>
    <s v="Desarrollo de Negocios"/>
    <s v="Sí"/>
    <s v="Claudia Oliden"/>
    <s v="Distribución Bulk/Servicio a Clientes - Instalaciones"/>
    <n v="4"/>
    <n v="5"/>
    <n v="5"/>
    <n v="5"/>
    <n v="1"/>
    <n v="3"/>
    <n v="5"/>
    <n v="420"/>
    <n v="5"/>
    <n v="5"/>
    <n v="2"/>
    <n v="5"/>
    <n v="3"/>
    <n v="1"/>
    <n v="5"/>
    <n v="390"/>
    <n v="810"/>
    <s v="S: Estaba en la etapa de análisis de los requerimientos extra (por pacientes). Originalmente esto surgió por el equipo de T. Digital para generar la adopción por parte de pacientes que siguen marcando al CSC Medigas para solicitudes EXTRA a recargas (otro tipo de accesorio o cilindro y eso no se puede hacer en la APP y es el ajuste que proponía T. Digital). Se quedó en backlog por parte de T. Digital dado que les asignaron otras responsabilidades._x000a_N: En Validación con Edgar Madrigal y Cindy Lozano si se llevará a cabo este año o no."/>
    <s v="Proyecto colocado en backlog por el área de transformación digital dado que es un nice to have y actualmente el equipo se está enfocando en otras necesidades, además que esto nunca fue solicitado por el negocio."/>
    <n v="60000"/>
    <s v="Tiempo - Hard Savings $ 60 K USD (disminución de 4 agentes $25k MXN/mes en CSC por conversión digital)_x000a_"/>
    <x v="24"/>
    <m/>
    <m/>
    <m/>
    <m/>
    <m/>
    <m/>
    <m/>
    <n v="0"/>
    <m/>
    <m/>
    <s v="Análisis"/>
  </r>
  <r>
    <s v="A10"/>
    <n v="107"/>
    <m/>
    <m/>
    <s v="Automatización toma de pedidos y solicitud de productos especiales a Pta. Sto. Domingo."/>
    <s v="BOT que pueda leer mails y que detecte información sobre pedidos especiales de RTVs o VM para clientes de productos específicos (especiales) que solo se produzcan y tienen que pedir a Pta. Sto. Domingo. "/>
    <m/>
    <d v="2025-01-01T00:00:00"/>
    <m/>
    <m/>
    <m/>
    <s v="Cancelado"/>
    <s v="Operaciones"/>
    <s v="No"/>
    <s v="Digital Nlatam - Practicantes"/>
    <x v="1"/>
    <s v="IT Local"/>
    <s v="David Márquez"/>
    <s v="Alejandro Torres"/>
    <s v="Abraham Ramos "/>
    <s v="Yasmin Barragan "/>
    <s v="Miguel Delgado"/>
    <s v="PGP Centro/Sur"/>
    <s v="Sí"/>
    <s v="Claudia Oliden"/>
    <s v="Producción/Distribución Envasados"/>
    <n v="2"/>
    <n v="1"/>
    <n v="1"/>
    <n v="5"/>
    <n v="1"/>
    <n v="5"/>
    <n v="3"/>
    <n v="270"/>
    <n v="5"/>
    <n v="5"/>
    <n v="4"/>
    <n v="1"/>
    <n v="3"/>
    <n v="5"/>
    <n v="3"/>
    <n v="390"/>
    <n v="660"/>
    <s v="S: Análisis del Requerimientos. Actualmente se tiene una solución que pudiera usarse a partir de información de correos_x000a_N: Concluir el RFP con Requester y revisar solución actual. Algo adicional pudiera ser con AI. Invitar a Adolfo Olmedo"/>
    <m/>
    <m/>
    <m/>
    <x v="25"/>
    <m/>
    <m/>
    <m/>
    <m/>
    <m/>
    <m/>
    <m/>
    <n v="0"/>
    <m/>
    <m/>
    <s v="Nuevo"/>
  </r>
  <r>
    <s v="A3"/>
    <n v="18"/>
    <m/>
    <m/>
    <s v="Implementación Azure B2C"/>
    <s v="Implementación de Azure B2C para unificar cuentas de usuarios en canales digitales: Portales, Recarga Linde web, Apps móviles._x000a_"/>
    <m/>
    <s v="PROYECTO ANTERIOR"/>
    <d v="2024-10-01T00:00:00"/>
    <d v="2025-09-01T00:00:00"/>
    <n v="335"/>
    <s v="On time"/>
    <s v="Servicio al Cliente"/>
    <s v="No"/>
    <s v="Transformación Digital"/>
    <x v="0"/>
    <s v="SSC"/>
    <s v="NA"/>
    <s v="Edgar Madrigal"/>
    <s v="Cindy Lozano"/>
    <s v="Christian Carrillo"/>
    <s v="José Ramón Rodríguez"/>
    <s v="Desarrollo de Negocios"/>
    <s v="Sí"/>
    <s v="Claudia Oliden"/>
    <s v="Marketing/Ventas Cilindros"/>
    <n v="3"/>
    <n v="5"/>
    <n v="5"/>
    <n v="5"/>
    <n v="0"/>
    <n v="3"/>
    <n v="5"/>
    <n v="390"/>
    <n v="3"/>
    <n v="5"/>
    <n v="2"/>
    <n v="5"/>
    <n v="3"/>
    <n v="1"/>
    <n v="3"/>
    <n v="330"/>
    <n v="720"/>
    <s v="S: Desarrollo terminado, en etapa de estabilización previo al Go Live."/>
    <m/>
    <m/>
    <m/>
    <x v="7"/>
    <m/>
    <m/>
    <m/>
    <m/>
    <m/>
    <m/>
    <m/>
    <n v="0"/>
    <m/>
    <m/>
    <s v="Terminado"/>
  </r>
  <r>
    <m/>
    <n v="7"/>
    <m/>
    <m/>
    <s v="Sistema de administración de permisos y requerimientos de autoridades en PLANTAS Linde: BD, APP  para alimentación  y visor de estatus de los anteriores. Tiendas"/>
    <s v="Desarrollo de 6 Aplicaciones para alimentación de estatus de permisos y requerimientos de autoridades para Tiends, Plantas ( PGP y GI), Nitropet, Onsite, Oficinas, Inmuebles y unidades de distribuión (PGP, Bulk, Nitropet). Así mismo un visor que muestra el estatus de permisos y requiermientos en las localidades. Se complementó el proyecto con guías y videos de cómo hacer la evaluación en las APPs._x000a_"/>
    <m/>
    <d v="2019-06-01T00:00:00"/>
    <d v="2025-06-19T00:00:00"/>
    <d v="2025-07-30T00:00:00"/>
    <n v="41"/>
    <s v="On time"/>
    <s v="Finanzas, RH, Administración"/>
    <s v="No"/>
    <s v="Digital Nlatam - Practicantes"/>
    <x v="0"/>
    <s v="Digital"/>
    <s v="Santiago Juárez"/>
    <s v="Juan José Ochoa"/>
    <s v="Eduardo Galván"/>
    <s v="NA"/>
    <s v="Miguel Delgado"/>
    <s v="Operaciones"/>
    <s v="Si"/>
    <s v="Claudia Oliden"/>
    <s v="Marketing/Ventas Cilindros"/>
    <n v="5"/>
    <n v="5"/>
    <n v="4"/>
    <n v="5"/>
    <n v="5"/>
    <n v="3"/>
    <n v="5"/>
    <n v="480"/>
    <n v="5"/>
    <n v="5"/>
    <n v="4"/>
    <n v="3"/>
    <n v="3"/>
    <n v="5"/>
    <n v="5"/>
    <n v="450"/>
    <n v="930"/>
    <s v="S: Requerimiento por parte del Ing. Eduardo Galván que fue evolucionando de ser para efectuar un due diligence de permisos y requerimientos de autoridades en tiendas, a evaluación también de Plantas (PGP y Bulk), Nitropet, Onsite, Oficinas, Inmuebles y unidades de distribución (Bulk, Nitropet, PGP) a nivel México. Se desarrollaron las bases de datos, 6 APPs, un visor en powerbi y guías (PDF) con su respectivo video de cómo llevar a cabo la evaluación para cada APP (segmento)."/>
    <m/>
    <s v="Compliance"/>
    <m/>
    <x v="0"/>
    <m/>
    <m/>
    <m/>
    <m/>
    <m/>
    <m/>
    <m/>
    <n v="0"/>
    <m/>
    <m/>
    <s v="Terminado"/>
  </r>
  <r>
    <m/>
    <n v="100"/>
    <m/>
    <m/>
    <s v="App para seguimiento de buenas prácticas de producto medicinal en sucursales."/>
    <s v="Llevar el seguimiento de visitas y hallazgos de los responsables sanitarios a las sucursales."/>
    <m/>
    <d v="2025-02-01T00:00:00"/>
    <m/>
    <m/>
    <m/>
    <s v="No iniciado"/>
    <s v="Finanzas, RH, Administración"/>
    <s v="No"/>
    <s v="Digital Nlatam - Practicantes"/>
    <x v="1"/>
    <s v="Digital"/>
    <s v="Santiago Juárez"/>
    <s v="Oscar Flores"/>
    <s v="Aldo Maldonado"/>
    <s v="N/A"/>
    <s v="José Ramón Rodríguez"/>
    <s v="PGP Nacional"/>
    <s v="Sí"/>
    <s v="Claudia Oliden"/>
    <s v="Marketing/Ventas Cilindros"/>
    <n v="3"/>
    <n v="5"/>
    <n v="1"/>
    <n v="3"/>
    <n v="0"/>
    <n v="5"/>
    <n v="3"/>
    <n v="300"/>
    <n v="5"/>
    <n v="5"/>
    <n v="4"/>
    <n v="3"/>
    <n v="3"/>
    <n v="3"/>
    <n v="3"/>
    <n v="390"/>
    <n v="690"/>
    <s v="S: Se identificó la oportunidad_x000a_N: Sesión con el negocio para definir requerimientos"/>
    <s v="Este proyecto es posible se cancele dado que quedó incluido en el proyecto solciitado por el Ing. Galván."/>
    <m/>
    <m/>
    <x v="26"/>
    <m/>
    <m/>
    <m/>
    <m/>
    <m/>
    <m/>
    <m/>
    <n v="0"/>
    <m/>
    <m/>
    <s v="Nuevo"/>
  </r>
  <r>
    <m/>
    <n v="1"/>
    <m/>
    <m/>
    <s v="Visor para registro de auditorías y cumplimiento de normatividad CALIDAD en plantas._x000a_"/>
    <s v="Generación de un visor de resultados de auditorías realizadas por el área de Calidad y externos en plantas Linde México, así como validación de requerimientos normativos. El visor tiene como objetivo dar seguimiento a resultados y planes de acción ante no conformidades resultantes en las auditorías._x000a_"/>
    <m/>
    <d v="2025-05-23T00:00:00"/>
    <d v="2025-07-07T00:00:00"/>
    <d v="2025-08-28T00:00:00"/>
    <n v="52"/>
    <s v="On time"/>
    <s v="Calidad"/>
    <s v="No"/>
    <s v="Digital Nlatam - Practicantes"/>
    <x v="0"/>
    <s v="Digital"/>
    <s v="Santiago Juárez"/>
    <s v="Brenda Apreza"/>
    <s v="Alejandra Medrano"/>
    <s v="NA"/>
    <s v="Miguel Delgado"/>
    <s v="Operaciones"/>
    <s v="Sí"/>
    <s v="Claudia Oliden"/>
    <s v="Calidad"/>
    <n v="5"/>
    <n v="5"/>
    <n v="1"/>
    <n v="5"/>
    <n v="1"/>
    <n v="3"/>
    <n v="5"/>
    <n v="375"/>
    <n v="5"/>
    <n v="5"/>
    <n v="5"/>
    <n v="3"/>
    <n v="5"/>
    <n v="5"/>
    <n v="5"/>
    <n v="495"/>
    <n v="870"/>
    <s v="S: Se tiene la estructura del visor, solo se espera que IT libere la extracción de datos del Sistema de Calidad para enlazarlo al tablero y tener completa la información a mostrar en el tablero."/>
    <m/>
    <s v="Compliance"/>
    <s v="Control / Compliance"/>
    <x v="0"/>
    <m/>
    <m/>
    <m/>
    <m/>
    <m/>
    <m/>
    <m/>
    <n v="0"/>
    <m/>
    <m/>
    <s v="Terminado"/>
  </r>
  <r>
    <m/>
    <n v="74"/>
    <m/>
    <m/>
    <s v="Actualización plan compensación a vendedores PGP &amp; Merchant"/>
    <s v="Update de la matriz digital para generar la compensación variable a vendedores de GE y Merchant."/>
    <m/>
    <d v="2024-12-01T00:00:00"/>
    <m/>
    <m/>
    <m/>
    <s v="No iniciado"/>
    <s v="Finanzas, RH, Administración"/>
    <m/>
    <s v="IT Group"/>
    <x v="1"/>
    <s v="IT Local "/>
    <s v="No aplica"/>
    <s v="Pablo Vela"/>
    <s v="Ninfaedith Fernández"/>
    <s v="Velia Niño"/>
    <s v="Tania Mercado"/>
    <s v="Finanzas /Compras / IT"/>
    <s v="Sí"/>
    <s v="Marina Dávila"/>
    <s v="Finanzas/RH/Compras/Nitropet"/>
    <n v="4"/>
    <n v="5"/>
    <n v="4"/>
    <n v="5"/>
    <n v="3"/>
    <n v="5"/>
    <n v="5"/>
    <n v="465"/>
    <n v="3"/>
    <n v="2"/>
    <n v="2"/>
    <n v="3"/>
    <n v="3"/>
    <n v="1"/>
    <n v="3"/>
    <n v="255"/>
    <n v="720"/>
    <s v="S: Proveedor seleccionado, en proceso de alta y sesiones iniciales de analisis de alcance y plan de desarrollo_x000a_N: Concuir el proceso de arranque y hacer seguimiento de sprints "/>
    <m/>
    <m/>
    <m/>
    <x v="6"/>
    <m/>
    <m/>
    <m/>
    <m/>
    <m/>
    <m/>
    <m/>
    <n v="0"/>
    <m/>
    <m/>
    <s v="Nuevo"/>
  </r>
  <r>
    <m/>
    <n v="1"/>
    <m/>
    <m/>
    <s v="Visor de CO2 Bebidas"/>
    <s v="Visor del negocio de CO2 enfocado en indicadores de venta para el segmento de Bebidas para los más importante grupos a nivel México."/>
    <m/>
    <d v="2025-05-06T00:00:00"/>
    <d v="2025-06-15T00:00:00"/>
    <d v="2025-08-28T00:00:00"/>
    <n v="74"/>
    <s v="On time"/>
    <s v="Ventas &amp; Mkt."/>
    <s v="No"/>
    <s v="Digital Nlatam - Practicantes"/>
    <x v="0"/>
    <s v="Digital"/>
    <s v="Valenti Arriaga"/>
    <s v="Jessica Zanella"/>
    <s v="Grisel Martínez"/>
    <s v="NA"/>
    <s v="NA"/>
    <s v="PGP Nacional"/>
    <s v="Si"/>
    <s v="Claudia Oliden"/>
    <s v="Marketing/Ventas Cilindros"/>
    <n v="3"/>
    <n v="5"/>
    <n v="1"/>
    <n v="5"/>
    <n v="0"/>
    <n v="3"/>
    <n v="3"/>
    <n v="300"/>
    <n v="5"/>
    <n v="5"/>
    <n v="4"/>
    <n v="5"/>
    <n v="3"/>
    <n v="5"/>
    <n v="5"/>
    <n v="480"/>
    <n v="780"/>
    <s v="Se tiene listo el visor, solo se requiere validar que estén todos los CST por grupo definido por Grisel."/>
    <m/>
    <s v="Ahorro horas hombre preparación reporte"/>
    <m/>
    <x v="1"/>
    <m/>
    <m/>
    <m/>
    <m/>
    <m/>
    <m/>
    <m/>
    <n v="0"/>
    <m/>
    <m/>
    <s v="Terminado"/>
  </r>
  <r>
    <m/>
    <n v="19"/>
    <m/>
    <m/>
    <s v="APP Mantenimiento para PGS"/>
    <s v="Aplicación para la captura de actividades realizadas en cada PGS que se le da mantenimiento, de manera que arroje las horas y costos incurridos así como un % de productividad por cada operador y que permita conocer el estatus de los PGS que se encuentran en el talller de mantenimiento."/>
    <m/>
    <m/>
    <d v="2025-07-01T00:00:00"/>
    <d v="2025-09-01T00:00:00"/>
    <n v="62"/>
    <s v="On time"/>
    <s v="Operaciones"/>
    <m/>
    <s v="Digital Nlatam - Practicantes"/>
    <x v="0"/>
    <s v="Digital"/>
    <s v="Miguel González"/>
    <s v="Diego Carpio"/>
    <s v="Heberto Marín"/>
    <m/>
    <s v="Miguel Delgado"/>
    <s v="Operaciones"/>
    <m/>
    <s v="Marina Dávila"/>
    <m/>
    <n v="3"/>
    <n v="5"/>
    <n v="1"/>
    <n v="5"/>
    <n v="0"/>
    <n v="3"/>
    <n v="3"/>
    <n v="300"/>
    <n v="5"/>
    <n v="5"/>
    <n v="2"/>
    <n v="3"/>
    <n v="5"/>
    <n v="3"/>
    <n v="5"/>
    <n v="420"/>
    <n v="720"/>
    <s v="S: Se entrega a Heberto Marin link de aplicación y tutoriales para capacitación a usuarios"/>
    <m/>
    <s v="Control"/>
    <m/>
    <x v="1"/>
    <m/>
    <m/>
    <m/>
    <m/>
    <m/>
    <m/>
    <m/>
    <n v="0"/>
    <m/>
    <m/>
    <s v="Terminado"/>
  </r>
  <r>
    <m/>
    <m/>
    <m/>
    <m/>
    <s v="Visor de Facturación de Instalaciones de PGP"/>
    <s v="Dashboard que muestra la facturación de Instalaciones en el negocio de PGP para Envasados, Especiales y Medicinales. Incluye facturación YTD, YOY._x000a_"/>
    <m/>
    <d v="2025-09-01T00:00:00"/>
    <d v="2025-09-09T00:00:00"/>
    <d v="2025-09-23T00:00:00"/>
    <n v="31"/>
    <s v="On time"/>
    <s v="Ventas &amp; Mkt."/>
    <s v="No"/>
    <s v="Digital Nlatam - Practicantes"/>
    <x v="0"/>
    <s v="IT"/>
    <s v="Valenti Arriaga"/>
    <s v="Jessica Zanella"/>
    <s v="Adán Alarcón"/>
    <s v="NA"/>
    <s v="José Ramón Rodríguez"/>
    <s v="VP Gases Envasados"/>
    <s v="Si"/>
    <s v="Claudia Oliden"/>
    <s v="Marketing/Ventas Cilindros"/>
    <n v="3"/>
    <n v="5"/>
    <n v="1"/>
    <n v="5"/>
    <n v="1"/>
    <n v="3"/>
    <n v="3"/>
    <n v="315"/>
    <n v="5"/>
    <n v="5"/>
    <n v="5"/>
    <n v="5"/>
    <n v="5"/>
    <n v="5"/>
    <n v="5"/>
    <n v="525"/>
    <n v="840"/>
    <s v="Visor terminado y validado con Adán Alarcón y él a su vez con Jessica Zanella."/>
    <m/>
    <s v="$120,000 USD al año (aumento de facturación por seguimiento puntual a proyectos)"/>
    <m/>
    <x v="1"/>
    <s v="4 horas / mes en preparación de reporte"/>
    <m/>
    <m/>
    <m/>
    <m/>
    <m/>
    <m/>
    <n v="0"/>
    <s v="Por definir"/>
    <m/>
    <s v="Nuevo Arrancado"/>
  </r>
  <r>
    <m/>
    <m/>
    <m/>
    <m/>
    <s v="Directorio de Localidades Linde en México"/>
    <s v="Directorio que presenta información de todas las localidades e inmuebles en Linde México. Consta de un visor de directorio que puede ser editado por los owners de localidades vía una APP."/>
    <m/>
    <d v="2025-09-01T00:00:00"/>
    <d v="2025-10-01T00:00:00"/>
    <d v="2025-10-31T00:00:00"/>
    <n v="9"/>
    <s v="On time"/>
    <s v="Finanzas, RH, Administración"/>
    <s v="No"/>
    <s v="Digital Nlatam - Practicantes"/>
    <x v="3"/>
    <s v="Digital"/>
    <s v="David Márquez"/>
    <s v="Diana Rodríguez"/>
    <s v="Claudia Oliden"/>
    <s v="NA"/>
    <s v="Miguel Delgado"/>
    <s v="Operaciones"/>
    <s v="Sí"/>
    <s v="Claudia Oliden"/>
    <s v="Legal"/>
    <n v="5"/>
    <n v="1"/>
    <n v="5"/>
    <n v="3"/>
    <n v="1"/>
    <n v="3"/>
    <n v="3"/>
    <n v="315"/>
    <n v="5"/>
    <n v="5"/>
    <n v="4"/>
    <n v="3"/>
    <n v="5"/>
    <n v="5"/>
    <n v="5"/>
    <n v="480"/>
    <n v="795"/>
    <s v="S: En desarrollo del visor del directorio, APP finalizada. Como segunda etapa es pedir el apoyo de los dueños de los negocios para terminar de alimentar datos faltantes de localidades."/>
    <m/>
    <m/>
    <m/>
    <x v="0"/>
    <m/>
    <m/>
    <m/>
    <m/>
    <m/>
    <m/>
    <m/>
    <n v="0"/>
    <m/>
    <m/>
    <s v="Nuevo Arrancado"/>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m/>
    <n v="69"/>
    <m/>
    <m/>
    <s v="Identificación proactiva de créditos informales"/>
    <s v="Visor en Power BI para visualizar desviaciones de efectivo"/>
    <m/>
    <d v="2025-05-01T00:00:00"/>
    <x v="0"/>
    <x v="0"/>
    <n v="29"/>
    <s v="On time"/>
    <x v="0"/>
    <m/>
    <s v="Digital Nlatam - Citizen Developers"/>
    <x v="0"/>
    <m/>
    <s v="Aldo Maldonado"/>
    <s v="Oscar Flores"/>
    <s v="Oscar Flores"/>
    <m/>
    <s v="José Ramón Rodríguez"/>
    <s v="PGP Nacional"/>
    <s v="Si"/>
    <x v="0"/>
    <s v="Marketing/Ventas Cilindros"/>
    <n v="3"/>
    <n v="5"/>
    <n v="1"/>
    <n v="5"/>
    <n v="0"/>
    <n v="1"/>
    <n v="5"/>
    <n v="300"/>
    <n v="5"/>
    <n v="5"/>
    <n v="2"/>
    <n v="3"/>
    <n v="5"/>
    <n v="3"/>
    <n v="5"/>
    <n v="420"/>
    <n v="720"/>
    <s v="S: Sesión jueves 10 julio para validación de datos y liberación del visor"/>
    <s v="Concluido"/>
    <s v="Compliance - Soft: Working Capital"/>
    <m/>
    <s v="Compliance / Control"/>
    <m/>
    <m/>
    <m/>
    <m/>
    <m/>
    <m/>
    <m/>
    <n v="0"/>
    <m/>
    <m/>
    <x v="0"/>
  </r>
  <r>
    <s v="G9"/>
    <n v="7"/>
    <s v="AM03224"/>
    <m/>
    <s v="Facturación Dia paciente instituciones públicas RPA"/>
    <s v="Automatizar el proceso de facturación de Día Paciente del negocio de Homecare."/>
    <m/>
    <s v="PROYECTO ANTERIOR"/>
    <x v="1"/>
    <x v="1"/>
    <n v="357"/>
    <s v="On time"/>
    <x v="0"/>
    <s v="No"/>
    <s v="IT Group"/>
    <x v="0"/>
    <s v="IT Local"/>
    <s v="NA"/>
    <s v="Alan Mendoza"/>
    <s v="Nohemí Perez / _x000a_Alan Mendoza"/>
    <s v="Ruben Monterrubio"/>
    <s v="Armando Guerrero"/>
    <s v="PGP Nte./ Occidente / Noroeste"/>
    <s v="Sí"/>
    <x v="1"/>
    <s v="Marketing/Ventas Cilindros"/>
    <n v="3"/>
    <n v="5"/>
    <n v="1"/>
    <n v="5"/>
    <n v="5"/>
    <n v="3"/>
    <n v="3"/>
    <n v="375"/>
    <n v="5"/>
    <n v="5"/>
    <n v="3"/>
    <n v="5"/>
    <n v="5"/>
    <n v="5"/>
    <n v="5"/>
    <n v="495"/>
    <n v="870"/>
    <s v="S: Ya liberado y funcionando._x000a_N: Seguimiento por parte del negocio. Calcular beneficio y reportar $"/>
    <s v="Terminado"/>
    <s v="Reducción de Tiempo"/>
    <m/>
    <s v="Time reduction"/>
    <m/>
    <m/>
    <m/>
    <m/>
    <m/>
    <m/>
    <m/>
    <n v="0"/>
    <m/>
    <m/>
    <x v="0"/>
  </r>
  <r>
    <s v="E5"/>
    <n v="104"/>
    <s v="GPG33156"/>
    <m/>
    <s v="Email automation Customer Insight / AI"/>
    <s v="Envío de correos automáticos a grupos de clientes en función del cumplimiento de criterios predefinidos, para generar clientes potenciales de Ventas Nuevas."/>
    <m/>
    <s v="TBD"/>
    <x v="2"/>
    <x v="1"/>
    <n v="362"/>
    <s v="On time"/>
    <x v="1"/>
    <m/>
    <s v="Transformación Digital"/>
    <x v="0"/>
    <s v="Externo"/>
    <s v="Desarrollo de Negocios"/>
    <s v="Tania Castorena"/>
    <s v="Jorge Villarreal"/>
    <s v="Externo"/>
    <s v="José Ramón Rodríguez"/>
    <s v="Desarrollo de Negocios"/>
    <s v="Sí"/>
    <x v="0"/>
    <m/>
    <n v="3"/>
    <n v="5"/>
    <n v="5"/>
    <n v="5"/>
    <n v="3"/>
    <n v="3"/>
    <n v="3"/>
    <n v="405"/>
    <n v="3"/>
    <n v="3"/>
    <n v="2"/>
    <n v="3"/>
    <n v="3"/>
    <n v="1"/>
    <n v="3"/>
    <n v="270"/>
    <n v="675"/>
    <s v="S: Liberada y funcionando con campaña actual. Promoción del COBOT. 27Ene25. 2600 correos que generaron 30 leads interesados en una prueba._x000a_N: Seguimiento a la campaña actual y diseño de nuevas campañas"/>
    <s v="Se revisó con Adalberto Mejía estatus y se identifica la necesidad de depurar datos de contacto (e-mails) con perfil de dueños de empresa y tomadores de decisiones. Sesión De Adalberto con Tania Castorena semana del 2 de Mayo para revisar estatus"/>
    <n v="500000"/>
    <m/>
    <s v="Add. Sales"/>
    <m/>
    <m/>
    <m/>
    <m/>
    <m/>
    <m/>
    <m/>
    <n v="0"/>
    <m/>
    <m/>
    <x v="0"/>
  </r>
  <r>
    <s v="A5"/>
    <n v="1"/>
    <s v="AM03524"/>
    <n v="27157"/>
    <s v="Rental &amp; Fees Tracking RPA/AI"/>
    <s v="Herramienta para automatizar el cobro de rentas a clientes y dar seguimiento. (Etapa 1 Dashboard de datos)"/>
    <m/>
    <s v="TBD"/>
    <x v="3"/>
    <x v="2"/>
    <n v="425"/>
    <s v="On time"/>
    <x v="1"/>
    <m/>
    <s v="Digital Nlatam"/>
    <x v="0"/>
    <s v="Digital EEUU"/>
    <m/>
    <s v="Oscar Flores"/>
    <s v="Oscar Flores / Alejandro Torres"/>
    <s v="Iván Arredondo/Lei Sun"/>
    <s v="José Ramón Rodríguez"/>
    <s v="PGP Norte"/>
    <s v="Sí"/>
    <x v="0"/>
    <s v="Marketing/Ventas Cilindros"/>
    <n v="5"/>
    <n v="5"/>
    <n v="5"/>
    <n v="5"/>
    <n v="3"/>
    <n v="3"/>
    <n v="5"/>
    <n v="465"/>
    <n v="5"/>
    <n v="5"/>
    <n v="2"/>
    <n v="3"/>
    <n v="3"/>
    <n v="5"/>
    <n v="3"/>
    <n v="390"/>
    <n v="855"/>
    <s v="S: Identificación de oportunidades de incremento del ingreso por cobro de rentas. Versión conectada a JDE México, con detalle de casos por vendedor. Liberado para identificar oportunidades de cobro_x000a__x000a_N: Se realiza presentación de la Htta y en proceso capacitaciones a personal"/>
    <s v="Armar plan de despliegue - Programar las sesiones de capacitación con Gtes _x000a_Actualizar valores de target para rentas, con la Corporación  - completo_x000a_Desarrollar tablero para el tracking de beneficios con apoyo de la Corporación_x000a_Sesión para validar cómo conectarlo con CRM y programar tareas para ventas_x000a_"/>
    <n v="300000"/>
    <m/>
    <s v="Add. Sales"/>
    <m/>
    <m/>
    <n v="25557"/>
    <n v="13000"/>
    <m/>
    <m/>
    <m/>
    <n v="38557"/>
    <d v="2025-05-01T00:00:00"/>
    <d v="2026-04-01T00:00:00"/>
    <x v="0"/>
  </r>
  <r>
    <s v="G1"/>
    <n v="101"/>
    <m/>
    <m/>
    <s v="Trackabout Value Streams. Automatización de la generación de la órden para facturar a clientes cilindros dañados."/>
    <s v="Identificar los activos dañados por clientes, que deben ser dados de baja por ya no ser aptos para servicio, o bien que requieren un mantenimiento para continuar en operación y automatizar el cobro al cliente y éstos facturarlos automaticamente al cliente en un proceso Automático"/>
    <m/>
    <d v="2024-12-01T00:00:00"/>
    <x v="4"/>
    <x v="3"/>
    <m/>
    <s v="No iniciado"/>
    <x v="1"/>
    <m/>
    <s v="Digital Nlatam"/>
    <x v="1"/>
    <s v="Digital"/>
    <m/>
    <s v="Jessica Zanella"/>
    <s v="Jessica Zanella"/>
    <s v="Uriel Torres"/>
    <s v="Aldo Maldonado"/>
    <s v="Nacional "/>
    <s v="Sí"/>
    <x v="2"/>
    <s v="Marketing/Ventas Cilindros"/>
    <n v="5"/>
    <n v="5"/>
    <n v="4"/>
    <n v="5"/>
    <n v="3"/>
    <n v="3"/>
    <n v="3"/>
    <n v="420"/>
    <n v="5"/>
    <n v="4"/>
    <n v="1"/>
    <n v="3"/>
    <n v="1"/>
    <n v="1"/>
    <n v="3"/>
    <n v="270"/>
    <n v="690"/>
    <s v="S: Se desarrollo reporte de cilindros potenciales de cobro de Mtto._x000a_N: Revisar / confirmar causas que se alimentan desde Trackabout. Limpieza de datos de Cilindros/activos en TA Vs JDE. Falta definición de negocio (proceso) para identificar automatización de cargos y/o excepciones. No está estandarizado el monto para cobro"/>
    <s v="1. Pendiente concluir con la validación de la calidad de la información - 30 de marzo_x000a_2. Sesión con Jessica Zanella para mapear empezar con la definición de requerimientos de negocio - 10 al 14 de marzo"/>
    <n v="117000"/>
    <m/>
    <s v="Control de activos"/>
    <m/>
    <m/>
    <m/>
    <m/>
    <m/>
    <m/>
    <m/>
    <n v="0"/>
    <m/>
    <m/>
    <x v="1"/>
  </r>
  <r>
    <s v="E6"/>
    <n v="1"/>
    <m/>
    <m/>
    <s v="Modulo Bulk &amp; Microbulk eChannel"/>
    <s v="Acceso a facturación, estados de cuenta, históricos de consumo, niveles de tanques y sobre pedidos de clientes de bulk, microbulk y mixtos."/>
    <m/>
    <s v="PROYECTO ANTERIOR"/>
    <x v="5"/>
    <x v="4"/>
    <n v="276"/>
    <s v="On time"/>
    <x v="1"/>
    <s v="No"/>
    <s v="Transformación Digital"/>
    <x v="0"/>
    <s v="IT Corporativo"/>
    <s v="NA"/>
    <s v="Adriana Loredo / Jessica Zanella"/>
    <s v="Tania Castorena"/>
    <s v="Adolfo Olmedo"/>
    <s v="José Ramón Rodríguez"/>
    <s v="Desarrollo de Negocios"/>
    <s v="Sí"/>
    <x v="1"/>
    <s v="Marketing/Ventas Cilindros"/>
    <n v="3"/>
    <n v="5"/>
    <n v="5"/>
    <n v="5"/>
    <n v="1"/>
    <n v="3"/>
    <n v="5"/>
    <n v="405"/>
    <n v="3"/>
    <n v="4"/>
    <n v="2"/>
    <n v="5"/>
    <n v="3"/>
    <n v="1"/>
    <n v="5"/>
    <n v="345"/>
    <n v="750"/>
    <s v="S: Terminado_x000a_N: En proceso despliegue interno y externo."/>
    <s v="Productividad - Soft Savings $106.5 K USD,  Hard Savings $15 K USD (conversión digital de pedidos cliente sobre pedido)"/>
    <n v="15000"/>
    <m/>
    <s v="Add. Sales"/>
    <m/>
    <m/>
    <m/>
    <m/>
    <m/>
    <m/>
    <m/>
    <n v="0"/>
    <d v="2025-07-01T00:00:00"/>
    <d v="2026-06-01T00:00:00"/>
    <x v="0"/>
  </r>
  <r>
    <m/>
    <n v="94"/>
    <m/>
    <m/>
    <s v="Herramienta Digital para el Análisis, Monitoreo e identificación de riesgos de manera remota de variables administrativas en Sucursales"/>
    <s v="Herramienta de diagnostico/medición de riesgos en sucursales en los siguientes temas: microcréditos, tiempo de cierre de bitácoras, TDI vs lista de empleados, productos a demostración, añejamiento en productos a demostración entre otras."/>
    <m/>
    <d v="2025-04-01T00:00:00"/>
    <x v="6"/>
    <x v="0"/>
    <n v="91"/>
    <s v="On time"/>
    <x v="0"/>
    <m/>
    <s v="Digital Nlatam - Citizen Developers"/>
    <x v="0"/>
    <m/>
    <s v="Aldo Maldonado"/>
    <s v="Oscar Flores"/>
    <s v="Oscar Flores"/>
    <m/>
    <s v="José Ramón Rodríguez"/>
    <s v="PGP Nacional"/>
    <s v="Si"/>
    <x v="0"/>
    <s v="Marketing/Ventas Cilindros"/>
    <n v="3"/>
    <n v="5"/>
    <n v="1"/>
    <n v="5"/>
    <n v="0"/>
    <n v="1"/>
    <n v="3"/>
    <n v="270"/>
    <n v="5"/>
    <n v="5"/>
    <n v="2"/>
    <n v="3"/>
    <n v="5"/>
    <n v="3"/>
    <n v="5"/>
    <n v="420"/>
    <n v="690"/>
    <s v="S: Se libera herramienta que integra información para monitoreo de indicadores críticos en sucursales._x000a_N: La información de producto a demostración se libera en una herramienta por separardo."/>
    <s v="Concluido"/>
    <s v="Compliance"/>
    <m/>
    <s v="Compliance / Control"/>
    <m/>
    <m/>
    <m/>
    <m/>
    <m/>
    <m/>
    <m/>
    <n v="0"/>
    <m/>
    <m/>
    <x v="0"/>
  </r>
  <r>
    <m/>
    <n v="112"/>
    <m/>
    <m/>
    <s v="Tablero TA en pantallas en plantas y CEDIS*"/>
    <s v="Desarrollar tableros a partir de la información de TA para monitorear la operación en plantas y CEDIS_x000a_"/>
    <m/>
    <d v="2024-12-01T00:00:00"/>
    <x v="4"/>
    <x v="3"/>
    <m/>
    <s v="No iniciado"/>
    <x v="2"/>
    <m/>
    <s v="Digital Nlatam"/>
    <x v="1"/>
    <s v="Digital / IT "/>
    <m/>
    <s v="Erika Acosta"/>
    <s v="Erika Acosta"/>
    <s v="Uriel Torres"/>
    <s v="Aldo Maldonado"/>
    <m/>
    <s v="Sí"/>
    <x v="2"/>
    <m/>
    <n v="3"/>
    <n v="5"/>
    <n v="3"/>
    <n v="5"/>
    <n v="0"/>
    <n v="1"/>
    <n v="3"/>
    <n v="300"/>
    <n v="1"/>
    <n v="3"/>
    <n v="2"/>
    <n v="3"/>
    <n v="3"/>
    <n v="5"/>
    <n v="3"/>
    <n v="300"/>
    <n v="600"/>
    <s v="S: Se enlista necesidad general_x000a_N: Se requiere reunión con Negocio para detallar alcances y detalle de requerimientos"/>
    <s v="1. Sesión para hacer la definición del proyecto y levantar requerimientos."/>
    <m/>
    <m/>
    <s v="Control de la operación "/>
    <m/>
    <m/>
    <m/>
    <m/>
    <m/>
    <m/>
    <m/>
    <n v="0"/>
    <m/>
    <m/>
    <x v="2"/>
  </r>
  <r>
    <s v="E8"/>
    <n v="1"/>
    <m/>
    <m/>
    <s v="Segmentación de clientes CIAC - Norte"/>
    <s v="Proceso automático para actualizar la segmentación de los clientes de PGP según sus criterios de comportamiento"/>
    <m/>
    <d v="2024-09-01T00:00:00"/>
    <x v="7"/>
    <x v="2"/>
    <n v="417"/>
    <s v="On time"/>
    <x v="3"/>
    <m/>
    <s v="Transformación Digital"/>
    <x v="0"/>
    <s v="SSC"/>
    <m/>
    <s v="Oscar Flores"/>
    <s v="Ana Treviño"/>
    <s v="César Paz"/>
    <s v="José Ramón Rodríguez"/>
    <s v="PGP Nte./ Occidente / Noroeste"/>
    <s v="Sí"/>
    <x v="2"/>
    <s v="Marketing/Ventas Cilindros"/>
    <n v="3"/>
    <n v="5"/>
    <n v="3"/>
    <n v="5"/>
    <n v="3"/>
    <n v="5"/>
    <n v="3"/>
    <n v="405"/>
    <n v="5"/>
    <n v="5"/>
    <n v="2"/>
    <n v="3"/>
    <n v="3"/>
    <n v="5"/>
    <n v="5"/>
    <n v="420"/>
    <n v="825"/>
    <s v="S:Se desarrolló en CRM tablas con los cuestionarios para capturar la información y mediante un reporte combinando calcular los valores de cada segmento al que corresponden los clientes. Actualmente se está utilizando en CIAC Norte_x000a__x000a_N: Replicar a Centro y otras divisiones"/>
    <s v="1. Sesión para revisar el alcance del avance en CRM y definir cómo se puede replicar para el Centro_x000a_2. Tocar base con Gonzalo y Paco porque hay cambio en el alcance de la implementación del CIAC_x000a_3. Incluir dentro del alcance de los practicantes el diseño del proceso automático de la segmentación"/>
    <s v="Reducción de Tiempo"/>
    <m/>
    <s v="Time reduction"/>
    <m/>
    <m/>
    <m/>
    <m/>
    <m/>
    <m/>
    <m/>
    <n v="0"/>
    <m/>
    <m/>
    <x v="0"/>
  </r>
  <r>
    <m/>
    <n v="110"/>
    <m/>
    <m/>
    <s v="Tablero KPIS mensuales Operaciones.(Producción y Distribución)"/>
    <s v="Tablero en PowerBi donde se muestren los principales KPIs de Operaciones."/>
    <m/>
    <d v="2025-08-01T00:00:00"/>
    <x v="4"/>
    <x v="3"/>
    <m/>
    <s v="No iniciado"/>
    <x v="2"/>
    <m/>
    <s v="Digital Nlatam"/>
    <x v="1"/>
    <s v="Digital "/>
    <s v="Aldo Maldonado"/>
    <s v="Diego Carpio"/>
    <s v="Diego Carpio"/>
    <s v="Aldo Maldonado"/>
    <s v="Aldo Maldonado"/>
    <s v="Operaciones"/>
    <s v="Sí"/>
    <x v="0"/>
    <m/>
    <n v="3"/>
    <n v="5"/>
    <n v="1"/>
    <n v="5"/>
    <n v="1"/>
    <n v="5"/>
    <n v="5"/>
    <n v="375"/>
    <n v="1"/>
    <n v="5"/>
    <n v="2"/>
    <n v="3"/>
    <n v="3"/>
    <n v="1"/>
    <n v="1"/>
    <n v="240"/>
    <n v="615"/>
    <s v="S: Actualmente Aldo desarrolló parte del tablero. Faltan datos que requieren de un desarrollo para completar el tablero. Se requiere un desarrollo para el registro de las horas hombre (no existe actualmente)_x000a_N. Reunión con líder de operaciones / negocio para definir requerimientos y alcances"/>
    <s v="1. Sesión para revisar alcance del reporte de Aldo y levantar requerimientos de negocio - 3 al 7 de Mar"/>
    <m/>
    <m/>
    <s v="Eficiencia operativa"/>
    <m/>
    <m/>
    <m/>
    <m/>
    <m/>
    <m/>
    <m/>
    <n v="0"/>
    <m/>
    <m/>
    <x v="2"/>
  </r>
  <r>
    <m/>
    <n v="111"/>
    <m/>
    <m/>
    <s v="Tablero KPIS de Distribución PGP"/>
    <s v="Tablero en PowerBi donde se muestren los principales KPIs de Distribución."/>
    <m/>
    <d v="2024-12-06T00:00:00"/>
    <x v="4"/>
    <x v="3"/>
    <m/>
    <s v="Cancelado"/>
    <x v="2"/>
    <s v="No"/>
    <s v="Digital Nlatam"/>
    <x v="2"/>
    <s v="Digital"/>
    <s v="NA"/>
    <s v="Arturo Lozano"/>
    <s v="Arturo Lozano"/>
    <s v="ND"/>
    <s v="Miguel Delgado"/>
    <s v="Operaciones"/>
    <s v="Sí"/>
    <x v="1"/>
    <s v="Producción/Distribución Envasados"/>
    <n v="3"/>
    <n v="5"/>
    <n v="1"/>
    <n v="5"/>
    <n v="1"/>
    <n v="5"/>
    <n v="5"/>
    <n v="375"/>
    <n v="1"/>
    <n v="5"/>
    <n v="2"/>
    <n v="3"/>
    <n v="3"/>
    <n v="1"/>
    <n v="1"/>
    <n v="240"/>
    <n v="615"/>
    <s v="S: Se tienen actualmente KPIs de distribución._x000a_N: se requiere junta con el negocio para definir requerimientos y alcances de la oportunidad"/>
    <s v="Este tablero fue un requerimiento de Arturo Lozano, sin embargo se está planeando otro proyecto con KPIS de OPERACIONES, lo cual puede absover este requerimiento. Se considera cancelar este proyecto para ingresarlo en el otro de tablero KPIS OPERACIONES."/>
    <m/>
    <m/>
    <m/>
    <m/>
    <m/>
    <m/>
    <m/>
    <m/>
    <m/>
    <m/>
    <n v="0"/>
    <m/>
    <m/>
    <x v="3"/>
  </r>
  <r>
    <m/>
    <n v="1"/>
    <s v="AM03136"/>
    <m/>
    <s v="Notificaciones automáticas a Clientes. RPA/AI"/>
    <s v="Automatización de proceso de notificación al cliente al momento de generar una transacción con Linde a su nombre."/>
    <m/>
    <d v="2024-01-01T00:00:00"/>
    <x v="8"/>
    <x v="2"/>
    <n v="780"/>
    <s v="On time"/>
    <x v="0"/>
    <s v="No"/>
    <s v="IT Group"/>
    <x v="0"/>
    <s v="IT Local"/>
    <s v="Marina Dávila"/>
    <s v="Oscar Flores"/>
    <s v="Marina Dávila"/>
    <s v="Carlos Arturo Rodríguez_x000a_/ Armando Ramos"/>
    <s v="José Ramón Rodríguez"/>
    <s v="PGP NAL."/>
    <s v="Sí"/>
    <x v="0"/>
    <s v="Marketing/Ventas Cilindros"/>
    <n v="4"/>
    <n v="5"/>
    <n v="5"/>
    <n v="5"/>
    <n v="1"/>
    <n v="5"/>
    <n v="5"/>
    <n v="450"/>
    <n v="5"/>
    <n v="5"/>
    <n v="2"/>
    <n v="5"/>
    <n v="3"/>
    <n v="3"/>
    <n v="3"/>
    <n v="390"/>
    <n v="840"/>
    <s v="S: RPA terminado, liberado para Cedis Saltillo y Cedis VH,_x000a_N: Continuación de despliegue resto de localidades"/>
    <s v="Marina convoca a Fuerza comercial y CSC para comunicación 26 de Feb, Ctes. 27 de Feb."/>
    <s v="Control de Activos"/>
    <n v="0"/>
    <s v="Customer Service_x000a_"/>
    <m/>
    <m/>
    <m/>
    <m/>
    <m/>
    <m/>
    <m/>
    <n v="0"/>
    <m/>
    <m/>
    <x v="0"/>
  </r>
  <r>
    <s v="G4"/>
    <n v="30"/>
    <m/>
    <n v="30648"/>
    <s v="Speach Analytics para CSC"/>
    <s v="Herramienta en el CSC Medigas que detecte palabras  de situaciones críticas que alarme la situación. Generar una herramienta alterna a Berint (detección) y que escale automáticamente casos críticos en Medigas."/>
    <m/>
    <d v="2024-07-01T00:00:00"/>
    <x v="9"/>
    <x v="5"/>
    <m/>
    <s v="Cancelado"/>
    <x v="3"/>
    <m/>
    <s v="Digital Nlatam"/>
    <x v="2"/>
    <s v="Digital "/>
    <m/>
    <s v="Marcela Hernández"/>
    <s v="Marcela Hernández"/>
    <s v="Iván Arredondo"/>
    <s v="Tania Mercado"/>
    <s v="Finanzas /Compras / IT"/>
    <s v="Sí"/>
    <x v="0"/>
    <s v="Finanzas/RH/Compras/Nitropet"/>
    <n v="4"/>
    <n v="5"/>
    <n v="1"/>
    <n v="5"/>
    <n v="1"/>
    <n v="1"/>
    <n v="5"/>
    <n v="330"/>
    <n v="3"/>
    <n v="2"/>
    <n v="1"/>
    <n v="5"/>
    <n v="3"/>
    <n v="1"/>
    <n v="5"/>
    <n v="300"/>
    <n v="630"/>
    <s v="S: Se identificó la necesidad en CSC. Analizado posibles soluciones_x000a_Actualmente no se tiene acceso a las BD de Atento, esto limita explotar la informacion_x000a__x000a_N: Definir soluciones potenciales y evaluarlas"/>
    <s v="Su utilizaba el speach Analytics pero quedó obsoleto, se implementó servicio por parte de Atento &quot;Insight&quot; el cual detecta sintomas y urgencias en la llamada (revisado con Karla Rdz)"/>
    <m/>
    <s v="Soft"/>
    <s v="Control de incidencias y optimización del proceso"/>
    <m/>
    <m/>
    <m/>
    <m/>
    <m/>
    <m/>
    <m/>
    <n v="0"/>
    <m/>
    <m/>
    <x v="3"/>
  </r>
  <r>
    <s v="E1"/>
    <n v="1"/>
    <m/>
    <m/>
    <s v="Datawarehouse de logística para KPIS logística"/>
    <s v="Creación de un Dataware house para KPIS logística."/>
    <m/>
    <s v="PROYECTO ANTERIOR"/>
    <x v="1"/>
    <x v="2"/>
    <n v="416"/>
    <s v="On time"/>
    <x v="2"/>
    <s v="No"/>
    <s v="IT Group"/>
    <x v="0"/>
    <s v="Externo"/>
    <s v="NA"/>
    <s v="Mayela Ramírez"/>
    <s v="Mayela Ramírez"/>
    <s v="Juan España y  proveedor externo"/>
    <s v="Miguel Delgado"/>
    <s v="Operaciones"/>
    <s v="Sí"/>
    <x v="1"/>
    <s v="Producción/Distribución Envasados"/>
    <n v="5"/>
    <n v="5"/>
    <n v="5"/>
    <n v="5"/>
    <n v="0"/>
    <n v="5"/>
    <n v="5"/>
    <n v="450"/>
    <n v="4"/>
    <n v="4"/>
    <n v="1"/>
    <n v="5"/>
    <n v="3"/>
    <n v="1"/>
    <n v="5"/>
    <n v="345"/>
    <n v="795"/>
    <s v="S: Modelo de datos liberado con el que se han podido construir 3 tableros de indicadores para Distribución._x000a_N: Mantener el modelo y seguir construyendo herramientas basadas en el modelo construido"/>
    <s v="Mayela Ramírez confirma que el proyecto ya está terminado, inlusive los tableros que requiere. Lo que actualmente hace es tener un seguimiento con IT en caso de que algún tablero presente alguna falla."/>
    <s v="Reducción de Tiempo"/>
    <m/>
    <s v="Time reduction"/>
    <m/>
    <m/>
    <m/>
    <m/>
    <m/>
    <m/>
    <m/>
    <n v="0"/>
    <m/>
    <m/>
    <x v="0"/>
  </r>
  <r>
    <m/>
    <n v="82"/>
    <s v="AM03192"/>
    <n v="30489"/>
    <s v="Trackabout Value Streams. Tablero Lento Movimiento"/>
    <s v="Tablero que permite identificar los cilindros que entregamos a los clientes y que no regresan a nuestras plantas en periodos de 30, 45, 60 días (Contador, identifica a clientes con lento movimiento para detonar acciones de recuperación o cobro automático. "/>
    <m/>
    <d v="2024-09-01T00:00:00"/>
    <x v="7"/>
    <x v="2"/>
    <n v="417"/>
    <s v="On time"/>
    <x v="0"/>
    <m/>
    <s v="Digital Nlatam"/>
    <x v="0"/>
    <s v="Digital "/>
    <m/>
    <s v="Oscar Flores"/>
    <s v="Oscar Flores"/>
    <s v="Uriel Torres"/>
    <s v="Armando Guerrero"/>
    <s v="PGP Norte"/>
    <s v="Sí"/>
    <x v="2"/>
    <s v="Producción/Distribución Envasados"/>
    <n v="5"/>
    <n v="5"/>
    <n v="5"/>
    <n v="5"/>
    <n v="3"/>
    <n v="3"/>
    <n v="3"/>
    <n v="435"/>
    <n v="5"/>
    <n v="4"/>
    <n v="1"/>
    <n v="3"/>
    <n v="1"/>
    <n v="1"/>
    <n v="3"/>
    <n v="270"/>
    <n v="705"/>
    <s v="S:  Tablero terminado_x000a_N: Corrección de duplicidad de cilindros en TA. Pendiente Integración a CRM para que se generen tareas para una segunda etapa"/>
    <s v="1. Sesión para validar siguientes pasos con el proceso, después de elaborado el reporte - Semana del 3 al 7 de marzo"/>
    <n v="55000"/>
    <m/>
    <s v="Asset Control"/>
    <m/>
    <m/>
    <n v="16636"/>
    <n v="10142"/>
    <m/>
    <m/>
    <m/>
    <n v="26778"/>
    <d v="2025-07-01T00:00:00"/>
    <d v="2026-06-01T00:00:00"/>
    <x v="0"/>
  </r>
  <r>
    <m/>
    <n v="128"/>
    <m/>
    <n v="31222"/>
    <s v="Trackabout Value Streams Dashboard - Mejora en la calidad de la información. Detección de duplicados de Num de Serie de cilindros"/>
    <s v="Herramienta que permite identificar desviaciones y asegurar la calidad de los datos dentro de la aplicación de TA, identificando errores y/o inconsistencias de información como Num de Serie."/>
    <m/>
    <d v="2025-01-01T00:00:00"/>
    <x v="10"/>
    <x v="6"/>
    <n v="90"/>
    <s v="On time"/>
    <x v="4"/>
    <m/>
    <s v="Digital Nlatam"/>
    <x v="0"/>
    <s v="Digital"/>
    <m/>
    <s v="Anabel Estrada"/>
    <s v="Héctor Cuéllar"/>
    <s v="Uriel Torres"/>
    <s v="Miguel Delgado"/>
    <s v="Nacional"/>
    <s v="Si"/>
    <x v="2"/>
    <s v="Producción/Distribución Envasados"/>
    <n v="3"/>
    <n v="5"/>
    <n v="4"/>
    <n v="5"/>
    <n v="0"/>
    <n v="3"/>
    <n v="3"/>
    <n v="345"/>
    <n v="5"/>
    <n v="5"/>
    <s v="Validar con Gera y Uriel"/>
    <n v="3"/>
    <n v="1"/>
    <n v="1"/>
    <n v="3"/>
    <e v="#VALUE!"/>
    <m/>
    <s v="S:  Tablero de alta de activos elaborado y liberado en validación. Muestra activos que ingresan por registros de activos (la que debe ser) y los que ingresan por otros medio (recolecta, etc.) esto es FASE 1._x000a_N: AMEF_x000a__x000a_N: Realizar un AMEF y validar nuevos requerimientos para el tablero."/>
    <s v="Sesión de seguimiento con Anabel 3 al 7 de Marzo"/>
    <s v="Compliance"/>
    <m/>
    <s v="Asset Control"/>
    <m/>
    <m/>
    <m/>
    <m/>
    <m/>
    <m/>
    <m/>
    <n v="0"/>
    <m/>
    <m/>
    <x v="0"/>
  </r>
  <r>
    <m/>
    <n v="9"/>
    <m/>
    <n v="27154"/>
    <s v="Sales Forecast Tool"/>
    <s v="Herramienta para automatizar el proceso de creación de forecast mensual para PGP basado en modelo de la Región Noroeste._x000a_"/>
    <m/>
    <s v="TBD"/>
    <x v="11"/>
    <x v="7"/>
    <n v="303"/>
    <s v="On time"/>
    <x v="1"/>
    <m/>
    <s v="Digital Nlatam"/>
    <x v="3"/>
    <s v="Digital EEUU"/>
    <m/>
    <s v="Oscar Flores"/>
    <s v="Oscar Flores"/>
    <s v="José Lainez"/>
    <s v="José Ramón Rodríguez"/>
    <s v="PGP Norte"/>
    <s v="Sí"/>
    <x v="0"/>
    <s v="Marketing/Ventas Cilindros"/>
    <n v="3"/>
    <n v="5"/>
    <n v="3"/>
    <n v="5"/>
    <n v="0"/>
    <n v="3"/>
    <n v="5"/>
    <n v="360"/>
    <n v="5"/>
    <n v="5"/>
    <n v="3"/>
    <n v="5"/>
    <n v="3"/>
    <n v="5"/>
    <n v="3"/>
    <n v="435"/>
    <n v="795"/>
    <s v="S: Se realiza el desarrollo y se encuentra en pruebas para validar información._x000a_N: Se realizan juntas semanales de seguimiento"/>
    <m/>
    <s v="Reducción de Tiempos en Gtes"/>
    <n v="0"/>
    <s v="Time reduction"/>
    <m/>
    <m/>
    <m/>
    <m/>
    <m/>
    <m/>
    <m/>
    <n v="0"/>
    <m/>
    <m/>
    <x v="4"/>
  </r>
  <r>
    <m/>
    <n v="123"/>
    <m/>
    <m/>
    <s v="Tablero para identificar a diario las entregas que no se hicieron a clientes de gases especiales"/>
    <s v="Asegurar la comunicación y gestión comercial oportuna con los clientes cuando entregamos de forma parcial o no entregamos"/>
    <m/>
    <d v="2024-12-01T00:00:00"/>
    <x v="4"/>
    <x v="3"/>
    <m/>
    <s v="No iniciado"/>
    <x v="0"/>
    <m/>
    <s v="Transformación Digital"/>
    <x v="1"/>
    <s v="Trans Digital / Digital"/>
    <s v="Definir"/>
    <s v="Raúl Gallegos "/>
    <s v="César Moreno"/>
    <s v="TBD"/>
    <s v="Tania Mercado"/>
    <m/>
    <s v="Sí"/>
    <x v="2"/>
    <s v="Finanzas/RH/Compras/Nitropet"/>
    <m/>
    <m/>
    <m/>
    <m/>
    <m/>
    <m/>
    <m/>
    <n v="0"/>
    <m/>
    <m/>
    <m/>
    <m/>
    <m/>
    <m/>
    <m/>
    <n v="0"/>
    <n v="0"/>
    <s v="S: Se identificó oportunidad con usuario y se requiere definiciones de alcances y líderes para el proyecto._x000a_N: Sesión con Process Owner para tomar definiciones de negocio"/>
    <s v="1. Sesión con Raúl Gallegos para Definir el alcance del proyecto y enlistar requerimientos - 24 al 28 de Mar"/>
    <m/>
    <m/>
    <s v="Recuperación de costos por viajes en falso "/>
    <m/>
    <m/>
    <m/>
    <m/>
    <m/>
    <m/>
    <m/>
    <n v="0"/>
    <m/>
    <m/>
    <x v="2"/>
  </r>
  <r>
    <m/>
    <n v="125"/>
    <m/>
    <m/>
    <s v="Reporte para visualizar cilindros asignados a clientes Vs cobro de renta"/>
    <s v="Visualizar los cilindros y /o activos asignados a clientes vs a los que les cobramos renta con el objetivo de identificar oportunidades de manera sencilla y ágil (Cilindros y tanques / inventario de activos por cliente)."/>
    <m/>
    <d v="2024-12-01T00:00:00"/>
    <x v="4"/>
    <x v="3"/>
    <m/>
    <s v="No iniciado"/>
    <x v="1"/>
    <m/>
    <s v="Digital Nlatam"/>
    <x v="1"/>
    <s v="Digital "/>
    <m/>
    <s v="Jorge Ruíz"/>
    <s v="Jorge Ruíz"/>
    <m/>
    <s v="José Ramón Rodríguez"/>
    <m/>
    <s v="Sí"/>
    <x v="2"/>
    <s v="Marketing/Ventas Cilindros"/>
    <m/>
    <m/>
    <m/>
    <m/>
    <m/>
    <m/>
    <m/>
    <n v="0"/>
    <m/>
    <m/>
    <m/>
    <m/>
    <m/>
    <m/>
    <m/>
    <n v="0"/>
    <n v="0"/>
    <s v="Esta necesidad se cubre con el Proyecto &quot;Rental &amp; Fees Tracking&quot;"/>
    <s v="1. Sesión con Oscar Flores para alinear la necesidad con un solo proyecto - 3 al 7 de Marzo"/>
    <m/>
    <m/>
    <m/>
    <m/>
    <m/>
    <m/>
    <m/>
    <m/>
    <m/>
    <m/>
    <n v="0"/>
    <m/>
    <m/>
    <x v="2"/>
  </r>
  <r>
    <m/>
    <n v="21"/>
    <m/>
    <n v="27154"/>
    <s v="Reporte de ventas y forecast para mezclas especiales."/>
    <s v="Automatizar el reporte de ventas de gases especiales a un nivel de detalle granular y que sirva como base para el cálculo del forecast (Se necesitan varios cortes al mes)"/>
    <m/>
    <s v="TBD"/>
    <x v="10"/>
    <x v="8"/>
    <n v="285"/>
    <s v="On time"/>
    <x v="1"/>
    <m/>
    <s v="Digital Nlatam"/>
    <x v="3"/>
    <s v="Digital"/>
    <s v="TBD"/>
    <s v="Raúl Gallegos "/>
    <s v="Raúl Gallegos "/>
    <m/>
    <s v="José Ramón Rodríguez"/>
    <m/>
    <s v="Sí"/>
    <x v="2"/>
    <m/>
    <n v="3"/>
    <n v="5"/>
    <n v="1"/>
    <n v="5"/>
    <n v="0"/>
    <n v="1"/>
    <n v="5"/>
    <n v="300"/>
    <n v="4"/>
    <n v="4"/>
    <n v="3"/>
    <n v="5"/>
    <n v="3"/>
    <n v="5"/>
    <n v="3"/>
    <n v="405"/>
    <n v="705"/>
    <s v="S: Se identificó oportunidad con usuario y se requiere definiciones de alcances y líderes para el proyecto._x000a_Se revisa el alcance del reporte de ventas que está en proceso y hay posibilidad de integrar ambos requerimientos y desarrollar un solo reporte_x000a_N: Sesión con Process Owner para tomar definiciones de negocio_x000a_30/06/2025 : Se toma un nuevo modelo de datos para hacer el cálculo del forecast"/>
    <s v="Se sugiere dividir el proyecto en dos etapas para acelerar el resultado:_x000a_Etapa 1: Ampliar el alcance del proyecto de forecast automático de Oscar Flores para que incluya Especiales, ese proyecto tiene 70% de avance y tiene juntas de seguimiento quincenales, la siguiente junta es el 28 de feb._x000a_30/06/2025 : Pendiente la validación de datos resultado de correr el nuevo modelo _x000a_Etapa 2: Levantar requerimientos para diseñar el reporte de ventas, se propone revisar el proceso As Is con César Moreno y Pablo Núñez / semana del 20 al 28 de feb._x000a_"/>
    <m/>
    <m/>
    <s v="Time reduction"/>
    <m/>
    <m/>
    <m/>
    <m/>
    <m/>
    <m/>
    <m/>
    <n v="0"/>
    <m/>
    <m/>
    <x v="1"/>
  </r>
  <r>
    <m/>
    <n v="87"/>
    <m/>
    <m/>
    <s v="Reporte de crecimiento de PSO´s ´para gases especiales. "/>
    <s v="Convertir el  Reporte de crecimiento de PSO´s que es manual y se hace con base al conocimiento de los vendedores a un reporte automatizado. Revisar con Edgar, la iniciativa de registrar PSO en CRM"/>
    <m/>
    <d v="2024-12-01T00:00:00"/>
    <x v="4"/>
    <x v="3"/>
    <m/>
    <s v="No iniciado"/>
    <x v="1"/>
    <m/>
    <s v="Digital Nlatam"/>
    <x v="1"/>
    <s v="Trans Digital"/>
    <m/>
    <s v="Raúl Gallegos "/>
    <s v="Raúl Gallegos "/>
    <m/>
    <s v="José Ramón Rodríguez"/>
    <m/>
    <s v="Sí"/>
    <x v="2"/>
    <s v="Marketing/Ventas Cilindros"/>
    <n v="3"/>
    <n v="5"/>
    <n v="1"/>
    <n v="5"/>
    <n v="0"/>
    <n v="1"/>
    <n v="5"/>
    <n v="300"/>
    <n v="5"/>
    <n v="5"/>
    <n v="3"/>
    <n v="3"/>
    <n v="3"/>
    <n v="3"/>
    <n v="5"/>
    <n v="405"/>
    <n v="705"/>
    <s v="S: Se identificó oportunidad con usuario y se requiere definiciones de alcances y líderes para el proyecto._x000a_N: Sesión con Process Owner para tomar definiciones de negocio"/>
    <s v="1. Programar sesión para definir el proyecto, alcance y equipo 24 - 28 Feb"/>
    <m/>
    <m/>
    <s v="Optimización del proceso"/>
    <m/>
    <m/>
    <m/>
    <m/>
    <m/>
    <m/>
    <m/>
    <n v="0"/>
    <m/>
    <m/>
    <x v="5"/>
  </r>
  <r>
    <m/>
    <n v="10"/>
    <m/>
    <n v="30600"/>
    <s v="Reporte (visor) de Facturación Día Paciente."/>
    <s v="Tablero que presenta datos de facturación de día paciente - Homecare."/>
    <m/>
    <s v="PROYECTO ANTERIOR"/>
    <x v="12"/>
    <x v="9"/>
    <n v="197"/>
    <s v="On time"/>
    <x v="1"/>
    <s v="No"/>
    <s v="Digital Nlatam"/>
    <x v="3"/>
    <s v="Digital"/>
    <s v="NA"/>
    <s v="Alan Mendoza"/>
    <s v="Marta Gaspar"/>
    <s v="Gustavo Primo / Fiorella de Medina"/>
    <s v="Armando Guerrero"/>
    <s v="PGP Nacional"/>
    <s v="Sí"/>
    <x v="1"/>
    <s v="Producción/Distribución Envasados"/>
    <n v="3"/>
    <n v="5"/>
    <n v="3"/>
    <n v="5"/>
    <n v="1"/>
    <n v="3"/>
    <n v="3"/>
    <n v="345"/>
    <n v="5"/>
    <n v="5"/>
    <n v="3"/>
    <n v="3"/>
    <n v="5"/>
    <n v="3"/>
    <n v="5"/>
    <n v="435"/>
    <n v="780"/>
    <s v="S: Ya está el borrador del tablero, sin embargo hubo un delay dado de Israel López quien veía administración de Homecare dejó el puesto. Ya tuvimos una sesión inicial con Marta Gaspar (nueva responsable), Gerardo Moya, Gustavo Pinto y Fiorella de Medina (quien ahora ejecutará los ajustes al tablero). En esta sesión ya se hicieron algunas precisiones para los ajustes requeridos._x000a_"/>
    <m/>
    <m/>
    <m/>
    <s v="Time reduction"/>
    <m/>
    <m/>
    <m/>
    <m/>
    <m/>
    <m/>
    <m/>
    <n v="0"/>
    <m/>
    <m/>
    <x v="4"/>
  </r>
  <r>
    <m/>
    <n v="83"/>
    <s v="AM03412"/>
    <n v="30490"/>
    <s v="Trackabout Value Streams. Tablero Desviaciones comerciales"/>
    <s v="Identificar todos los cilindros que nos regresan los clientes a los cuales no les entregué originalmente"/>
    <m/>
    <d v="2024-10-01T00:00:00"/>
    <x v="7"/>
    <x v="10"/>
    <n v="420"/>
    <s v="On time"/>
    <x v="0"/>
    <m/>
    <s v="Digital Nlatam"/>
    <x v="0"/>
    <s v="Digital "/>
    <m/>
    <s v="Edgar Borquez"/>
    <s v="Oscar Flores"/>
    <s v="Uriel Torres"/>
    <s v="José Ramón Rodríguez"/>
    <s v="PGP Norte"/>
    <s v="Sí"/>
    <x v="2"/>
    <s v="Marketing/Ventas Cilindros"/>
    <n v="5"/>
    <n v="5"/>
    <n v="5"/>
    <n v="5"/>
    <n v="3"/>
    <n v="3"/>
    <n v="3"/>
    <n v="435"/>
    <n v="5"/>
    <n v="4"/>
    <n v="1"/>
    <n v="3"/>
    <n v="1"/>
    <n v="1"/>
    <n v="3"/>
    <n v="270"/>
    <n v="705"/>
    <s v="S:  Tablero terminado _x000a_N: En proceso de identificar casos de desviaciones para tomar acción. En evaluación etapa de integración con CRM"/>
    <s v="1. Dar seguimiento en la semana del 24 al 28 de Feb, para validar la funcionalidad del ultimo requerimiento del filtro._x000a_2. Junta en la semana del 20 al 28 de feb para aterrizar beneficios potenciales en conjunto con el BB (Edgar junto con José Ramon)_x000a_3. Confirmar que la herramienta está terminada y ahora hay que aprovecharla para detectar oportunidades. Sesión 4Mar25"/>
    <n v="41293"/>
    <m/>
    <s v="Asset Control"/>
    <m/>
    <n v="12388"/>
    <m/>
    <m/>
    <m/>
    <m/>
    <m/>
    <n v="12388"/>
    <d v="2025-10-01T00:00:00"/>
    <d v="2026-09-01T00:00:00"/>
    <x v="0"/>
  </r>
  <r>
    <m/>
    <n v="22"/>
    <m/>
    <m/>
    <s v="Sistema de resurtimiento en JDE de HG (RPS - POP)"/>
    <s v="Desarrollo de un sistema que identifique producto en lento movimiento para transferencia a otras localidades e incrementar ventas."/>
    <m/>
    <d v="2023-01-01T00:00:00"/>
    <x v="13"/>
    <x v="7"/>
    <n v="549"/>
    <s v="En riesgo ente &gt;1&lt;2 meses"/>
    <x v="0"/>
    <m/>
    <s v="IT Group"/>
    <x v="3"/>
    <s v="IT Local"/>
    <m/>
    <s v="Marco Pacheco"/>
    <s v="Nancy González"/>
    <s v="Jaime Hernández"/>
    <s v="José Ramón Rodríguez"/>
    <s v="Nacional"/>
    <s v="Sí"/>
    <x v="0"/>
    <s v="Marketing/Ventas Cilindros"/>
    <n v="5"/>
    <n v="5"/>
    <n v="2"/>
    <n v="5"/>
    <n v="5"/>
    <n v="3"/>
    <n v="5"/>
    <n v="450"/>
    <n v="4"/>
    <n v="2"/>
    <n v="1"/>
    <n v="5"/>
    <n v="3"/>
    <n v="1"/>
    <n v="1"/>
    <n v="255"/>
    <n v="705"/>
    <s v="S: Se encuentra en Análisis por IT incorporando nuevas variables/ requerimientos del negocio. Se identifica la necesidad de desarrollador externo. Salvador cotizó 7.2KUSD mensual por 7 meses de desarrollo con Proveedor TCIS._x000a_N: En espera de aprobación por parte del Negocio para iniciar desarrollo por IT. Cotizar de acuerdo a los requerimientos de Nancy del 13deFeb.  Salvador pedirá una segunda cotización con otro proveedor TGUV 20Feb. Revisar con Marco Pacheco Beneficios estimados del proyecto 20 de Feb25"/>
    <s v="Dar seguimiento a la estimación de la inversión por IT y cantidad de recursos para desarrollos funcionales que cumplan con requerimientos de México._x000a_Manuel da seguimiento con Salvador Reyes y solicita Cotización para evaluar con el negocio los recursos. 14Feb25_x000a_Sesión con Salvador Reyes y Nancy González 19Feb para entender el estatus de la cotización de los cambios."/>
    <n v="150000"/>
    <m/>
    <s v="Cost Reduction"/>
    <m/>
    <m/>
    <m/>
    <m/>
    <m/>
    <m/>
    <m/>
    <n v="0"/>
    <m/>
    <m/>
    <x v="1"/>
  </r>
  <r>
    <m/>
    <n v="91"/>
    <m/>
    <n v="30491"/>
    <s v="Trackabout Value Streams Dashboard. &quot;Black Hole&quot; "/>
    <s v="Herramienta de análisis de datos digital para identificar aquellos cilindros que NO estaban registrados en inventario de activos y gracias a Trackabout se recuperan."/>
    <m/>
    <d v="2024-09-01T00:00:00"/>
    <x v="7"/>
    <x v="6"/>
    <n v="448"/>
    <s v="En riesgo o vencido &gt; 2 meses"/>
    <x v="0"/>
    <m/>
    <s v="Digital Nlatam"/>
    <x v="0"/>
    <s v="Digital "/>
    <s v="Aldo Maldonado"/>
    <s v="Erika Acosta"/>
    <s v="Erika Acosta"/>
    <s v="Uriel Torres"/>
    <s v="Civoney Alvarez"/>
    <s v="PGP Norte"/>
    <s v="Sí"/>
    <x v="2"/>
    <s v="Producción/Distribución Envasados"/>
    <n v="3"/>
    <n v="5"/>
    <n v="1"/>
    <n v="5"/>
    <n v="1"/>
    <n v="3"/>
    <n v="5"/>
    <n v="345"/>
    <n v="5"/>
    <n v="5"/>
    <n v="3"/>
    <n v="3"/>
    <n v="1"/>
    <n v="3"/>
    <n v="3"/>
    <n v="345"/>
    <n v="690"/>
    <s v="S:  Tablero elaborado en validación (elaborado por Aldo Maldonado). Se está realizando limpieza de datos en TA._x000a_N: Definir si el tablero actual cumple el objetivo, sino hacer los ajustes pertinentes. Validar la calidad de los datos en TA."/>
    <s v="1. Sesión para revisar alcance del reporte existente y levantar requerimientos - Semana del 3 al 7 de marzo"/>
    <s v="Control de Activos"/>
    <m/>
    <s v="Asset Control"/>
    <m/>
    <m/>
    <m/>
    <m/>
    <m/>
    <m/>
    <m/>
    <n v="0"/>
    <m/>
    <m/>
    <x v="0"/>
  </r>
  <r>
    <s v="G8"/>
    <n v="13"/>
    <m/>
    <n v="30647"/>
    <s v="OrderGPT"/>
    <s v="Solución de IA enfocada en CSC Envasados  que interpreta mails con pedidos, resumiendo solicitud y crea pedido (orden) en JDE."/>
    <m/>
    <s v="TBD"/>
    <x v="14"/>
    <x v="11"/>
    <n v="271"/>
    <s v="On time"/>
    <x v="3"/>
    <m/>
    <s v="Digital Nlatam"/>
    <x v="3"/>
    <s v="Digital EEUU"/>
    <m/>
    <s v="Karla Rodriguez"/>
    <s v="Karla Rodriguez"/>
    <s v="Adolfo Olmedo/Lei Sun"/>
    <s v="José Ramón Rodríguez"/>
    <s v="Finanzas /Compras / IT"/>
    <s v="Sí"/>
    <x v="0"/>
    <s v="Finanzas/RH/Compras/Nitropet"/>
    <n v="4"/>
    <n v="5"/>
    <n v="5"/>
    <n v="5"/>
    <n v="1"/>
    <n v="1"/>
    <n v="5"/>
    <n v="375"/>
    <n v="5"/>
    <n v="5"/>
    <n v="1"/>
    <n v="3"/>
    <n v="3"/>
    <n v="3"/>
    <n v="3"/>
    <n v="255"/>
    <n v="630"/>
    <s v="S: Ya está en desarrollo."/>
    <m/>
    <n v="36000"/>
    <m/>
    <s v="Time reduction"/>
    <m/>
    <m/>
    <m/>
    <m/>
    <m/>
    <m/>
    <m/>
    <n v="0"/>
    <m/>
    <m/>
    <x v="6"/>
  </r>
  <r>
    <m/>
    <n v="1"/>
    <m/>
    <n v="35589"/>
    <s v="Update y revisión de Tablero &quot;Homecare Delieveries&quot;"/>
    <s v="Actualización del tablero de Producto entregado a pacientes Homecare (delieveries) que permanecerá en Tableau. El tablero presenta todos las entregas (recargas etc.) a pacientes Homecare."/>
    <m/>
    <s v="PROYECTO ANTERIOR"/>
    <x v="15"/>
    <x v="12"/>
    <n v="220"/>
    <s v="On time"/>
    <x v="2"/>
    <s v="No"/>
    <s v="Digital Nlatam"/>
    <x v="0"/>
    <s v="Digital"/>
    <s v="NA"/>
    <s v="Alan Mendoza"/>
    <s v="Alan Mendoza"/>
    <s v="Gustavo Primo"/>
    <s v="Armando Guerrero"/>
    <s v="PGP Nte./ Occidente / Noroeste"/>
    <s v="Sí"/>
    <x v="1"/>
    <s v="Producción/Distribución Envasados"/>
    <n v="3"/>
    <n v="5"/>
    <n v="3"/>
    <n v="5"/>
    <n v="1"/>
    <n v="3"/>
    <n v="3"/>
    <n v="345"/>
    <n v="5"/>
    <n v="5"/>
    <n v="3"/>
    <n v="3"/>
    <n v="5"/>
    <n v="3"/>
    <n v="5"/>
    <n v="435"/>
    <n v="780"/>
    <s v="S:Este tablero se queda en Tableau dado que la corporación definió que sí se mantendran las licencias del mismo. Se realizaron ajustes y quedó terminado._x000a_"/>
    <s v="Terminado."/>
    <s v="Control"/>
    <m/>
    <s v="Time reduction"/>
    <m/>
    <m/>
    <m/>
    <m/>
    <m/>
    <m/>
    <m/>
    <n v="0"/>
    <m/>
    <m/>
    <x v="0"/>
  </r>
  <r>
    <m/>
    <n v="119"/>
    <m/>
    <m/>
    <s v="Optimización de Cadena de suministro de Helio PGP."/>
    <s v="Herramienta digital que permita optimizar la cadena de suministro de Helio Líquido desde su fuente hasta las distintas plantas en tiempo y costo."/>
    <m/>
    <d v="2024-11-01T00:00:00"/>
    <x v="4"/>
    <x v="3"/>
    <m/>
    <s v="No iniciado"/>
    <x v="4"/>
    <m/>
    <s v="Digital Nlatam"/>
    <x v="1"/>
    <s v="Digital "/>
    <m/>
    <s v="Francisco Mata"/>
    <s v="Manuel Lozoya"/>
    <s v="TBD"/>
    <s v="José Ramón Rodríguez"/>
    <s v="PGP Nte./ Occidente / Noroeste"/>
    <s v="Sí"/>
    <x v="3"/>
    <s v="Producción/Distribución Envasados"/>
    <n v="5"/>
    <n v="5"/>
    <n v="1"/>
    <n v="5"/>
    <n v="3"/>
    <n v="3"/>
    <n v="5"/>
    <n v="405"/>
    <m/>
    <m/>
    <m/>
    <m/>
    <m/>
    <m/>
    <m/>
    <n v="0"/>
    <n v="405"/>
    <s v="S: Se identificó la necesidad general por el negocio. Se requiere asignar un recurso técnico y por el negocio definir los alcances y datos para construir el modelo. 13 Feb Nancy envía a Salvador los requerimientos neCésarios al sistema._x000a_N: Asignar desarrollo a recursos por ingresar (becarios) y tener las definiciones se negocio de los alcances del modelo y funcionalidad. Asignar líder de operaciones para este proyecto. "/>
    <s v="_x000a_"/>
    <m/>
    <m/>
    <m/>
    <m/>
    <m/>
    <m/>
    <m/>
    <m/>
    <m/>
    <m/>
    <n v="0"/>
    <m/>
    <m/>
    <x v="2"/>
  </r>
  <r>
    <m/>
    <n v="1"/>
    <m/>
    <n v="30618"/>
    <s v="Reporte (visor) de Cumplimiento Homecare"/>
    <s v="Tablero que estaba en Tableau que se migra a Powerbi y hacer ajustes necesarios por fallas del mismo al integrarse Track About. El visor muestra estatus de entregas de Servicios iniciales, finales y muestra servicios pendientes de entrega."/>
    <m/>
    <s v="PROYECTO ANTERIOR"/>
    <x v="16"/>
    <x v="12"/>
    <n v="95"/>
    <s v="On time"/>
    <x v="2"/>
    <s v="No"/>
    <s v="Digital Nlatam"/>
    <x v="0"/>
    <s v="Digital"/>
    <s v="NA"/>
    <s v="Alan Mendoza"/>
    <s v="Alan Mendoza"/>
    <s v="Gustavo Primo"/>
    <s v="Armando Guerrero"/>
    <s v="PGP Nacional"/>
    <s v="Sí"/>
    <x v="1"/>
    <s v="Producción/Distribución Envasados"/>
    <n v="3"/>
    <n v="5"/>
    <n v="3"/>
    <n v="5"/>
    <n v="1"/>
    <n v="3"/>
    <n v="3"/>
    <n v="345"/>
    <n v="5"/>
    <n v="5"/>
    <n v="3"/>
    <n v="3"/>
    <n v="5"/>
    <n v="3"/>
    <n v="5"/>
    <n v="435"/>
    <n v="780"/>
    <s v="S :Este tablero quedó finalizado._x000a_N: Uso por parte del negocio_x000a_"/>
    <s v="Terminado."/>
    <s v="Mejora en Servicio"/>
    <m/>
    <s v="Time reduction"/>
    <m/>
    <m/>
    <m/>
    <m/>
    <m/>
    <m/>
    <m/>
    <n v="0"/>
    <m/>
    <m/>
    <x v="0"/>
  </r>
  <r>
    <m/>
    <n v="124"/>
    <m/>
    <m/>
    <s v="RPA para alta de precios especiales en sistema basado en contratos firmados con clientes."/>
    <s v="RPA  para automatizar la generación de solicitudes de precios especiales en sistema, basado en los contratos con Gobierno"/>
    <m/>
    <d v="2025-05-01T00:00:00"/>
    <x v="4"/>
    <x v="3"/>
    <m/>
    <s v="No iniciado"/>
    <x v="1"/>
    <s v="No"/>
    <s v="IT"/>
    <x v="1"/>
    <s v="SSC"/>
    <s v="Gabriela Barriga"/>
    <s v="Alan Mendoza"/>
    <s v="Gabriela Barriga"/>
    <s v="Miguel González Moreno"/>
    <m/>
    <s v="PGP Nacional"/>
    <s v="Si"/>
    <x v="1"/>
    <s v="Marketing/Ventas Cilindros"/>
    <n v="3"/>
    <n v="5"/>
    <n v="1"/>
    <n v="5"/>
    <n v="1"/>
    <n v="3"/>
    <n v="3"/>
    <n v="315"/>
    <n v="3"/>
    <n v="3"/>
    <n v="1"/>
    <n v="3"/>
    <n v="1"/>
    <n v="1"/>
    <n v="1"/>
    <n v="195"/>
    <n v="510"/>
    <m/>
    <m/>
    <m/>
    <m/>
    <m/>
    <m/>
    <m/>
    <m/>
    <m/>
    <m/>
    <m/>
    <m/>
    <n v="0"/>
    <m/>
    <m/>
    <x v="2"/>
  </r>
  <r>
    <s v="A6"/>
    <n v="11"/>
    <m/>
    <m/>
    <s v="Roadnet Cloud"/>
    <s v="Migración de RoadNet Entreprise a RoadNet Cloud."/>
    <m/>
    <s v="PROYECTO ANTERIOR"/>
    <x v="17"/>
    <x v="8"/>
    <n v="518"/>
    <s v="On time"/>
    <x v="2"/>
    <s v="No"/>
    <s v="IT Group"/>
    <x v="3"/>
    <s v="IT Local"/>
    <s v="NA"/>
    <s v="Mayela Ramírez"/>
    <s v="Mayela Ramírez"/>
    <s v="Leonel Lopez"/>
    <s v="Miguel Delgado"/>
    <s v="Operaciones"/>
    <s v="Sí"/>
    <x v="1"/>
    <s v="Producción/Distribución Envasados"/>
    <n v="5"/>
    <n v="5"/>
    <n v="5"/>
    <n v="5"/>
    <n v="5"/>
    <n v="3"/>
    <n v="5"/>
    <n v="495"/>
    <n v="3"/>
    <n v="1"/>
    <n v="1"/>
    <n v="5"/>
    <n v="3"/>
    <n v="1"/>
    <n v="3"/>
    <n v="255"/>
    <n v="750"/>
    <s v="S: Solución en proceso, se espera poner en producción finales de octubre y su estabilización en Noviembre 2025."/>
    <m/>
    <m/>
    <m/>
    <s v="Cybersecurity"/>
    <m/>
    <m/>
    <m/>
    <m/>
    <m/>
    <m/>
    <m/>
    <n v="0"/>
    <m/>
    <m/>
    <x v="4"/>
  </r>
  <r>
    <m/>
    <n v="1"/>
    <m/>
    <n v="30619"/>
    <s v="Reporte de Dotaciones Negativas"/>
    <s v="Enviar un reporte o alerta a vendedores y facturistas cuando se encuentre un caso de dotación negativa reciente de cualquier producto, basado en la última actualización de dotaciones de clientes y localidades (Alertar si el cliente presenta una dotación negativa y además en el periodo de actualización anterior tuvo una dotación mayor)"/>
    <m/>
    <d v="2025-03-24T00:00:00"/>
    <x v="18"/>
    <x v="13"/>
    <n v="139"/>
    <s v="On time"/>
    <x v="4"/>
    <m/>
    <s v="Digital Nlatam"/>
    <x v="0"/>
    <s v="Digital "/>
    <m/>
    <s v="Erika Acosta"/>
    <s v="Erika Acosta"/>
    <s v="Gustavo Primo"/>
    <s v="Aldo Maldonado"/>
    <s v="Operaciones"/>
    <s v="Sí"/>
    <x v="0"/>
    <s v="Producción/Distribución Envasados"/>
    <n v="5"/>
    <n v="5"/>
    <n v="3"/>
    <n v="5"/>
    <n v="1"/>
    <n v="3"/>
    <n v="3"/>
    <n v="375"/>
    <n v="5"/>
    <n v="5"/>
    <n v="4"/>
    <n v="5"/>
    <n v="5"/>
    <n v="5"/>
    <n v="3"/>
    <n v="480"/>
    <n v="855"/>
    <s v="S:Se terminaron los desarrollos según los requerimientos y se realizaron pruebas. La herramienta fue liberada en producción dentro del dashboard GAP-Inventario Añejamiento_x000a_N: Despliegue por parte del negocio con usuarios"/>
    <m/>
    <s v="Control de Activos"/>
    <n v="0"/>
    <s v="Asset Control"/>
    <m/>
    <m/>
    <m/>
    <m/>
    <m/>
    <m/>
    <m/>
    <n v="0"/>
    <m/>
    <m/>
    <x v="0"/>
  </r>
  <r>
    <m/>
    <n v="76"/>
    <m/>
    <m/>
    <s v="Modulo para Análisis de patrones de consumo de Ctes.."/>
    <s v="Proyecto Réplica de Digital Américas"/>
    <m/>
    <d v="2024-12-01T00:00:00"/>
    <x v="4"/>
    <x v="3"/>
    <m/>
    <s v="No iniciado"/>
    <x v="1"/>
    <m/>
    <s v="Digital Nlatam"/>
    <x v="1"/>
    <m/>
    <m/>
    <s v="Oscar Flores"/>
    <s v="Oscar Flores"/>
    <s v="Gerardo Moya"/>
    <s v="José Ramón Rodríguez"/>
    <m/>
    <m/>
    <x v="0"/>
    <s v="Marketing/Ventas Cilindros"/>
    <n v="3"/>
    <n v="5"/>
    <n v="3"/>
    <n v="5"/>
    <m/>
    <n v="1"/>
    <n v="3"/>
    <n v="300"/>
    <n v="5"/>
    <n v="5"/>
    <n v="2"/>
    <n v="5"/>
    <n v="3"/>
    <n v="3"/>
    <n v="5"/>
    <n v="420"/>
    <n v="720"/>
    <s v="S: Gerardo revisará información con el equipo de José Pinto para probar los datos._x000a_N: En función de las pruebas se definirán los sig. Pasos"/>
    <m/>
    <m/>
    <m/>
    <m/>
    <m/>
    <m/>
    <m/>
    <m/>
    <m/>
    <m/>
    <m/>
    <n v="0"/>
    <m/>
    <m/>
    <x v="2"/>
  </r>
  <r>
    <s v="E7"/>
    <n v="78"/>
    <m/>
    <m/>
    <s v="Reporte One Page de ventas"/>
    <s v="Reporte integral del área de ventas, que incluye los compromisos de diversos indicadores_x000a_"/>
    <m/>
    <d v="2024-12-01T00:00:00"/>
    <x v="4"/>
    <x v="3"/>
    <m/>
    <s v="No iniciado"/>
    <x v="0"/>
    <m/>
    <s v="Transformación Digital"/>
    <x v="1"/>
    <s v="SSC"/>
    <s v="Desarrollo de Negocios"/>
    <s v="Oscar Flores"/>
    <s v="Ruben González"/>
    <s v="César Paz"/>
    <s v="Tania Mercado"/>
    <s v="Desarrollo de Negocios"/>
    <s v="Sí"/>
    <x v="0"/>
    <s v="Finanzas/RH/Compras/Nitropet"/>
    <n v="3"/>
    <n v="5"/>
    <n v="3"/>
    <n v="5"/>
    <n v="0"/>
    <n v="1"/>
    <n v="5"/>
    <n v="330"/>
    <n v="4"/>
    <n v="5"/>
    <n v="2"/>
    <n v="3"/>
    <n v="3"/>
    <n v="3"/>
    <n v="5"/>
    <n v="375"/>
    <n v="705"/>
    <s v="S: Se definieron requerimientos y se habilitaron en CRM. Tareas para vendedores para registrar compromisos de recolección de cilindros, cobros de rentas. _x000a_N: Retomar proyecto con Negocio, Diseñar reporte. Hacer plan de trabajo. Junta con Negocio para definir requerimientos"/>
    <m/>
    <m/>
    <m/>
    <s v="Tiempo - Disminución de horas en elaboración de reportes área de Ventas"/>
    <m/>
    <m/>
    <m/>
    <m/>
    <m/>
    <m/>
    <m/>
    <n v="0"/>
    <m/>
    <m/>
    <x v="2"/>
  </r>
  <r>
    <m/>
    <n v="49"/>
    <m/>
    <m/>
    <s v="Modulo de Rentabilidad de Cte./ Producto de HG´s"/>
    <s v="Proyecto Réplica de Digital Américas."/>
    <m/>
    <d v="2024-12-01T00:00:00"/>
    <x v="4"/>
    <x v="3"/>
    <m/>
    <s v="No iniciado"/>
    <x v="1"/>
    <s v="No"/>
    <s v="Digital Nlatam"/>
    <x v="1"/>
    <s v="Digital"/>
    <s v="Aldo Maldonado"/>
    <s v="Oscar Flores"/>
    <s v="Oscar Flores"/>
    <s v="Gerardo Moya"/>
    <s v="José Ramón Rodríguez"/>
    <s v="PGP Nacional"/>
    <s v="Sí"/>
    <x v="1"/>
    <s v="Marketing/Ventas Cilindros"/>
    <n v="3"/>
    <n v="5"/>
    <n v="3"/>
    <n v="5"/>
    <n v="3"/>
    <n v="1"/>
    <n v="3"/>
    <n v="345"/>
    <n v="5"/>
    <n v="5"/>
    <n v="2"/>
    <n v="5"/>
    <n v="3"/>
    <n v="3"/>
    <n v="5"/>
    <n v="420"/>
    <n v="765"/>
    <s v="S: Gerardo revisará información con el equipo de José Pinto para probar los datos._x000a_N: En función de las pruebas se definirán los sig. Pasos"/>
    <s v="Generar sesión con Oscar Flores para validar alcance de este proyecto."/>
    <m/>
    <m/>
    <m/>
    <m/>
    <m/>
    <m/>
    <m/>
    <m/>
    <m/>
    <m/>
    <n v="0"/>
    <m/>
    <m/>
    <x v="2"/>
  </r>
  <r>
    <m/>
    <n v="1"/>
    <m/>
    <n v="34795"/>
    <s v="Réplica del visor 360 (Contratos)"/>
    <s v="Réplica del visor 360 líquidos sección de Contratos para medir el nivel de contratación y blindaje de los clientes de PGP Cilindros. Da visibilidad de los clientes que se tienen con contrato y cuáles no, de manera que la fuerza de ventas gestione los contratos faltantes. El dashboard muestra a nivel cliente si tiene o no contrato y si cumple con lo parámetros de blindaje._x000a_"/>
    <m/>
    <d v="2025-06-25T00:00:00"/>
    <x v="19"/>
    <x v="14"/>
    <n v="117"/>
    <s v="En riesgo ente &gt;1&lt;2 meses"/>
    <x v="0"/>
    <s v="No"/>
    <s v="Digital Nlatam"/>
    <x v="3"/>
    <s v="T. Digital"/>
    <s v="NA"/>
    <s v="Cristina López"/>
    <s v="Ninfaedith Fernández"/>
    <s v="Nancy Arellano"/>
    <s v="Tania Mercado"/>
    <s v="Finanzas /Compras / IT"/>
    <s v="Sí"/>
    <x v="1"/>
    <s v="Finanzas/RH/Compras/Nitropet"/>
    <n v="5"/>
    <n v="5"/>
    <n v="5"/>
    <n v="5"/>
    <n v="5"/>
    <n v="3"/>
    <n v="5"/>
    <n v="495"/>
    <n v="5"/>
    <n v="5"/>
    <n v="2"/>
    <n v="5"/>
    <n v="5"/>
    <n v="1"/>
    <n v="5"/>
    <n v="420"/>
    <n v="915"/>
    <s v="S:fFalta  la parte del blindaje en el CRM que es donde debe tomar la información, se está trabajando con Ana Treviño. Se espera terminar el proyecto a fin de octubre o más tardar primera quincena de noviembre._x000a_ ."/>
    <s v="Falta calcular beneficios duros, falta dar de alta con Tania Mercado para validar cómo hacer el cálculo de beneficios."/>
    <s v="Compliance"/>
    <m/>
    <s v="Time reduction"/>
    <m/>
    <m/>
    <m/>
    <m/>
    <m/>
    <m/>
    <m/>
    <n v="0"/>
    <m/>
    <m/>
    <x v="4"/>
  </r>
  <r>
    <s v="G6"/>
    <n v="4"/>
    <m/>
    <n v="30571"/>
    <s v="Price Tag"/>
    <s v="Automatización de las campañas dinámicas de incremento de precios. Identifica rezagos en repaso de la inflación interna. Se alimenta del modelo del proyecto PRICING PRECISION."/>
    <m/>
    <s v="PROYECTO ANTERIOR"/>
    <x v="20"/>
    <x v="7"/>
    <n v="411"/>
    <s v="En riesgo o vencido &gt; 2 meses"/>
    <x v="0"/>
    <s v="No"/>
    <s v="Digital Nlatam"/>
    <x v="3"/>
    <s v="Digital EEUU"/>
    <s v="NA"/>
    <s v="Ninfaedith Fernández"/>
    <s v="Oscar Flores / Ninfaedith Fernández"/>
    <s v="Iván Arredondo/ Frank Mufalli"/>
    <s v="Tania Mercado"/>
    <s v="PGP Centro/Sur"/>
    <s v="Sí"/>
    <x v="1"/>
    <s v="Finanzas/RH/Compras/Nitropet"/>
    <n v="4"/>
    <n v="5"/>
    <n v="3"/>
    <n v="5"/>
    <n v="5"/>
    <n v="3"/>
    <n v="5"/>
    <n v="450"/>
    <n v="5"/>
    <n v="5"/>
    <n v="2"/>
    <n v="5"/>
    <n v="3"/>
    <n v="3"/>
    <n v="3"/>
    <n v="390"/>
    <n v="840"/>
    <s v="S: sigue en espera de definiciones y ajustes por parte del team de Alemania._x000a_"/>
    <m/>
    <n v="80000"/>
    <m/>
    <s v="Add. Sales"/>
    <m/>
    <m/>
    <m/>
    <m/>
    <m/>
    <m/>
    <m/>
    <n v="0"/>
    <m/>
    <m/>
    <x v="4"/>
  </r>
  <r>
    <m/>
    <n v="2"/>
    <m/>
    <m/>
    <s v="IA Inteligencia de Mercado (Dashboard)"/>
    <s v="Visor PBI con información clave para el area comercial del negocio PGP: Clientes y empresas en el mercado con clasificación CLEE y PSO, ubicaciones y análisis de  ventas."/>
    <s v="se ejecutan procesos manuales con información parcial de bases de datos internas y externas. El proceso es demasiado largo y complejo. El cálculo de la cuota de mercado, así como la toma de decisiones sobre los segmentos y sectores industriales en los que enfocarse, se realiza sin considerar toda la información digital disponible"/>
    <d v="2025-08-01T00:00:00"/>
    <x v="21"/>
    <x v="7"/>
    <n v="42"/>
    <s v="On time"/>
    <x v="1"/>
    <m/>
    <s v="Digital Nlatam"/>
    <x v="3"/>
    <s v="Digitalización"/>
    <m/>
    <s v="Francisco Mata"/>
    <s v="Francisco Mata"/>
    <s v="Ivan Arredondo"/>
    <s v="Armando Guerrero"/>
    <s v="VP Gases Envasados"/>
    <s v="Si"/>
    <x v="0"/>
    <s v="Marketing/Ventas Cilindros"/>
    <n v="5"/>
    <n v="5"/>
    <n v="3"/>
    <n v="5"/>
    <n v="5"/>
    <n v="5"/>
    <n v="3"/>
    <n v="465"/>
    <n v="5"/>
    <n v="5"/>
    <n v="2"/>
    <n v="5"/>
    <n v="3"/>
    <n v="3"/>
    <n v="5"/>
    <n v="420"/>
    <n v="885"/>
    <s v="S: Se revisan avances de la herramienta (1 sep) y se solicitan ajustes_x000a_N: Proxima reunión de seguimiento 18 sep"/>
    <m/>
    <m/>
    <m/>
    <s v="Add. Sales"/>
    <m/>
    <m/>
    <m/>
    <m/>
    <m/>
    <m/>
    <m/>
    <n v="0"/>
    <m/>
    <m/>
    <x v="5"/>
  </r>
  <r>
    <m/>
    <n v="1"/>
    <m/>
    <n v="30498"/>
    <s v="Aplicación Qliq _x000a_Lento movimiento"/>
    <s v="Analizar la información generada por TA para identificar oportunidades de Lento movimiento, mejorar y monitorear el inventario por localidad "/>
    <m/>
    <d v="2025-01-01T00:00:00"/>
    <x v="22"/>
    <x v="13"/>
    <n v="136"/>
    <s v="On time"/>
    <x v="0"/>
    <m/>
    <s v="Digital Nlatam"/>
    <x v="0"/>
    <s v="Digital "/>
    <m/>
    <s v="Erika Acosta"/>
    <s v="Anabel Estrada / Brenda Ramírez"/>
    <s v="TBD"/>
    <s v="Aldo Maldonado"/>
    <s v="Operaciones"/>
    <s v="Sí"/>
    <x v="0"/>
    <s v="Producción/Distribución Envasados"/>
    <n v="5"/>
    <n v="5"/>
    <n v="2"/>
    <n v="5"/>
    <n v="3"/>
    <n v="3"/>
    <n v="3"/>
    <n v="390"/>
    <n v="5"/>
    <n v="5"/>
    <n v="3"/>
    <n v="5"/>
    <n v="3"/>
    <n v="5"/>
    <n v="3"/>
    <n v="435"/>
    <n v="825"/>
    <s v="S: Realización de cambios solicitados, no hay nada pendiente por desarrollar. Herramienta liberada._x000a_N: Revisar con usuarios el uso de la herramienta."/>
    <m/>
    <s v="Control de Activos"/>
    <m/>
    <s v="Asset Control"/>
    <m/>
    <m/>
    <m/>
    <m/>
    <m/>
    <m/>
    <m/>
    <n v="0"/>
    <m/>
    <m/>
    <x v="0"/>
  </r>
  <r>
    <m/>
    <n v="32"/>
    <m/>
    <n v="34796"/>
    <s v="Desempeño Clientes nuevos/perdidos"/>
    <s v="Herramienta que muestre y calcule el desempeño de la fuerza comercial en base a los clientes nuevos, prospectos, clientes perdidos así como se asigne una calificación a cada vendedor/región que permita colocarlo en un ranking."/>
    <m/>
    <d v="2025-07-07T00:00:00"/>
    <x v="23"/>
    <x v="7"/>
    <n v="98"/>
    <s v="On time"/>
    <x v="1"/>
    <m/>
    <s v="Digital Nlatam"/>
    <x v="3"/>
    <s v="Trans Digital / Digital"/>
    <m/>
    <s v="Francisco Mata"/>
    <s v="Eber Montoya"/>
    <s v="Ivan Arredondo"/>
    <s v="José Ramón Rodríguez"/>
    <s v="VP Gases Envasados"/>
    <s v="Sí"/>
    <x v="0"/>
    <s v="Marketing/Ventas Cilindros"/>
    <n v="3"/>
    <n v="5"/>
    <n v="1"/>
    <n v="5"/>
    <n v="0"/>
    <n v="3"/>
    <n v="3"/>
    <n v="300"/>
    <n v="5"/>
    <n v="5"/>
    <n v="2"/>
    <n v="3"/>
    <n v="5"/>
    <n v="5"/>
    <n v="5"/>
    <n v="450"/>
    <n v="750"/>
    <s v="S: La herramienta se encuentra en desarrollo, fecha de liberación: 14 oct"/>
    <m/>
    <s v="Ventas"/>
    <m/>
    <s v="Add. Sales"/>
    <m/>
    <m/>
    <m/>
    <m/>
    <m/>
    <m/>
    <m/>
    <n v="0"/>
    <m/>
    <m/>
    <x v="4"/>
  </r>
  <r>
    <m/>
    <n v="90"/>
    <m/>
    <n v="30619"/>
    <s v="Cambio de reporte GAP / inventario de tableau a Power BI"/>
    <s v="Migración de reportes de Tableau a power BI."/>
    <m/>
    <s v="TBD"/>
    <x v="24"/>
    <x v="0"/>
    <n v="489"/>
    <s v="On time"/>
    <x v="4"/>
    <m/>
    <s v="Digital Nlatam"/>
    <x v="0"/>
    <s v="IT"/>
    <m/>
    <s v="Erika Acosta"/>
    <s v="Erika Acosta"/>
    <s v="Gustavo Primo / Juan Romero "/>
    <s v="Aldo Maldonado"/>
    <m/>
    <s v="Sí"/>
    <x v="2"/>
    <s v="Producción/Distribución Envasados"/>
    <n v="3"/>
    <n v="5"/>
    <n v="2"/>
    <n v="5"/>
    <n v="0"/>
    <n v="3"/>
    <n v="3"/>
    <n v="315"/>
    <n v="5"/>
    <n v="5"/>
    <n v="2"/>
    <n v="5"/>
    <n v="3"/>
    <n v="3"/>
    <n v="3"/>
    <n v="390"/>
    <n v="705"/>
    <s v="S: Ya se tiene una versión actual, los cambios están en desarrollo, se ha dado prioridad a Homecare_x000a_N: Terminar desarrollos, validar información y desplegar. Revision final ultima semana de Mayo"/>
    <s v="1. Sesión de seguimiento con Gerardo y Erika para armar plan de trabajo y prioridad para la migración de los reportes semana 24 al 28 de feb"/>
    <s v="Control de Activos"/>
    <m/>
    <s v="Time reduction"/>
    <m/>
    <m/>
    <m/>
    <m/>
    <m/>
    <m/>
    <m/>
    <n v="0"/>
    <m/>
    <m/>
    <x v="0"/>
  </r>
  <r>
    <s v="G3"/>
    <n v="79"/>
    <m/>
    <n v="30503"/>
    <s v="Use of vehicle ramps at unauthorized stops"/>
    <s v="Reporte de Información de uso de rampas de Mix Telematics."/>
    <m/>
    <s v="PROYECTO ANTERIOR"/>
    <x v="25"/>
    <x v="15"/>
    <n v="303"/>
    <s v="On time"/>
    <x v="2"/>
    <s v="No"/>
    <s v="Digital Nlatam"/>
    <x v="0"/>
    <s v="Digital"/>
    <s v="NA"/>
    <s v="Mayela Ramírez"/>
    <s v="Uriel Torres"/>
    <s v="Uriel Torres"/>
    <s v="Miguel Delgado"/>
    <s v="PGP Nte./ Occidente / Noroeste"/>
    <s v="Sí"/>
    <x v="1"/>
    <s v="Producción/Distribución Envasados"/>
    <n v="5"/>
    <n v="5"/>
    <n v="1"/>
    <n v="5"/>
    <n v="1"/>
    <n v="3"/>
    <n v="3"/>
    <n v="345"/>
    <n v="5"/>
    <n v="3"/>
    <n v="2"/>
    <n v="3"/>
    <n v="3"/>
    <n v="3"/>
    <n v="5"/>
    <n v="360"/>
    <n v="705"/>
    <s v="Proyecto terminado por Uriel Torres. Este proyecto en realidad fueron dos etapas, la primera parte fue  uso de rampas con trackabout y  seguirá la segunda parte que tiene que ver con  paradas no planeadas. Se está trabajando en la segunda etapa con Mayela Ramírez, Gerardo Moya, Uriel Torres y esta segunda etapa está en la fase de defición de lineamientos por parte del negocio (Héctor Cuéllar)."/>
    <m/>
    <s v="Control"/>
    <s v="Soft"/>
    <s v="Compliance / Control"/>
    <m/>
    <m/>
    <m/>
    <m/>
    <m/>
    <m/>
    <m/>
    <n v="0"/>
    <m/>
    <m/>
    <x v="0"/>
  </r>
  <r>
    <s v="G10"/>
    <n v="2"/>
    <s v="AM02959"/>
    <n v="30572"/>
    <s v="Pricing Precision con AI (Pricing Precision - Mexico)"/>
    <s v="Modelo IA que analiza precios de clientes por variables: producto, región, volumen, tipo de cliente. Para detectar oportunidades de incrementos con la herramienta. PRICE TAG de manera automática."/>
    <m/>
    <s v="TBD"/>
    <x v="26"/>
    <x v="16"/>
    <n v="302"/>
    <s v="On time"/>
    <x v="0"/>
    <s v="No"/>
    <s v="Digital Nlatam"/>
    <x v="0"/>
    <s v="Global AI"/>
    <s v="NA"/>
    <s v="Ninfaedith Fernández"/>
    <s v="Ninfaedith Fernández"/>
    <s v="Iván Arredondo"/>
    <s v="Tania Mercado"/>
    <s v="Finanzas /Compras / IT"/>
    <s v="Sí"/>
    <x v="1"/>
    <s v="Finanzas/RH/Compras/Nitropet"/>
    <n v="4"/>
    <n v="5"/>
    <n v="5"/>
    <n v="5"/>
    <n v="5"/>
    <n v="3"/>
    <n v="5"/>
    <n v="480"/>
    <n v="5"/>
    <n v="5"/>
    <n v="2"/>
    <n v="5"/>
    <n v="3"/>
    <n v="5"/>
    <n v="5"/>
    <n v="450"/>
    <n v="930"/>
    <s v="S: terminada primera etapa del modelo. Se planea utilizarlo en la campaña de precios de junio/julio 2025."/>
    <s v=" El plan es usar el pricing precisión en la sig campaña (junio-julio 25)"/>
    <n v="1512000"/>
    <m/>
    <s v="Add. Sales"/>
    <m/>
    <m/>
    <m/>
    <m/>
    <m/>
    <m/>
    <m/>
    <n v="0"/>
    <d v="2025-08-01T00:00:00"/>
    <d v="2026-07-01T00:00:00"/>
    <x v="0"/>
  </r>
  <r>
    <m/>
    <n v="17"/>
    <m/>
    <m/>
    <s v="QR para descarga de certificados de calidad Gases puros"/>
    <s v="Replicar la funcionalidad de Ecuador para descarga de certificados de calidad para gases puros"/>
    <m/>
    <d v="2025-02-01T00:00:00"/>
    <x v="27"/>
    <x v="5"/>
    <n v="256"/>
    <s v="Stand by"/>
    <x v="3"/>
    <m/>
    <s v="IT Group"/>
    <x v="3"/>
    <s v="IT Local "/>
    <s v="N/A"/>
    <s v="Raúl Gallegos "/>
    <s v="Arael Mejía"/>
    <s v="Ismael Hernández"/>
    <s v="Aldo Maldonado"/>
    <s v="Gases Especiales"/>
    <s v="Sí"/>
    <x v="2"/>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con Raul Gallegos, su equipo, Rodolfo Gomez, Ismael Hernández._x000a_30 / 06 / 2025 Está lista de espera de IT"/>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4. Esta en lista de espera por IT _x000a_"/>
    <m/>
    <m/>
    <s v="Compliance / Control"/>
    <m/>
    <m/>
    <m/>
    <m/>
    <m/>
    <m/>
    <m/>
    <n v="0"/>
    <m/>
    <m/>
    <x v="4"/>
  </r>
  <r>
    <m/>
    <n v="106"/>
    <m/>
    <m/>
    <s v="Proceso de toma de inventario físico en TA "/>
    <s v="Aprovechar el TA para facilitar el proceso de inventarios físicos en localidades."/>
    <m/>
    <d v="2024-09-01T00:00:00"/>
    <x v="4"/>
    <x v="3"/>
    <m/>
    <s v="No iniciado"/>
    <x v="4"/>
    <m/>
    <s v="IT Group"/>
    <x v="1"/>
    <s v="Digital "/>
    <m/>
    <s v="Erika Acosta"/>
    <s v="Erika Acosta"/>
    <s v="Uriel Torres"/>
    <s v="Aldo Maldonado"/>
    <s v="Operaciones"/>
    <s v="Sí"/>
    <x v="2"/>
    <s v="Finanzas/RH/Compras/Nitropet"/>
    <n v="4"/>
    <n v="5"/>
    <n v="2"/>
    <n v="5"/>
    <n v="1"/>
    <n v="5"/>
    <n v="3"/>
    <n v="375"/>
    <n v="3"/>
    <n v="3"/>
    <n v="2"/>
    <n v="3"/>
    <n v="3"/>
    <n v="3"/>
    <n v="3"/>
    <n v="300"/>
    <n v="675"/>
    <s v="S: Se identificó la necesidad con grupo de implementación de TA. Se realizaron unas pruebas en la versión de TA en Puebla. Se identificaron requerimientos del negocio que no cubre la funcionalidad actual y es neCésario para el negocio. Se tiene que realizar una conciliación. Ej. No funcionaba botón de cilindro perdido. Temas con los estatus. Proveedor de TA está realizando los cambios._x000a_N: En espera de modificaciones solicitadas en modulo de TA, probar, validar y liberar"/>
    <m/>
    <m/>
    <m/>
    <s v="Tiempo y Control"/>
    <m/>
    <m/>
    <m/>
    <m/>
    <m/>
    <m/>
    <m/>
    <n v="0"/>
    <m/>
    <m/>
    <x v="4"/>
  </r>
  <r>
    <m/>
    <n v="122"/>
    <m/>
    <m/>
    <s v="Proceso de cambio de precios especiales HG"/>
    <s v="Automatizar el proceso de autorización y actualización de precios en JDE"/>
    <m/>
    <d v="2025-01-01T00:00:00"/>
    <x v="4"/>
    <x v="3"/>
    <m/>
    <s v="No iniciado"/>
    <x v="1"/>
    <m/>
    <s v="IT Group"/>
    <x v="1"/>
    <s v="IT Local"/>
    <m/>
    <s v="Marco Pacheco"/>
    <s v="Elena Morales"/>
    <m/>
    <s v="José Ramón Rodríguez"/>
    <m/>
    <s v="Sí"/>
    <x v="0"/>
    <s v="Marketing/Ventas Cilindros"/>
    <n v="3"/>
    <n v="1"/>
    <n v="3"/>
    <n v="5"/>
    <n v="1"/>
    <n v="5"/>
    <n v="3"/>
    <n v="315"/>
    <m/>
    <m/>
    <m/>
    <m/>
    <m/>
    <m/>
    <m/>
    <n v="0"/>
    <n v="315"/>
    <s v="S: Automatizar el proceso de autorización y actualización de precios en JDE cuando es SPOT_x000a_N: Revisar con Negocio y IT requerimientos para evaluar opciones de desarrollo. Revisar con negocio si la iniciativa que ya se tiene con IT puede ayudar a este requerimiento. Silverio Hernández"/>
    <m/>
    <m/>
    <m/>
    <m/>
    <m/>
    <m/>
    <m/>
    <m/>
    <m/>
    <m/>
    <m/>
    <n v="0"/>
    <m/>
    <m/>
    <x v="2"/>
  </r>
  <r>
    <m/>
    <n v="116"/>
    <m/>
    <m/>
    <s v="Automatización de proceso de validación de conductores en tecnología a bordo de unidades."/>
    <s v="Reconocimiento facial a conductores profesionales para contar sus horas de servicio y tener disponible en un tablero:_x000a_i._x0009_En el acceso a la localidad para el check in e inician las horas de servicio._x000a_ii._x0009_En la unidad check in para iniciar la ruta e inician horas de conducción._x000a_iii._x0009_Check out al terminar la ruta._x000a_iv._x0009_Check out al salir de la localidad y cerrar las Horas de servicio del conductor."/>
    <m/>
    <d v="2024-12-06T00:00:00"/>
    <x v="4"/>
    <x v="3"/>
    <m/>
    <s v="No iniciado"/>
    <x v="2"/>
    <s v="No"/>
    <s v="Digital Nlatam"/>
    <x v="2"/>
    <s v="IT Group"/>
    <s v="NA"/>
    <s v="Arturo Lozano"/>
    <s v="Arturo Lozano"/>
    <s v="ND"/>
    <s v="Miguel Delgado"/>
    <s v="Operaciones"/>
    <s v="Sí"/>
    <x v="4"/>
    <s v="Producción/Distribución Envasados"/>
    <n v="3"/>
    <n v="1"/>
    <n v="4"/>
    <n v="3"/>
    <n v="1"/>
    <n v="3"/>
    <n v="3"/>
    <n v="270"/>
    <n v="3"/>
    <n v="3"/>
    <n v="2"/>
    <n v="3"/>
    <n v="1"/>
    <n v="3"/>
    <n v="1"/>
    <n v="240"/>
    <n v="510"/>
    <s v="S: Se enlista necesidad general_x000a_N: Se requiere reunión con Negocio para detallar alcances y detalle de requerimientos"/>
    <s v="Se evaluará este proyecto con Arturo Lozano para validar con él si es prioritario o no."/>
    <m/>
    <m/>
    <m/>
    <m/>
    <m/>
    <m/>
    <m/>
    <m/>
    <m/>
    <m/>
    <n v="0"/>
    <m/>
    <m/>
    <x v="3"/>
  </r>
  <r>
    <s v="G2"/>
    <n v="56"/>
    <m/>
    <n v="27155"/>
    <s v="Auto - Geoposición pacientes iniciales"/>
    <s v="Desarrollo para que los pacientes de Homecare puedan  poner su ubicación real (domicilio). Con miras a resolver el problema de geoposición de los clientes. (HOLD)"/>
    <m/>
    <s v="PROYECTO ANTERIOR"/>
    <x v="28"/>
    <x v="17"/>
    <n v="365"/>
    <s v="Cancelado"/>
    <x v="2"/>
    <s v="No"/>
    <s v="Digital Nlatam"/>
    <x v="2"/>
    <s v="Digital"/>
    <s v="NA"/>
    <s v="Mayela Ramírez"/>
    <s v="Mayela Ramírez"/>
    <s v="Gerardo Moya"/>
    <s v="Miguel Delgado"/>
    <s v="Excelencia operacional "/>
    <s v="Sí"/>
    <x v="1"/>
    <s v="Producción/Distribución Envasados"/>
    <n v="4"/>
    <n v="5"/>
    <n v="5"/>
    <n v="5"/>
    <n v="1"/>
    <n v="5"/>
    <n v="5"/>
    <n v="450"/>
    <n v="5"/>
    <n v="3"/>
    <n v="2"/>
    <n v="1"/>
    <n v="3"/>
    <n v="3"/>
    <n v="3"/>
    <n v="300"/>
    <n v="750"/>
    <s v="S: Se identificó la necesidad. Se realizaron algunas pruebas del modelo de estandarización de direcciones (ML) con largos tiempos de procesamiento. Se solicitó un servidor con mayor capacidad_x000a_N: Resolver si se requiere inversión de un servidor adicional en cuanto confirme IT disponibilidad de recursos"/>
    <s v="Validar con Mayela Ramírez tiempos de requerimiento de este proyecto, en función de la inversión requerida."/>
    <m/>
    <m/>
    <m/>
    <m/>
    <m/>
    <m/>
    <m/>
    <m/>
    <m/>
    <m/>
    <n v="0"/>
    <m/>
    <m/>
    <x v="3"/>
  </r>
  <r>
    <s v="A8"/>
    <n v="118"/>
    <m/>
    <m/>
    <s v="Planeación centralizada de rutas para conductores Retail"/>
    <m/>
    <m/>
    <d v="2024-02-01T00:00:00"/>
    <x v="4"/>
    <x v="3"/>
    <m/>
    <s v="No iniciado"/>
    <x v="0"/>
    <m/>
    <s v="IT Group"/>
    <x v="1"/>
    <s v="IT Local "/>
    <m/>
    <s v="Marco Pacheco"/>
    <s v="Deyanira Blanco "/>
    <s v="Juan Romero "/>
    <s v="José Ramón Rodríguez"/>
    <s v="PGP Nte./ Occidente / Noroeste"/>
    <s v="Sí"/>
    <x v="0"/>
    <s v="Marketing/Ventas Cilindros"/>
    <n v="5"/>
    <n v="5"/>
    <n v="3"/>
    <n v="5"/>
    <n v="3"/>
    <n v="3"/>
    <n v="3"/>
    <n v="405"/>
    <m/>
    <m/>
    <m/>
    <m/>
    <m/>
    <m/>
    <m/>
    <n v="0"/>
    <n v="405"/>
    <s v="S: Se identifica la necesidad de mejorar el canal Express. Se busca planeación centralizada con Geoposiciones y todo lo que implica para aprovechar los reportes de desviaciones actuales que se monitorean en Distribución. Ya se está avanzando con el geoposicionamiento de clientes, Gdl., Valle de México, Mty.. Se tiene un piloto corriendo en Gdl.. Valle de México ya están Geoposicionados 100%, Mty. ya se tienen las geoposiciones y falta que carguen la info en Roadnet._x000a__x000a_N: Revisar del piloto de Gdl. los hallazgos encontrados._x000a_"/>
    <s v="Agendar sesión para definir requerimientos de Negocio 3Mar25_x000a__x000a_Seguimiento al los resultados. "/>
    <m/>
    <m/>
    <s v="Tiempo "/>
    <m/>
    <m/>
    <m/>
    <m/>
    <m/>
    <m/>
    <m/>
    <n v="0"/>
    <m/>
    <m/>
    <x v="2"/>
  </r>
  <r>
    <m/>
    <n v="75"/>
    <m/>
    <n v="19155"/>
    <s v="MB Quoting Tool"/>
    <s v="Adecuar la herramienta en a la versión de EU para considerar cálculo de rentabilidad._x000a_Esta herramienta permite guardar las cotizaciones realizadas y enviarlas de manera automática a clientes"/>
    <s v="Etapa 1: Esta herramienta, basada en un desarrollo  de EEUU.  Facilita y agiliza la generación y envío automático de cotizaciones, además de generar datos que permiten monitorear el estatus, identificar tendencias y apoyar la toma dedecisiones oporrtunas._x000a_Etapa 2: Desarrollo de la caratula de autorización de Gtes y VP´s para concluir con la automatización completa del proceso"/>
    <s v="TBD"/>
    <x v="17"/>
    <x v="18"/>
    <n v="458"/>
    <s v="On time"/>
    <x v="1"/>
    <m/>
    <s v="Digital Nlatam"/>
    <x v="0"/>
    <s v="Digital EEUU "/>
    <m/>
    <s v="Jessica Zanella"/>
    <s v="Jessica Zanella"/>
    <s v="Uriel Torres/ Lei Sun"/>
    <s v="José Ramón Rodríguez"/>
    <s v="PGP Centro/Sur"/>
    <s v="Sí"/>
    <x v="2"/>
    <s v="Marketing/Ventas Cilindros"/>
    <n v="3"/>
    <n v="5"/>
    <n v="2"/>
    <n v="5"/>
    <n v="1"/>
    <n v="1"/>
    <n v="3"/>
    <n v="300"/>
    <n v="5"/>
    <n v="5"/>
    <n v="2"/>
    <n v="5"/>
    <n v="3"/>
    <n v="3"/>
    <n v="5"/>
    <n v="420"/>
    <n v="720"/>
    <s v="S:  Se hicieron los ultimos ajustes por parte de la corporación y Yarizma esta trabajando en el formato final que se genera para la cotizacion. Se estima tenerlo listo para 11 de Abril_x000a_N: Una vez que se entregue el formato, la corporación (Lei) revisará integrar un flujo de aprobación de acuerdo a lo que requiere el negocio (Jessica definirá el flujo)_x000a_30 ago 2025 : Se libera la aplicación para cotizar mientras se desarrolla la caratula de autorización"/>
    <s v="1. Se realiza sesión con Jose Pinto y Lei en Mty 4 Abr25, se revisa con Yarizma y Jessica las acciones a tomar: Terminar de definir formato_x000a_2. Definir el flujo del proceso con la nueva herramienta y validar con Gtes.. Yarizma. 3Mar25 Pilar convoca sesión para revisar antes de la sesión con el resto del equipo_x000a_3. Gerardo proporciona guía básica de temas a definir por el negocio 26Feb25_x000a_4. Se requiere ratificar el proceso y definir el proceso por parte del negocio y logística, Luis Enrique Macario, Roxana Frutos. j. cotizaciones en zonas donde no hay cobertura._x000a_5.  Solo esta pendiente la realización de pruebas por parte de ventas para liberar la herramienta,  30 jul 2025_x000a_6. La herramienta esta en las prubas finales por parte del área comercial, despues de las últimas correcciones, ya lista para liberar el mes de septiembre.  La liberación se retrasó por la realización del ABP de ventas, 30 ago 2025."/>
    <s v="Optimizacion del Proceso y reducción de tiempo admvo"/>
    <m/>
    <s v="Time reduction"/>
    <m/>
    <m/>
    <m/>
    <m/>
    <m/>
    <m/>
    <m/>
    <n v="0"/>
    <m/>
    <m/>
    <x v="0"/>
  </r>
  <r>
    <m/>
    <n v="5"/>
    <m/>
    <n v="30498"/>
    <s v="Aplicación Celonis/Qliq _x000a_Flujo de un cilindro"/>
    <s v="Facilitar el proceso de monitoreo del flujo de un cilindro desde que es inicializado para detectar oportunidades._x000a_"/>
    <m/>
    <s v="TBD"/>
    <x v="10"/>
    <x v="3"/>
    <n v="285"/>
    <s v="Stand by"/>
    <x v="4"/>
    <m/>
    <s v="Digital Nlatam"/>
    <x v="3"/>
    <s v="Digital Business Solutions (Global)"/>
    <m/>
    <s v="Erika Acosta"/>
    <s v="Anabel Estrada / Brenda Ramírez"/>
    <s v="Uriel Torres / Pedro Ramírez"/>
    <s v="Aldo Maldonado"/>
    <m/>
    <s v="Sí"/>
    <x v="2"/>
    <s v="Producción/Distribución Envasados"/>
    <n v="5"/>
    <n v="5"/>
    <n v="2"/>
    <n v="5"/>
    <n v="3"/>
    <n v="3"/>
    <n v="3"/>
    <n v="390"/>
    <n v="5"/>
    <n v="5"/>
    <n v="3"/>
    <n v="5"/>
    <n v="3"/>
    <n v="5"/>
    <n v="3"/>
    <n v="435"/>
    <n v="825"/>
    <s v="S:  Se probo la solución en su versión original de Europa, identificando ajustes neCésarios para la región LATAM. _x000a_Se levantaron definiciones de negocio y de proceso para cobros potenciales. Aunque la versión de Europa usaba SAP y se adaptó la nueva versión a JDE._x000a_Actualmente ya se tienen 6 países incluyendo México con esta funcionalidad_x000a_Gerardo solicitó cambios a unos requerimientos - semana del 17 de Feb._x000a_N: Realizar los cambios identificados - 24 al 28 de feb"/>
    <s v="1. Seguimiento con Pedro Ramírez sobre los cambios solicitados - 3 de Mar_x000a_2. Una vez liberados los cambios, se requiere probar y validar._x000a_"/>
    <m/>
    <m/>
    <s v="Asset Control"/>
    <m/>
    <m/>
    <m/>
    <m/>
    <m/>
    <m/>
    <m/>
    <n v="0"/>
    <m/>
    <m/>
    <x v="4"/>
  </r>
  <r>
    <m/>
    <n v="50"/>
    <m/>
    <m/>
    <s v="Actualizar el reporte de clientes perdidos o en riesgo, para clientes de Especiales (Win / Lost) "/>
    <s v="Actualizar el reporte de clientes perdidos o en riesgo, para clientes de Especiales (Win / Lost) - _x000a_Para que se acomode a los criterios del SIP"/>
    <m/>
    <d v="2025-07-01T00:00:00"/>
    <x v="4"/>
    <x v="3"/>
    <m/>
    <s v="No iniciado"/>
    <x v="1"/>
    <m/>
    <s v="Digital Nlatam"/>
    <x v="1"/>
    <s v="Digital"/>
    <s v="Aldo Maldonado"/>
    <s v="Raúl Gallegos "/>
    <s v="Raúl Gallegos "/>
    <s v="N/A"/>
    <s v="José Ramón Rodríguez"/>
    <m/>
    <s v="Sí"/>
    <x v="2"/>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s v="Control "/>
    <m/>
    <s v="Control / Compliance"/>
    <m/>
    <m/>
    <m/>
    <m/>
    <m/>
    <m/>
    <m/>
    <n v="0"/>
    <m/>
    <m/>
    <x v="5"/>
  </r>
  <r>
    <m/>
    <m/>
    <m/>
    <m/>
    <s v="IA Inteligencia de Mercado"/>
    <s v="Herramienta para identificar nuevas oportunidades de venta de PSO para PGP Linde en México. Una herramienta con IA podría generar un proceso más rápido y preciso para identificar nuevas oportunidades de ventas rentables de PSO en segmentos e industrias específicos, de modo que la empresa pueda tomar decisiones rápidas y aumentar las ventas y la cuota de mercado. Este proceso podría automatizarse para ejecutarse regularmente y generar nuevas oportunidades de forma constante. Automatización del Reporte de TAM y Market Share"/>
    <s v="se ejecutan procesos manuales con información parcial de bases de datos internas y externas. El proceso es demasiado largo y complejo. El cálculo de la cuota de mercado, así como la toma de decisiones sobre los segmentos y sectores industriales en los que enfocarse, se realiza sin considerar toda la información digital disponible"/>
    <d v="2025-08-01T00:00:00"/>
    <x v="29"/>
    <x v="19"/>
    <n v="73"/>
    <s v="On time"/>
    <x v="1"/>
    <m/>
    <s v="Digital Nlatam"/>
    <x v="0"/>
    <s v="Digitalización"/>
    <m/>
    <s v="Francisco Mata"/>
    <s v="Francisco Mata"/>
    <s v="Ivan Arredondo"/>
    <s v="Armando Guerrero"/>
    <s v="VP Gases Envasados"/>
    <s v="Si"/>
    <x v="0"/>
    <s v="Marketing/Ventas Cilindros"/>
    <n v="5"/>
    <n v="5"/>
    <n v="3"/>
    <n v="5"/>
    <n v="5"/>
    <n v="5"/>
    <n v="3"/>
    <n v="465"/>
    <n v="5"/>
    <n v="5"/>
    <n v="2"/>
    <n v="5"/>
    <n v="3"/>
    <n v="3"/>
    <n v="5"/>
    <n v="420"/>
    <n v="885"/>
    <s v="S: Se revisan avances de la herramienta (1 sep) y se solicitan ajustes_x000a_N: Proxima reunión de seguimiento 18 sep"/>
    <m/>
    <s v="TBD (Las ventas actuales de PGP México industrial relacionadas con POS son de $2.7 millones de dólares/año)"/>
    <m/>
    <s v="Add. Sales"/>
    <m/>
    <m/>
    <m/>
    <m/>
    <m/>
    <m/>
    <m/>
    <n v="0"/>
    <m/>
    <m/>
    <x v="0"/>
  </r>
  <r>
    <m/>
    <n v="1"/>
    <s v="AM02959"/>
    <n v="30572"/>
    <s v="Herramienta Digital, Visor Pricing Precision - Mexico"/>
    <s v="El visor dará la info de la situación actual de precios a nivel cliente - producto, así como recomendaciones/oportunidades de precios siguiendo el modelo de Pricing Precision (IA). Muesta historico de precios, comparativa vs. el promedio, etc."/>
    <m/>
    <d v="2025-06-25T00:00:00"/>
    <x v="30"/>
    <x v="20"/>
    <n v="132"/>
    <s v="On time"/>
    <x v="0"/>
    <s v="No"/>
    <s v="Digital Nlatam"/>
    <x v="0"/>
    <s v="Global AI"/>
    <s v="NA"/>
    <s v="Ninfaedith Fernández"/>
    <s v="Pablo Vela"/>
    <s v="Iván Arredondo"/>
    <s v="Tania Mercado"/>
    <s v="Finanzas /Compras / IT"/>
    <s v="Sí"/>
    <x v="1"/>
    <s v="Finanzas/RH/Compras/Nitropet"/>
    <n v="4"/>
    <n v="5"/>
    <n v="3"/>
    <n v="5"/>
    <n v="5"/>
    <n v="3"/>
    <n v="5"/>
    <n v="450"/>
    <n v="5"/>
    <n v="5"/>
    <n v="2"/>
    <n v="5"/>
    <n v="5"/>
    <n v="1"/>
    <n v="5"/>
    <n v="420"/>
    <n v="870"/>
    <s v="Proyecto terminado, solo falta presentación con Pablo Vela"/>
    <m/>
    <n v="1512000"/>
    <m/>
    <s v="Add. Sales"/>
    <m/>
    <m/>
    <m/>
    <m/>
    <m/>
    <m/>
    <m/>
    <n v="0"/>
    <m/>
    <m/>
    <x v="0"/>
  </r>
  <r>
    <m/>
    <n v="114"/>
    <m/>
    <m/>
    <s v="Cámaras en áreas designadas para recuperación de cilindros "/>
    <s v="Instalación de cámaras que con IA detecten en las localidades faltas de compliance."/>
    <m/>
    <d v="2025-01-01T00:00:00"/>
    <x v="4"/>
    <x v="3"/>
    <m/>
    <s v="No iniciado"/>
    <x v="0"/>
    <s v="No"/>
    <s v="Digital Nlatam"/>
    <x v="1"/>
    <s v="Digital / IT"/>
    <s v="NA"/>
    <s v="Erika Acosta"/>
    <s v="Erika Acosta"/>
    <s v="TBD"/>
    <s v="Tania Mercado"/>
    <s v="Operaciones"/>
    <s v="Sí"/>
    <x v="2"/>
    <s v="Finanzas/RH/Compras/Nitropet"/>
    <n v="3"/>
    <n v="1"/>
    <n v="4"/>
    <n v="5"/>
    <n v="5"/>
    <n v="3"/>
    <n v="3"/>
    <n v="360"/>
    <n v="3"/>
    <n v="2"/>
    <n v="5"/>
    <n v="1"/>
    <n v="1"/>
    <n v="1"/>
    <n v="1"/>
    <n v="210"/>
    <n v="570"/>
    <s v="S: Se enlista necesidad general_x000a_N: Se requiere reunión con Negocio para detallar alcances y detalle de requerimientos"/>
    <s v="Validar alcance de este proyecto."/>
    <m/>
    <m/>
    <s v="Control"/>
    <m/>
    <m/>
    <m/>
    <m/>
    <m/>
    <m/>
    <m/>
    <n v="0"/>
    <m/>
    <m/>
    <x v="2"/>
  </r>
  <r>
    <m/>
    <n v="93"/>
    <m/>
    <m/>
    <s v="Visor Seguimiento de cilindros vacios pendientes de enviar a planta"/>
    <s v="Reporte que permita visualizar las órdenes de sistema donde no se han enviado los cilindros vacíos a planta"/>
    <m/>
    <d v="2025-04-01T00:00:00"/>
    <x v="4"/>
    <x v="3"/>
    <m/>
    <s v="No iniciado"/>
    <x v="0"/>
    <m/>
    <s v="Digital Nlatam - Citizen Developers"/>
    <x v="1"/>
    <m/>
    <s v="Aldo Maldonado"/>
    <s v="Oscar Flores"/>
    <s v="Oscar Flores"/>
    <m/>
    <s v="José Ramón Rodríguez"/>
    <s v="PGP Nacional"/>
    <s v="Si"/>
    <x v="0"/>
    <s v="Producción/Distribución Envasados"/>
    <n v="3"/>
    <n v="5"/>
    <n v="1"/>
    <n v="5"/>
    <n v="0"/>
    <n v="1"/>
    <n v="3"/>
    <n v="270"/>
    <n v="5"/>
    <n v="5"/>
    <n v="2"/>
    <n v="3"/>
    <n v="5"/>
    <n v="3"/>
    <n v="5"/>
    <n v="420"/>
    <n v="690"/>
    <s v="S: Definición de requerimientos"/>
    <m/>
    <m/>
    <m/>
    <m/>
    <m/>
    <m/>
    <m/>
    <m/>
    <m/>
    <m/>
    <m/>
    <n v="0"/>
    <m/>
    <m/>
    <x v="2"/>
  </r>
  <r>
    <m/>
    <n v="1"/>
    <m/>
    <m/>
    <s v="Página Sharepoint para Distribución "/>
    <s v="Site de SharePoint que contenga la información relativa al área de Distribución: procedimientos, materiales de capacitación PESD. Réplica sitio Retail"/>
    <m/>
    <d v="2024-12-06T00:00:00"/>
    <x v="31"/>
    <x v="21"/>
    <n v="33"/>
    <s v="On time"/>
    <x v="2"/>
    <s v="No"/>
    <s v="Digital Nlatam - Citizen Developers"/>
    <x v="0"/>
    <s v="NA"/>
    <s v="Claudia Oliden"/>
    <s v="Arturo Lozano"/>
    <s v="Arturo Lozano"/>
    <m/>
    <s v="Miguel Delgado"/>
    <s v="Operaciones"/>
    <s v="Sí"/>
    <x v="1"/>
    <s v="Producción/Distribución Envasados"/>
    <n v="3"/>
    <n v="5"/>
    <n v="4"/>
    <n v="5"/>
    <n v="0"/>
    <n v="3"/>
    <n v="5"/>
    <n v="375"/>
    <n v="5"/>
    <n v="5"/>
    <n v="3"/>
    <n v="5"/>
    <n v="3"/>
    <n v="5"/>
    <n v="5"/>
    <n v="465"/>
    <n v="840"/>
    <s v="S: Se diseñó y construyó el sitio. Actualmente dados de alta 24 documentos, 5 dashboards, 2 accesos a sitios, 34 videos._x000a__x000a_N: En proceso se sube información que comparta Arturo Lozano en la página."/>
    <s v="Continuar con alimentación que compartan Arturo Lozano y Salvador González."/>
    <s v="Reducción de Tiempo"/>
    <m/>
    <s v="Time reduction"/>
    <m/>
    <m/>
    <m/>
    <m/>
    <m/>
    <m/>
    <m/>
    <n v="0"/>
    <m/>
    <m/>
    <x v="0"/>
  </r>
  <r>
    <m/>
    <n v="23"/>
    <m/>
    <m/>
    <s v="Tablero One Page de indicadores para control de cilindros en Power BI"/>
    <s v="Aprovechar la migración de tablea a power BI de reportes clave de Control del cilindros para armar un reporte One Page"/>
    <m/>
    <s v="TBD"/>
    <x v="32"/>
    <x v="8"/>
    <n v="567"/>
    <s v="On time"/>
    <x v="4"/>
    <m/>
    <s v="Digital Nlatam - Citizen Developers"/>
    <x v="3"/>
    <s v="Digital "/>
    <m/>
    <s v="Erika Acosta"/>
    <s v="Erika Acosta"/>
    <s v="TBD"/>
    <s v="Aldo Maldonado"/>
    <m/>
    <s v="Sí"/>
    <x v="2"/>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
    <m/>
    <m/>
    <s v="Time reduction"/>
    <m/>
    <m/>
    <m/>
    <m/>
    <m/>
    <m/>
    <m/>
    <n v="0"/>
    <m/>
    <m/>
    <x v="4"/>
  </r>
  <r>
    <m/>
    <n v="133"/>
    <m/>
    <m/>
    <s v="Sitio de Sharepoint PGP"/>
    <m/>
    <m/>
    <d v="2025-03-07T00:00:00"/>
    <x v="4"/>
    <x v="3"/>
    <m/>
    <s v="No iniciado"/>
    <x v="4"/>
    <m/>
    <s v="Digital Nlatam - Citizen Developers"/>
    <x v="1"/>
    <m/>
    <m/>
    <s v="Diego Carpio"/>
    <m/>
    <m/>
    <s v="Aldo Maldonado"/>
    <m/>
    <s v="Si"/>
    <x v="1"/>
    <s v="Producción/Distribución Envasados"/>
    <m/>
    <m/>
    <m/>
    <m/>
    <m/>
    <m/>
    <m/>
    <m/>
    <m/>
    <m/>
    <m/>
    <m/>
    <m/>
    <m/>
    <m/>
    <n v="0"/>
    <m/>
    <s v="Revisar con el negocio"/>
    <m/>
    <m/>
    <m/>
    <m/>
    <m/>
    <m/>
    <m/>
    <m/>
    <m/>
    <m/>
    <m/>
    <n v="0"/>
    <m/>
    <m/>
    <x v="2"/>
  </r>
  <r>
    <m/>
    <n v="7"/>
    <m/>
    <m/>
    <s v="Asistente Virtual Inteligente para asistencia en Tiendas con NITRO AI"/>
    <s v="Alimentar Nitro con información de consulta para vendedores en tiendas que pueda ayudar a los Vendedores a obtener información inmediata de diversos temas, Adminitrativos, Comerciales y Técnicos, con un alto nivel de confiabilidad. "/>
    <m/>
    <d v="2025-02-01T00:00:00"/>
    <x v="33"/>
    <x v="22"/>
    <n v="88"/>
    <s v="On time"/>
    <x v="1"/>
    <s v="Si"/>
    <s v="Digital Nlatam - Citizen Developers"/>
    <x v="0"/>
    <s v="Global AI"/>
    <s v="Manuel Lozoya"/>
    <s v="Marco Pacheco"/>
    <s v="Deyanira Blanco"/>
    <s v="Gerardo Moya"/>
    <s v="José Ramón Rodríguez"/>
    <s v="PGP Centro/Sur"/>
    <s v="Sí"/>
    <x v="0"/>
    <s v="Marketing/Ventas Cilindros"/>
    <n v="3"/>
    <n v="5"/>
    <n v="2"/>
    <n v="5"/>
    <n v="3"/>
    <n v="3"/>
    <n v="5"/>
    <n v="390"/>
    <n v="5"/>
    <n v="5"/>
    <n v="3"/>
    <n v="5"/>
    <n v="5"/>
    <n v="5"/>
    <n v="5"/>
    <n v="495"/>
    <n v="885"/>
    <s v="S: Implementó en 3 tiendas de Mty. Info ABC de tiendas, Catálogo de productos e información técnicas (Procesos de soldar) _x000a__x000a_N: Habilitar al resto de los usuarios a nivel nacional en el resto de las tiendas. Semana del 7 Abril._x000a_Integrar otros grupós como los Vtas comerciales y express"/>
    <s v="Invitacion a sesión con tiendas. Deyanira Blanco_x000a_Seguimiento a uso de la herramienta en tiendas piloto y resto de las localidades_x000a_Continuar con la carga de documentos adicionales para enriquecer BD´s"/>
    <s v="Reduccion de Tiempo / Vtas adicionales"/>
    <m/>
    <s v="Customer Service_x000a_"/>
    <m/>
    <m/>
    <m/>
    <m/>
    <m/>
    <m/>
    <m/>
    <n v="0"/>
    <m/>
    <m/>
    <x v="0"/>
  </r>
  <r>
    <m/>
    <n v="117"/>
    <m/>
    <m/>
    <s v="Seguimiento a tareas de Seguridad SOS a través de Teams."/>
    <s v="Generación de grupos de TEAMS donde personal de Linde pueda documentar y dar seguimientos a hallazgos de seguridad y limpieza en localidades."/>
    <m/>
    <s v="TBD"/>
    <x v="10"/>
    <x v="5"/>
    <n v="285"/>
    <s v="Cancelado"/>
    <x v="5"/>
    <m/>
    <s v="Digital Nlatam - Citizen Developers"/>
    <x v="2"/>
    <s v="Digital "/>
    <s v="Claudia Oliden"/>
    <s v="Obed Vázquez"/>
    <s v="Obed Vázquez"/>
    <s v="no asignado"/>
    <s v="Armando Guerrero"/>
    <m/>
    <s v="Sí"/>
    <x v="0"/>
    <m/>
    <n v="3"/>
    <n v="5"/>
    <n v="5"/>
    <n v="5"/>
    <n v="1"/>
    <n v="3"/>
    <n v="5"/>
    <n v="405"/>
    <m/>
    <m/>
    <m/>
    <m/>
    <m/>
    <m/>
    <m/>
    <n v="0"/>
    <n v="405"/>
    <s v="S: Se enlista necesidad general_x000a_N: Se requiere reunión con Negocio para detallar alcances y detalle de requerimientos"/>
    <m/>
    <m/>
    <m/>
    <m/>
    <m/>
    <m/>
    <m/>
    <m/>
    <m/>
    <m/>
    <m/>
    <n v="0"/>
    <m/>
    <m/>
    <x v="2"/>
  </r>
  <r>
    <m/>
    <n v="7"/>
    <m/>
    <m/>
    <s v="Modificación de las reglas de corte y prioridades en JDE para Medigas en JDE"/>
    <s v="Modificación de las reglas de decision digitales en JDE para los cortes de pedidos y convenios de Medigas para planta Nogalar en función de los acuerdos comerciales y la Operación de planta. Es necesario modificar la lógica actual del módulo de órdenes en JDE con una serie de reglas de corte predefinidas que se traslapan con reglas de convenios negocioados con instituciones Privadas."/>
    <m/>
    <d v="2025-05-14T00:00:00"/>
    <x v="34"/>
    <x v="7"/>
    <n v="152"/>
    <s v="On time"/>
    <x v="4"/>
    <s v="No"/>
    <s v="IT"/>
    <x v="3"/>
    <s v="IT Local"/>
    <m/>
    <s v="Karla Rodriguez"/>
    <s v="Luis Banda"/>
    <s v="Sergio Israel Rdgz"/>
    <s v="Miguel Delgado"/>
    <s v="Desarrollo de Negocios"/>
    <s v="Si"/>
    <x v="0"/>
    <s v="Marketing/Ventas Cilindros"/>
    <n v="3"/>
    <n v="5"/>
    <n v="1"/>
    <n v="5"/>
    <n v="5"/>
    <n v="3"/>
    <n v="3"/>
    <n v="375"/>
    <n v="5"/>
    <n v="5"/>
    <n v="3"/>
    <n v="5"/>
    <n v="5"/>
    <n v="3"/>
    <n v="3"/>
    <n v="435"/>
    <n v="810"/>
    <s v="S: Se da de alta card 34872, las pruebas resultaron correctas._x000a_N: Se pedirá pasar el desarrollo a producción"/>
    <s v="Una vez realizados los ajustes en el ambiente de producción, se deberá llevar a cabo una prueba piloto del proceso que actualizará la información. Si el resultado es satisfactorio y el funcionamiento es el esperado, se procederá con la solicitud de calendarización del proceso de forma automática."/>
    <s v="Servicio / Compliance"/>
    <m/>
    <s v="Customer Service_x000a_"/>
    <m/>
    <m/>
    <m/>
    <m/>
    <m/>
    <m/>
    <m/>
    <n v="0"/>
    <m/>
    <m/>
    <x v="6"/>
  </r>
  <r>
    <m/>
    <n v="26"/>
    <m/>
    <m/>
    <s v="Modelo de compensación Variable Distribución PGP"/>
    <s v="Revisión del Modelo actual de compensación Variable de PGP que permita mejorar el proceso, identificando oportunidades de control y automatización_x000a_"/>
    <m/>
    <d v="2025-04-15T00:00:00"/>
    <x v="35"/>
    <x v="7"/>
    <n v="181"/>
    <s v="On time"/>
    <x v="2"/>
    <s v="No"/>
    <s v="IT Group"/>
    <x v="3"/>
    <s v="Digital"/>
    <s v="Marina Davila"/>
    <s v="Hector Cuellar"/>
    <s v="Hector Cuellar"/>
    <s v="NA"/>
    <s v="Miguel Delgado"/>
    <s v="Operaciones"/>
    <s v="Si"/>
    <x v="2"/>
    <s v="Producción/Distribución Envasados"/>
    <n v="5"/>
    <n v="5"/>
    <n v="4"/>
    <n v="5"/>
    <n v="1"/>
    <n v="3"/>
    <n v="5"/>
    <n v="420"/>
    <n v="3"/>
    <n v="3"/>
    <n v="2"/>
    <n v="3"/>
    <n v="1"/>
    <n v="3"/>
    <n v="3"/>
    <n v="270"/>
    <n v="690"/>
    <s v="S: Se identifican oportunidades en el proceso actual de compensación de Dist. de PGP en el registro de información. Se requiere reducir la interaccion manual de datos en el proceso_x000a_N: Revisión del proceso con líderes de Distribución, staff Distribución y business Analyst, semana 5 de May. para identificar oportunidades de sistema o proceso"/>
    <s v="Agendar sesión de revisión inicial con Líderes y ejecutores, 7 de Mayo 25"/>
    <s v="Compliance"/>
    <m/>
    <s v="Compliance / Control"/>
    <m/>
    <m/>
    <m/>
    <m/>
    <m/>
    <m/>
    <m/>
    <n v="0"/>
    <m/>
    <m/>
    <x v="4"/>
  </r>
  <r>
    <m/>
    <m/>
    <m/>
    <m/>
    <s v="Upgrade de Tienda Linde y Tienda Medigas"/>
    <s v="Mejorar la Cyberseguridad llevando la plataforma Prestashop a una versión más actualizada_x000a_"/>
    <m/>
    <m/>
    <x v="4"/>
    <x v="3"/>
    <m/>
    <m/>
    <x v="6"/>
    <m/>
    <m/>
    <x v="4"/>
    <m/>
    <m/>
    <m/>
    <m/>
    <m/>
    <m/>
    <m/>
    <m/>
    <x v="4"/>
    <m/>
    <m/>
    <m/>
    <m/>
    <m/>
    <m/>
    <m/>
    <m/>
    <m/>
    <m/>
    <m/>
    <m/>
    <m/>
    <m/>
    <m/>
    <m/>
    <m/>
    <m/>
    <m/>
    <m/>
    <m/>
    <m/>
    <m/>
    <m/>
    <m/>
    <m/>
    <m/>
    <m/>
    <m/>
    <m/>
    <m/>
    <m/>
    <m/>
    <x v="7"/>
  </r>
  <r>
    <s v="E4"/>
    <n v="12"/>
    <m/>
    <m/>
    <s v="Migración de Tienda Linde y Tienda Medigas"/>
    <s v="Actualización de la plataforma Prestashop  de e-Commerce a última versión para reducción de oportunidades en ciberseguridad._x000a_"/>
    <m/>
    <s v="PROYECTO ANTERIOR"/>
    <x v="11"/>
    <x v="9"/>
    <n v="303"/>
    <s v="On time"/>
    <x v="1"/>
    <s v="No"/>
    <s v="Transformación Digital"/>
    <x v="3"/>
    <s v="IT Corporativo"/>
    <s v="NA"/>
    <s v="Edgar Madrigal"/>
    <s v="Cindy Lozano"/>
    <s v="TBD"/>
    <s v="José Ramón Rodríguez"/>
    <s v="Desarrollo de Negocios"/>
    <s v="Sí"/>
    <x v="1"/>
    <s v="Marketing/Ventas Cilindros"/>
    <n v="5"/>
    <n v="5"/>
    <n v="5"/>
    <n v="5"/>
    <n v="0"/>
    <n v="5"/>
    <n v="3"/>
    <n v="345"/>
    <n v="3"/>
    <n v="2"/>
    <n v="2"/>
    <n v="5"/>
    <n v="3"/>
    <n v="1"/>
    <n v="5"/>
    <n v="225"/>
    <n v="570"/>
    <s v="S: Actualmente ya se liberó la Tienda Medigas y para fin de Octubre se espera liberar la tienda de Envasados. Update sept 29, 2025."/>
    <m/>
    <m/>
    <m/>
    <s v="Cybersecurity"/>
    <m/>
    <m/>
    <m/>
    <m/>
    <m/>
    <m/>
    <m/>
    <n v="0"/>
    <m/>
    <m/>
    <x v="6"/>
  </r>
  <r>
    <m/>
    <n v="58"/>
    <m/>
    <m/>
    <s v="Reporte para visualizar el Margen por línea de Flash gases especiales "/>
    <s v="Automatizar un reporte para monitorear el margen por línea de Flash, costos y su desempeño, precios.  "/>
    <m/>
    <d v="2024-12-01T00:00:00"/>
    <x v="4"/>
    <x v="3"/>
    <m/>
    <s v="No iniciado"/>
    <x v="1"/>
    <m/>
    <s v="Digital Nlatam - Citizen Developers"/>
    <x v="1"/>
    <s v="Digital"/>
    <m/>
    <s v="Raúl Gallegos "/>
    <s v="Raúl Gallegos "/>
    <m/>
    <s v="José Ramón Rodríguez"/>
    <m/>
    <s v="Sí"/>
    <x v="2"/>
    <s v="Marketing/Ventas Cilindros"/>
    <n v="3"/>
    <n v="5"/>
    <n v="1"/>
    <n v="5"/>
    <n v="0"/>
    <n v="1"/>
    <n v="5"/>
    <n v="300"/>
    <n v="4"/>
    <n v="5"/>
    <n v="3"/>
    <n v="5"/>
    <n v="3"/>
    <n v="5"/>
    <n v="5"/>
    <n v="450"/>
    <n v="750"/>
    <s v="S: Se identificó oportunidad con usuario y se requiere definiciones de alcances y líderes para el proyecto._x000a_N: Sesión con Process Owner para tomar definiciones de negocio"/>
    <s v="1. Se revisará el reporte del Cost to serve con Raúl Gallegos para ver si la información es lo que busca para el análisis de rentabilidad de los clientes de especiales / Semana 20 al 28 de feb_x000a_2. Levantar requerimientos de negocio para diseñar la solución tecnológica neCésaria_x000a_"/>
    <m/>
    <m/>
    <m/>
    <m/>
    <m/>
    <m/>
    <m/>
    <m/>
    <m/>
    <m/>
    <n v="0"/>
    <m/>
    <m/>
    <x v="2"/>
  </r>
  <r>
    <m/>
    <n v="113"/>
    <m/>
    <m/>
    <s v="Mejorar el sistema de facturación en punto de venta"/>
    <s v="Mejoras en el sistema de facturación en punto de venta y control de inventarios (Códigos de barras, aplicación de cupones, pago de servicios etc.) _x000a_"/>
    <m/>
    <d v="2024-12-01T00:00:00"/>
    <x v="4"/>
    <x v="3"/>
    <m/>
    <s v="No iniciado"/>
    <x v="1"/>
    <m/>
    <s v="IT Group"/>
    <x v="1"/>
    <s v="IT Local "/>
    <m/>
    <s v="Marco Pacheco"/>
    <s v="Deyanira Blanco "/>
    <m/>
    <s v="José Ramón Rodríguez"/>
    <m/>
    <s v="Sí"/>
    <x v="0"/>
    <s v="Marketing/Ventas Cilindros"/>
    <n v="3"/>
    <n v="1"/>
    <n v="5"/>
    <n v="5"/>
    <n v="3"/>
    <n v="5"/>
    <n v="5"/>
    <n v="405"/>
    <n v="3"/>
    <n v="2"/>
    <n v="1"/>
    <n v="3"/>
    <n v="1"/>
    <n v="1"/>
    <n v="1"/>
    <n v="180"/>
    <n v="585"/>
    <s v="S: Mejorara el proceso de facturación en punto de venta, actualmente se usa JDE como POS_x000a_N: Junta con Negocio para definir requerimientos de negocio y evaluar"/>
    <m/>
    <m/>
    <m/>
    <m/>
    <m/>
    <m/>
    <m/>
    <m/>
    <m/>
    <m/>
    <m/>
    <n v="0"/>
    <m/>
    <m/>
    <x v="2"/>
  </r>
  <r>
    <m/>
    <n v="24"/>
    <m/>
    <m/>
    <s v="Reporte automático de recuperación y aumentos de dotación en power BI"/>
    <s v="Migración de reportes de Tableau a power BI._x000a_"/>
    <m/>
    <s v="TBD"/>
    <x v="5"/>
    <x v="8"/>
    <n v="517"/>
    <s v="On time"/>
    <x v="4"/>
    <m/>
    <s v="Digital Nlatam - Citizen Developers"/>
    <x v="3"/>
    <s v="Digital"/>
    <m/>
    <s v="Erika Acosta"/>
    <s v="Erika Acosta "/>
    <s v="Gustavo Primo "/>
    <s v="Aldo Maldonado"/>
    <m/>
    <s v="Sí"/>
    <x v="2"/>
    <s v="Producción/Distribución Envasados"/>
    <n v="3"/>
    <n v="5"/>
    <n v="2"/>
    <n v="5"/>
    <n v="0"/>
    <n v="3"/>
    <n v="3"/>
    <n v="315"/>
    <n v="5"/>
    <n v="5"/>
    <n v="2"/>
    <n v="5"/>
    <n v="3"/>
    <n v="3"/>
    <n v="3"/>
    <n v="390"/>
    <n v="705"/>
    <s v="S: Ya se tiene una versión actual, los cambios están en están en desarrollo, se ha dado prioridad a Homecare, después se dará prioridad al reporte GAP._x000a_N: Terminar desarrollos, validar información y desplegar."/>
    <s v="1. Sesión de seguimiento con Gerardo y Erika para armar plan de trabajo y prioridad para la migración de los reportes semana 24 al 28 de feb"/>
    <m/>
    <m/>
    <s v="Time reduction"/>
    <m/>
    <m/>
    <m/>
    <m/>
    <m/>
    <m/>
    <m/>
    <n v="0"/>
    <m/>
    <m/>
    <x v="4"/>
  </r>
  <r>
    <m/>
    <n v="63"/>
    <m/>
    <m/>
    <s v="Rediseño de modelo de compensación Variable de Distribución para PGP"/>
    <s v="Revision de modelo de compensación Variable de PGP, para automatizar y reducir oportunidades de GAPS en el proceso"/>
    <m/>
    <d v="2025-04-01T00:00:00"/>
    <x v="6"/>
    <x v="7"/>
    <m/>
    <s v="Cancelado"/>
    <x v="2"/>
    <m/>
    <s v="Digital Nlatam - Citizen Developers"/>
    <x v="2"/>
    <m/>
    <s v="Marina Davila"/>
    <s v="Hector Cuellar"/>
    <s v="Hector Cuellar"/>
    <m/>
    <m/>
    <s v="PGP Nacional"/>
    <s v="Si"/>
    <x v="0"/>
    <m/>
    <n v="5"/>
    <n v="5"/>
    <n v="5"/>
    <n v="5"/>
    <n v="3"/>
    <n v="5"/>
    <n v="5"/>
    <n v="495"/>
    <n v="3"/>
    <n v="3"/>
    <n v="2"/>
    <n v="5"/>
    <n v="1"/>
    <n v="1"/>
    <n v="1"/>
    <n v="240"/>
    <n v="735"/>
    <s v="S: Se realiza sesión con equipo Staff para entender los GAPS identificados y se elabora un plan a seguir involucrando otras áreas_x000a_N: Sesión con líderes de Distribción para revisar el mapeo del proceso y las oportunidades identificadas. Definir oportunidades de Tecnología y/o definiciones de negocio (Procedimiento)"/>
    <m/>
    <s v="Compliance"/>
    <m/>
    <m/>
    <m/>
    <m/>
    <m/>
    <m/>
    <m/>
    <m/>
    <m/>
    <n v="0"/>
    <m/>
    <m/>
    <x v="1"/>
  </r>
  <r>
    <m/>
    <m/>
    <m/>
    <m/>
    <s v="Integración de Mercado Pago con Echannel"/>
    <s v="Integrar la pasarela de Mercado Pago al portal de Clientes."/>
    <m/>
    <d v="2025-10-01T00:00:00"/>
    <x v="36"/>
    <x v="23"/>
    <n v="75"/>
    <s v="On time"/>
    <x v="1"/>
    <m/>
    <s v="Transformación Digital"/>
    <x v="3"/>
    <s v="Proveedor externo Valtech"/>
    <s v="NA"/>
    <s v="Edgar Madrigal"/>
    <s v="Cindy Lozano"/>
    <s v="Adolfo Olmedo"/>
    <s v="José Ramón Rodríguez"/>
    <s v="Desarrollo de Negocios"/>
    <s v="Sí"/>
    <x v="1"/>
    <s v="Marketing/Ventas Cilindros"/>
    <n v="3"/>
    <n v="1"/>
    <n v="5"/>
    <n v="5"/>
    <n v="5"/>
    <n v="3"/>
    <n v="5"/>
    <n v="405"/>
    <n v="3"/>
    <n v="2"/>
    <n v="1"/>
    <n v="5"/>
    <n v="5"/>
    <n v="1"/>
    <n v="5"/>
    <n v="330"/>
    <n v="735"/>
    <s v="S: Actualmente se registró documentación que pide la corporación. Los developers están por arrancar el desarrollo."/>
    <m/>
    <m/>
    <m/>
    <s v="Compliance / Control"/>
    <m/>
    <m/>
    <m/>
    <m/>
    <m/>
    <m/>
    <m/>
    <n v="0"/>
    <m/>
    <m/>
    <x v="8"/>
  </r>
  <r>
    <m/>
    <n v="57"/>
    <m/>
    <m/>
    <s v="Integración Argus con CRM "/>
    <s v="Integración información organizada de contratos con Argus a CRM"/>
    <m/>
    <d v="2025-05-23T00:00:00"/>
    <x v="4"/>
    <x v="3"/>
    <m/>
    <s v="No iniciado"/>
    <x v="3"/>
    <s v="No"/>
    <s v="Transformación Digital"/>
    <x v="1"/>
    <s v="TBD"/>
    <s v="NA"/>
    <s v="Edgar Madrigal"/>
    <s v="NinfaEdith Fernández"/>
    <m/>
    <s v="Tania Mercado"/>
    <s v="Finanzas /Compras / IT"/>
    <s v="Sí"/>
    <x v="1"/>
    <s v="Finanzas/RH/Compras/Nitropet"/>
    <n v="3"/>
    <n v="5"/>
    <n v="3"/>
    <n v="5"/>
    <n v="1"/>
    <n v="3"/>
    <n v="5"/>
    <n v="375"/>
    <n v="3"/>
    <n v="5"/>
    <n v="3"/>
    <n v="5"/>
    <n v="3"/>
    <n v="3"/>
    <n v="3"/>
    <n v="375"/>
    <n v="750"/>
    <s v="S: Por iniciar._x000a_N: Se programará sesión con NinfaEdith Fdz, Edgar Madrigal y Gerardo Moya."/>
    <s v="En siguiente sesión de validación con PYC se definirá alcance de este proyecto para tocar luego base con Edgar Madrigal_x000a_"/>
    <m/>
    <m/>
    <m/>
    <m/>
    <m/>
    <m/>
    <m/>
    <m/>
    <m/>
    <m/>
    <n v="0"/>
    <m/>
    <m/>
    <x v="2"/>
  </r>
  <r>
    <m/>
    <n v="6"/>
    <m/>
    <m/>
    <s v="Uso de Inteligencia Artificial para consulta de información confiable y aseguramiento de requisitos en el proceso de importacion de Gases Especiales."/>
    <s v="Facilitar y agilizar el proceso de búsqueda de información relevante de Exportaciones  a través de NITRO"/>
    <m/>
    <d v="2025-03-01T00:00:00"/>
    <x v="37"/>
    <x v="7"/>
    <n v="214"/>
    <s v="On time"/>
    <x v="0"/>
    <m/>
    <s v="Digital Nlatam - Citizen Developers"/>
    <x v="3"/>
    <s v="Global AI"/>
    <m/>
    <s v="Raúl Gallegos "/>
    <s v="Karla Beatriz García"/>
    <s v="Gerardo Moya"/>
    <s v="Tania Mercado"/>
    <m/>
    <s v="Sí"/>
    <x v="3"/>
    <s v="Finanzas/RH/Compras/Nitropet"/>
    <n v="3"/>
    <n v="5"/>
    <n v="1"/>
    <n v="5"/>
    <n v="1"/>
    <n v="1"/>
    <n v="3"/>
    <n v="285"/>
    <n v="5"/>
    <n v="5"/>
    <n v="5"/>
    <n v="5"/>
    <n v="5"/>
    <n v="5"/>
    <n v="5"/>
    <n v="525"/>
    <n v="810"/>
    <s v="S: En análisis requirimientos de info para importaciones y se correrá en paralelo con Proyecto de Exportaciones"/>
    <s v="1. Se requiere conseguir los documentos Digitales para darlos de alta junto con los Fotamos Básicos DGD Packing list y documentos comerciales_x000a_2. Se agenda sesión de seguimiento con Karla García para semana 20 de Marzo_x000a_3. Agosto 2025 / El proyecto se divide en dos partes : 1. Desarrollo de aplicactivo para la administración de los productos (IT), 2. Desarrollo de un visor para visibilidad de la información para el área comercial. "/>
    <m/>
    <m/>
    <s v="Time reduction"/>
    <m/>
    <m/>
    <m/>
    <m/>
    <m/>
    <m/>
    <m/>
    <n v="0"/>
    <m/>
    <m/>
    <x v="1"/>
  </r>
  <r>
    <m/>
    <n v="31"/>
    <m/>
    <m/>
    <s v="Trackabout Value Streams. Tablero Desviaciones Operativas"/>
    <s v="Se enfoca en el desarrollo de una serie de tableros de las 5 desviaciones operativas principales con la información generada por TA"/>
    <m/>
    <d v="2024-10-01T00:00:00"/>
    <x v="38"/>
    <x v="5"/>
    <n v="350"/>
    <m/>
    <x v="0"/>
    <m/>
    <s v="Digital Nlatam - Citizen Developers"/>
    <x v="3"/>
    <s v="Digital "/>
    <m/>
    <s v="Diego Carpio"/>
    <s v="Diego Carpio"/>
    <s v="Aldo Maldonado"/>
    <s v="Aldo Maldonado"/>
    <s v="Nacional"/>
    <s v="Sí"/>
    <x v="2"/>
    <s v="Producción/Distribución Envasados"/>
    <n v="5"/>
    <n v="5"/>
    <n v="3"/>
    <n v="5"/>
    <n v="0"/>
    <n v="3"/>
    <n v="3"/>
    <n v="360"/>
    <n v="5"/>
    <n v="4"/>
    <n v="1"/>
    <n v="3"/>
    <n v="1"/>
    <n v="1"/>
    <n v="3"/>
    <n v="270"/>
    <n v="630"/>
    <s v="S: Se liberó el primer tablero y se identificó la necesidad de mejorar la calidad de datos. Para tener efectividad en el resto de los tableros dependemos del % de escaneo_x000a_N: Es neCésario mejorar la calidad de datos para que la información sea confiable."/>
    <s v="El tablero de desviaciones en el alta de cilindros ya se liberó."/>
    <m/>
    <m/>
    <s v="Compliance / Control"/>
    <m/>
    <m/>
    <m/>
    <m/>
    <m/>
    <m/>
    <m/>
    <n v="0"/>
    <m/>
    <m/>
    <x v="6"/>
  </r>
  <r>
    <m/>
    <n v="1"/>
    <m/>
    <m/>
    <s v="Asistente virtual con AI para consulta de información confiable y aseguramiento de requisitos en el proceso de Exportación de Gases"/>
    <s v="Asistente de AI mediante el uso de NITRO y Copilot que permite consultar información actualizada de normativas y procedimientos que permitan llevar a cabo un proceso de exportación de Gases basado en información actualizada y en Compliance"/>
    <m/>
    <d v="2025-01-01T00:00:00"/>
    <x v="37"/>
    <x v="24"/>
    <n v="48"/>
    <s v="On time"/>
    <x v="0"/>
    <m/>
    <s v="Digital Nlatam - Citizen Developers"/>
    <x v="0"/>
    <s v="Global AI"/>
    <m/>
    <s v="Raúl Gallegos "/>
    <s v="Karla Beatriz García"/>
    <s v="Gerardo Moya"/>
    <s v="José Ramón Rodríguez"/>
    <s v="Nacional"/>
    <s v="Sí"/>
    <x v="3"/>
    <s v="Marketing/Ventas Cilindros"/>
    <n v="3"/>
    <n v="5"/>
    <n v="1"/>
    <n v="5"/>
    <n v="1"/>
    <n v="1"/>
    <n v="3"/>
    <n v="285"/>
    <n v="5"/>
    <n v="5"/>
    <n v="5"/>
    <n v="5"/>
    <n v="5"/>
    <n v="5"/>
    <n v="5"/>
    <n v="525"/>
    <n v="810"/>
    <s v="S: Sesión con Negocio Karla García. Se determinó arrancar con  Ley Aduanera / IATA / IMO se utilizará NITRO en combinación con Copilot para consultas. Se realizaron manuales de negocio OTC para Vta de Exportaciones, Vta de HG´s CIls y Equipos para exportaciones, Procedimiento de Importación para Vta Internacional y las Hojas de Seguras de los principales Productos, se cotizaron las guías de la IATA e IMO en versión PDF 2025, aprox 600 USD c/u, Se acuerda arrancar con Exportaciones (3 personas). Se suben Documentos semana del 7 de Abr. _x000a_N: Hacer la compra de las Guías, Karla García. Subir los documentos pendientes por subir. Para la parte de importaciones se enlazará con el proyecto de aplicación Juan Daniel Gonzalez."/>
    <s v="1. Se requiere conseguir los documentos Digitales para darlos de alta junto con los Fotamos Básicos DGD Packing list y documentos comerciales_x000a__x000a_2. Se agenda sesión de seguimiento con Karla García para semana 22 de Abril y par revisar con Miguel Mtz sesión 7 de Mayo."/>
    <n v="20000"/>
    <m/>
    <s v="Time reduction"/>
    <m/>
    <m/>
    <m/>
    <m/>
    <m/>
    <m/>
    <m/>
    <n v="0"/>
    <m/>
    <m/>
    <x v="0"/>
  </r>
  <r>
    <m/>
    <n v="24"/>
    <m/>
    <m/>
    <s v="Medición de las mermas de Gases en Plantas"/>
    <s v="Actualmente no se miden las mermas diarias. Aprox 8 millones de pesos se incrementaron las mermas Vs el año anterior. Se da seguimiento semanal o quincenal. La información es manual y no siempre se tiene disponible. Se esperaría tener un mapa para tomar decisiones. Actualmente se usa un Excel donde se captura manual Producción, con factores en una &quot;calculadora&quot; de acuerdo al vol de producción."/>
    <m/>
    <d v="2025-03-07T00:00:00"/>
    <x v="4"/>
    <x v="3"/>
    <m/>
    <s v="No iniciado"/>
    <x v="4"/>
    <m/>
    <s v="Digital Nlatam - Citizen Developers"/>
    <x v="1"/>
    <s v="Digital"/>
    <s v="Aldo Maldonado"/>
    <s v="Diego Carpio"/>
    <s v="Francisco Mata"/>
    <m/>
    <s v="Miguel Delgado"/>
    <s v="Operaciones"/>
    <s v="Si"/>
    <x v="0"/>
    <s v="Producción/Distribución Envasados"/>
    <n v="5"/>
    <n v="5"/>
    <n v="1"/>
    <n v="5"/>
    <n v="1"/>
    <n v="3"/>
    <n v="3"/>
    <n v="345"/>
    <n v="5"/>
    <n v="5"/>
    <n v="2"/>
    <n v="5"/>
    <n v="5"/>
    <n v="5"/>
    <n v="5"/>
    <n v="480"/>
    <n v="825"/>
    <s v="Revisar con el negocio"/>
    <m/>
    <m/>
    <m/>
    <m/>
    <m/>
    <m/>
    <m/>
    <m/>
    <m/>
    <m/>
    <m/>
    <n v="0"/>
    <m/>
    <m/>
    <x v="5"/>
  </r>
  <r>
    <m/>
    <n v="29"/>
    <m/>
    <m/>
    <s v="Perfil de capacitación por empleado ligado a un Código QR"/>
    <s v="Automatizar el proceso de capacitación (cursos clave o básicos) para personal de operaciones."/>
    <m/>
    <d v="2024-11-11T00:00:00"/>
    <x v="14"/>
    <x v="3"/>
    <n v="271"/>
    <s v="Stand by"/>
    <x v="0"/>
    <s v="Si"/>
    <s v="Digital Nlatam - Citizen Developers"/>
    <x v="3"/>
    <s v="IT Corporativo / RH"/>
    <s v="Johnny Hernández"/>
    <s v="Diego Carpio"/>
    <s v="Manuel Lozoya"/>
    <s v="TBD"/>
    <s v="José Ramón Rodríguez"/>
    <s v="PGP NAL."/>
    <s v="Sí"/>
    <x v="3"/>
    <s v="Capacitacion  técnica/Procesos PGP"/>
    <n v="2"/>
    <n v="1"/>
    <n v="5"/>
    <n v="5"/>
    <n v="1"/>
    <n v="3"/>
    <n v="5"/>
    <n v="330"/>
    <n v="4"/>
    <n v="4"/>
    <n v="3"/>
    <n v="3"/>
    <n v="3"/>
    <n v="3"/>
    <n v="3"/>
    <n v="345"/>
    <n v="675"/>
    <s v="S: Se revisó con RH la necesidad y se identificó que hay varios departamentos con necesidades similares. RH quedó de integrar en un solo esfuerzo una herramienta que sirva para todos. Se consolidará en un proyecto mayor de otros negocios con la misma necesidad de acuerdo a IT_x000a_N: Revisar con RH estatus y asignación de recursos para el desarrollo, integrarlos a las sesiones de seguimiento de proyectos."/>
    <s v="Se llevo a cabo una sesión con Raul Gallegos y su equipo,"/>
    <m/>
    <m/>
    <s v="Time reduction"/>
    <m/>
    <m/>
    <m/>
    <m/>
    <m/>
    <m/>
    <m/>
    <n v="0"/>
    <m/>
    <m/>
    <x v="1"/>
  </r>
  <r>
    <m/>
    <n v="1"/>
    <s v="AM03518"/>
    <m/>
    <s v="Herramienta Digital para el analisis y seguimiento del proceso de conciliación de rutas"/>
    <s v="Htta que facilita el seguimiento al cumplimiento dirario de conciliación administrativa de rutas en plantas y sucursales. _x000a_"/>
    <m/>
    <d v="2025-01-01T00:00:00"/>
    <x v="12"/>
    <x v="17"/>
    <n v="63"/>
    <s v="On time"/>
    <x v="2"/>
    <m/>
    <s v="IT Group"/>
    <x v="0"/>
    <s v="Digital "/>
    <s v="Aldo Maldonado"/>
    <s v="Oscar Flores"/>
    <s v="Aldo Maldonado"/>
    <s v="Velia Niño, Marina Dávila"/>
    <s v="José Ramón Rodríguez"/>
    <s v="Operaciones"/>
    <s v="Sí"/>
    <x v="0"/>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Proyecto Concluido_x000a_"/>
    <s v="Compliance"/>
    <m/>
    <s v="Compliance / Control"/>
    <m/>
    <m/>
    <m/>
    <m/>
    <m/>
    <m/>
    <m/>
    <n v="0"/>
    <m/>
    <m/>
    <x v="9"/>
  </r>
  <r>
    <m/>
    <n v="1"/>
    <s v="AM03522"/>
    <m/>
    <s v="Herramienta Digital para el análisis y seguimiento de transacciones pendientes por cerrar (A8, O2, TT, TY)"/>
    <s v="Htta que facilita la detección y seguimiento en plantas y sucursales ordenes de JDE retenidas y que tienen que cerrarse._x000a_"/>
    <m/>
    <d v="2025-01-01T00:00:00"/>
    <x v="12"/>
    <x v="17"/>
    <n v="63"/>
    <s v="On time"/>
    <x v="2"/>
    <m/>
    <s v="IT Group"/>
    <x v="0"/>
    <s v="Digital "/>
    <s v="Aldo Maldonado"/>
    <s v="Oscar Flores"/>
    <s v="Aldo Maldonado"/>
    <s v="Velia Niño, Marina Dávila"/>
    <s v="José Ramón Rodríguez"/>
    <s v="Operaciones"/>
    <s v="Sí"/>
    <x v="0"/>
    <s v="Producción/Distribución Envasados"/>
    <n v="5"/>
    <n v="5"/>
    <n v="3"/>
    <n v="5"/>
    <n v="3"/>
    <n v="1"/>
    <n v="3"/>
    <n v="375"/>
    <n v="5"/>
    <n v="5"/>
    <n v="2"/>
    <n v="3"/>
    <n v="3"/>
    <n v="3"/>
    <n v="3"/>
    <n v="360"/>
    <n v="735"/>
    <s v="S: Se desarrolla dashboard con el resumen y detalle de todas las ordenes pendientes de cerrar (O2, TY, A8 y ordenes pendientes de verificar en TA). Se libera con supervisores adiministrativos_x000a_"/>
    <s v="Proyecto Concluido_x000a_"/>
    <s v="Compliance"/>
    <m/>
    <s v="Compliance / Control"/>
    <m/>
    <m/>
    <m/>
    <m/>
    <m/>
    <m/>
    <m/>
    <n v="0"/>
    <m/>
    <m/>
    <x v="9"/>
  </r>
  <r>
    <s v="A1"/>
    <n v="1"/>
    <m/>
    <m/>
    <s v="Nitro for CSC"/>
    <s v="Asistente virtual de consulta de agentes del CSC para brindar respuestas e información a pacientes de Medigas. Haciendo mas confiable y rápida la respuesta"/>
    <m/>
    <d v="2024-08-01T00:00:00"/>
    <x v="22"/>
    <x v="16"/>
    <n v="143"/>
    <s v="On time"/>
    <x v="3"/>
    <m/>
    <s v="Digital Nlatam - Citizen Developers"/>
    <x v="0"/>
    <s v="Global AI"/>
    <m/>
    <s v="Marcela Hernández"/>
    <s v="Marcela Hernández"/>
    <s v="Iván Arredondo"/>
    <s v="Tania Mercado"/>
    <s v="Finanzas /Compras / IT"/>
    <s v="Sí"/>
    <x v="0"/>
    <s v="Finanzas/RH/Compras/Nitropet"/>
    <n v="3"/>
    <n v="5"/>
    <n v="5"/>
    <n v="5"/>
    <n v="0"/>
    <n v="3"/>
    <n v="5"/>
    <n v="390"/>
    <n v="5"/>
    <n v="5"/>
    <n v="2"/>
    <n v="3"/>
    <n v="3"/>
    <n v="5"/>
    <n v="5"/>
    <n v="420"/>
    <n v="810"/>
    <s v="S: Información cargada en Nitro lista para su uso y liberación_x000a_N: CSC tiene nueva opción de usar herramienta De Atento con mayor funcionalidad."/>
    <m/>
    <s v="Mejora en Servicio"/>
    <n v="0"/>
    <s v="Customer Service_x000a_"/>
    <m/>
    <m/>
    <m/>
    <m/>
    <m/>
    <m/>
    <m/>
    <n v="0"/>
    <m/>
    <m/>
    <x v="0"/>
  </r>
  <r>
    <m/>
    <n v="1"/>
    <m/>
    <m/>
    <s v="Migración CIAC /Atento"/>
    <s v="Migración de actividades de asesores comerciales que actualmente desempeña personal interno a terciarizarlo con Atento en el CSC"/>
    <m/>
    <d v="2025-04-01T00:00:00"/>
    <x v="6"/>
    <x v="17"/>
    <n v="61"/>
    <s v="On time"/>
    <x v="1"/>
    <m/>
    <s v="Digital Nlatam - Citizen Developers"/>
    <x v="0"/>
    <m/>
    <s v="Pilar Arenas"/>
    <s v="Gonzalo Algarra"/>
    <s v="Gonzalo Algarra"/>
    <m/>
    <m/>
    <s v="PGP Nacional"/>
    <s v="Si"/>
    <x v="2"/>
    <m/>
    <n v="5"/>
    <n v="5"/>
    <n v="5"/>
    <n v="5"/>
    <n v="3"/>
    <n v="3"/>
    <n v="3"/>
    <n v="435"/>
    <n v="4"/>
    <n v="5"/>
    <n v="3"/>
    <n v="3"/>
    <n v="3"/>
    <n v="5"/>
    <n v="3"/>
    <n v="390"/>
    <n v="825"/>
    <s v="S: Se solicita a Pilar Arenas empezar a trabajar con Equipo de CSC para migrar actividades. Se sostienen reuniones en el mes de Abril_x000a_N: En proceso transición de actividades durante May y Jun."/>
    <m/>
    <s v="Optimizacion del Proceso"/>
    <m/>
    <s v="Customer Service_x000a_"/>
    <m/>
    <m/>
    <m/>
    <m/>
    <m/>
    <m/>
    <m/>
    <n v="0"/>
    <m/>
    <m/>
    <x v="4"/>
  </r>
  <r>
    <m/>
    <n v="92"/>
    <m/>
    <m/>
    <s v="Dashboard Digital de KPI´s  Administrativos para Sucursales"/>
    <s v="Herramienta donde se integran los KPIs de forma diaria para seguimiento y toma de acciones de forma oportuna en temas adminisrativos: reclamaciones, bitácoras, uso HH, Conciliación rutas, transitos, permisos, gastos que actualmente se integran manualmente."/>
    <m/>
    <d v="2025-04-01T00:00:00"/>
    <x v="6"/>
    <x v="13"/>
    <n v="52"/>
    <s v="On time"/>
    <x v="0"/>
    <m/>
    <s v="Digital Nlatam - Citizen Developers"/>
    <x v="0"/>
    <m/>
    <s v="Aldo Maldonado"/>
    <s v="Oscar Flores"/>
    <s v="Oscar Flores"/>
    <m/>
    <s v="José Ramón Rodríguez"/>
    <s v="PGP Nacional"/>
    <s v="Si"/>
    <x v="0"/>
    <s v="Marketing/Ventas Cilindros"/>
    <n v="3"/>
    <n v="5"/>
    <n v="1"/>
    <n v="5"/>
    <n v="0"/>
    <n v="1"/>
    <n v="3"/>
    <n v="270"/>
    <n v="5"/>
    <n v="5"/>
    <n v="2"/>
    <n v="3"/>
    <n v="5"/>
    <n v="3"/>
    <n v="5"/>
    <n v="420"/>
    <n v="690"/>
    <s v="S: Se libera la herramienta, se da capacitación a usuarios._x000a_N: Se dará acceso a gerentes comerciales."/>
    <m/>
    <s v="Compliance"/>
    <m/>
    <s v="Compliance / Control"/>
    <m/>
    <m/>
    <m/>
    <m/>
    <m/>
    <m/>
    <m/>
    <n v="0"/>
    <m/>
    <m/>
    <x v="0"/>
  </r>
  <r>
    <s v="G7"/>
    <n v="1"/>
    <s v="GPG34734"/>
    <m/>
    <s v="Argus for Customer Contracts"/>
    <s v="El objetivo es alimentar la herramienta con contratos y esta genere tablas e info de manera organizada (predefinida). Con el objetivo de identificar oportunidades de cobros o ajustes a clientes."/>
    <m/>
    <s v="PROYECTO ANTERIOR"/>
    <x v="26"/>
    <x v="25"/>
    <n v="296"/>
    <s v="On time"/>
    <x v="0"/>
    <s v="No"/>
    <s v="Digital Nlatam - Citizen Developers"/>
    <x v="0"/>
    <s v="Global AI"/>
    <s v="NA"/>
    <s v="Ninfaedith Fernández"/>
    <s v="Ninfaedith Fernández"/>
    <s v="Iván Arredondo"/>
    <s v="Tania Mercado"/>
    <s v="Finanzas /Compras / IT"/>
    <s v="Sí"/>
    <x v="1"/>
    <s v="Finanzas/RH/Compras/Nitropet"/>
    <n v="4"/>
    <n v="5"/>
    <n v="1"/>
    <n v="5"/>
    <n v="3"/>
    <n v="3"/>
    <n v="5"/>
    <n v="390"/>
    <n v="4"/>
    <n v="4"/>
    <n v="3"/>
    <n v="5"/>
    <n v="5"/>
    <n v="3"/>
    <n v="5"/>
    <n v="435"/>
    <n v="825"/>
    <s v="S: Se finaliza y en un proyecto posterior se integrará al CRM._x000a_N: En un siguiente proyecto se desarrollará la integración con CRM e integrar al equipo de T. Digital, Edgar Madrigal, Ruben Gonzalez y Cindy Lozano"/>
    <s v="Falta la integración al CRM como una segunda etapa."/>
    <n v="64000"/>
    <m/>
    <s v="Add. Sales"/>
    <m/>
    <m/>
    <m/>
    <m/>
    <m/>
    <m/>
    <m/>
    <n v="0"/>
    <d v="2025-06-01T00:00:00"/>
    <m/>
    <x v="0"/>
  </r>
  <r>
    <m/>
    <n v="1"/>
    <s v="AM03523"/>
    <m/>
    <s v="Herramienta Digital para el análisis y seguimiento de facturas no timbradas con el error relacionado"/>
    <s v="Algoritmo inteligente que identifica los casos de facturas no timbradas para detonar acciones correctiva, mejorar el control de las transacciones y evitar sanciones"/>
    <m/>
    <d v="2025-01-01T00:00:00"/>
    <x v="33"/>
    <x v="17"/>
    <n v="150"/>
    <s v="On time"/>
    <x v="0"/>
    <m/>
    <s v="Digital Nlatam - Citizen Developers"/>
    <x v="0"/>
    <s v="Digital"/>
    <s v="Aldo Maldonado"/>
    <s v="Oscar Flores"/>
    <s v="Oscar Flores"/>
    <s v="Marina Dávila"/>
    <s v="José Ramón Rodríguez"/>
    <s v="Finanzas /Compras / IT"/>
    <s v="Sí"/>
    <x v="0"/>
    <s v="Finanzas/RH/Compras/Nitropet"/>
    <n v="3"/>
    <n v="5"/>
    <n v="4"/>
    <n v="5"/>
    <n v="1"/>
    <n v="3"/>
    <n v="3"/>
    <n v="360"/>
    <n v="5"/>
    <n v="5"/>
    <n v="2"/>
    <n v="3"/>
    <n v="5"/>
    <n v="3"/>
    <n v="3"/>
    <n v="390"/>
    <n v="750"/>
    <s v="S: Mensualmente en GE existe un promedio de 120 facturas (1.4mmps) que no se timbran por error en datos fiscales, actualmente se obtiene reporte y se trabaja manualmente para identificarlas y tomar acciones._x000a_Posibles Consecuencias para el negocio:_x000a_Denuncia ante SAT, multas, cierre de establecimiento, revocación de certificado. _x000a_Se libera dentro del Scorecard daily visor de ordenes retenidas."/>
    <s v="Se agenda sesión con IT_x000a_30 /Junio : Concluido"/>
    <s v="Control"/>
    <m/>
    <s v="Compliance / Control"/>
    <m/>
    <m/>
    <m/>
    <m/>
    <m/>
    <m/>
    <m/>
    <n v="0"/>
    <m/>
    <m/>
    <x v="9"/>
  </r>
  <r>
    <m/>
    <n v="68"/>
    <s v="AM03521"/>
    <m/>
    <s v="Herramienta Digital para el analisis y seguimiento de Bitácoras de ingresos pendientes de cerrar"/>
    <s v="Visor en Power BI para visualizar bitácoras pendiente de cerrar, el importe pendiente de cerrar, medición del tiempo de ciclo, la tendencia a través del tiempo, la vista calendario de lo pendiente y el tipo de recolección de efectivo"/>
    <m/>
    <d v="2025-02-01T00:00:00"/>
    <x v="33"/>
    <x v="17"/>
    <n v="150"/>
    <s v="On time"/>
    <x v="0"/>
    <m/>
    <s v="Digital Nlatam - Citizen Developers"/>
    <x v="0"/>
    <m/>
    <s v="Aldo Maldonado"/>
    <s v="Oscar Flores"/>
    <s v="Oscar Flores"/>
    <m/>
    <s v="José Ramón Rodríguez"/>
    <s v="PGP Nacional"/>
    <s v="Si"/>
    <x v="0"/>
    <s v="Marketing/Ventas Cilindros"/>
    <n v="3"/>
    <n v="5"/>
    <n v="1"/>
    <n v="5"/>
    <n v="0"/>
    <n v="1"/>
    <n v="5"/>
    <n v="300"/>
    <n v="5"/>
    <n v="5"/>
    <n v="2"/>
    <n v="3"/>
    <n v="5"/>
    <n v="3"/>
    <n v="5"/>
    <n v="420"/>
    <n v="720"/>
    <s v="S: Se termina desarrollo por parte del equipo de Pedro Ramírez, se realizam sesiones de revisión y se solicitan algunos ajustes. Aldo continua con desarrollo e implementa dashboard en scorecard diario para seguimiento a bitácoras pendientes de cerrar. Se libera a supervisores administrativos._x000a_N: Se genera vista para liberar a todos los ventas mostrador_x000a_"/>
    <s v="Concluido"/>
    <s v="Compliance"/>
    <m/>
    <s v="Compliance / Control"/>
    <m/>
    <m/>
    <m/>
    <m/>
    <m/>
    <m/>
    <m/>
    <n v="0"/>
    <m/>
    <m/>
    <x v="9"/>
  </r>
  <r>
    <m/>
    <n v="99"/>
    <m/>
    <m/>
    <s v="Página de Sharepoint de Alimentos (desarrollo de Negocios)"/>
    <s v="Desarrollo de la página de desarrollo de Mercado para alimentos con información útil para el personal de ventas. "/>
    <m/>
    <d v="2025-05-01T00:00:00"/>
    <x v="39"/>
    <x v="20"/>
    <n v="30"/>
    <s v="On time"/>
    <x v="1"/>
    <s v="No"/>
    <s v="Digital Nlatam - Citizen Developers"/>
    <x v="0"/>
    <s v="Digital"/>
    <s v="Nineth Gallegos / Claudia Oliden"/>
    <s v="Nineth Gallegos"/>
    <s v="Nineth Gallegos"/>
    <s v="NA"/>
    <s v="José Ramón Rodríguez"/>
    <s v="Desarrollo de Negocios"/>
    <s v="Si"/>
    <x v="1"/>
    <s v="Marketing/Ventas Cilindros"/>
    <n v="3"/>
    <n v="1"/>
    <n v="2"/>
    <n v="5"/>
    <n v="0"/>
    <n v="3"/>
    <n v="0"/>
    <n v="210"/>
    <n v="5"/>
    <n v="5"/>
    <n v="4"/>
    <n v="5"/>
    <n v="3"/>
    <n v="5"/>
    <n v="5"/>
    <n v="480"/>
    <n v="690"/>
    <s v="S: Sitio terminado y validado por Nineth Gallegos"/>
    <m/>
    <s v="Reducción de Tiempos de consulta"/>
    <m/>
    <s v="Time reduction"/>
    <m/>
    <m/>
    <m/>
    <m/>
    <m/>
    <m/>
    <m/>
    <n v="0"/>
    <m/>
    <m/>
    <x v="0"/>
  </r>
  <r>
    <m/>
    <n v="1"/>
    <m/>
    <m/>
    <s v="Página de Sharepoint de Precios y Contratos."/>
    <s v="Actualización de la página de PYC con información relevante para el área comercial."/>
    <m/>
    <d v="2025-04-23T00:00:00"/>
    <x v="40"/>
    <x v="20"/>
    <n v="34"/>
    <s v="On time"/>
    <x v="0"/>
    <s v="No"/>
    <s v="Digital Nlatam - Citizen Developers"/>
    <x v="0"/>
    <s v="Digital"/>
    <s v="Claudia Oliden"/>
    <s v="Ninfaedith Fernández"/>
    <s v="Ninfaedith Fernández"/>
    <s v="NA"/>
    <s v="Tania Mercado"/>
    <s v="Finanzas /Compras / IT"/>
    <s v="Si"/>
    <x v="1"/>
    <s v="Finanzas/RH/Compras/Nitropet"/>
    <n v="3"/>
    <n v="5"/>
    <n v="4"/>
    <n v="5"/>
    <n v="0"/>
    <n v="3"/>
    <n v="0"/>
    <n v="300"/>
    <n v="5"/>
    <n v="5"/>
    <n v="4"/>
    <n v="5"/>
    <n v="3"/>
    <n v="5"/>
    <n v="5"/>
    <n v="480"/>
    <n v="780"/>
    <s v="S: Sitio terminado y validado por Ninfaedith Fernández."/>
    <m/>
    <s v="Reducción de Tiempos de consulta"/>
    <m/>
    <s v="Time reduction"/>
    <m/>
    <m/>
    <m/>
    <m/>
    <m/>
    <m/>
    <m/>
    <n v="0"/>
    <m/>
    <m/>
    <x v="0"/>
  </r>
  <r>
    <m/>
    <n v="62"/>
    <m/>
    <m/>
    <s v="Herramienta Digital para el análisis y seguimiento de Facturas retenidas sin contabilizar (duplicado)"/>
    <s v="Herramienta que Identifique ventas retenidas en estatus 580 - 620 con el fin de identificar el error con un algoritmo inteligente y liberarlas lo antes posible."/>
    <m/>
    <d v="2025-01-01T00:00:00"/>
    <x v="33"/>
    <x v="17"/>
    <m/>
    <s v="Cancelado"/>
    <x v="0"/>
    <m/>
    <s v="Digital Nlatam - Citizen Developers"/>
    <x v="2"/>
    <s v="Digital"/>
    <s v="Aldo Maldonado"/>
    <s v="Oscar Flores"/>
    <s v="Oscar Flores"/>
    <s v="Marina Dávila"/>
    <s v="José Ramón Rodríguez"/>
    <s v="Finanzas /Compras / IT"/>
    <s v="Sí"/>
    <x v="0"/>
    <s v="Finanzas/RH/Compras/Nitropet"/>
    <n v="3"/>
    <n v="5"/>
    <n v="1"/>
    <n v="5"/>
    <n v="3"/>
    <n v="5"/>
    <n v="3"/>
    <n v="375"/>
    <n v="5"/>
    <n v="5"/>
    <n v="2"/>
    <n v="3"/>
    <n v="3"/>
    <n v="3"/>
    <n v="3"/>
    <n v="360"/>
    <n v="735"/>
    <s v="S: En nov-24 se tenían 163 documentos a crédito de enero a octubre en 580-620 por un importe de $1.8 mmps.  Se definen reglas para identificar ordenes/facturas de producto ya entregado y que aún no esta contabilizado en JDE (estatus 580-620 y anteriores, ordenes con código de retención o pedientes por TA) así como sus motivos y responsable de avanzar dichas ordenes. Se libera información en dashboard de scorecard daily._x000a_N: Crear roles específicos para acceso a la información a usuarios de las areas: Soporte Integra, Operaciones, Facturación, Crédito y Cobranza."/>
    <s v="Se agenda sesión 29 abril con Cobranza y Facturación"/>
    <n v="50000"/>
    <m/>
    <s v="Control administrativo"/>
    <m/>
    <m/>
    <m/>
    <m/>
    <m/>
    <m/>
    <m/>
    <n v="0"/>
    <d v="2025-08-01T00:00:00"/>
    <m/>
    <x v="3"/>
  </r>
  <r>
    <m/>
    <n v="1"/>
    <s v="AM03517"/>
    <m/>
    <s v="Herramienta Digital para el análisis y seguimiento del uso de Hand Held en Distrubución"/>
    <s v="Herramienta de uso diario con visibilidad de uso de las HH, responsables administrativos, zonas, detalle de clientes y vendedores_x000a_"/>
    <m/>
    <d v="2025-06-01T00:00:00"/>
    <x v="41"/>
    <x v="26"/>
    <n v="29"/>
    <s v="On time"/>
    <x v="0"/>
    <m/>
    <s v="Digital Nlatam - Citizen Developers"/>
    <x v="0"/>
    <s v="Digital"/>
    <s v="Aldo Maldonado"/>
    <s v="Oscar Flores"/>
    <s v="Oscar Flores"/>
    <s v="N/A"/>
    <s v="José Ramón Rodríguez"/>
    <m/>
    <s v="Si"/>
    <x v="2"/>
    <s v="Finanzas/RH/Compras/Nitropet"/>
    <n v="3"/>
    <n v="5"/>
    <n v="4"/>
    <n v="5"/>
    <n v="0"/>
    <n v="1"/>
    <n v="3"/>
    <n v="315"/>
    <n v="5"/>
    <n v="5"/>
    <n v="3"/>
    <n v="5"/>
    <n v="5"/>
    <n v="5"/>
    <n v="5"/>
    <n v="495"/>
    <n v="810"/>
    <s v="Se mejoró el reporte original de uso de HH, asignando responsables administrativos, detalle de lo que debe trabajar, por Región y localidad "/>
    <s v="Concluido "/>
    <s v="Control "/>
    <m/>
    <s v="Compliance / Control"/>
    <m/>
    <m/>
    <m/>
    <m/>
    <m/>
    <m/>
    <m/>
    <n v="0"/>
    <m/>
    <m/>
    <x v="1"/>
  </r>
  <r>
    <m/>
    <n v="1"/>
    <m/>
    <m/>
    <s v="APP/ BD de documentos para cumplimiento del REPSE en proyectos con clientes para servicios especializados Microbulk."/>
    <s v="APP / BD para solicitud y disponibilidad de documentos requeridos (pagos de nómina /IMSS / INFONAVIT) del REPSE en proyectos de Microbulk con el cliente."/>
    <m/>
    <d v="2025-05-06T00:00:00"/>
    <x v="42"/>
    <x v="26"/>
    <n v="55"/>
    <s v="On time"/>
    <x v="1"/>
    <s v="No"/>
    <s v="Digital Nlatam - Citizen Developers"/>
    <x v="0"/>
    <s v="Digital"/>
    <s v="Adán Alarcón"/>
    <s v="Jessica Zanella"/>
    <s v="Adán Alarcón"/>
    <s v="NA"/>
    <m/>
    <s v="PGP Nacional"/>
    <s v="Si"/>
    <x v="1"/>
    <s v="Marketing/Ventas Cilindros"/>
    <n v="3"/>
    <n v="5"/>
    <n v="2"/>
    <n v="5"/>
    <n v="0"/>
    <n v="3"/>
    <n v="3"/>
    <n v="315"/>
    <n v="5"/>
    <n v="5"/>
    <n v="4"/>
    <n v="5"/>
    <n v="3"/>
    <n v="5"/>
    <n v="5"/>
    <n v="480"/>
    <n v="795"/>
    <s v="S: En etapa de implementación, por pasar la info a comunicación."/>
    <s v="Proyecto desarrollado por CITIZEN DEVELOPER: Adán Alarcón"/>
    <s v="Tiempo / Compliance"/>
    <m/>
    <s v="Compliance / Control"/>
    <m/>
    <m/>
    <m/>
    <m/>
    <m/>
    <m/>
    <m/>
    <n v="0"/>
    <m/>
    <m/>
    <x v="0"/>
  </r>
  <r>
    <m/>
    <n v="28"/>
    <m/>
    <m/>
    <s v="Firma Electrónica de documentos legales (Dotaciones, crédito, homecare)"/>
    <s v="Proceso digital para la firma de documentos legales que soportan activos de Linde._x000a_"/>
    <m/>
    <s v="TBD"/>
    <x v="43"/>
    <x v="7"/>
    <n v="619"/>
    <s v="On time"/>
    <x v="0"/>
    <m/>
    <s v="IT Group"/>
    <x v="3"/>
    <s v="IT Local"/>
    <m/>
    <s v="Manuel Lozoya"/>
    <s v="Pilar Arenas"/>
    <s v="Yasmin Barragan "/>
    <s v="Tania Mercado"/>
    <s v="PGP Nte./ Occidente / Noroeste"/>
    <s v="Sí"/>
    <x v="2"/>
    <s v="Finanzas/RH/Compras/Nitropet"/>
    <n v="5"/>
    <n v="5"/>
    <n v="5"/>
    <n v="5"/>
    <n v="3"/>
    <n v="5"/>
    <n v="3"/>
    <n v="465"/>
    <n v="3"/>
    <n v="2"/>
    <n v="2"/>
    <n v="5"/>
    <n v="1"/>
    <n v="1"/>
    <n v="1"/>
    <n v="225"/>
    <n v="690"/>
    <s v="S: En proceso el Risk Assesment con Corporación por IT, se está re-evaluando la cantidad de plantillas y formatos del negocio de Medicinales neCésarios en la operación para ajustar cotización de OPEX. Inician pruebas y configuraciones en HH, 30 Ene._x000a_N: Revisar resultados de las pruebas finales en HH de la aplicación. Ajustar Business Case con la información obtenida y validar el GO/No Go del proyecto"/>
    <s v="1. Concluir pruebas de campo con HH, está detenido hasta que la Corporación libere el uso de la HH y los permisos _x000a_2. Se concluyo con la actualización de los números de Homecare_x000a_3. Se enviará la información a (No hay sugerencias) para la actualización de la propuesta económica /28 de feb _x000a_4. Revisar plan de implementación con base en los números de transacciones actualizados_x000a_5. Se revisó con Alan la tabla de beneficios y se va actualizar, revisar números 26 de Feb_x000a__x000a_"/>
    <m/>
    <s v="USD $501 K_x000a_"/>
    <s v="Compliance / Control"/>
    <m/>
    <m/>
    <m/>
    <m/>
    <m/>
    <m/>
    <m/>
    <n v="0"/>
    <m/>
    <m/>
    <x v="1"/>
  </r>
  <r>
    <m/>
    <n v="129"/>
    <m/>
    <m/>
    <s v="Fase 2 de sistema de dotaciones"/>
    <s v="Terminar integraciones con JDE y CRM como etapa 2 del proyecto._x000a_"/>
    <m/>
    <d v="2024-12-01T00:00:00"/>
    <x v="4"/>
    <x v="3"/>
    <m/>
    <s v="No iniciado"/>
    <x v="0"/>
    <m/>
    <s v="IT Group"/>
    <x v="1"/>
    <s v="SSC"/>
    <m/>
    <s v="Erika Acosta"/>
    <s v="Erika Acosta"/>
    <s v="Sergio Villalobos"/>
    <s v="Tania Mercado"/>
    <s v="Excelencia operacional "/>
    <s v="Sí"/>
    <x v="2"/>
    <s v="Finanzas/RH/Compras/Nitropet"/>
    <m/>
    <m/>
    <m/>
    <m/>
    <m/>
    <m/>
    <m/>
    <n v="0"/>
    <m/>
    <m/>
    <m/>
    <m/>
    <m/>
    <m/>
    <m/>
    <n v="0"/>
    <m/>
    <s v="S: Revisar con Montserrat Mejía"/>
    <s v="1. Sesión con Erika Acosta para validar el alcance de requerimientos y como acelerar el proyecto - 3 al 7 de marzo"/>
    <m/>
    <m/>
    <s v="Control de activos"/>
    <m/>
    <m/>
    <m/>
    <m/>
    <m/>
    <m/>
    <m/>
    <n v="0"/>
    <m/>
    <m/>
    <x v="2"/>
  </r>
  <r>
    <m/>
    <n v="1"/>
    <s v="AM03520"/>
    <m/>
    <s v="Heramienta Digital para el análisis y seguimiento diario reclamaciones"/>
    <s v="Seguimiento diario al cierre de reclamaciones con visibilidad de responsables administrativos, zonas, detalle de clientes y vendedores. Estatus, vencimiento, recurrencia etc._x000a_"/>
    <m/>
    <d v="2025-06-01T00:00:00"/>
    <x v="41"/>
    <x v="26"/>
    <n v="29"/>
    <s v="On time"/>
    <x v="0"/>
    <m/>
    <s v="Digital Nlatam - Citizen Developers"/>
    <x v="0"/>
    <s v="Digital"/>
    <s v="Aldo Maldonado"/>
    <s v="Oscar Flores"/>
    <s v="Oscar Flores"/>
    <s v="N/A"/>
    <s v="José Ramón Rodríguez"/>
    <m/>
    <s v="Si"/>
    <x v="2"/>
    <s v="Finanzas/RH/Compras/Nitropet"/>
    <n v="3"/>
    <n v="5"/>
    <n v="4"/>
    <n v="5"/>
    <n v="0"/>
    <n v="1"/>
    <n v="3"/>
    <n v="315"/>
    <n v="5"/>
    <n v="5"/>
    <n v="3"/>
    <n v="5"/>
    <n v="5"/>
    <n v="5"/>
    <n v="5"/>
    <n v="495"/>
    <n v="810"/>
    <s v="Se desarrolló un nuevo reporte para visualizar el estatus de las reclamaciones, este reporte se actualiza a diario.  Se puede visualizar por responsable administrativo, Región, localida. Estatus, reclamaciones por vencer y el deatlle de la información de la reclamación y todo lo documentado en el SMC"/>
    <s v="Concluido "/>
    <s v="Control "/>
    <m/>
    <s v="Compliance / Control"/>
    <m/>
    <m/>
    <m/>
    <m/>
    <m/>
    <m/>
    <m/>
    <n v="0"/>
    <m/>
    <m/>
    <x v="1"/>
  </r>
  <r>
    <m/>
    <n v="1"/>
    <s v="AM03526"/>
    <m/>
    <s v="BD digital para administración de proyectos de construcción, remodelación o reubicaciones"/>
    <s v="BD que facilita el control y seguimiento de las actividades a ejecutar durante una construcción, remodelación, etc. "/>
    <m/>
    <d v="2025-01-01T00:00:00"/>
    <x v="41"/>
    <x v="26"/>
    <n v="29"/>
    <s v="On time"/>
    <x v="0"/>
    <s v="No"/>
    <s v="Digital Nlatam - Citizen Developers"/>
    <x v="0"/>
    <s v="Digital"/>
    <s v="Practicantes"/>
    <s v="Oscar Flores"/>
    <s v="Octavio Rendón"/>
    <s v="TBD"/>
    <s v="José Ramón Rodríguez"/>
    <s v="PGP Nacional"/>
    <s v="Sí"/>
    <x v="1"/>
    <s v="Marketing/Ventas Cilindros"/>
    <n v="3"/>
    <n v="5"/>
    <n v="1"/>
    <n v="3"/>
    <n v="0"/>
    <n v="1"/>
    <n v="3"/>
    <n v="240"/>
    <n v="5"/>
    <n v="5"/>
    <n v="5"/>
    <n v="5"/>
    <n v="5"/>
    <n v="5"/>
    <n v="5"/>
    <n v="525"/>
    <n v="765"/>
    <s v="Terminado"/>
    <s v="Se desarrolló un template de seguimiento  en office 365 lists, con la base de datos de proyectos de construcción y remodelación. Con los status de avance y pendientes"/>
    <s v="Control"/>
    <m/>
    <s v="Time reduction"/>
    <m/>
    <m/>
    <m/>
    <m/>
    <m/>
    <m/>
    <m/>
    <n v="0"/>
    <m/>
    <m/>
    <x v="9"/>
  </r>
  <r>
    <m/>
    <n v="126"/>
    <m/>
    <m/>
    <s v="Facturación automática de cilindros en lento movimiento."/>
    <s v="Facturación automática de cilindros en lento movimiento, incluye un proceso simple de autorización.  Evitar la generación manual del proceso de facturación."/>
    <m/>
    <d v="2024-12-01T00:00:00"/>
    <x v="4"/>
    <x v="3"/>
    <m/>
    <s v="No iniciado"/>
    <x v="1"/>
    <m/>
    <s v="IT Group"/>
    <x v="1"/>
    <s v="IT Local "/>
    <m/>
    <s v="Jorge Ruíz"/>
    <s v="TBD"/>
    <m/>
    <s v="Aldo Maldonado"/>
    <m/>
    <s v="Sí"/>
    <x v="2"/>
    <s v="Marketing/Ventas Cilindros"/>
    <m/>
    <m/>
    <m/>
    <m/>
    <m/>
    <m/>
    <m/>
    <n v="0"/>
    <m/>
    <m/>
    <m/>
    <m/>
    <m/>
    <m/>
    <m/>
    <n v="0"/>
    <n v="0"/>
    <s v="S: Definir requerimientos para la solución"/>
    <s v="1. Revisar alcance con reporte de lento movimiento de TA - 3 al 7 de Marzo"/>
    <m/>
    <m/>
    <m/>
    <m/>
    <m/>
    <m/>
    <m/>
    <m/>
    <m/>
    <m/>
    <n v="0"/>
    <m/>
    <m/>
    <x v="2"/>
  </r>
  <r>
    <m/>
    <n v="1"/>
    <s v="AM03519"/>
    <m/>
    <s v="Actualización a la herramienta digital de seguimiento a Permisos en tiendas"/>
    <s v="Mejoras al reporte. incluye al responsable administrativo y una visión de corto plazo de lo que está en riesgo de vencimiento."/>
    <m/>
    <d v="2025-06-01T00:00:00"/>
    <x v="41"/>
    <x v="26"/>
    <n v="29"/>
    <s v="On time"/>
    <x v="0"/>
    <m/>
    <s v="Digital Nlatam - Citizen Developers"/>
    <x v="0"/>
    <s v="Digital"/>
    <s v="Aldo Maldonado"/>
    <s v="Oscar Flores"/>
    <s v="Oscar Flores"/>
    <s v="N/A"/>
    <s v="José Ramón Rodríguez"/>
    <m/>
    <s v="Si"/>
    <x v="2"/>
    <s v="Finanzas/RH/Compras/Nitropet"/>
    <n v="3"/>
    <n v="5"/>
    <n v="4"/>
    <n v="5"/>
    <n v="0"/>
    <n v="1"/>
    <n v="3"/>
    <n v="315"/>
    <n v="5"/>
    <n v="5"/>
    <n v="3"/>
    <n v="5"/>
    <n v="5"/>
    <n v="5"/>
    <n v="5"/>
    <n v="495"/>
    <n v="810"/>
    <s v="Se desarrolló un nuevo reporte sobre la base del anterior, que no solo muestra el estatus de los permisos si no que también permite dar un seguimiento diario del los permisos en riesgo de vencimiento en el corto plazo."/>
    <s v="Concluido "/>
    <s v="Control "/>
    <m/>
    <s v="Compliance / Control"/>
    <m/>
    <m/>
    <m/>
    <m/>
    <m/>
    <m/>
    <m/>
    <n v="0"/>
    <m/>
    <m/>
    <x v="1"/>
  </r>
  <r>
    <m/>
    <n v="8"/>
    <m/>
    <m/>
    <s v="Eliminación de manejo de efectivo en tiendas."/>
    <s v="Implementación Mercado Pago para ventas de contado, adecuación al Sistema de Bitácoras y Tesorería para el cierre de bitácoras."/>
    <m/>
    <s v="TBD"/>
    <x v="41"/>
    <x v="7"/>
    <n v="134"/>
    <s v="On time"/>
    <x v="0"/>
    <m/>
    <s v="IT Group"/>
    <x v="3"/>
    <s v="Externo /IT"/>
    <m/>
    <s v="Oscar Flores/Marco Pacheco"/>
    <s v="Deyanira Blanco"/>
    <s v="Velia Niño, Marina Dávila"/>
    <s v="Tania Mercado"/>
    <s v="PGP NAL."/>
    <s v="Sí"/>
    <x v="0"/>
    <s v="Finanzas/RH/Compras/Nitropet"/>
    <n v="5"/>
    <n v="5"/>
    <n v="3"/>
    <n v="5"/>
    <n v="5"/>
    <n v="1"/>
    <n v="3"/>
    <n v="405"/>
    <n v="5"/>
    <n v="5"/>
    <n v="2"/>
    <n v="5"/>
    <n v="3"/>
    <n v="3"/>
    <n v="3"/>
    <n v="390"/>
    <n v="795"/>
    <s v="S: Se firma NDA  y contato. Se implementa nuevo desarrollo en sistema Bitácoras y Tesorería. Se inicia en Agosto piloto con 6 sucursales._x000a_N: En mes septiembre se avanza con implementación en 30 localidades y en octubre con las 46 localidades restantes, a partir de noviembre se inicia cancelación servicio panamericano. Evaluación proceso conductores para eliminación del manejo de efectivo en rutas para implementar en octubre"/>
    <m/>
    <n v="150000"/>
    <m/>
    <s v="Compliance / Control"/>
    <m/>
    <m/>
    <m/>
    <m/>
    <m/>
    <m/>
    <m/>
    <n v="0"/>
    <d v="2025-10-01T00:00:00"/>
    <m/>
    <x v="4"/>
  </r>
  <r>
    <m/>
    <n v="16"/>
    <m/>
    <m/>
    <s v="ECOA etapa II Mezclas especiales"/>
    <s v="Replicar la funcionalidad de ECOA para gases puros para las Mezclas especiales. Consiste en el desarrollo de reportes y certificados de calidad para las mezclas especiales. (etapa 1 réplica de código QR)"/>
    <m/>
    <s v="TBD"/>
    <x v="33"/>
    <x v="5"/>
    <n v="284"/>
    <s v="Stand by"/>
    <x v="3"/>
    <m/>
    <s v="IT Group"/>
    <x v="3"/>
    <s v="IT Local "/>
    <s v="N/A"/>
    <s v="Raúl Gallegos "/>
    <s v="Arael Mejía"/>
    <s v="Ismael Hernández"/>
    <s v="Aldo Maldonado"/>
    <m/>
    <s v="Sí"/>
    <x v="2"/>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19 Feb con Raul Gallegos, su equipo, Rodolfo Gomez, Ismael Hernández."/>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
    <m/>
    <s v="$TBD"/>
    <s v="Compliance / Control"/>
    <m/>
    <m/>
    <m/>
    <m/>
    <m/>
    <m/>
    <m/>
    <n v="0"/>
    <m/>
    <m/>
    <x v="4"/>
  </r>
  <r>
    <m/>
    <n v="86"/>
    <m/>
    <m/>
    <s v="Cambio de reporte rotación de tableau a Power BI"/>
    <s v="Migración de reportes de Tableau a power BI por Directriz._x000a_"/>
    <m/>
    <s v="TBD"/>
    <x v="44"/>
    <x v="5"/>
    <n v="302"/>
    <s v="Cancelado"/>
    <x v="4"/>
    <m/>
    <s v="Digital Nlatam - Citizen Developers"/>
    <x v="2"/>
    <s v="Digital "/>
    <m/>
    <s v="Erika Acosta"/>
    <s v="Erika Acosta"/>
    <s v="TBD"/>
    <s v="Aldo Maldonado"/>
    <m/>
    <s v="Sí"/>
    <x v="2"/>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_x000a_2. Agosto 2025 : Se hará una sesión de alineación para validar requerimientos sobre una nueva aplicación y necesidad.  Dependiendo de esta sesión se decidí si iniciar con la migración de tableau a power BI, se coloca en HOLD hasta nuevo aviso."/>
    <m/>
    <m/>
    <m/>
    <m/>
    <m/>
    <m/>
    <m/>
    <m/>
    <m/>
    <m/>
    <n v="0"/>
    <m/>
    <m/>
    <x v="1"/>
  </r>
  <r>
    <m/>
    <n v="115"/>
    <m/>
    <m/>
    <s v="Desarrollo para sustituir avión de entrada y salida de unidades *"/>
    <s v="Formato digital para sustituir el avión de entrada y salida de unidades para mejorar el control y aprovechar el uso de información digital _x000a_"/>
    <m/>
    <d v="2025-01-01T00:00:00"/>
    <x v="4"/>
    <x v="3"/>
    <m/>
    <s v="No iniciado"/>
    <x v="2"/>
    <s v="No"/>
    <s v="IT Group"/>
    <x v="1"/>
    <s v="IT local/digital"/>
    <s v="Practicantes"/>
    <s v="Erika Acosta"/>
    <s v="Erika Acosta"/>
    <s v="TBD"/>
    <s v="Miguel Delgado"/>
    <s v="Operaciones"/>
    <s v="Sí"/>
    <x v="0"/>
    <s v="Producción/Distribución Envasados"/>
    <n v="3"/>
    <n v="1"/>
    <n v="3"/>
    <n v="5"/>
    <n v="1"/>
    <n v="3"/>
    <n v="3"/>
    <n v="285"/>
    <n v="5"/>
    <n v="5"/>
    <n v="3"/>
    <n v="1"/>
    <n v="1"/>
    <n v="3"/>
    <n v="1"/>
    <n v="285"/>
    <n v="570"/>
    <s v="S: El Avión es un formato que actualmente se utiliza para contabilizar cilindros que sale a la ruta. Es en papel._x000a_N: Revisar con el negocio los requerimientos para evaluar"/>
    <s v="Validar alcance de este proyecto. Aún pendiente validar el requerimiento."/>
    <m/>
    <m/>
    <s v="Control"/>
    <m/>
    <m/>
    <m/>
    <m/>
    <m/>
    <m/>
    <m/>
    <n v="0"/>
    <m/>
    <m/>
    <x v="2"/>
  </r>
  <r>
    <m/>
    <n v="1"/>
    <s v="AM03525"/>
    <m/>
    <s v="Gestión de clientes nuevos "/>
    <s v="Dashboard de power BI para Medición de venta nueva en #Cantidad, $Valor y Volumen"/>
    <m/>
    <d v="2025-07-01T00:00:00"/>
    <x v="45"/>
    <x v="27"/>
    <n v="28"/>
    <s v="On time"/>
    <x v="1"/>
    <m/>
    <s v="Digital Nlatam - Citizen Developers"/>
    <x v="0"/>
    <s v="N/A"/>
    <s v="Aldo Maldonado"/>
    <s v="Oscar Flores"/>
    <s v="Oscar Flores"/>
    <m/>
    <s v="José Ramón Rodríguez"/>
    <s v="VP Gases Envasados"/>
    <m/>
    <x v="2"/>
    <m/>
    <n v="3"/>
    <n v="5"/>
    <n v="3"/>
    <n v="5"/>
    <n v="5"/>
    <n v="3"/>
    <n v="5"/>
    <n v="435"/>
    <n v="5"/>
    <n v="5"/>
    <n v="4"/>
    <n v="5"/>
    <n v="5"/>
    <n v="5"/>
    <n v="5"/>
    <n v="510"/>
    <n v="945"/>
    <s v="Se inició y concluyó el mismo mes de Junio.  Esta pendiente el seguimiento para alcanzar los beneficos"/>
    <s v="Terminado"/>
    <n v="150000"/>
    <m/>
    <s v="Add. Sales"/>
    <m/>
    <m/>
    <m/>
    <n v="16236"/>
    <m/>
    <m/>
    <m/>
    <n v="16236"/>
    <s v="Agostos 2025"/>
    <d v="2026-08-01T00:00:00"/>
    <x v="0"/>
  </r>
  <r>
    <m/>
    <n v="132"/>
    <m/>
    <m/>
    <s v="Automatización de Sistema de Llenado de Postmix"/>
    <m/>
    <m/>
    <d v="2025-03-07T00:00:00"/>
    <x v="4"/>
    <x v="3"/>
    <m/>
    <s v="No iniciado"/>
    <x v="4"/>
    <m/>
    <s v="Digital Nlatam - Citizen Developers"/>
    <x v="1"/>
    <m/>
    <m/>
    <s v="Diego Carpio"/>
    <m/>
    <m/>
    <s v="Aldo Maldonado"/>
    <m/>
    <s v="Si"/>
    <x v="4"/>
    <s v="Producción/Distribución Envasados"/>
    <m/>
    <m/>
    <m/>
    <m/>
    <m/>
    <m/>
    <m/>
    <m/>
    <m/>
    <m/>
    <m/>
    <m/>
    <m/>
    <m/>
    <m/>
    <n v="0"/>
    <m/>
    <s v="Revisar con el negocio"/>
    <m/>
    <m/>
    <m/>
    <m/>
    <m/>
    <m/>
    <m/>
    <m/>
    <m/>
    <m/>
    <m/>
    <n v="0"/>
    <m/>
    <m/>
    <x v="2"/>
  </r>
  <r>
    <m/>
    <n v="134"/>
    <m/>
    <m/>
    <s v="Dashboard Ejecutivo PGP de Indicadores por Area. Producción / Distribución / Comercial / Administracion"/>
    <s v="Dashboard Ejecutivo PGP de Indicadores por Area. Producción / Distribución / Comercial / Administracion"/>
    <m/>
    <d v="2025-08-01T00:00:00"/>
    <x v="4"/>
    <x v="3"/>
    <m/>
    <s v="No iniciado"/>
    <x v="4"/>
    <m/>
    <m/>
    <x v="1"/>
    <m/>
    <m/>
    <m/>
    <m/>
    <m/>
    <m/>
    <m/>
    <m/>
    <x v="2"/>
    <m/>
    <m/>
    <m/>
    <m/>
    <m/>
    <m/>
    <m/>
    <m/>
    <m/>
    <m/>
    <m/>
    <m/>
    <m/>
    <m/>
    <m/>
    <m/>
    <n v="0"/>
    <m/>
    <m/>
    <m/>
    <m/>
    <m/>
    <m/>
    <m/>
    <m/>
    <m/>
    <m/>
    <m/>
    <m/>
    <m/>
    <n v="0"/>
    <m/>
    <m/>
    <x v="2"/>
  </r>
  <r>
    <m/>
    <n v="1"/>
    <m/>
    <m/>
    <s v="Actualización Automática de Tablero de Ventas Retail"/>
    <s v="Automatización de información en tablero existente. Actualmente IT y Retail gestionan parte de la información manual para actualizarlo. _x000a_"/>
    <m/>
    <d v="2024-11-06T00:00:00"/>
    <x v="33"/>
    <x v="0"/>
    <n v="180"/>
    <s v="On time"/>
    <x v="1"/>
    <s v="Si"/>
    <s v="IT Group"/>
    <x v="0"/>
    <s v="SSC"/>
    <s v="Marina Dávila"/>
    <s v="Marco Pacheco"/>
    <s v="Deyanira Blanco"/>
    <s v="Juan Romero "/>
    <s v="José Ramón Rodríguez"/>
    <s v="PGP Centro/Sur"/>
    <s v="Sí"/>
    <x v="0"/>
    <s v="Marketing/Ventas Cilindros"/>
    <n v="3"/>
    <n v="5"/>
    <n v="2"/>
    <n v="5"/>
    <n v="1"/>
    <n v="5"/>
    <n v="3"/>
    <n v="360"/>
    <n v="5"/>
    <n v="5"/>
    <n v="3"/>
    <n v="3"/>
    <n v="5"/>
    <n v="5"/>
    <n v="5"/>
    <n v="465"/>
    <n v="825"/>
    <s v="S: Se crearon las cards 32535 ( para cargar de forma automática los vendedores vigentes - Juan Romero) la cual ya esta cerrada y la card 32536 (Programa para cargar las excepciones), ambas cards cerradas._x000a_"/>
    <s v="Concluido"/>
    <s v="Optimizacion del Proceso y reducción de tiempo admvo"/>
    <n v="0"/>
    <s v="Time reduction"/>
    <m/>
    <m/>
    <m/>
    <m/>
    <m/>
    <m/>
    <m/>
    <n v="0"/>
    <m/>
    <m/>
    <x v="0"/>
  </r>
  <r>
    <s v="E3"/>
    <n v="96"/>
    <m/>
    <m/>
    <s v="Automatización servicios  iniciales SAOS"/>
    <s v="Proceso de automatización de los servicios iniciales para pacientes de SAOS, pasando por los procesos de  servicio inicial, entrega de consumibles, entrega de equipo y servicio final."/>
    <m/>
    <s v="PROYECTO ANTERIOR"/>
    <x v="14"/>
    <x v="28"/>
    <n v="178"/>
    <s v="On time"/>
    <x v="2"/>
    <s v="No"/>
    <s v="Transformación Digital"/>
    <x v="0"/>
    <s v="SSC"/>
    <s v="NA"/>
    <s v="Alan Mendoza"/>
    <s v="Omar Acosta"/>
    <s v="César Paz"/>
    <s v="José Ramón Rodríguez"/>
    <s v="Desarrollo de Negocios"/>
    <s v="Sí"/>
    <x v="1"/>
    <s v="Producción/Distribución Envasados"/>
    <n v="3"/>
    <n v="5"/>
    <n v="5"/>
    <n v="5"/>
    <n v="3"/>
    <n v="3"/>
    <n v="3"/>
    <n v="405"/>
    <n v="3"/>
    <n v="4"/>
    <n v="2"/>
    <n v="5"/>
    <n v="3"/>
    <n v="1"/>
    <n v="1"/>
    <n v="285"/>
    <n v="690"/>
    <s v="S: Se llevó a cabo la orquestación con JDE el dia 12 de julio. Proyecto terminado por Omar Acosta."/>
    <m/>
    <n v="144000"/>
    <m/>
    <s v="Time reduction"/>
    <m/>
    <m/>
    <m/>
    <m/>
    <m/>
    <m/>
    <m/>
    <n v="0"/>
    <m/>
    <m/>
    <x v="0"/>
  </r>
  <r>
    <m/>
    <n v="67"/>
    <m/>
    <m/>
    <s v="Facturas retenidas sin contabilizar"/>
    <s v="Herramienta que Identifique ventas retenidas en estatus 580 - 620 o estaus anteriores con el fin de identificar el error con un algoritmo inteligente y liberarlas lo antes posible."/>
    <m/>
    <d v="2025-01-01T00:00:00"/>
    <x v="45"/>
    <x v="29"/>
    <n v="30"/>
    <s v="On time"/>
    <x v="0"/>
    <m/>
    <s v="Digital Nlatam - Citizen Developers"/>
    <x v="0"/>
    <s v="Digital"/>
    <s v="Aldo Maldonado"/>
    <s v="Oscar Flores"/>
    <s v="Oscar Flores"/>
    <s v="Marina Dávila"/>
    <s v="José Ramón Rodríguez"/>
    <s v="Finanzas /Compras / IT"/>
    <s v="Sí"/>
    <x v="0"/>
    <s v="Finanzas/RH/Compras/Nitropet"/>
    <n v="3"/>
    <n v="5"/>
    <n v="1"/>
    <n v="5"/>
    <n v="3"/>
    <n v="5"/>
    <n v="3"/>
    <n v="375"/>
    <n v="5"/>
    <n v="5"/>
    <n v="2"/>
    <n v="3"/>
    <n v="3"/>
    <n v="3"/>
    <n v="3"/>
    <n v="360"/>
    <n v="735"/>
    <s v="S: Se libera información en dashboard de scorecard daily._x000a_N: Crear roles específicos para acceso a la información a usuarios de las areas: Soporte Integra, Operaciones, Facturación, Crédito y Cobranza."/>
    <s v="Concluido"/>
    <n v="50000"/>
    <m/>
    <s v="Compliance / Control"/>
    <m/>
    <m/>
    <m/>
    <m/>
    <m/>
    <m/>
    <m/>
    <n v="0"/>
    <d v="2025-08-01T00:00:00"/>
    <m/>
    <x v="8"/>
  </r>
  <r>
    <m/>
    <n v="131"/>
    <m/>
    <m/>
    <s v="Control de la merma y residuales de Helio en Pipas de Helio"/>
    <m/>
    <m/>
    <d v="2025-03-07T00:00:00"/>
    <x v="4"/>
    <x v="3"/>
    <m/>
    <s v="No iniciado"/>
    <x v="4"/>
    <m/>
    <m/>
    <x v="1"/>
    <m/>
    <m/>
    <m/>
    <s v="Heberto Marin"/>
    <m/>
    <m/>
    <m/>
    <s v="Si"/>
    <x v="4"/>
    <s v="Producción/Distribución Envasados"/>
    <m/>
    <m/>
    <m/>
    <m/>
    <m/>
    <m/>
    <m/>
    <m/>
    <m/>
    <m/>
    <m/>
    <m/>
    <m/>
    <m/>
    <m/>
    <n v="0"/>
    <m/>
    <s v="Revisar con el negocio"/>
    <m/>
    <m/>
    <m/>
    <m/>
    <m/>
    <m/>
    <m/>
    <m/>
    <m/>
    <m/>
    <m/>
    <n v="0"/>
    <m/>
    <m/>
    <x v="2"/>
  </r>
  <r>
    <m/>
    <n v="120"/>
    <m/>
    <m/>
    <s v="Conexión CONSOL con TA para el rastreo de cilindros de Gases Especiales"/>
    <s v="Fase 1. Rastrear con TA los cilindros pedidos a través de CONSOL desde su salida de planta Santo Domingo a localidades Linde y posteriormente al cliente._x000a_Fase 2. Programación automática en JDE_x000a_"/>
    <m/>
    <d v="2024-12-01T00:00:00"/>
    <x v="4"/>
    <x v="3"/>
    <m/>
    <s v="No iniciado"/>
    <x v="3"/>
    <m/>
    <s v="IT Group"/>
    <x v="1"/>
    <s v="SSC"/>
    <m/>
    <s v="Raúl Gallegos "/>
    <s v="Arael Mejía"/>
    <s v="TBD"/>
    <s v="Aldo Maldonado"/>
    <m/>
    <s v="Sí"/>
    <x v="2"/>
    <m/>
    <n v="5"/>
    <n v="5"/>
    <n v="3"/>
    <n v="5"/>
    <n v="1"/>
    <n v="3"/>
    <n v="3"/>
    <n v="375"/>
    <m/>
    <m/>
    <m/>
    <m/>
    <m/>
    <m/>
    <m/>
    <n v="0"/>
    <n v="375"/>
    <s v="S: Actualmente se tienen herramientas como Green Mile que permite rastrear un pedido._x000a_N: Revisar con el negocio los requerimientos para definir alcance"/>
    <m/>
    <m/>
    <m/>
    <s v="Control de activos"/>
    <m/>
    <m/>
    <m/>
    <m/>
    <m/>
    <m/>
    <m/>
    <n v="0"/>
    <m/>
    <m/>
    <x v="2"/>
  </r>
  <r>
    <s v="A2"/>
    <n v="121"/>
    <m/>
    <m/>
    <s v="COMPENSA Sistema de compensación variable para Retail  (Ventas)  "/>
    <s v="Sistema para calcular la compensación variable de personal comercial de Retail._x000a_"/>
    <m/>
    <d v="2024-12-01T00:00:00"/>
    <x v="4"/>
    <x v="3"/>
    <m/>
    <s v="No iniciado"/>
    <x v="1"/>
    <m/>
    <s v="IT Group"/>
    <x v="1"/>
    <s v="IT Local"/>
    <m/>
    <s v="Marco Pacheco"/>
    <s v="NinfaEdith Fernández / Deyanira Blanco (negocio)"/>
    <s v="Juan Lopez_x000a_ Julio Olvera"/>
    <s v="José Ramón Rodríguez"/>
    <s v="PGP Nte./ Occidente / Noroeste"/>
    <s v="Sí"/>
    <x v="0"/>
    <s v="Marketing/Ventas Cilindros"/>
    <n v="4"/>
    <n v="5"/>
    <n v="2"/>
    <n v="5"/>
    <n v="1"/>
    <n v="1"/>
    <n v="3"/>
    <n v="315"/>
    <m/>
    <m/>
    <m/>
    <m/>
    <m/>
    <m/>
    <m/>
    <n v="0"/>
    <n v="315"/>
    <s v="S: Se desarrollo una primer etapa para Bulk que termina en Mar25, se decisión poner on Hold el alcance para PGP_x000a_N: Retomar proyecto para PGP. Primero Definir reglas de negocio"/>
    <m/>
    <m/>
    <m/>
    <s v="Tiempo_x000a_Costo"/>
    <m/>
    <m/>
    <m/>
    <m/>
    <m/>
    <m/>
    <m/>
    <n v="0"/>
    <m/>
    <m/>
    <x v="2"/>
  </r>
  <r>
    <m/>
    <n v="77"/>
    <m/>
    <m/>
    <s v="Cobro automático de rentas y mtto. a clientes de contado"/>
    <s v="Automatizar el cobro de rentas y mantenimientos a clientes de contado."/>
    <m/>
    <d v="2024-12-01T00:00:00"/>
    <x v="4"/>
    <x v="3"/>
    <m/>
    <s v="No iniciado"/>
    <x v="1"/>
    <m/>
    <s v="IT Group"/>
    <x v="1"/>
    <s v="IT Local"/>
    <m/>
    <s v="Marco Pacheco"/>
    <s v="Deyanira Blanco "/>
    <m/>
    <s v="José Ramón Rodríguez"/>
    <m/>
    <s v="Sí"/>
    <x v="0"/>
    <s v="Marketing/Ventas Cilindros"/>
    <n v="3"/>
    <n v="1"/>
    <n v="3"/>
    <n v="5"/>
    <n v="5"/>
    <n v="5"/>
    <n v="5"/>
    <n v="405"/>
    <n v="4"/>
    <n v="3"/>
    <n v="2"/>
    <n v="3"/>
    <n v="3"/>
    <n v="3"/>
    <n v="3"/>
    <n v="315"/>
    <n v="720"/>
    <s v="S: Automatizar el cobro de rentas y Mattos a clientes de Contado / Crédito_x000a_N: Realizar Junta para entender requerimientos del negocio. Sesión con Alejandro Torres / Deyanira Blanco / Rubén / Oscar Flores  Monterrubio. Evaluar uso de un Orquestador"/>
    <s v="Agendar sesión para definir requerimientos de Negocio 3Mar25"/>
    <m/>
    <m/>
    <m/>
    <m/>
    <m/>
    <m/>
    <m/>
    <m/>
    <m/>
    <m/>
    <n v="0"/>
    <m/>
    <m/>
    <x v="2"/>
  </r>
  <r>
    <s v="G5"/>
    <n v="89"/>
    <m/>
    <m/>
    <s v="Cierre automático de bitácoras para Ventas de contado"/>
    <s v="Conciliación automática de depósitos/transferencias del banco y pagos con tarjeta con las ventas de contado en el sistema de bitácoras_x000a_"/>
    <m/>
    <d v="2024-12-01T00:00:00"/>
    <x v="4"/>
    <x v="3"/>
    <m/>
    <s v="No iniciado"/>
    <x v="1"/>
    <m/>
    <s v="IT Group"/>
    <x v="1"/>
    <s v="IT Local"/>
    <m/>
    <s v="Marco Pacheco"/>
    <s v="Deyanira Blanco"/>
    <s v="Carlos Arturo Rodríguez_x000a_/ Armando Ramos"/>
    <s v="José Ramón Rodríguez"/>
    <s v="Nacional"/>
    <s v="Sí"/>
    <x v="0"/>
    <s v="Marketing/Ventas Cilindros"/>
    <n v="5"/>
    <n v="5"/>
    <n v="2"/>
    <n v="5"/>
    <n v="0"/>
    <n v="5"/>
    <n v="5"/>
    <n v="405"/>
    <n v="3"/>
    <n v="3"/>
    <n v="2"/>
    <n v="5"/>
    <n v="1"/>
    <n v="3"/>
    <n v="3"/>
    <n v="300"/>
    <n v="705"/>
    <s v="S: Actualmente se realiza proceso manual para identificar los pagos de los clientes en sistema de Tesorería y posteriormente se relaciona ese pago en el sistema de bitácoras para la conciliación de la venta de contado._x000a_N: Detallar requerimiento con negocio"/>
    <s v="Este proyecto tiene dependencia del proyecto 23, donde se integra cierre de bitácora de ventas contado de Mercado Pago. Se podrían ir describiendo requerimientos de negocios con supuestos de funcionalidad con Mercado Pago"/>
    <m/>
    <m/>
    <s v="Control "/>
    <m/>
    <m/>
    <m/>
    <m/>
    <m/>
    <m/>
    <m/>
    <n v="0"/>
    <m/>
    <m/>
    <x v="2"/>
  </r>
  <r>
    <m/>
    <n v="127"/>
    <m/>
    <m/>
    <s v="Centralización digitalización de expedientes"/>
    <s v="Digitalización y resguardo centralizado de expedientes de clientes de GE."/>
    <m/>
    <d v="2025-01-01T00:00:00"/>
    <x v="4"/>
    <x v="3"/>
    <m/>
    <s v="No iniciado"/>
    <x v="0"/>
    <m/>
    <s v="IT Group"/>
    <x v="1"/>
    <s v="Externo /IT"/>
    <m/>
    <s v="Erika Acosta"/>
    <s v="Erika Acosta"/>
    <s v="TBD"/>
    <s v="Tania Mercado"/>
    <m/>
    <s v="Sí"/>
    <x v="0"/>
    <s v="Finanzas/RH/Compras/Nitropet"/>
    <m/>
    <m/>
    <m/>
    <m/>
    <m/>
    <m/>
    <m/>
    <n v="0"/>
    <m/>
    <m/>
    <m/>
    <m/>
    <m/>
    <m/>
    <m/>
    <n v="0"/>
    <n v="0"/>
    <s v="S: Se justificó centralizar físicamente los expedientes y Digitalizarlos con un Proveedor Externo_x000a_N: En proceso la contratación del proveedor_x000a_"/>
    <m/>
    <m/>
    <m/>
    <m/>
    <m/>
    <m/>
    <m/>
    <m/>
    <m/>
    <m/>
    <m/>
    <n v="0"/>
    <m/>
    <m/>
    <x v="5"/>
  </r>
  <r>
    <m/>
    <n v="130"/>
    <m/>
    <m/>
    <s v="Cargo automático de cilindros paseados desde la entrega el conductor detone el proceso de facturación. Los cargos hoy son manuales incluir estadías."/>
    <s v="Cargo automático de cilindros paseados desde la entrega el conductor detone el proceso de facturación. Los cargos hoy son manuales incluir estadías."/>
    <m/>
    <d v="2024-12-01T00:00:00"/>
    <x v="4"/>
    <x v="3"/>
    <m/>
    <s v="No iniciado"/>
    <x v="1"/>
    <m/>
    <s v="IT Group"/>
    <x v="1"/>
    <s v="IT Local "/>
    <m/>
    <s v="Jorge Ruíz"/>
    <s v="Jorge Ruíz"/>
    <m/>
    <s v="Aldo Maldonado"/>
    <m/>
    <s v="Sí"/>
    <x v="0"/>
    <s v="Marketing/Ventas Cilindros"/>
    <m/>
    <m/>
    <m/>
    <m/>
    <m/>
    <m/>
    <m/>
    <n v="0"/>
    <m/>
    <m/>
    <m/>
    <m/>
    <m/>
    <m/>
    <m/>
    <n v="0"/>
    <m/>
    <s v="Revisar con el negocio"/>
    <m/>
    <m/>
    <m/>
    <s v="Recuperación de costos de operación por viajes en falso"/>
    <m/>
    <m/>
    <m/>
    <m/>
    <m/>
    <m/>
    <m/>
    <n v="0"/>
    <m/>
    <m/>
    <x v="2"/>
  </r>
  <r>
    <m/>
    <n v="103"/>
    <m/>
    <m/>
    <s v="Visor para medir el desempeño de la fuerza de ventas - Efectos"/>
    <s v="Herramienta para medir el desempeño en crecimiento de clientes por vendedor, Región y División. "/>
    <m/>
    <d v="2024-10-01T00:00:00"/>
    <x v="14"/>
    <x v="18"/>
    <n v="198"/>
    <s v="On time"/>
    <x v="1"/>
    <m/>
    <s v="Digital Nlatam - Citizen Developers"/>
    <x v="0"/>
    <s v="N/A"/>
    <s v="Aldo Maldonado"/>
    <s v="Oscar Flores"/>
    <s v="Oscar Flores"/>
    <s v="Aldo Maldonado"/>
    <s v="José Ramón Rodríguez"/>
    <s v="PGP NAL."/>
    <s v="Sí"/>
    <x v="0"/>
    <s v="Marketing/Ventas Cilindros"/>
    <n v="3"/>
    <n v="5"/>
    <n v="1"/>
    <n v="5"/>
    <n v="0"/>
    <n v="5"/>
    <n v="3"/>
    <n v="330"/>
    <n v="5"/>
    <n v="5"/>
    <n v="2"/>
    <n v="3"/>
    <n v="3"/>
    <n v="3"/>
    <n v="3"/>
    <n v="360"/>
    <n v="690"/>
    <s v="S: Se revisa con usuario requerimiento y diselo del dashboard. Se obtiene en julio acceso a BD para los practicantes que van a realizar el desarrollo._x000a_N: Desarrollo en Power BI."/>
    <s v="Se programa sesión con Oscar Flores el 5 de mayo para validar requerimientos"/>
    <s v="Reducción de tiempo"/>
    <m/>
    <s v="Time reduction"/>
    <m/>
    <m/>
    <m/>
    <m/>
    <m/>
    <m/>
    <m/>
    <n v="0"/>
    <m/>
    <m/>
    <x v="0"/>
  </r>
  <r>
    <m/>
    <n v="1"/>
    <m/>
    <m/>
    <s v="Ordenes Medigas Canceladas"/>
    <s v="Dashboard que muestre las ordenes del negocio de Medigas que han sido canceladas por el operador con sus motivos para su análisis._x000a_Actualización de dashboard estatus de pedidos Medigas_x000a_"/>
    <m/>
    <d v="2025-07-01T00:00:00"/>
    <x v="46"/>
    <x v="30"/>
    <n v="24"/>
    <s v="On time"/>
    <x v="3"/>
    <m/>
    <s v="Digital Nlatam - Citizen Developers"/>
    <x v="0"/>
    <s v="Trans Digital"/>
    <s v="Marina Dávila"/>
    <s v="Alan Mendoza"/>
    <s v="Alan Mendoza"/>
    <m/>
    <m/>
    <s v="PGP Nacional"/>
    <s v="Si"/>
    <x v="0"/>
    <s v="Marketing/Ventas Cilindros"/>
    <n v="3"/>
    <n v="5"/>
    <n v="1"/>
    <n v="5"/>
    <n v="0"/>
    <n v="3"/>
    <n v="3"/>
    <n v="300"/>
    <n v="5"/>
    <n v="5"/>
    <n v="3"/>
    <n v="5"/>
    <n v="5"/>
    <n v="5"/>
    <n v="5"/>
    <n v="495"/>
    <n v="795"/>
    <s v="S: Se desarrolla y se libera dashboard de Ordenes Canceladas Medigas así como la actualización del dashboard Estatus Pedidos Medigas dentro del Panel de rutas_x000a_"/>
    <m/>
    <s v="Control"/>
    <m/>
    <s v="Compliance / Control"/>
    <m/>
    <m/>
    <m/>
    <m/>
    <m/>
    <m/>
    <m/>
    <n v="0"/>
    <m/>
    <m/>
    <x v="0"/>
  </r>
  <r>
    <m/>
    <n v="1"/>
    <m/>
    <m/>
    <s v="%Servicio Cumplimiento Servicio Pedidos Medigas"/>
    <s v="Actualización de dashboard de Seguimiento Pedidos Medigas agregando información de %Cumplimiento de Servicio, %de los diferentes estatus de pedidos, agrupación e identificación de las causas de pedidos reprogramados, identificación de pedidos SAOS y Oxígeno domiciliario"/>
    <m/>
    <d v="2025-08-08T00:00:00"/>
    <x v="47"/>
    <x v="31"/>
    <n v="19"/>
    <s v="On time"/>
    <x v="3"/>
    <m/>
    <s v="Digital Nlatam - Citizen Developers"/>
    <x v="0"/>
    <s v="Trans Digital"/>
    <s v="Marina Dávila"/>
    <s v="Alan Mendoza"/>
    <s v="Alan Mendoza"/>
    <m/>
    <m/>
    <s v="PGP Nacional"/>
    <s v="Si"/>
    <x v="0"/>
    <s v="Marketing/Ventas Cilindros"/>
    <n v="3"/>
    <n v="5"/>
    <n v="1"/>
    <n v="5"/>
    <n v="0"/>
    <n v="3"/>
    <n v="3"/>
    <n v="300"/>
    <n v="5"/>
    <n v="5"/>
    <n v="5"/>
    <n v="5"/>
    <n v="5"/>
    <n v="5"/>
    <n v="5"/>
    <n v="525"/>
    <n v="825"/>
    <s v="S: Se desarrollan cambios y se publican dentro del Panel de Rutas PDE´s "/>
    <m/>
    <s v="Control"/>
    <m/>
    <s v="Customer Service_x000a_"/>
    <m/>
    <m/>
    <m/>
    <m/>
    <m/>
    <m/>
    <m/>
    <n v="0"/>
    <m/>
    <m/>
    <x v="5"/>
  </r>
  <r>
    <m/>
    <n v="15"/>
    <m/>
    <m/>
    <s v="App para administración de vigilancia, intendencia y servicios TI latina "/>
    <s v="Digitalizar y simplificar el proceso de inasistencias de vigilancia y seguridad para llevar un control Digital."/>
    <m/>
    <d v="2025-02-01T00:00:00"/>
    <x v="41"/>
    <x v="9"/>
    <n v="134"/>
    <s v="On time"/>
    <x v="0"/>
    <s v="No"/>
    <s v="Digital Nlatam - Citizen Developers"/>
    <x v="3"/>
    <s v="Digital"/>
    <s v="Aldo Maldonado"/>
    <s v="Oscar Flores"/>
    <s v="Oscar Flores"/>
    <m/>
    <s v="José Ramón Rodríguez"/>
    <s v="PGP Nacional"/>
    <s v="Sí"/>
    <x v="1"/>
    <s v="Marketing/Ventas Cilindros"/>
    <n v="3"/>
    <n v="5"/>
    <n v="1"/>
    <n v="5"/>
    <n v="0"/>
    <n v="5"/>
    <n v="3"/>
    <n v="330"/>
    <n v="5"/>
    <n v="5"/>
    <n v="4"/>
    <n v="3"/>
    <n v="3"/>
    <n v="3"/>
    <n v="3"/>
    <n v="390"/>
    <n v="720"/>
    <s v="El desarrollo está al 70% al 24 de septiembre, Oscar Flores comentó que se desfasó y quedará listo en octubre 2025."/>
    <m/>
    <n v="20000"/>
    <m/>
    <s v="Compliance / Control"/>
    <m/>
    <m/>
    <m/>
    <m/>
    <m/>
    <m/>
    <m/>
    <n v="0"/>
    <m/>
    <m/>
    <x v="4"/>
  </r>
  <r>
    <m/>
    <n v="3"/>
    <m/>
    <m/>
    <s v="BOT para actualización de datos de empleados en la BD de Licencias y Constancia Psicofísica de Conductores PGP._x000a_"/>
    <s v="Desarrollo de un BOT que llene en automático la información de Licencias y Constancias Psicofísicas en la BD ya creada (proyecto previo)._x000a_"/>
    <m/>
    <d v="2025-05-23T00:00:00"/>
    <x v="48"/>
    <x v="5"/>
    <n v="139"/>
    <s v="On time"/>
    <x v="4"/>
    <s v="No"/>
    <s v="IT"/>
    <x v="3"/>
    <s v="IT Local"/>
    <s v="NA"/>
    <s v="Diego Carpio"/>
    <s v="Eduardo Galván"/>
    <s v="David Silva"/>
    <s v="Miguel Delgado"/>
    <s v="Operaciones"/>
    <s v="Si"/>
    <x v="1"/>
    <s v="Producción/Distribución Envasados"/>
    <n v="5"/>
    <n v="5"/>
    <n v="5"/>
    <n v="5"/>
    <n v="3"/>
    <n v="3"/>
    <n v="5"/>
    <n v="465"/>
    <n v="5"/>
    <n v="5"/>
    <n v="3"/>
    <n v="3"/>
    <n v="5"/>
    <n v="3"/>
    <n v="3"/>
    <n v="405"/>
    <n v="870"/>
    <s v="S: Se identifica la necesidad de automatizar llenado de datos con un BOT, revisado con Eduardo Galvan_x000a_N: Se programó para el 27 de mayo la junta inicial con David Silva. Se definirán requerimientos. Posterior a eso, se realizó una junta con Adrián Espinoza y Gerardo Moya en donde se validó el proceso y se quedó Gerardo Moya con la tarea de investigar cómo se puede hacer este requerimiento. Mientras tanto la APP se puede alimentar de manera manual."/>
    <s v="Proyecto que queda como segunda parte después del llenado por parte del personal de PGP de licencias y constancias psicofísicas."/>
    <s v="Reducción de Tiempos"/>
    <s v="Control / Compliance"/>
    <s v="Compliance / Control"/>
    <m/>
    <m/>
    <m/>
    <m/>
    <m/>
    <m/>
    <m/>
    <n v="0"/>
    <m/>
    <m/>
    <x v="1"/>
  </r>
  <r>
    <m/>
    <n v="25"/>
    <m/>
    <m/>
    <s v="BD y APP para el control de Horas de Servicio de Conductores profesionales PGP, Bulk y Nitropet"/>
    <s v="Desarrollo de una Herramienta Digital para llevar el seguimiento y control de las Hrs de servicio de Conductores Profesionales"/>
    <m/>
    <d v="2025-04-30T00:00:00"/>
    <x v="49"/>
    <x v="5"/>
    <n v="166"/>
    <s v="On time"/>
    <x v="2"/>
    <s v="No"/>
    <s v="IT Group"/>
    <x v="3"/>
    <s v="Digital"/>
    <m/>
    <s v="Jesús Guzmán"/>
    <s v="Diego Carpio"/>
    <s v="NA"/>
    <s v="Miguel Delgado"/>
    <s v="Operaciones"/>
    <s v="Si"/>
    <x v="0"/>
    <s v="Producción/Distribución Envasados"/>
    <n v="5"/>
    <n v="5"/>
    <n v="4"/>
    <n v="5"/>
    <n v="0"/>
    <n v="3"/>
    <n v="5"/>
    <n v="405"/>
    <n v="5"/>
    <n v="5"/>
    <n v="4"/>
    <n v="1"/>
    <n v="1"/>
    <n v="3"/>
    <n v="1"/>
    <n v="300"/>
    <n v="705"/>
    <s v="S: Se identifica la necesidad y se tienen sesiones con distintas areas del negocio para conocer la tecnología actual disponible. Marina Dávila solicita a Roberto Mtz acceso a las BD de datos donde se tiene reconocimiento facial para primeras pruebas._x000a_N: Sesión con seguridad, IT, Distribución y RH, Semana 12 May para definir alcance de un primer piloto basado en los identificadores de reconocimiento facial instalados en disntintas plantas. Definir con Seguridad e IT cuál será la tecnología estándar a instalar en el resto de las localidades"/>
    <s v="Definición rápida de alcance del proyecto con Manuel Lozoya. Validar lo del login facial con RH dado que las BD y dispositivo son de proveedores externos."/>
    <s v="Compliance"/>
    <m/>
    <s v="Compliance / Control"/>
    <m/>
    <m/>
    <m/>
    <m/>
    <m/>
    <m/>
    <m/>
    <n v="0"/>
    <m/>
    <m/>
    <x v="4"/>
  </r>
  <r>
    <m/>
    <n v="52"/>
    <m/>
    <m/>
    <s v="Actualizar el reporte de clientes perdidos o en riesgo, para clientes de Especiales (Win / Lost) "/>
    <s v="Actualizar el reporte de clientes perdidos o en riesgo, para clientes de Especiales (Win / Lost) - Carolina Varela"/>
    <m/>
    <s v="TBD"/>
    <x v="10"/>
    <x v="5"/>
    <n v="285"/>
    <s v="Cancelado"/>
    <x v="1"/>
    <m/>
    <s v="Digital Nlatam - Citizen Developers"/>
    <x v="2"/>
    <s v="Digital"/>
    <m/>
    <s v="Raúl Gallegos "/>
    <s v="Raúl Gallegos "/>
    <m/>
    <s v="José Ramón Rodríguez"/>
    <m/>
    <s v="Sí"/>
    <x v="2"/>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m/>
    <m/>
    <m/>
    <m/>
    <m/>
    <m/>
    <m/>
    <m/>
    <m/>
    <m/>
    <n v="0"/>
    <m/>
    <m/>
    <x v="2"/>
  </r>
  <r>
    <m/>
    <n v="65"/>
    <m/>
    <m/>
    <s v="Automatizar o digitalizar el proceso de conciliación de rutas"/>
    <s v="Facilitar y agilizar el proceso de conciliación administrativa en plantas y sucursales, asegurar la conciliación de rutas_x000a_"/>
    <m/>
    <s v="TBD"/>
    <x v="4"/>
    <x v="3"/>
    <m/>
    <s v="Cancelado"/>
    <x v="2"/>
    <m/>
    <s v="IT Group"/>
    <x v="2"/>
    <s v="Digital "/>
    <m/>
    <s v="Oscar Flores"/>
    <s v="Aldo Maldonado"/>
    <s v="Velia Niño, Marina Dávila"/>
    <s v="José Ramón Rodríguez"/>
    <s v="Operaciones"/>
    <s v="Sí"/>
    <x v="0"/>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Sesión con el negocio para definir requerimientos 1era semana de marzo_x000a_"/>
    <n v="100000"/>
    <m/>
    <s v="Control de transacciones y cumplimiento"/>
    <m/>
    <m/>
    <m/>
    <m/>
    <m/>
    <m/>
    <m/>
    <n v="0"/>
    <m/>
    <m/>
    <x v="2"/>
  </r>
  <r>
    <m/>
    <n v="14"/>
    <m/>
    <m/>
    <s v="Visor EAM: Principales KPIS de mantenimientos PREVENTIVOS en unidades de distribución"/>
    <s v="Dashboard para seguimiento a KPI´s sobre los mantenimientos preventivos y correctivos que se registran en la app EAM"/>
    <m/>
    <m/>
    <x v="50"/>
    <x v="7"/>
    <n v="83"/>
    <s v="On time"/>
    <x v="2"/>
    <m/>
    <s v="Digital Nlatam - Practicantes"/>
    <x v="3"/>
    <s v="Digital"/>
    <s v="Miguel González"/>
    <s v="Oscar Caballero"/>
    <s v="Jesus Guzman"/>
    <m/>
    <s v="Miguel Delgado"/>
    <s v="Operaciones"/>
    <m/>
    <x v="0"/>
    <m/>
    <n v="3"/>
    <n v="5"/>
    <n v="1"/>
    <n v="5"/>
    <n v="0"/>
    <n v="1"/>
    <n v="3"/>
    <n v="270"/>
    <n v="5"/>
    <n v="5"/>
    <n v="3"/>
    <n v="3"/>
    <n v="5"/>
    <n v="5"/>
    <n v="5"/>
    <n v="465"/>
    <n v="735"/>
    <s v="S: el dashboard se encuentra en desarrollo y validación de datos"/>
    <m/>
    <s v="Control y optimización"/>
    <m/>
    <s v="Time reduction"/>
    <m/>
    <m/>
    <m/>
    <m/>
    <m/>
    <m/>
    <m/>
    <n v="0"/>
    <m/>
    <m/>
    <x v="4"/>
  </r>
  <r>
    <m/>
    <n v="20"/>
    <m/>
    <m/>
    <s v="Visor de Mantenimiento para PGS"/>
    <s v="Visor que permita tener en forma de resumen toda la informacíón sobre mantenimientos de pgs´s en plantas envasados: Plantas, operadores, cantidad pgs, tipos de mantenimientos, horas, productividad, costos."/>
    <m/>
    <m/>
    <x v="51"/>
    <x v="32"/>
    <n v="12"/>
    <s v="On time"/>
    <x v="4"/>
    <m/>
    <s v="Digital Nlatam - Practicantes"/>
    <x v="3"/>
    <s v="Digital"/>
    <s v="Miguel González"/>
    <s v="Diego Carpio"/>
    <s v="Heberto Marín"/>
    <m/>
    <s v="Miguel Delgado"/>
    <s v="Operaciones"/>
    <m/>
    <x v="0"/>
    <m/>
    <n v="3"/>
    <n v="5"/>
    <n v="1"/>
    <n v="5"/>
    <n v="0"/>
    <n v="3"/>
    <n v="3"/>
    <n v="300"/>
    <n v="5"/>
    <n v="5"/>
    <n v="2"/>
    <n v="3"/>
    <n v="5"/>
    <n v="5"/>
    <n v="5"/>
    <n v="450"/>
    <n v="750"/>
    <m/>
    <m/>
    <s v="Control"/>
    <m/>
    <s v="Time reduction"/>
    <m/>
    <m/>
    <m/>
    <m/>
    <m/>
    <m/>
    <m/>
    <n v="0"/>
    <m/>
    <m/>
    <x v="5"/>
  </r>
  <r>
    <m/>
    <n v="27"/>
    <s v="AM03473"/>
    <m/>
    <s v="Automatización para la Gestión de Altas de Pacientes ISSSTE"/>
    <s v="El proyecto consiste en desarrollar un proceso automatizado para la alta de pacientes y la generación del servicio inicial a partir de solicitudes enviadas vía correo electrónico. Las solicitudes, que incluyen documentos PDF con la información, serán procesadas mediante la herramienta Argus, basada en inteligencia artificial, para descifrar y convertir el contenido en datos estructurados. Posteriormente, estos datos se integrarán en el CRM y en JDE para crear el registro del paciente y la orden, completando el ciclo con la confirmación automática enviada a la institución._x000a_El objetivo principal es optimizar el tiempo de respuesta, asegurando que cada solicitud sea atendida en menos de 30 minutos, cumpliendo con los estándares establecidos por contrato. Esto permitirá sustituir el flujo manual actual, que ha generado incumplimientos en dicha métrica, con un proceso eficiente y completamente automatizado."/>
    <m/>
    <d v="2025-05-03T00:00:00"/>
    <x v="52"/>
    <x v="33"/>
    <n v="131"/>
    <s v="On time"/>
    <x v="3"/>
    <s v="No"/>
    <s v="Transformación Digital"/>
    <x v="3"/>
    <s v="T. Digital, Digitalización"/>
    <s v="NA"/>
    <s v="Alan Mendoza"/>
    <s v="Luis Banda"/>
    <s v="Adolfo Olmedo"/>
    <s v="José Ramón Rodríguez"/>
    <s v="Desarrollo de Negocios"/>
    <s v="Sí"/>
    <x v="1"/>
    <s v="Marketing/Ventas Cilindros"/>
    <n v="5"/>
    <n v="5"/>
    <n v="5"/>
    <n v="5"/>
    <m/>
    <n v="3"/>
    <n v="3"/>
    <n v="345"/>
    <n v="4"/>
    <n v="4"/>
    <n v="2"/>
    <n v="3"/>
    <n v="5"/>
    <n v="1"/>
    <n v="1"/>
    <n v="270"/>
    <n v="615"/>
    <s v="S: En proceso la orden de compra para empezar el desarrollo. "/>
    <m/>
    <s v="Tiempo / Compliance"/>
    <m/>
    <s v="Customer Service_x000a_"/>
    <m/>
    <m/>
    <m/>
    <m/>
    <m/>
    <m/>
    <m/>
    <n v="0"/>
    <m/>
    <m/>
    <x v="4"/>
  </r>
  <r>
    <m/>
    <n v="1"/>
    <m/>
    <m/>
    <s v="Dashboard del Cost to Serve. "/>
    <s v="Herramienta que permite calcular la rentabilidad por cliente / producto para basados en el cost to serve a nivel detalle que permitirá ajustar precios y tomar decisiones que incfrementen la retabilidad el negocio PGP"/>
    <m/>
    <d v="2024-09-01T00:00:00"/>
    <x v="53"/>
    <x v="6"/>
    <n v="212"/>
    <s v="On time"/>
    <x v="0"/>
    <m/>
    <s v="Digital Nlatam - Practicantes"/>
    <x v="0"/>
    <s v="Digital "/>
    <s v="Santiago Juárez"/>
    <s v="Oscar Flores"/>
    <s v="Oscar Flores"/>
    <s v="Gerardo Moya"/>
    <s v="José Ramón Rodríguez"/>
    <s v="PGP NAL."/>
    <s v="Sí"/>
    <x v="2"/>
    <s v="Marketing/Ventas Cilindros"/>
    <n v="5"/>
    <n v="5"/>
    <n v="2"/>
    <n v="5"/>
    <n v="3"/>
    <n v="3"/>
    <n v="3"/>
    <n v="390"/>
    <n v="5"/>
    <n v="5"/>
    <n v="3"/>
    <n v="5"/>
    <n v="5"/>
    <n v="3"/>
    <n v="5"/>
    <n v="465"/>
    <n v="855"/>
    <s v="S: Ya se hizo el desarrollo, se encuentra en validación y pruebas_x000a_N: Terminar las pruebas y liberarlo est.. Mar25. Calcular Beneficios"/>
    <s v="1. Se programan sesiones de seguimiento de avances 1 vez a la semana, Sem 24 al 28 de feb_x000a_2. Al terminar la primer corrida de información y ver el potencial de clientes, se hará un plan de acción para modificar precios a manera de piloto._x000a_3. Definir plan de despliegue con Gtes. comerciales - Mar 30"/>
    <s v="Incremento de precio extraordinario a cliente con bajo margen (revisar resultados en primer corrida)"/>
    <n v="15000"/>
    <s v="Add. Sales"/>
    <m/>
    <m/>
    <m/>
    <m/>
    <m/>
    <m/>
    <m/>
    <n v="0"/>
    <m/>
    <m/>
    <x v="0"/>
  </r>
  <r>
    <m/>
    <n v="1"/>
    <m/>
    <m/>
    <s v="Herramienta Digital del análisis de inventario de cilindros basado en el modelo de CIM"/>
    <s v="Herramienta gráfica que permite desplegar los resultados del modelo del Cilinder Inventory Management para identificar las oportunidades de balance y tranferencia de inventarios en las localidades de PGP"/>
    <m/>
    <d v="2024-10-01T00:00:00"/>
    <x v="54"/>
    <x v="24"/>
    <n v="117"/>
    <s v="On time"/>
    <x v="0"/>
    <m/>
    <s v="Digital Nlatam - Practicantes"/>
    <x v="0"/>
    <s v="Digital"/>
    <s v="Santiago Juárez"/>
    <s v="Diego Carpio"/>
    <s v="Francisco Mata"/>
    <s v="Gerardo Moya"/>
    <s v="José Ramón Rodríguez"/>
    <s v="PGP Nte./ Occidente / Noroeste"/>
    <s v="Sí"/>
    <x v="3"/>
    <s v="Producción/Distribución Envasados"/>
    <n v="5"/>
    <n v="5"/>
    <n v="1"/>
    <n v="5"/>
    <n v="5"/>
    <n v="1"/>
    <n v="5"/>
    <n v="405"/>
    <n v="4"/>
    <n v="5"/>
    <n v="3"/>
    <n v="5"/>
    <n v="3"/>
    <n v="5"/>
    <n v="5"/>
    <n v="450"/>
    <n v="855"/>
    <s v="S: Terminada validada por Operaciones_x000a_N: En seguimiento para su difusión y uso "/>
    <s v="Se realizan sesiones con Jose Lainez de Corporación para el entendimiento del modelo del CIM y poder aprovechar el modelo en el desarrollo del tablero"/>
    <s v="Control de Activos"/>
    <m/>
    <s v="Asset Control"/>
    <m/>
    <m/>
    <m/>
    <m/>
    <m/>
    <m/>
    <m/>
    <n v="0"/>
    <m/>
    <m/>
    <x v="0"/>
  </r>
  <r>
    <m/>
    <n v="1"/>
    <m/>
    <m/>
    <s v="Automatización de búsqueda de multas de Distribución RPA"/>
    <s v="Desarrollo de un BOT que realice la búsqueda en diferentes páginas federales y estatales, para detectar multas en vehículos de PGP"/>
    <m/>
    <d v="2025-02-19T00:00:00"/>
    <x v="55"/>
    <x v="7"/>
    <n v="236"/>
    <s v="On time"/>
    <x v="2"/>
    <s v="No"/>
    <s v="IT"/>
    <x v="3"/>
    <s v="Digitalización"/>
    <s v="TBD"/>
    <s v="Arturo Lozano"/>
    <s v="Salvador García"/>
    <s v="David Silva"/>
    <s v="Aldo Maldonado"/>
    <s v="VP Gases Envasados"/>
    <s v="Si"/>
    <x v="3"/>
    <s v="Producción/Distribución Envasados"/>
    <n v="5"/>
    <n v="5"/>
    <n v="3"/>
    <n v="5"/>
    <n v="3"/>
    <n v="3"/>
    <n v="3"/>
    <n v="405"/>
    <n v="5"/>
    <n v="5"/>
    <n v="4"/>
    <n v="5"/>
    <n v="5"/>
    <n v="5"/>
    <n v="5"/>
    <n v="510"/>
    <n v="915"/>
    <s v="S: Se solicita apertura de proyecto. Se contruyó el RPA para consulta del portan de NL dado que los portales de otros estados no despliegan la información correcta. En espera de las autoridades para que nos den acceso a Linde a un portal de alcance nacional gestionado por Alonso Teutle._x000a_N: En espera de la respuesta de las autoridades y seguir con pruebas con IT en los portales de Jalisco y Edo de Mexico"/>
    <s v="Junta con Salvador González y David Silva semana del 24 de Feb"/>
    <m/>
    <m/>
    <s v="Compliance / Control"/>
    <m/>
    <m/>
    <m/>
    <m/>
    <m/>
    <m/>
    <m/>
    <n v="0"/>
    <m/>
    <m/>
    <x v="4"/>
  </r>
  <r>
    <m/>
    <n v="3"/>
    <s v="AM03225"/>
    <m/>
    <s v="Dashboard Digital de Inventarios Hardgoods."/>
    <s v="Herramienta de análisis de inventarios de Hardgoods, rotación, venta, recepciones, precios, que permite tomar decisiones expeditas para reducir los inventarios en lento movimiento y añejamiento."/>
    <m/>
    <d v="2025-03-10T00:00:00"/>
    <x v="56"/>
    <x v="24"/>
    <n v="51"/>
    <s v="On time"/>
    <x v="1"/>
    <s v="No"/>
    <s v="Digital Nlatam - Practicantes"/>
    <x v="0"/>
    <s v="IT Juan España*"/>
    <s v="Braulio Martínez"/>
    <s v="Marco Pacheco"/>
    <s v="Nancy González"/>
    <s v="Gerardo Moya"/>
    <s v="José Ramón Rodríguez"/>
    <s v="PGP NAL."/>
    <s v="Sí"/>
    <x v="1"/>
    <s v="Marketing/Ventas Cilindros"/>
    <n v="3"/>
    <n v="5"/>
    <n v="2"/>
    <n v="5"/>
    <n v="5"/>
    <n v="3"/>
    <n v="5"/>
    <n v="420"/>
    <n v="5"/>
    <n v="5"/>
    <n v="4"/>
    <n v="5"/>
    <n v="5"/>
    <n v="5"/>
    <n v="5"/>
    <n v="510"/>
    <n v="930"/>
    <s v="S: Terminado el tablero_x000a_N: Hay una columna que aunque está definida la información tiene inconsistencia pero se requiere que Juan España proporcione la información correcta. Se está dando seguimiento."/>
    <s v="Terminado el visor."/>
    <n v="100000"/>
    <m/>
    <s v="Time reduction"/>
    <m/>
    <m/>
    <m/>
    <m/>
    <m/>
    <m/>
    <m/>
    <n v="0"/>
    <d v="2025-08-01T00:00:00"/>
    <d v="2026-07-01T00:00:00"/>
    <x v="0"/>
  </r>
  <r>
    <m/>
    <n v="1"/>
    <s v="AM03222"/>
    <m/>
    <s v="APP y BD para alimentación de licencias de conductores PGP ."/>
    <s v="Aplicación para la alimentación de las licencias de conductores PGP a nivel nacional, que permite el tracking de la vigencia."/>
    <m/>
    <d v="2025-04-11T00:00:00"/>
    <x v="57"/>
    <x v="24"/>
    <n v="16"/>
    <s v="On time"/>
    <x v="2"/>
    <s v="No"/>
    <s v="Digital Nlatam - Practicantes"/>
    <x v="0"/>
    <s v="Digital"/>
    <s v="Braulio Martínez"/>
    <s v="Diego Carpio"/>
    <s v="Manuel Lozoya"/>
    <s v="NA"/>
    <s v="Miguel Delgado"/>
    <s v="Operaciones"/>
    <s v="Si"/>
    <x v="1"/>
    <s v="Producción/Distribución Envasados"/>
    <n v="3"/>
    <n v="5"/>
    <n v="3"/>
    <n v="5"/>
    <n v="3"/>
    <n v="3"/>
    <n v="5"/>
    <n v="405"/>
    <n v="5"/>
    <n v="5"/>
    <n v="4"/>
    <n v="3"/>
    <n v="3"/>
    <n v="5"/>
    <n v="5"/>
    <n v="450"/>
    <n v="855"/>
    <s v="S: BD terminada y APP_x000a_N: Publicación y Capacitación de personal de Operaciones para alimentar información"/>
    <s v="Terminado el desarrollo, solo falta validar acceso con ID y alimentar BD con datos de RH proporcionados por Laura Ocampo."/>
    <n v="10000"/>
    <m/>
    <s v="Compliance / Control"/>
    <m/>
    <m/>
    <m/>
    <m/>
    <m/>
    <m/>
    <m/>
    <n v="0"/>
    <d v="2025-08-01T00:00:00"/>
    <d v="2026-07-01T00:00:00"/>
    <x v="0"/>
  </r>
  <r>
    <m/>
    <n v="1"/>
    <m/>
    <m/>
    <s v="APP y BD para alimentación de Constancia de Aptitud Psicofísica de conductores PGP"/>
    <s v="Aplicación para la alimentación de las Constancias de Aptitud Psicofísica de conductores PGP a nivel nacional. Requerimiento de Compliance para SCT"/>
    <m/>
    <d v="2025-04-29T00:00:00"/>
    <x v="57"/>
    <x v="24"/>
    <n v="16"/>
    <s v="On time"/>
    <x v="2"/>
    <s v="No"/>
    <s v="Digital Nlatam - Practicantes"/>
    <x v="0"/>
    <s v="Digital"/>
    <s v="Braulio Martínez"/>
    <s v="Jesús Guzmán"/>
    <s v="Diego Carpio"/>
    <s v="NA"/>
    <s v="Miguel Delgado"/>
    <s v="Operaciones"/>
    <s v="Si"/>
    <x v="1"/>
    <s v="Producción/Distribución Envasados"/>
    <n v="3"/>
    <n v="5"/>
    <n v="3"/>
    <n v="5"/>
    <n v="3"/>
    <n v="3"/>
    <n v="5"/>
    <n v="405"/>
    <n v="5"/>
    <n v="5"/>
    <n v="4"/>
    <n v="3"/>
    <n v="3"/>
    <n v="5"/>
    <n v="5"/>
    <n v="450"/>
    <n v="855"/>
    <s v="S: BD terminada y APP_x000a_N: Publicación y Capacitación de personal de Operaciones para alimentar información"/>
    <s v="Obtener la información del personal por parte de RH."/>
    <n v="10000"/>
    <m/>
    <s v="Compliance / Control"/>
    <m/>
    <m/>
    <m/>
    <m/>
    <m/>
    <m/>
    <m/>
    <n v="0"/>
    <d v="2025-08-01T00:00:00"/>
    <d v="2026-07-01T00:00:00"/>
    <x v="0"/>
  </r>
  <r>
    <m/>
    <n v="1"/>
    <m/>
    <m/>
    <s v="App para la Digitalización del proceso de registro de Mtto de Cilindros"/>
    <s v="Se sustituyen formatos de Excel por una APP que permite registrar la información de los Mttos de Cil. y PGS relacionado hasta 17 servicios distintos con su respectivo costo y tiempo para medir eficiencias del proceso por operador y planta"/>
    <m/>
    <d v="2025-03-07T00:00:00"/>
    <x v="58"/>
    <x v="24"/>
    <n v="41"/>
    <s v="On time"/>
    <x v="4"/>
    <s v="No"/>
    <s v="Digital Nlatam - Practicantes"/>
    <x v="0"/>
    <s v="Digital"/>
    <s v="Santiago Juárez"/>
    <s v="Diego Carpio"/>
    <s v="Heberto Marin"/>
    <s v="NA"/>
    <s v="Miguel Delgado"/>
    <s v="Operaciones"/>
    <s v="Si"/>
    <x v="1"/>
    <s v="Producción/Distribución Envasados"/>
    <n v="3"/>
    <n v="5"/>
    <n v="1"/>
    <n v="5"/>
    <n v="3"/>
    <n v="3"/>
    <n v="5"/>
    <n v="375"/>
    <n v="5"/>
    <n v="5"/>
    <n v="5"/>
    <n v="3"/>
    <n v="5"/>
    <n v="5"/>
    <n v="5"/>
    <n v="495"/>
    <n v="870"/>
    <s v="S: App terminada y presentada en el comité digitalización"/>
    <s v="Terminado"/>
    <n v="75000"/>
    <m/>
    <s v="Time reduction"/>
    <m/>
    <m/>
    <m/>
    <m/>
    <m/>
    <m/>
    <m/>
    <n v="0"/>
    <m/>
    <m/>
    <x v="0"/>
  </r>
  <r>
    <m/>
    <n v="1"/>
    <m/>
    <m/>
    <s v="Herramienta / Visor de costos y gastos Gases Envasados"/>
    <s v="Herramienta que permita visualizar la información actualizada de costos y gastos al detalle, que facilite el análisis y envíe alertas de gastos fuera de promedio."/>
    <s v="A diferencia de Decision y el cubo de gastos, en esta herramienta puedes visualizar la información a un nivel del detalle mínimo del año actual y el año anterior así como tambien análisis y variaciones de los datos."/>
    <d v="2025-05-14T00:00:00"/>
    <x v="34"/>
    <x v="18"/>
    <n v="79"/>
    <s v="On time"/>
    <x v="1"/>
    <s v="No"/>
    <s v="Transformación Digital"/>
    <x v="0"/>
    <s v="SSC"/>
    <m/>
    <s v="Marco Pacheco"/>
    <s v="Marco Pacheco"/>
    <s v="Aldo Maldonado"/>
    <s v="José Ramón Rodríguez"/>
    <s v="PGP Nacional"/>
    <s v="Si"/>
    <x v="0"/>
    <s v="Marketing/Ventas Cilindros"/>
    <n v="3"/>
    <n v="5"/>
    <n v="1"/>
    <n v="5"/>
    <n v="1"/>
    <n v="3"/>
    <n v="3"/>
    <n v="315"/>
    <n v="5"/>
    <n v="5"/>
    <n v="3"/>
    <n v="3"/>
    <n v="5"/>
    <n v="3"/>
    <n v="5"/>
    <n v="435"/>
    <n v="750"/>
    <s v="S: Card 34390. Se termina y libera desarrollo de dashboard. Se capacita a la gerencia comercial de GE._x000a_"/>
    <m/>
    <s v="Reducción de Tiempos"/>
    <m/>
    <s v="Time reduction"/>
    <m/>
    <m/>
    <m/>
    <m/>
    <m/>
    <m/>
    <m/>
    <n v="0"/>
    <m/>
    <m/>
    <x v="6"/>
  </r>
  <r>
    <m/>
    <n v="1"/>
    <m/>
    <m/>
    <s v="Herramienta Digital (visor) de KPI´s  básicos del proceso de Mtto de Cilindros. _x000a_"/>
    <s v="Dashboard que permite la generación automática delos KPIs básicos del proceso e Mtto de Cilindros  que actualmente se generan de manera manual en plantas PGP._x000a_"/>
    <m/>
    <d v="2025-04-15T00:00:00"/>
    <x v="49"/>
    <x v="16"/>
    <n v="30"/>
    <s v="On time"/>
    <x v="4"/>
    <s v="No"/>
    <s v="Digital Nlatam - Practicantes"/>
    <x v="0"/>
    <s v="Digital"/>
    <s v="Santiago Juárez"/>
    <s v="Diego Carpio"/>
    <s v="Heberto Marin"/>
    <s v="NA"/>
    <s v="Miguel Delgado"/>
    <s v="Operaciones"/>
    <s v="Si"/>
    <x v="1"/>
    <s v="Producción/Distribución Envasados"/>
    <n v="3"/>
    <n v="5"/>
    <n v="1"/>
    <n v="5"/>
    <n v="3"/>
    <n v="3"/>
    <n v="5"/>
    <n v="375"/>
    <n v="5"/>
    <n v="5"/>
    <n v="5"/>
    <n v="3"/>
    <n v="5"/>
    <n v="5"/>
    <n v="5"/>
    <n v="495"/>
    <n v="870"/>
    <s v="S: Se finalizó el visor con los KPIS básicos de productividad en mantenimiento de cilindros._x000a_N: Como siguiente proyecto se incluirán los costos de los insumos para los mantenimientos al tablero para validación de costos del proceso por planta."/>
    <s v="Terminado. La siguiente etapa del visor será realizado por Miguel González (donde se incluyen costos de insumos de mantenimientos)."/>
    <s v="Eficiencia Operativa"/>
    <m/>
    <s v="Time reduction"/>
    <m/>
    <m/>
    <m/>
    <m/>
    <m/>
    <m/>
    <m/>
    <n v="0"/>
    <m/>
    <m/>
    <x v="0"/>
  </r>
  <r>
    <m/>
    <n v="7"/>
    <m/>
    <m/>
    <s v="Sistema de administración de permisos y requerimientos de autoridades localidades LInde: BD , APP  para alimentación  y visor de estatus"/>
    <s v="Aplicación para alimentación de estatus de permisos y requerimientos de autoridades para localidades Linde complementada por un visor que muestra el estatus de permisos y requiermientos en las localidades._x000a_"/>
    <m/>
    <d v="2025-05-05T00:00:00"/>
    <x v="34"/>
    <x v="26"/>
    <n v="47"/>
    <s v="On time"/>
    <x v="0"/>
    <s v="No"/>
    <s v="Digital Nlatam - Practicantes"/>
    <x v="0"/>
    <s v="Digital"/>
    <s v="Santiago Juárez"/>
    <s v="Juan José Ochoa"/>
    <s v="Eduardo Galván"/>
    <s v="NA"/>
    <s v="Miguel Delgado"/>
    <s v="Operaciones"/>
    <s v="Si"/>
    <x v="1"/>
    <s v="Marketing/Ventas Cilindros"/>
    <n v="5"/>
    <n v="5"/>
    <n v="4"/>
    <n v="5"/>
    <n v="5"/>
    <n v="3"/>
    <n v="5"/>
    <n v="480"/>
    <n v="5"/>
    <n v="5"/>
    <n v="4"/>
    <n v="3"/>
    <n v="3"/>
    <n v="5"/>
    <n v="5"/>
    <n v="450"/>
    <n v="930"/>
    <s v="S: Se desarrollaron BD, APPs y visor referentes a permisos y otros requerimientos (RH, COFEPRIS, Otros) para Tiendas."/>
    <s v="APPS listas desarrolladas por Santiago Juárez y el reporte de bi en ajustes por Braulio Martínez"/>
    <s v="Compliance"/>
    <m/>
    <s v="Compliance / Control"/>
    <m/>
    <m/>
    <m/>
    <m/>
    <m/>
    <m/>
    <m/>
    <n v="0"/>
    <m/>
    <m/>
    <x v="0"/>
  </r>
  <r>
    <m/>
    <n v="1"/>
    <m/>
    <m/>
    <s v="Herramienta Digital para el análisis y seguimiento de licencias y Constancias Psicofísicas de conductores linde."/>
    <s v="Visor que reportará estatus de licencias y Constancias Psicofísicas de conductores PGP a nivel nacional así como de las alertas emitidas previas a los vencimientos de documentos"/>
    <m/>
    <d v="2025-04-23T00:00:00"/>
    <x v="39"/>
    <x v="26"/>
    <n v="35"/>
    <s v="On time"/>
    <x v="2"/>
    <s v="No"/>
    <s v="Digital Nlatam - Practicantes"/>
    <x v="0"/>
    <s v="Digital"/>
    <s v="Braulio Martínez"/>
    <s v="Diego Carpio"/>
    <s v="Manuel Lozoya"/>
    <s v="NA"/>
    <s v="Miguel Delgado"/>
    <s v="Operaciones"/>
    <s v="Si"/>
    <x v="1"/>
    <s v="Producción/Distribución Envasados"/>
    <n v="3"/>
    <n v="5"/>
    <n v="3"/>
    <n v="5"/>
    <n v="3"/>
    <n v="3"/>
    <n v="5"/>
    <n v="405"/>
    <n v="5"/>
    <n v="5"/>
    <n v="4"/>
    <n v="3"/>
    <n v="3"/>
    <n v="5"/>
    <n v="5"/>
    <n v="450"/>
    <n v="855"/>
    <s v="S: Ya se cuenta con el visor, solo se está ajustando un powerautomate para el envío de alertas."/>
    <m/>
    <s v="Compliance"/>
    <m/>
    <s v="Compliance / Control"/>
    <m/>
    <m/>
    <m/>
    <m/>
    <m/>
    <m/>
    <m/>
    <n v="0"/>
    <m/>
    <m/>
    <x v="0"/>
  </r>
  <r>
    <m/>
    <n v="98"/>
    <m/>
    <m/>
    <s v="Desarrollo de APP para alta de prospectos de PSOs MAPAX de  Atmósfera controlada para alimentos."/>
    <s v="Desarrollo de una BD y APP que pueda alimentar la fuerza de ventas con proyectos prospecto para las PSOs MAPAX de atmósfera controlada para Alimentos. La APP servirá para asesorar a los vendedores de acuerdo a sus prospectos por parte de Nineth Gallegos y además llevar una administración de captura de leads para el negocio de Alimentos y Bebidas (desarrollo de mercado). La APP quedó instertada en el sitio de Sharepoint de Alimentos y Bebidas, también desarrollado por el área de Digitalización y Procesos."/>
    <m/>
    <d v="2025-06-25T00:00:00"/>
    <x v="59"/>
    <x v="34"/>
    <n v="19"/>
    <s v="On time"/>
    <x v="1"/>
    <s v="No"/>
    <s v="Digital Nlatam - Practicantes"/>
    <x v="0"/>
    <s v="Digital"/>
    <s v="Santiago Juárez"/>
    <s v="Nineth Gallegos"/>
    <s v="Nineth Gallegos"/>
    <s v="NA"/>
    <s v="José Ramón Rodríguez"/>
    <s v="Desarrollo de Negocios"/>
    <s v="Si"/>
    <x v="1"/>
    <s v="Marketing/Ventas Cilindros"/>
    <n v="3"/>
    <n v="1"/>
    <n v="2"/>
    <n v="5"/>
    <n v="0"/>
    <n v="3"/>
    <n v="0"/>
    <n v="210"/>
    <n v="5"/>
    <n v="5"/>
    <n v="4"/>
    <n v="5"/>
    <n v="3"/>
    <n v="5"/>
    <n v="5"/>
    <n v="480"/>
    <n v="690"/>
    <s v="S: Se tienes ya  la APP de maduración, pero se que requiere ser agregadas el resto de PSOs. Como una siguiente etapa, se verá con Edgar Madrigal y Cindy Lozano si en CRM se puede poner la información para evitar tener una herramienta que pueda estar en CRM integrada."/>
    <m/>
    <s v="Ventas"/>
    <m/>
    <s v="Add. Sales"/>
    <m/>
    <m/>
    <m/>
    <m/>
    <m/>
    <m/>
    <m/>
    <n v="0"/>
    <m/>
    <m/>
    <x v="0"/>
  </r>
  <r>
    <m/>
    <n v="25"/>
    <m/>
    <m/>
    <s v="Capacitación para el programa del PESD"/>
    <s v="Desarrollo de materiales de capacitación digitales en Synthesia sobre el PESD para Conductores profesionales, que serán publicados en Elevate y tendrán exámenes para asegurar el aprendizaje."/>
    <m/>
    <d v="2024-12-06T00:00:00"/>
    <x v="60"/>
    <x v="33"/>
    <n v="20"/>
    <s v="No iniciado"/>
    <x v="2"/>
    <s v="No"/>
    <s v="Digital Nlatam - Practicantes"/>
    <x v="3"/>
    <s v="Digital"/>
    <s v="Valenti Arriaga"/>
    <s v="Arturo Lozano"/>
    <s v="Arturo Lozano"/>
    <s v="ND"/>
    <s v="Tania Mercado"/>
    <s v="Operaciones"/>
    <s v="Sí"/>
    <x v="1"/>
    <s v="Distribución Bulk/Servicio a Clientes - Instalaciones"/>
    <n v="3"/>
    <n v="1"/>
    <n v="4"/>
    <n v="5"/>
    <n v="1"/>
    <n v="5"/>
    <n v="5"/>
    <n v="360"/>
    <n v="5"/>
    <n v="5"/>
    <n v="3"/>
    <n v="5"/>
    <n v="3"/>
    <n v="5"/>
    <n v="5"/>
    <n v="465"/>
    <n v="825"/>
    <s v="S: Se tiene ya asignado al nuevo practicante Valenti Arriaga, el cual ya está entrenado en Synthesia. Ya se tuvo la primera sesión con Arturo Lozano y Salvador González. Se generó el primer script pero falta que Salvador González comparta más información (actualizado al 28 sept 25)"/>
    <s v="Solicitar a Arturo Lozano los materiales de capacitación para generarvideo en Synthesia."/>
    <m/>
    <m/>
    <s v="Compliance / Control"/>
    <m/>
    <m/>
    <m/>
    <m/>
    <m/>
    <m/>
    <m/>
    <n v="0"/>
    <m/>
    <m/>
    <x v="5"/>
  </r>
  <r>
    <s v="E2"/>
    <n v="35"/>
    <m/>
    <m/>
    <s v="App Medigas, Rediseño"/>
    <s v="Re diseño de App Medigas para permitir que los pacientes soliciten accesorios, cilindros chicos, o la recolección de activos._x000a_"/>
    <m/>
    <m/>
    <x v="26"/>
    <x v="17"/>
    <n v="304"/>
    <s v="Cancelado"/>
    <x v="3"/>
    <s v="No"/>
    <s v="Transformación Digital"/>
    <x v="2"/>
    <s v="SSC"/>
    <s v="NA"/>
    <s v="Alan Mendoza"/>
    <s v="Cindy Lozano"/>
    <s v="Christian Carrillo"/>
    <s v="José Ramón Rodríguez"/>
    <s v="Desarrollo de Negocios"/>
    <s v="Sí"/>
    <x v="1"/>
    <s v="Distribución Bulk/Servicio a Clientes - Instalaciones"/>
    <n v="4"/>
    <n v="5"/>
    <n v="5"/>
    <n v="5"/>
    <n v="1"/>
    <n v="3"/>
    <n v="5"/>
    <n v="420"/>
    <n v="5"/>
    <n v="5"/>
    <n v="2"/>
    <n v="5"/>
    <n v="3"/>
    <n v="1"/>
    <n v="5"/>
    <n v="390"/>
    <n v="810"/>
    <s v="S: Estaba en la etapa de análisis de los requerimientos extra (por pacientes). Originalmente esto surgió por el equipo de T. Digital para generar la adopción por parte de pacientes que siguen marcando al CSC Medigas para solicitudes EXTRA a recargas (otro tipo de accesorio o cilindro y eso no se puede hacer en la APP y es el ajuste que proponía T. Digital). Se quedó en backlog por parte de T. Digital dado que les asignaron otras responsabilidades._x000a_N: En Validación con Edgar Madrigal y Cindy Lozano si se llevará a cabo este año o no."/>
    <s v="Proyecto colocado en backlog por el área de transformación digital dado que es un nice to have y actualmente el equipo se está enfocando en otras necesidades, además que esto nunca fue solicitado por el negocio."/>
    <n v="60000"/>
    <s v="Tiempo - Hard Savings $ 60 K USD (disminución de 4 agentes $25k MXN/mes en CSC por conversión digital)_x000a_"/>
    <s v="Mejora de Servicio a pacientes"/>
    <m/>
    <m/>
    <m/>
    <m/>
    <m/>
    <m/>
    <m/>
    <n v="0"/>
    <m/>
    <m/>
    <x v="1"/>
  </r>
  <r>
    <s v="A10"/>
    <n v="107"/>
    <m/>
    <m/>
    <s v="Automatización toma de pedidos y solicitud de productos especiales a Pta. Sto. Domingo."/>
    <s v="BOT que pueda leer mails y que detecte información sobre pedidos especiales de RTVs o VM para clientes de productos específicos (especiales) que solo se produzcan y tienen que pedir a Pta. Sto. Domingo. "/>
    <m/>
    <d v="2025-01-01T00:00:00"/>
    <x v="4"/>
    <x v="3"/>
    <m/>
    <s v="Cancelado"/>
    <x v="4"/>
    <s v="No"/>
    <s v="Digital Nlatam - Practicantes"/>
    <x v="1"/>
    <s v="IT Local"/>
    <s v="David Márquez"/>
    <s v="Alejandro Torres"/>
    <s v="Abraham Ramos "/>
    <s v="Yasmin Barragan "/>
    <s v="Miguel Delgado"/>
    <s v="PGP Centro/Sur"/>
    <s v="Sí"/>
    <x v="1"/>
    <s v="Producción/Distribución Envasados"/>
    <n v="2"/>
    <n v="1"/>
    <n v="1"/>
    <n v="5"/>
    <n v="1"/>
    <n v="5"/>
    <n v="3"/>
    <n v="270"/>
    <n v="5"/>
    <n v="5"/>
    <n v="4"/>
    <n v="1"/>
    <n v="3"/>
    <n v="5"/>
    <n v="3"/>
    <n v="390"/>
    <n v="660"/>
    <s v="S: Análisis del Requerimientos. Actualmente se tiene una solución que pudiera usarse a partir de información de correos_x000a_N: Concluir el RFP con Requester y revisar solución actual. Algo adicional pudiera ser con AI. Invitar a Adolfo Olmedo"/>
    <m/>
    <m/>
    <m/>
    <s v="Tiempo_x000a_Servicio"/>
    <m/>
    <m/>
    <m/>
    <m/>
    <m/>
    <m/>
    <m/>
    <n v="0"/>
    <m/>
    <m/>
    <x v="2"/>
  </r>
  <r>
    <s v="A3"/>
    <n v="18"/>
    <m/>
    <m/>
    <s v="Implementación Azure B2C"/>
    <s v="Implementación de Azure B2C para unificar cuentas de usuarios en canales digitales: Portales, Recarga Linde web, Apps móviles._x000a_"/>
    <m/>
    <s v="PROYECTO ANTERIOR"/>
    <x v="15"/>
    <x v="35"/>
    <n v="335"/>
    <s v="On time"/>
    <x v="3"/>
    <s v="No"/>
    <s v="Transformación Digital"/>
    <x v="0"/>
    <s v="SSC"/>
    <s v="NA"/>
    <s v="Edgar Madrigal"/>
    <s v="Cindy Lozano"/>
    <s v="Christian Carrillo"/>
    <s v="José Ramón Rodríguez"/>
    <s v="Desarrollo de Negocios"/>
    <s v="Sí"/>
    <x v="1"/>
    <s v="Marketing/Ventas Cilindros"/>
    <n v="3"/>
    <n v="5"/>
    <n v="5"/>
    <n v="5"/>
    <n v="0"/>
    <n v="3"/>
    <n v="5"/>
    <n v="390"/>
    <n v="3"/>
    <n v="5"/>
    <n v="2"/>
    <n v="5"/>
    <n v="3"/>
    <n v="1"/>
    <n v="3"/>
    <n v="330"/>
    <n v="720"/>
    <s v="S: Desarrollo terminado, en etapa de estabilización previo al Go Live."/>
    <m/>
    <m/>
    <m/>
    <s v="Customer Service_x000a_"/>
    <m/>
    <m/>
    <m/>
    <m/>
    <m/>
    <m/>
    <m/>
    <n v="0"/>
    <m/>
    <m/>
    <x v="0"/>
  </r>
  <r>
    <m/>
    <n v="7"/>
    <m/>
    <m/>
    <s v="Sistema de administración de permisos y requerimientos de autoridades en PLANTAS Linde: BD, APP  para alimentación  y visor de estatus de los anteriores. Tiendas"/>
    <s v="Desarrollo de 6 Aplicaciones para alimentación de estatus de permisos y requerimientos de autoridades para Tiends, Plantas ( PGP y GI), Nitropet, Onsite, Oficinas, Inmuebles y unidades de distribuión (PGP, Bulk, Nitropet). Así mismo un visor que muestra el estatus de permisos y requiermientos en las localidades. Se complementó el proyecto con guías y videos de cómo hacer la evaluación en las APPs._x000a_"/>
    <m/>
    <d v="2019-06-01T00:00:00"/>
    <x v="61"/>
    <x v="36"/>
    <n v="41"/>
    <s v="On time"/>
    <x v="0"/>
    <s v="No"/>
    <s v="Digital Nlatam - Practicantes"/>
    <x v="0"/>
    <s v="Digital"/>
    <s v="Santiago Juárez"/>
    <s v="Juan José Ochoa"/>
    <s v="Eduardo Galván"/>
    <s v="NA"/>
    <s v="Miguel Delgado"/>
    <s v="Operaciones"/>
    <s v="Si"/>
    <x v="1"/>
    <s v="Marketing/Ventas Cilindros"/>
    <n v="5"/>
    <n v="5"/>
    <n v="4"/>
    <n v="5"/>
    <n v="5"/>
    <n v="3"/>
    <n v="5"/>
    <n v="480"/>
    <n v="5"/>
    <n v="5"/>
    <n v="4"/>
    <n v="3"/>
    <n v="3"/>
    <n v="5"/>
    <n v="5"/>
    <n v="450"/>
    <n v="930"/>
    <s v="S: Requerimiento por parte del Ing. Eduardo Galván que fue evolucionando de ser para efectuar un due diligence de permisos y requerimientos de autoridades en tiendas, a evaluación también de Plantas (PGP y Bulk), Nitropet, Onsite, Oficinas, Inmuebles y unidades de distribución (Bulk, Nitropet, PGP) a nivel México. Se desarrollaron las bases de datos, 6 APPs, un visor en powerbi y guías (PDF) con su respectivo video de cómo llevar a cabo la evaluación para cada APP (segmento)."/>
    <m/>
    <s v="Compliance"/>
    <m/>
    <s v="Compliance / Control"/>
    <m/>
    <m/>
    <m/>
    <m/>
    <m/>
    <m/>
    <m/>
    <n v="0"/>
    <m/>
    <m/>
    <x v="0"/>
  </r>
  <r>
    <m/>
    <n v="100"/>
    <m/>
    <m/>
    <s v="App para seguimiento de buenas prácticas de producto medicinal en sucursales."/>
    <s v="Llevar el seguimiento de visitas y hallazgos de los responsables sanitarios a las sucursales."/>
    <m/>
    <d v="2025-02-01T00:00:00"/>
    <x v="4"/>
    <x v="3"/>
    <m/>
    <s v="No iniciado"/>
    <x v="0"/>
    <s v="No"/>
    <s v="Digital Nlatam - Practicantes"/>
    <x v="1"/>
    <s v="Digital"/>
    <s v="Santiago Juárez"/>
    <s v="Oscar Flores"/>
    <s v="Aldo Maldonado"/>
    <s v="N/A"/>
    <s v="José Ramón Rodríguez"/>
    <s v="PGP Nacional"/>
    <s v="Sí"/>
    <x v="1"/>
    <s v="Marketing/Ventas Cilindros"/>
    <n v="3"/>
    <n v="5"/>
    <n v="1"/>
    <n v="3"/>
    <n v="0"/>
    <n v="5"/>
    <n v="3"/>
    <n v="300"/>
    <n v="5"/>
    <n v="5"/>
    <n v="4"/>
    <n v="3"/>
    <n v="3"/>
    <n v="3"/>
    <n v="3"/>
    <n v="390"/>
    <n v="690"/>
    <s v="S: Se identificó la oportunidad_x000a_N: Sesión con el negocio para definir requerimientos"/>
    <s v="Este proyecto es posible se cancele dado que quedó incluido en el proyecto solciitado por el Ing. Galván."/>
    <m/>
    <m/>
    <s v="Control y cumplimiento para la continuidad del negocio"/>
    <m/>
    <m/>
    <m/>
    <m/>
    <m/>
    <m/>
    <m/>
    <n v="0"/>
    <m/>
    <m/>
    <x v="2"/>
  </r>
  <r>
    <m/>
    <n v="1"/>
    <m/>
    <m/>
    <s v="Visor para registro de auditorías y cumplimiento de normatividad CALIDAD en plantas._x000a_"/>
    <s v="Generación de un visor de resultados de auditorías realizadas por el área de Calidad y externos en plantas Linde México, así como validación de requerimientos normativos. El visor tiene como objetivo dar seguimiento a resultados y planes de acción ante no conformidades resultantes en las auditorías._x000a_"/>
    <m/>
    <d v="2025-05-23T00:00:00"/>
    <x v="23"/>
    <x v="37"/>
    <n v="52"/>
    <s v="On time"/>
    <x v="7"/>
    <s v="No"/>
    <s v="Digital Nlatam - Practicantes"/>
    <x v="0"/>
    <s v="Digital"/>
    <s v="Santiago Juárez"/>
    <s v="Brenda Apreza"/>
    <s v="Alejandra Medrano"/>
    <s v="NA"/>
    <s v="Miguel Delgado"/>
    <s v="Operaciones"/>
    <s v="Sí"/>
    <x v="1"/>
    <s v="Calidad"/>
    <n v="5"/>
    <n v="5"/>
    <n v="1"/>
    <n v="5"/>
    <n v="1"/>
    <n v="3"/>
    <n v="5"/>
    <n v="375"/>
    <n v="5"/>
    <n v="5"/>
    <n v="5"/>
    <n v="3"/>
    <n v="5"/>
    <n v="5"/>
    <n v="5"/>
    <n v="495"/>
    <n v="870"/>
    <s v="S: Se tiene la estructura del visor, solo se espera que IT libere la extracción de datos del Sistema de Calidad para enlazarlo al tablero y tener completa la información a mostrar en el tablero."/>
    <m/>
    <s v="Compliance"/>
    <s v="Control / Compliance"/>
    <s v="Compliance / Control"/>
    <m/>
    <m/>
    <m/>
    <m/>
    <m/>
    <m/>
    <m/>
    <n v="0"/>
    <m/>
    <m/>
    <x v="0"/>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9">
  <r>
    <m/>
    <n v="1"/>
    <m/>
    <m/>
    <s v="Visor para registro de auditorías y cumplimiento de normatividad CALIDAD en plantas._x000a_"/>
    <s v="Generación de un visor de resultados de auditorías realizadas por el área de Calidad y externos en plantas Linde México, así como validación de requerimientos normativos. El visor tiene como objetivo dar seguimiento a resultados y planes de acción ante no conformidades resultantes en las auditorías._x000a_"/>
    <m/>
    <d v="2025-05-23T00:00:00"/>
    <d v="2025-07-07T00:00:00"/>
    <d v="2025-08-28T00:00:00"/>
    <n v="52"/>
    <s v="On time"/>
    <x v="0"/>
    <s v="No"/>
    <s v="Digital Nlatam - Practicantes"/>
    <x v="0"/>
    <s v="Digital"/>
    <s v="Santiago Juárez"/>
    <s v="Brenda Apreza"/>
    <s v="Alejandra Medrano"/>
    <s v="NA"/>
    <s v="Miguel Delgado"/>
    <s v="Operaciones"/>
    <s v="Sí"/>
    <s v="Claudia Oliden"/>
    <s v="Calidad"/>
    <n v="5"/>
    <n v="5"/>
    <n v="1"/>
    <n v="5"/>
    <n v="1"/>
    <n v="3"/>
    <n v="5"/>
    <n v="375"/>
    <n v="5"/>
    <n v="5"/>
    <n v="5"/>
    <n v="3"/>
    <n v="5"/>
    <n v="5"/>
    <n v="5"/>
    <n v="495"/>
    <n v="870"/>
    <s v="S: Se tiene la estructura del visor, solo se espera que IT libere la extracción de datos del Sistema de Calidad para enlazarlo al tablero y tener completa la información a mostrar en el tablero."/>
    <m/>
    <s v="Compliance"/>
    <s v="Control / Compliance"/>
    <s v="Compliance / Control"/>
    <m/>
    <m/>
    <m/>
    <m/>
    <m/>
    <m/>
    <m/>
    <n v="0"/>
    <m/>
    <m/>
    <s v="Terminado"/>
  </r>
  <r>
    <m/>
    <n v="111"/>
    <m/>
    <m/>
    <s v="Tablero KPIS de Distribución PGP"/>
    <s v="Tablero en PowerBi donde se muestren los principales KPIs de Distribución."/>
    <m/>
    <d v="2024-12-06T00:00:00"/>
    <m/>
    <m/>
    <m/>
    <s v="Cancelado"/>
    <x v="1"/>
    <s v="No"/>
    <s v="Digital Nlatam"/>
    <x v="1"/>
    <s v="Digital"/>
    <s v="NA"/>
    <s v="Arturo Lozano"/>
    <s v="Arturo Lozano"/>
    <s v="ND"/>
    <s v="Miguel Delgado"/>
    <s v="Operaciones"/>
    <s v="Sí"/>
    <s v="Claudia Oliden"/>
    <s v="Producción/Distribución Envasados"/>
    <n v="3"/>
    <n v="5"/>
    <n v="1"/>
    <n v="5"/>
    <n v="1"/>
    <n v="5"/>
    <n v="5"/>
    <n v="375"/>
    <n v="1"/>
    <n v="5"/>
    <n v="2"/>
    <n v="3"/>
    <n v="3"/>
    <n v="1"/>
    <n v="1"/>
    <n v="240"/>
    <n v="615"/>
    <s v="S: Se tienen actualmente KPIs de distribución._x000a_N: se requiere junta con el negocio para definir requerimientos y alcances de la oportunidad"/>
    <s v="Este tablero fue un requerimiento de Arturo Lozano, sin embargo se está planeando otro proyecto con KPIS de OPERACIONES, lo cual puede absover este requerimiento. Se considera cancelar este proyecto para ingresarlo en el otro de tablero KPIS OPERACIONES."/>
    <m/>
    <m/>
    <m/>
    <m/>
    <m/>
    <m/>
    <m/>
    <m/>
    <m/>
    <m/>
    <n v="0"/>
    <m/>
    <m/>
    <s v="Cancelado"/>
  </r>
  <r>
    <m/>
    <n v="116"/>
    <m/>
    <m/>
    <s v="Automatización de proceso de validación de conductores en tecnología a bordo de unidades."/>
    <s v="Reconocimiento facial a conductores profesionales para contar sus horas de servicio y tener disponible en un tablero:_x000a_i._x0009_En el acceso a la localidad para el check in e inician las horas de servicio._x000a_ii._x0009_En la unidad check in para iniciar la ruta e inician horas de conducción._x000a_iii._x0009_Check out al terminar la ruta._x000a_iv._x0009_Check out al salir de la localidad y cerrar las Horas de servicio del conductor."/>
    <m/>
    <d v="2024-12-06T00:00:00"/>
    <m/>
    <m/>
    <m/>
    <s v="Cancelado"/>
    <x v="1"/>
    <s v="No"/>
    <s v="Digital Nlatam"/>
    <x v="1"/>
    <s v="IT Group"/>
    <s v="NA"/>
    <s v="Arturo Lozano"/>
    <s v="Arturo Lozano"/>
    <s v="ND"/>
    <s v="Miguel Delgado"/>
    <s v="Operaciones"/>
    <s v="Sí"/>
    <m/>
    <s v="Producción/Distribución Envasados"/>
    <n v="3"/>
    <n v="1"/>
    <n v="4"/>
    <n v="3"/>
    <n v="1"/>
    <n v="3"/>
    <n v="3"/>
    <n v="270"/>
    <n v="3"/>
    <n v="3"/>
    <n v="2"/>
    <n v="3"/>
    <n v="1"/>
    <n v="3"/>
    <n v="1"/>
    <n v="240"/>
    <n v="510"/>
    <s v="S: Se enlista necesidad general_x000a_N: Se requiere reunión con Negocio para detallar alcances y detalle de requerimientos"/>
    <s v="Se evaluará este proyecto con Arturo Lozano para validar con él si es prioritario o no."/>
    <m/>
    <m/>
    <m/>
    <m/>
    <m/>
    <m/>
    <m/>
    <m/>
    <m/>
    <m/>
    <n v="0"/>
    <m/>
    <m/>
    <s v="Cancelado"/>
  </r>
  <r>
    <s v="G2"/>
    <n v="56"/>
    <m/>
    <n v="27155"/>
    <s v="Auto - Geoposición pacientes iniciales"/>
    <s v="Desarrollo para que los pacientes de Homecare puedan  poner su ubicación real (domicilio). Con miras a resolver el problema de geoposición de los clientes. (HOLD)"/>
    <m/>
    <s v="PROYECTO ANTERIOR"/>
    <d v="2024-06-01T00:00:00"/>
    <d v="2025-06-01T00:00:00"/>
    <n v="365"/>
    <s v="Cancelado"/>
    <x v="1"/>
    <s v="No"/>
    <s v="Digital Nlatam"/>
    <x v="1"/>
    <s v="Digital"/>
    <s v="NA"/>
    <s v="Mayela Ramírez"/>
    <s v="Mayela Ramírez"/>
    <s v="Gerardo Moya"/>
    <s v="Miguel Delgado"/>
    <s v="Excelencia operacional "/>
    <s v="Sí"/>
    <s v="Claudia Oliden"/>
    <s v="Producción/Distribución Envasados"/>
    <n v="4"/>
    <n v="5"/>
    <n v="5"/>
    <n v="5"/>
    <n v="1"/>
    <n v="5"/>
    <n v="5"/>
    <n v="450"/>
    <n v="5"/>
    <n v="3"/>
    <n v="2"/>
    <n v="1"/>
    <n v="3"/>
    <n v="3"/>
    <n v="3"/>
    <n v="300"/>
    <n v="750"/>
    <s v="S: Se identificó la necesidad. Se realizaron algunas pruebas del modelo de estandarización de direcciones (ML) con largos tiempos de procesamiento. Se solicitó un servidor con mayor capacidad_x000a_N: Resolver si se requiere inversión de un servidor adicional en cuanto confirme IT disponibilidad de recursos"/>
    <s v="Validar con Mayela Ramírez tiempos de requerimiento de este proyecto, en función de la inversión requerida."/>
    <m/>
    <m/>
    <m/>
    <m/>
    <m/>
    <m/>
    <m/>
    <m/>
    <m/>
    <m/>
    <n v="0"/>
    <m/>
    <m/>
    <s v="Cancelado"/>
  </r>
  <r>
    <m/>
    <n v="25"/>
    <m/>
    <m/>
    <s v="Video de Capacitación hecho con IA sobre el uso de la APP del PESD-"/>
    <s v="Desarrollo de video de capacitación digital en Synthesia sobre el uso correcto y llenado de la APP del PESD para Conductores profesionales, que serán publicados en Elevate."/>
    <m/>
    <d v="2024-12-06T00:00:00"/>
    <d v="2025-09-23T00:00:00"/>
    <d v="2025-10-28T00:00:00"/>
    <n v="35"/>
    <s v="On time"/>
    <x v="1"/>
    <s v="No"/>
    <s v="Digital Nlatam - Practicantes"/>
    <x v="0"/>
    <s v="Digital"/>
    <s v="Valenti Arriaga"/>
    <s v="Héctor Cuellar"/>
    <s v="Arturo Lozano"/>
    <s v="ND"/>
    <s v="Tania Mercado"/>
    <s v="Operaciones"/>
    <s v="Sí"/>
    <s v="Claudia Oliden"/>
    <s v="Distribución Bulk/Servicio a Clientes - Instalaciones"/>
    <n v="3"/>
    <n v="1"/>
    <n v="4"/>
    <n v="5"/>
    <n v="1"/>
    <n v="5"/>
    <n v="5"/>
    <n v="360"/>
    <n v="5"/>
    <n v="5"/>
    <n v="3"/>
    <n v="5"/>
    <n v="3"/>
    <n v="5"/>
    <n v="5"/>
    <n v="465"/>
    <n v="825"/>
    <s v="S: Video terminado. Como siguiente paso es subir el video a ELEVATE con apoyo de César González."/>
    <m/>
    <m/>
    <m/>
    <s v="Compliance / Control"/>
    <m/>
    <m/>
    <m/>
    <m/>
    <m/>
    <m/>
    <m/>
    <n v="0"/>
    <m/>
    <m/>
    <s v="Terminado"/>
  </r>
  <r>
    <m/>
    <n v="65"/>
    <m/>
    <m/>
    <s v="Automatizar o digitalizar el proceso de conciliación de rutas"/>
    <s v="Facilitar y agilizar el proceso de conciliación administrativa en plantas y sucursales, asegurar la conciliación de rutas_x000a_"/>
    <m/>
    <s v="TBD"/>
    <m/>
    <m/>
    <m/>
    <s v="Cancelado"/>
    <x v="1"/>
    <m/>
    <s v="IT Group"/>
    <x v="1"/>
    <s v="Digital "/>
    <m/>
    <s v="Oscar Flores"/>
    <s v="Aldo Maldonado"/>
    <s v="Velia Niño, Marina Dávila"/>
    <s v="José Ramón Rodríguez"/>
    <s v="Operaciones"/>
    <s v="Sí"/>
    <s v="Marina Dávila"/>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Sesión con el negocio para definir requerimientos 1era semana de marzo_x000a_"/>
    <n v="100000"/>
    <m/>
    <s v="Control de transacciones y cumplimiento"/>
    <m/>
    <m/>
    <m/>
    <m/>
    <m/>
    <m/>
    <m/>
    <n v="0"/>
    <m/>
    <m/>
    <s v="Nuevo"/>
  </r>
  <r>
    <m/>
    <n v="112"/>
    <m/>
    <m/>
    <s v="Tablero TA en pantallas en plantas y CEDIS*"/>
    <s v="Desarrollar tableros a partir de la información de TA para monitorear la operación en plantas y CEDIS_x000a_"/>
    <m/>
    <d v="2024-12-01T00:00:00"/>
    <m/>
    <m/>
    <m/>
    <s v="No iniciado"/>
    <x v="1"/>
    <m/>
    <s v="Digital Nlatam"/>
    <x v="2"/>
    <s v="Digital / IT "/>
    <m/>
    <s v="Erika Acosta"/>
    <s v="Erika Acosta"/>
    <s v="Uriel Torres"/>
    <s v="Aldo Maldonado"/>
    <m/>
    <s v="Sí"/>
    <s v="Pilar Arenas"/>
    <m/>
    <n v="3"/>
    <n v="5"/>
    <n v="3"/>
    <n v="5"/>
    <n v="0"/>
    <n v="1"/>
    <n v="3"/>
    <n v="300"/>
    <n v="1"/>
    <n v="3"/>
    <n v="2"/>
    <n v="3"/>
    <n v="3"/>
    <n v="5"/>
    <n v="3"/>
    <n v="300"/>
    <n v="600"/>
    <s v="S: Se enlista necesidad general_x000a_N: Se requiere reunión con Negocio para detallar alcances y detalle de requerimientos"/>
    <s v="1. Sesión para hacer la definición del proyecto y levantar requerimientos."/>
    <m/>
    <m/>
    <s v="Control de la operación "/>
    <m/>
    <m/>
    <m/>
    <m/>
    <m/>
    <m/>
    <m/>
    <n v="0"/>
    <m/>
    <m/>
    <s v="Nuevo"/>
  </r>
  <r>
    <m/>
    <n v="115"/>
    <m/>
    <m/>
    <s v="Desarrollo para sustituir avión de entrada y salida de unidades *"/>
    <s v="Formato digital para sustituir el avión de entrada y salida de unidades para mejorar el control y aprovechar el uso de información digital _x000a_"/>
    <m/>
    <d v="2025-01-01T00:00:00"/>
    <m/>
    <m/>
    <m/>
    <s v="No iniciado"/>
    <x v="1"/>
    <s v="No"/>
    <s v="IT Group"/>
    <x v="2"/>
    <s v="IT local/digital"/>
    <s v="Practicantes"/>
    <s v="Erika Acosta"/>
    <s v="Erika Acosta"/>
    <s v="TBD"/>
    <s v="Miguel Delgado"/>
    <s v="Operaciones"/>
    <s v="Sí"/>
    <s v="Marina Dávila"/>
    <s v="Producción/Distribución Envasados"/>
    <n v="3"/>
    <n v="1"/>
    <n v="3"/>
    <n v="5"/>
    <n v="1"/>
    <n v="3"/>
    <n v="3"/>
    <n v="285"/>
    <n v="5"/>
    <n v="5"/>
    <n v="3"/>
    <n v="1"/>
    <n v="1"/>
    <n v="3"/>
    <n v="1"/>
    <n v="285"/>
    <n v="570"/>
    <s v="S: El Avión es un formato que actualmente se utiliza para contabilizar cilindros que sale a la ruta. Es en papel._x000a_N: Revisar con el negocio los requerimientos para evaluar"/>
    <s v="Validar alcance de este proyecto. Aún pendiente validar el requerimiento."/>
    <m/>
    <m/>
    <s v="Control"/>
    <m/>
    <m/>
    <m/>
    <m/>
    <m/>
    <m/>
    <m/>
    <n v="0"/>
    <m/>
    <m/>
    <s v="Nuevo"/>
  </r>
  <r>
    <s v="A6"/>
    <n v="11"/>
    <m/>
    <m/>
    <s v="Roadnet Cloud"/>
    <s v="Migración de RoadNet Entreprise a RoadNet Cloud."/>
    <m/>
    <s v="PROYECTO ANTERIOR"/>
    <d v="2024-04-30T00:00:00"/>
    <d v="2025-11-01T00:00:00"/>
    <n v="518"/>
    <s v="On time"/>
    <x v="1"/>
    <s v="No"/>
    <s v="IT Group"/>
    <x v="3"/>
    <s v="IT Local"/>
    <m/>
    <s v="Mayela Ramírez"/>
    <s v="Mayela Ramírez"/>
    <s v="Leonel Lopez"/>
    <s v="Miguel Delgado"/>
    <s v="Operaciones"/>
    <s v="Sí"/>
    <s v="Claudia Oliden"/>
    <s v="Producción/Distribución Envasados"/>
    <n v="5"/>
    <n v="5"/>
    <n v="5"/>
    <n v="5"/>
    <n v="5"/>
    <n v="3"/>
    <n v="5"/>
    <n v="495"/>
    <n v="3"/>
    <n v="1"/>
    <n v="1"/>
    <n v="5"/>
    <n v="3"/>
    <n v="1"/>
    <n v="3"/>
    <n v="255"/>
    <n v="750"/>
    <s v="S: Solución en proceso, se espera poner en producción finales de octubre y su estabilización en Noviembre 2025."/>
    <m/>
    <m/>
    <m/>
    <s v="Cybersecurity"/>
    <m/>
    <m/>
    <m/>
    <m/>
    <m/>
    <m/>
    <m/>
    <n v="0"/>
    <m/>
    <m/>
    <s v="Desarrollo"/>
  </r>
  <r>
    <m/>
    <n v="1"/>
    <m/>
    <m/>
    <s v="Automatización de búsqueda de multas de Distribución RPA"/>
    <s v="Desarrollo de un BOT que realice la búsqueda en diferentes páginas federales y estatales, para detectar multas en vehículos de PGP"/>
    <m/>
    <d v="2025-02-19T00:00:00"/>
    <d v="2025-02-19T00:00:00"/>
    <d v="2025-11-01T00:00:00"/>
    <n v="258"/>
    <s v="On time"/>
    <x v="1"/>
    <s v="No"/>
    <s v="IT Group"/>
    <x v="3"/>
    <s v="Digitalización"/>
    <s v="TBD"/>
    <s v="Arturo Lozano"/>
    <s v="Salvador García"/>
    <s v="David Silva"/>
    <s v="Aldo Maldonado"/>
    <s v="VP Gases Envasados"/>
    <s v="Si"/>
    <s v="Manuel Lozoya"/>
    <s v="Producción/Distribución Envasados"/>
    <n v="5"/>
    <n v="5"/>
    <n v="3"/>
    <n v="5"/>
    <n v="3"/>
    <n v="3"/>
    <n v="3"/>
    <n v="405"/>
    <n v="5"/>
    <n v="5"/>
    <n v="4"/>
    <n v="5"/>
    <n v="5"/>
    <n v="5"/>
    <n v="5"/>
    <n v="510"/>
    <n v="915"/>
    <s v="S: Se solicita apertura de proyecto. Se contruyó el RPA para consulta del portan de NL dado que los portales de otros estados no despliegan la información correcta. En espera de las autoridades para que nos den acceso a Linde a un portal de alcance nacional gestionado por Alonso Teutle._x000a_N: En espera de la respuesta de las autoridades y seguir con pruebas con IT en los portales de Jalisco y Edo de Mexico. No hay portales estándar a nivel nacional. Se define acotarlo sólo al Estado de NL como primera etapa"/>
    <s v="Junta con Salvador González y David Silva semana del 24 de Feb"/>
    <m/>
    <m/>
    <s v="Compliance / Control"/>
    <m/>
    <m/>
    <m/>
    <m/>
    <m/>
    <m/>
    <m/>
    <n v="0"/>
    <m/>
    <m/>
    <s v="Desarrollo"/>
  </r>
  <r>
    <m/>
    <n v="63"/>
    <m/>
    <m/>
    <s v="Rediseño de modelo de compensación Variable de Distribución para PGP"/>
    <s v="Revision de modelo de compensación Variable de PGP, para automatizar y reducir oportunidades de GAPS en el proceso"/>
    <m/>
    <d v="2025-04-01T00:00:00"/>
    <d v="2025-04-01T00:00:00"/>
    <d v="2025-10-01T00:00:00"/>
    <m/>
    <s v="Cancelado"/>
    <x v="1"/>
    <m/>
    <s v="Digital Nlatam - Citizen Developers"/>
    <x v="1"/>
    <m/>
    <s v="Marina Davila"/>
    <s v="Hector Cuellar"/>
    <s v="Hector Cuellar"/>
    <m/>
    <m/>
    <s v="PGP Nacional"/>
    <s v="Si"/>
    <s v="Marina Dávila"/>
    <m/>
    <n v="5"/>
    <n v="5"/>
    <n v="5"/>
    <n v="5"/>
    <n v="3"/>
    <n v="5"/>
    <n v="5"/>
    <n v="495"/>
    <n v="3"/>
    <n v="3"/>
    <n v="2"/>
    <n v="5"/>
    <n v="1"/>
    <n v="1"/>
    <n v="1"/>
    <n v="240"/>
    <n v="735"/>
    <s v="S: Se realiza sesión con equipo Staff para entender los GAPS identificados y se elabora un plan a seguir involucrando otras áreas_x000a_N: Sesión con líderes de Distribción para revisar el mapeo del proceso y las oportunidades identificadas. Definir oportunidades de Tecnología y/o definiciones de negocio (Procedimiento)"/>
    <m/>
    <s v="Compliance"/>
    <m/>
    <m/>
    <m/>
    <m/>
    <m/>
    <m/>
    <m/>
    <m/>
    <m/>
    <n v="0"/>
    <m/>
    <m/>
    <s v="Análisis"/>
  </r>
  <r>
    <m/>
    <n v="25"/>
    <m/>
    <m/>
    <s v="BD y APP para el control de Horas de Manejo de Conductores profesionales PGP, Bulk y Nitropet"/>
    <s v="Desarrollo de una Herramienta Digital para llevar el seguimiento y control de las Hrs de manejo de Conductores Profesionales"/>
    <m/>
    <d v="2025-04-30T00:00:00"/>
    <d v="2025-04-30T00:00:00"/>
    <s v="TBD"/>
    <m/>
    <s v="Stand by"/>
    <x v="1"/>
    <s v="No"/>
    <s v="IT Group"/>
    <x v="3"/>
    <s v="Digital"/>
    <m/>
    <s v="Alfredo Luna"/>
    <s v="Eduardo Galván"/>
    <s v="Operaciones"/>
    <s v="Miguel Delgado"/>
    <s v="Operaciones"/>
    <s v="Si"/>
    <s v="Marina Dávila"/>
    <s v="Producción/Distribución Envasados"/>
    <n v="5"/>
    <n v="5"/>
    <n v="4"/>
    <n v="5"/>
    <n v="0"/>
    <n v="3"/>
    <n v="5"/>
    <n v="405"/>
    <n v="5"/>
    <n v="5"/>
    <n v="4"/>
    <n v="1"/>
    <n v="1"/>
    <n v="3"/>
    <n v="1"/>
    <n v="300"/>
    <n v="705"/>
    <s v="S: Se identifica la necesidad y se tienen sesiones con distintas areas del negocio para conocer la tecnología actual disponible. Marina Dávila solicita a Roberto Mtz acceso a las BD de datos donde se tiene reconocimiento facial para primeras pruebas._x000a_N: Sesión con seguridad, IT, Distribución y RH, Semana 12 May para definir alcance de un primer piloto basado en los identificadores de reconocimiento facial instalados en disntintas plantas. Definir con Seguridad e IT cuál será la tecnología estándar a instalar en el resto de las localidades"/>
    <s v="Definición rápida de alcance del proyecto con Manuel Lozoya. Validar lo del login facial con RH dado que las BD y dispositivo son de proveedores externos."/>
    <s v="Compliance"/>
    <m/>
    <s v="Compliance / Control"/>
    <m/>
    <m/>
    <m/>
    <m/>
    <m/>
    <m/>
    <m/>
    <n v="0"/>
    <m/>
    <m/>
    <s v="Desarrollo"/>
  </r>
  <r>
    <s v="E1"/>
    <n v="1"/>
    <m/>
    <m/>
    <s v="Datawarehouse de logística para KPIS logística"/>
    <s v="Creación de un Dataware house para KPIS logística."/>
    <m/>
    <s v="PROYECTO ANTERIOR"/>
    <d v="2024-01-10T00:00:00"/>
    <d v="2025-03-01T00:00:00"/>
    <n v="416"/>
    <s v="On time"/>
    <x v="1"/>
    <s v="No"/>
    <s v="IT Group"/>
    <x v="0"/>
    <s v="Externo"/>
    <s v="NA"/>
    <s v="Mayela Ramírez"/>
    <s v="Mayela Ramírez"/>
    <s v="Juan España y  proveedor externo"/>
    <s v="Miguel Delgado"/>
    <s v="Operaciones"/>
    <s v="Sí"/>
    <s v="Claudia Oliden"/>
    <s v="Producción/Distribución Envasados"/>
    <n v="5"/>
    <n v="5"/>
    <n v="5"/>
    <n v="5"/>
    <n v="0"/>
    <n v="5"/>
    <n v="5"/>
    <n v="450"/>
    <n v="4"/>
    <n v="4"/>
    <n v="1"/>
    <n v="5"/>
    <n v="3"/>
    <n v="1"/>
    <n v="5"/>
    <n v="345"/>
    <n v="795"/>
    <s v="S: Modelo de datos liberado con el que se han podido construir 3 tableros de indicadores para Distribución._x000a_N: Mantener el modelo y seguir construyendo herramientas basadas en el modelo construido"/>
    <s v="Mayela Ramírez confirma que el proyecto ya está terminado, inlusive los tableros que requiere. Lo que actualmente hace es tener un seguimiento con IT en caso de que algún tablero presente alguna falla."/>
    <s v="Reducción de Tiempo"/>
    <m/>
    <s v="Time reduction"/>
    <m/>
    <m/>
    <m/>
    <m/>
    <m/>
    <m/>
    <m/>
    <n v="0"/>
    <m/>
    <m/>
    <s v="Terminado"/>
  </r>
  <r>
    <m/>
    <n v="1"/>
    <m/>
    <n v="35589"/>
    <s v="Update y revisión de Tablero &quot;Homecare Delieveries&quot;"/>
    <s v="Actualización del tablero de Producto entregado a pacientes Homecare (delieveries) que permanecerá en Tableau. El tablero presenta todos las entregas (recargas etc.) a pacientes Homecare."/>
    <m/>
    <s v="PROYECTO ANTERIOR"/>
    <d v="2024-10-01T00:00:00"/>
    <d v="2025-05-09T00:00:00"/>
    <n v="220"/>
    <s v="On time"/>
    <x v="1"/>
    <s v="No"/>
    <s v="Digital Nlatam"/>
    <x v="0"/>
    <s v="Digital"/>
    <s v="NA"/>
    <s v="Alan Mendoza"/>
    <s v="Alan Mendoza"/>
    <s v="Gustavo Primo"/>
    <s v="Armando Guerrero"/>
    <s v="PGP Nte./ Occidente / Noroeste"/>
    <s v="Sí"/>
    <s v="Claudia Oliden"/>
    <s v="Producción/Distribución Envasados"/>
    <n v="3"/>
    <n v="5"/>
    <n v="3"/>
    <n v="5"/>
    <n v="1"/>
    <n v="3"/>
    <n v="3"/>
    <n v="345"/>
    <n v="5"/>
    <n v="5"/>
    <n v="3"/>
    <n v="3"/>
    <n v="5"/>
    <n v="3"/>
    <n v="5"/>
    <n v="435"/>
    <n v="780"/>
    <s v="S:Este tablero se queda en Tableau dado que la corporación definió que sí se mantendran las licencias del mismo. Se realizaron ajustes y quedó terminado._x000a_"/>
    <s v="Terminado."/>
    <s v="Control"/>
    <m/>
    <s v="Time reduction"/>
    <m/>
    <m/>
    <m/>
    <m/>
    <m/>
    <m/>
    <m/>
    <n v="0"/>
    <m/>
    <m/>
    <s v="Terminado"/>
  </r>
  <r>
    <m/>
    <n v="14"/>
    <m/>
    <m/>
    <s v="Visor EAM: Principales KPIS de mantenimientos PREVENTIVOS en unidades de distribución"/>
    <s v="Dashboard para seguimiento a KPI´s sobre los mantenimientos preventivos y correctivos que se registran en la app EAM"/>
    <m/>
    <m/>
    <d v="2025-07-22T00:00:00"/>
    <d v="2025-11-01T00:00:00"/>
    <n v="105"/>
    <s v="On time"/>
    <x v="1"/>
    <m/>
    <s v="Digital Nlatam - Practicantes"/>
    <x v="3"/>
    <s v="Digital"/>
    <s v="Miguel González"/>
    <s v="Oscar Caballero"/>
    <s v="Jesus Guzman"/>
    <m/>
    <s v="Miguel Delgado"/>
    <s v="Operaciones"/>
    <m/>
    <s v="Marina Dávila"/>
    <m/>
    <n v="3"/>
    <n v="5"/>
    <n v="1"/>
    <n v="5"/>
    <n v="0"/>
    <n v="1"/>
    <n v="3"/>
    <n v="270"/>
    <n v="5"/>
    <n v="5"/>
    <n v="3"/>
    <n v="3"/>
    <n v="5"/>
    <n v="5"/>
    <n v="5"/>
    <n v="465"/>
    <n v="735"/>
    <s v="S: el dashboard se encuentra en desarrollo y validación de datos"/>
    <m/>
    <s v="Control y optimización"/>
    <m/>
    <s v="Time reduction"/>
    <m/>
    <m/>
    <m/>
    <m/>
    <m/>
    <m/>
    <m/>
    <n v="0"/>
    <m/>
    <m/>
    <s v="Desarrollo"/>
  </r>
  <r>
    <m/>
    <n v="1"/>
    <m/>
    <n v="30618"/>
    <s v="Reporte (visor) de Cumplimiento Homecare"/>
    <s v="Tablero que estaba en Tableau que se migra a Powerbi y hacer ajustes necesarios por fallas del mismo al integrarse Track About. El visor muestra estatus de entregas de Servicios iniciales, finales y muestra servicios pendientes de entrega."/>
    <m/>
    <s v="PROYECTO ANTERIOR"/>
    <d v="2025-02-03T00:00:00"/>
    <d v="2025-05-09T00:00:00"/>
    <n v="95"/>
    <s v="On time"/>
    <x v="1"/>
    <s v="No"/>
    <s v="Digital Nlatam"/>
    <x v="0"/>
    <s v="Digital"/>
    <s v="NA"/>
    <s v="Alan Mendoza"/>
    <s v="Alan Mendoza"/>
    <s v="Gustavo Primo"/>
    <s v="Armando Guerrero"/>
    <s v="PGP Nacional"/>
    <s v="Sí"/>
    <s v="Claudia Oliden"/>
    <s v="Producción/Distribución Envasados"/>
    <n v="3"/>
    <n v="5"/>
    <n v="3"/>
    <n v="5"/>
    <n v="1"/>
    <n v="3"/>
    <n v="3"/>
    <n v="345"/>
    <n v="5"/>
    <n v="5"/>
    <n v="3"/>
    <n v="3"/>
    <n v="5"/>
    <n v="3"/>
    <n v="5"/>
    <n v="435"/>
    <n v="780"/>
    <s v="S :Este tablero quedó finalizado._x000a_N: Uso por parte del negocio_x000a_"/>
    <s v="Terminado."/>
    <s v="Mejora en Servicio"/>
    <m/>
    <s v="Time reduction"/>
    <m/>
    <m/>
    <m/>
    <m/>
    <m/>
    <m/>
    <m/>
    <n v="0"/>
    <m/>
    <m/>
    <s v="Terminado"/>
  </r>
  <r>
    <s v="G3"/>
    <n v="79"/>
    <m/>
    <n v="30503"/>
    <s v="Use of vehicle ramps at unauthorized stops"/>
    <s v="Reporte de Información de uso de rampas de Mix Telematics."/>
    <m/>
    <s v="PROYECTO ANTERIOR"/>
    <d v="2024-09-15T00:00:00"/>
    <d v="2025-07-15T00:00:00"/>
    <n v="303"/>
    <s v="On time"/>
    <x v="1"/>
    <s v="No"/>
    <s v="Digital Nlatam"/>
    <x v="0"/>
    <s v="Digital"/>
    <s v="NA"/>
    <s v="Mayela Ramírez"/>
    <s v="Uriel Torres"/>
    <s v="Uriel Torres"/>
    <s v="Miguel Delgado"/>
    <s v="PGP Nte./ Occidente / Noroeste"/>
    <s v="Sí"/>
    <s v="Claudia Oliden"/>
    <s v="Producción/Distribución Envasados"/>
    <n v="5"/>
    <n v="5"/>
    <n v="1"/>
    <n v="5"/>
    <n v="1"/>
    <n v="3"/>
    <n v="3"/>
    <n v="345"/>
    <n v="5"/>
    <n v="3"/>
    <n v="2"/>
    <n v="3"/>
    <n v="3"/>
    <n v="3"/>
    <n v="5"/>
    <n v="360"/>
    <n v="705"/>
    <s v="Proyecto terminado por Uriel Torres. Este proyecto en realidad fueron dos etapas, la primera parte fue  uso de rampas con trackabout y  seguirá la segunda parte que tiene que ver con  paradas no planeadas. Se está trabajando en la segunda etapa con Mayela Ramírez, Gerardo Moya, Uriel Torres y esta segunda etapa está en la fase de defición de lineamientos por parte del negocio (Héctor Cuéllar)."/>
    <m/>
    <s v="Control"/>
    <s v="Soft"/>
    <s v="Compliance / Control"/>
    <m/>
    <m/>
    <m/>
    <m/>
    <m/>
    <m/>
    <m/>
    <n v="0"/>
    <m/>
    <m/>
    <s v="Terminado"/>
  </r>
  <r>
    <m/>
    <n v="1"/>
    <m/>
    <m/>
    <s v="Página Sharepoint para Distribución "/>
    <s v="Site de SharePoint que contenga la información relativa al área de Distribución: procedimientos, materiales de capacitación PESD. Réplica sitio Retail"/>
    <m/>
    <d v="2024-12-06T00:00:00"/>
    <d v="2025-02-25T00:00:00"/>
    <d v="2025-03-30T00:00:00"/>
    <n v="33"/>
    <s v="On time"/>
    <x v="1"/>
    <s v="No"/>
    <s v="Digital Nlatam - Citizen Developers"/>
    <x v="0"/>
    <s v="NA"/>
    <s v="Claudia Oliden"/>
    <s v="Arturo Lozano"/>
    <s v="Arturo Lozano"/>
    <m/>
    <s v="Miguel Delgado"/>
    <s v="Operaciones"/>
    <s v="Sí"/>
    <s v="Claudia Oliden"/>
    <s v="Producción/Distribución Envasados"/>
    <n v="3"/>
    <n v="5"/>
    <n v="4"/>
    <n v="5"/>
    <n v="0"/>
    <n v="3"/>
    <n v="5"/>
    <n v="375"/>
    <n v="5"/>
    <n v="5"/>
    <n v="3"/>
    <n v="5"/>
    <n v="3"/>
    <n v="5"/>
    <n v="5"/>
    <n v="465"/>
    <n v="840"/>
    <s v="S: Se diseñó y construyó el sitio. Actualmente dados de alta 24 documentos, 5 dashboards, 2 accesos a sitios, 34 videos._x000a__x000a_N: En proceso se sube información que comparta Arturo Lozano en la página."/>
    <s v="Continuar con alimentación que compartan Arturo Lozano y Salvador González."/>
    <s v="Reducción de Tiempo"/>
    <m/>
    <s v="Time reduction"/>
    <m/>
    <m/>
    <m/>
    <m/>
    <m/>
    <m/>
    <m/>
    <n v="0"/>
    <m/>
    <m/>
    <s v="Terminado"/>
  </r>
  <r>
    <m/>
    <n v="26"/>
    <m/>
    <m/>
    <s v="Modelo de compensación Variable Distribución PGP"/>
    <s v="Revisión del Modelo actual de compensación Variable de PGP que permita mejorar el proceso, identificando oportunidades de control y automatización_x000a_"/>
    <m/>
    <d v="2025-04-15T00:00:00"/>
    <d v="2025-04-15T00:00:00"/>
    <d v="2025-12-01T00:00:00"/>
    <n v="203"/>
    <s v="En riesgo o vencido &gt; 2 meses"/>
    <x v="1"/>
    <s v="No"/>
    <s v="IT Group"/>
    <x v="3"/>
    <s v="Digital"/>
    <s v="Marina Davila"/>
    <s v="Hector Cuellar"/>
    <s v="Hector Cuellar"/>
    <s v="NA"/>
    <s v="Miguel Delgado"/>
    <s v="Operaciones"/>
    <s v="Si"/>
    <s v="Pilar Arenas"/>
    <s v="Producción/Distribución Envasados"/>
    <n v="5"/>
    <n v="5"/>
    <n v="4"/>
    <n v="5"/>
    <n v="1"/>
    <n v="3"/>
    <n v="5"/>
    <n v="420"/>
    <n v="3"/>
    <n v="3"/>
    <n v="2"/>
    <n v="3"/>
    <n v="1"/>
    <n v="3"/>
    <n v="3"/>
    <n v="270"/>
    <n v="690"/>
    <s v="S: Se identifican oportunidades en el proceso actual de compensación de Dist. de PGP en el registro de información. Se requiere reducir la interaccion manual de datos en el proceso_x000a_N: Revisión del proceso con líderes de Distribución, staff Distribución y business Analyst, semana 5 de May. para identificar oportunidades de sistema o proceso"/>
    <s v="Agendar sesión de revisión inicial con Líderes y ejecutores, 7 de Mayo 25"/>
    <s v="Compliance"/>
    <m/>
    <s v="Compliance / Control"/>
    <m/>
    <m/>
    <m/>
    <m/>
    <m/>
    <m/>
    <m/>
    <n v="0"/>
    <m/>
    <m/>
    <s v="Desarrollo"/>
  </r>
  <r>
    <m/>
    <n v="1"/>
    <s v="AM03518"/>
    <m/>
    <s v="Herramienta Digital para el analisis y seguimiento del proceso de conciliación de rutas"/>
    <s v="Htta que facilita el seguimiento al cumplimiento dirario de conciliación administrativa de rutas en plantas y sucursales. _x000a_"/>
    <m/>
    <d v="2025-01-01T00:00:00"/>
    <d v="2025-03-30T00:00:00"/>
    <d v="2025-06-01T00:00:00"/>
    <n v="63"/>
    <s v="On time"/>
    <x v="1"/>
    <m/>
    <s v="IT Group"/>
    <x v="0"/>
    <s v="Digital "/>
    <s v="Aldo Maldonado"/>
    <s v="Oscar Flores"/>
    <s v="Aldo Maldonado"/>
    <s v="Velia Niño, Marina Dávila"/>
    <s v="José Ramón Rodríguez"/>
    <s v="Operaciones"/>
    <s v="Sí"/>
    <s v="Marina Dávila"/>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Proyecto Concluido_x000a_"/>
    <s v="Compliance"/>
    <m/>
    <s v="Compliance / Control"/>
    <m/>
    <m/>
    <m/>
    <m/>
    <m/>
    <m/>
    <m/>
    <n v="0"/>
    <m/>
    <m/>
    <s v="Concluido"/>
  </r>
  <r>
    <m/>
    <n v="1"/>
    <s v="AM03522"/>
    <m/>
    <s v="Herramienta Digital para el análisis y seguimiento de transacciones pendientes por cerrar (A8, O2, TT, TY)"/>
    <s v="Htta que facilita la detección y seguimiento en plantas y sucursales ordenes de JDE retenidas y que tienen que cerrarse._x000a_"/>
    <m/>
    <d v="2025-01-01T00:00:00"/>
    <d v="2025-03-30T00:00:00"/>
    <d v="2025-06-01T00:00:00"/>
    <n v="63"/>
    <s v="On time"/>
    <x v="1"/>
    <m/>
    <s v="IT Group"/>
    <x v="0"/>
    <s v="Digital "/>
    <s v="Aldo Maldonado"/>
    <s v="Oscar Flores"/>
    <s v="Aldo Maldonado"/>
    <s v="Velia Niño, Marina Dávila"/>
    <s v="José Ramón Rodríguez"/>
    <s v="Operaciones"/>
    <s v="Sí"/>
    <s v="Marina Dávila"/>
    <s v="Producción/Distribución Envasados"/>
    <n v="5"/>
    <n v="5"/>
    <n v="3"/>
    <n v="5"/>
    <n v="3"/>
    <n v="1"/>
    <n v="3"/>
    <n v="375"/>
    <n v="5"/>
    <n v="5"/>
    <n v="2"/>
    <n v="3"/>
    <n v="3"/>
    <n v="3"/>
    <n v="3"/>
    <n v="360"/>
    <n v="735"/>
    <s v="S: Se desarrolla dashboard con el resumen y detalle de todas las ordenes pendientes de cerrar (O2, TY, A8 y ordenes pendientes de verificar en TA). Se libera con supervisores adiministrativos_x000a_"/>
    <s v="Proyecto Concluido_x000a_"/>
    <s v="Compliance"/>
    <m/>
    <s v="Compliance / Control"/>
    <m/>
    <m/>
    <m/>
    <m/>
    <m/>
    <m/>
    <m/>
    <n v="0"/>
    <m/>
    <m/>
    <s v="Concluido"/>
  </r>
  <r>
    <s v="E3"/>
    <n v="96"/>
    <m/>
    <m/>
    <s v="Automatización servicios  iniciales SAOS"/>
    <s v="Proceso de automatización de los servicios iniciales para pacientes de SAOS, pasando por los procesos de  servicio inicial, entrega de consumibles, entrega de equipo y servicio final."/>
    <m/>
    <s v="PROYECTO ANTERIOR"/>
    <d v="2025-01-15T00:00:00"/>
    <d v="2025-07-12T00:00:00"/>
    <n v="178"/>
    <s v="On time"/>
    <x v="1"/>
    <s v="No"/>
    <s v="Transformación Digital"/>
    <x v="0"/>
    <s v="SSC"/>
    <s v="NA"/>
    <s v="Alan Mendoza"/>
    <s v="Omar Acosta"/>
    <s v="César Paz"/>
    <s v="José Ramón Rodríguez"/>
    <s v="Desarrollo de Negocios"/>
    <s v="Sí"/>
    <s v="Claudia Oliden"/>
    <s v="Producción/Distribución Envasados"/>
    <n v="3"/>
    <n v="5"/>
    <n v="5"/>
    <n v="5"/>
    <n v="3"/>
    <n v="3"/>
    <n v="3"/>
    <n v="405"/>
    <n v="3"/>
    <n v="4"/>
    <n v="2"/>
    <n v="5"/>
    <n v="3"/>
    <n v="1"/>
    <n v="1"/>
    <n v="285"/>
    <n v="690"/>
    <s v="S: Se llevó a cabo la orquestación con JDE el dia 12 de julio. Proyecto terminado por Omar Acosta."/>
    <m/>
    <n v="144000"/>
    <m/>
    <s v="Time reduction"/>
    <m/>
    <m/>
    <m/>
    <m/>
    <m/>
    <m/>
    <m/>
    <n v="0"/>
    <m/>
    <m/>
    <s v="Terminado"/>
  </r>
  <r>
    <m/>
    <n v="1"/>
    <s v="AM03222"/>
    <m/>
    <s v="APP y BD para alimentación de licencias de conductores PGP ."/>
    <s v="Aplicación para la alimentación de las licencias de conductores PGP a nivel nacional, que permite el tracking de la vigencia."/>
    <m/>
    <d v="2025-04-11T00:00:00"/>
    <d v="2025-04-14T00:00:00"/>
    <d v="2025-04-30T00:00:00"/>
    <n v="16"/>
    <s v="On time"/>
    <x v="1"/>
    <s v="No"/>
    <s v="Digital Nlatam - Practicantes"/>
    <x v="0"/>
    <s v="Digital"/>
    <s v="Braulio Martínez"/>
    <s v="Diego Carpio"/>
    <s v="Manuel Lozoya"/>
    <s v="NA"/>
    <s v="Miguel Delgado"/>
    <s v="Operaciones"/>
    <s v="Si"/>
    <s v="Claudia Oliden"/>
    <s v="Producción/Distribución Envasados"/>
    <n v="3"/>
    <n v="5"/>
    <n v="3"/>
    <n v="5"/>
    <n v="3"/>
    <n v="3"/>
    <n v="5"/>
    <n v="405"/>
    <n v="5"/>
    <n v="5"/>
    <n v="4"/>
    <n v="3"/>
    <n v="3"/>
    <n v="5"/>
    <n v="5"/>
    <n v="450"/>
    <n v="855"/>
    <s v="S: BD terminada y APP_x000a_N: Publicación y Capacitación de personal de Operaciones para alimentar información"/>
    <s v="Terminado el desarrollo, solo falta validar acceso con ID y alimentar BD con datos de RH proporcionados por Laura Ocampo."/>
    <n v="10000"/>
    <m/>
    <s v="Compliance / Control"/>
    <m/>
    <m/>
    <m/>
    <m/>
    <m/>
    <m/>
    <m/>
    <n v="0"/>
    <d v="2025-08-01T00:00:00"/>
    <d v="2026-07-01T00:00:00"/>
    <s v="Terminado"/>
  </r>
  <r>
    <m/>
    <n v="1"/>
    <m/>
    <m/>
    <s v="APP y BD para alimentación de Constancia de Aptitud Psicofísica de conductores PGP"/>
    <s v="Aplicación para la alimentación de las Constancias de Aptitud Psicofísica de conductores PGP a nivel nacional. Requerimiento de Compliance para SCT"/>
    <m/>
    <d v="2025-04-29T00:00:00"/>
    <d v="2025-04-14T00:00:00"/>
    <d v="2025-04-30T00:00:00"/>
    <n v="16"/>
    <s v="On time"/>
    <x v="1"/>
    <s v="No"/>
    <s v="Digital Nlatam - Practicantes"/>
    <x v="0"/>
    <s v="Digital"/>
    <s v="Braulio Martínez"/>
    <s v="Jesús Guzmán"/>
    <s v="Diego Carpio"/>
    <s v="NA"/>
    <s v="Miguel Delgado"/>
    <s v="Operaciones"/>
    <s v="Si"/>
    <s v="Claudia Oliden"/>
    <s v="Producción/Distribución Envasados"/>
    <n v="3"/>
    <n v="5"/>
    <n v="3"/>
    <n v="5"/>
    <n v="3"/>
    <n v="3"/>
    <n v="5"/>
    <n v="405"/>
    <n v="5"/>
    <n v="5"/>
    <n v="4"/>
    <n v="3"/>
    <n v="3"/>
    <n v="5"/>
    <n v="5"/>
    <n v="450"/>
    <n v="855"/>
    <s v="S: BD terminada y APP_x000a_N: Publicación y Capacitación de personal de Operaciones para alimentar información"/>
    <s v="Obtener la información del personal por parte de RH."/>
    <n v="10000"/>
    <m/>
    <s v="Compliance / Control"/>
    <m/>
    <m/>
    <m/>
    <m/>
    <m/>
    <m/>
    <m/>
    <n v="0"/>
    <d v="2025-08-01T00:00:00"/>
    <d v="2026-07-01T00:00:00"/>
    <s v="Terminado"/>
  </r>
  <r>
    <m/>
    <n v="1"/>
    <m/>
    <m/>
    <s v="Herramienta Digital para el análisis y seguimiento de licencias y Constancias Psicofísicas de conductores linde."/>
    <s v="Visor que reportará estatus de licencias y Constancias Psicofísicas de conductores PGP a nivel nacional así como de las alertas emitidas previas a los vencimientos de documentos"/>
    <m/>
    <d v="2025-04-23T00:00:00"/>
    <d v="2025-05-26T00:00:00"/>
    <d v="2025-06-30T00:00:00"/>
    <n v="35"/>
    <s v="On time"/>
    <x v="1"/>
    <s v="No"/>
    <s v="Digital Nlatam - Practicantes"/>
    <x v="0"/>
    <s v="Digital"/>
    <s v="Braulio Martínez"/>
    <s v="Diego Carpio"/>
    <s v="Manuel Lozoya"/>
    <s v="NA"/>
    <s v="Miguel Delgado"/>
    <s v="Operaciones"/>
    <s v="Si"/>
    <s v="Claudia Oliden"/>
    <s v="Producción/Distribución Envasados"/>
    <n v="3"/>
    <n v="5"/>
    <n v="3"/>
    <n v="5"/>
    <n v="3"/>
    <n v="3"/>
    <n v="5"/>
    <n v="405"/>
    <n v="5"/>
    <n v="5"/>
    <n v="4"/>
    <n v="3"/>
    <n v="3"/>
    <n v="5"/>
    <n v="5"/>
    <n v="450"/>
    <n v="855"/>
    <s v="S: Ya se cuenta con el visor, solo se está ajustando un powerautomate para el envío de alertas."/>
    <m/>
    <s v="Compliance"/>
    <m/>
    <s v="Compliance / Control"/>
    <m/>
    <m/>
    <m/>
    <m/>
    <m/>
    <m/>
    <m/>
    <n v="0"/>
    <m/>
    <m/>
    <s v="Terminado"/>
  </r>
  <r>
    <m/>
    <n v="25"/>
    <m/>
    <m/>
    <s v="BD y APP para el control de Horas de Servicio de Conductores profesionales PGP, Bulk y Nitropet"/>
    <s v="Desarrollo de una Herramienta Digital para llevar el seguimiento y control de las Hrs de servicio de Conductores Profesionales"/>
    <m/>
    <d v="2025-04-30T00:00:00"/>
    <d v="2025-04-30T00:00:00"/>
    <s v="TBD"/>
    <m/>
    <s v="Stand by"/>
    <x v="1"/>
    <s v="No"/>
    <s v="IT Group"/>
    <x v="3"/>
    <s v="Digital"/>
    <m/>
    <s v="Alfredo Luna"/>
    <s v="Eduardo Galván"/>
    <s v="Operaciones"/>
    <s v="Miguel Delgado"/>
    <s v="Operaciones"/>
    <s v="Si"/>
    <s v="Marina Dávila"/>
    <s v="Producción/Distribución Envasados"/>
    <n v="5"/>
    <n v="5"/>
    <n v="4"/>
    <n v="5"/>
    <n v="0"/>
    <n v="3"/>
    <n v="5"/>
    <n v="405"/>
    <n v="5"/>
    <n v="5"/>
    <n v="4"/>
    <n v="1"/>
    <n v="1"/>
    <n v="3"/>
    <n v="1"/>
    <n v="300"/>
    <n v="705"/>
    <s v="S: Se identifica la necesidad y se tienen sesiones con distintas areas del negocio para conocer la tecnología actual disponible. Marina Dávila solicita a Roberto Mtz acceso a las BD de datos donde se tiene reconocimiento facial para primeras pruebas._x000a_N: Sesión con seguridad, IT, Distribución y RH, Semana 12 May para definir alcance de un primer piloto basado en los identificadores de reconocimiento facial instalados en disntintas plantas. Definir con Seguridad e IT cuál será la tecnología estándar a instalar en el resto de las localidades"/>
    <s v="Definición rápida de alcance del proyecto con Manuel Lozoya. Validar lo del login facial con RH dado que las BD y dispositivo son de proveedores externos."/>
    <s v="Compliance"/>
    <m/>
    <s v="Compliance / Control"/>
    <m/>
    <m/>
    <m/>
    <m/>
    <m/>
    <m/>
    <m/>
    <n v="0"/>
    <m/>
    <m/>
    <s v="Desarrollo"/>
  </r>
  <r>
    <m/>
    <n v="69"/>
    <m/>
    <m/>
    <s v="Identificación proactiva de créditos informales"/>
    <s v="Visor en Power BI para visualizar desviaciones de efectivo"/>
    <m/>
    <d v="2025-05-01T00:00:00"/>
    <d v="2025-06-02T00:00:00"/>
    <d v="2025-07-01T00:00:00"/>
    <n v="29"/>
    <s v="On time"/>
    <x v="2"/>
    <m/>
    <s v="Digital Nlatam - Citizen Developers"/>
    <x v="0"/>
    <m/>
    <s v="Aldo Maldonado"/>
    <s v="Oscar Flores"/>
    <s v="Oscar Flores"/>
    <m/>
    <s v="José Ramón Rodríguez"/>
    <s v="PGP Nacional"/>
    <s v="Si"/>
    <s v="Marina Dávila"/>
    <s v="Marketing/Ventas Cilindros"/>
    <n v="3"/>
    <n v="5"/>
    <n v="1"/>
    <n v="5"/>
    <n v="0"/>
    <n v="1"/>
    <n v="5"/>
    <n v="300"/>
    <n v="5"/>
    <n v="5"/>
    <n v="2"/>
    <n v="3"/>
    <n v="5"/>
    <n v="3"/>
    <n v="5"/>
    <n v="420"/>
    <n v="720"/>
    <s v="S: Sesión jueves 10 julio para validación de datos y liberación del visor"/>
    <s v="Concluido"/>
    <s v="Compliance - Soft: Working Capital"/>
    <m/>
    <s v="Compliance / Control"/>
    <m/>
    <m/>
    <m/>
    <m/>
    <m/>
    <m/>
    <m/>
    <n v="0"/>
    <m/>
    <m/>
    <s v="Terminado"/>
  </r>
  <r>
    <s v="G9"/>
    <n v="7"/>
    <s v="AM03224"/>
    <m/>
    <s v="Facturación Dia paciente instituciones públicas RPA"/>
    <s v="Automatizar el proceso de facturación de Día Paciente del negocio de Homecare."/>
    <m/>
    <s v="PROYECTO ANTERIOR"/>
    <d v="2024-01-10T00:00:00"/>
    <d v="2025-01-01T00:00:00"/>
    <n v="357"/>
    <s v="On time"/>
    <x v="2"/>
    <s v="No"/>
    <s v="IT Group"/>
    <x v="0"/>
    <s v="IT Local"/>
    <s v="NA"/>
    <s v="Alan Mendoza"/>
    <s v="Nohemí Perez / _x000a_Alan Mendoza"/>
    <s v="Ruben Monterrubio"/>
    <s v="Armando Guerrero"/>
    <s v="PGP Nte./ Occidente / Noroeste"/>
    <s v="Sí"/>
    <s v="Claudia Oliden"/>
    <s v="Marketing/Ventas Cilindros"/>
    <n v="3"/>
    <n v="5"/>
    <n v="1"/>
    <n v="5"/>
    <n v="5"/>
    <n v="3"/>
    <n v="3"/>
    <n v="375"/>
    <n v="5"/>
    <n v="5"/>
    <n v="3"/>
    <n v="5"/>
    <n v="5"/>
    <n v="5"/>
    <n v="5"/>
    <n v="495"/>
    <n v="870"/>
    <s v="S: Ya liberado y funcionando._x000a_N: Seguimiento por parte del negocio. Calcular beneficio y reportar $"/>
    <s v="Terminado"/>
    <s v="Reducción de Tiempo"/>
    <m/>
    <s v="Time reduction"/>
    <m/>
    <m/>
    <m/>
    <m/>
    <m/>
    <m/>
    <m/>
    <n v="0"/>
    <m/>
    <m/>
    <s v="Terminado"/>
  </r>
  <r>
    <m/>
    <n v="94"/>
    <m/>
    <m/>
    <s v="Herramienta Digital para el Análisis, Monitoreo e identificación de riesgos de manera remota de variables administrativas en Sucursales"/>
    <s v="Herramienta de diagnostico/medición de riesgos en sucursales en los siguientes temas: microcréditos, tiempo de cierre de bitácoras, TDI vs lista de empleados, productos a demostración, añejamiento en productos a demostración entre otras."/>
    <m/>
    <d v="2025-04-01T00:00:00"/>
    <d v="2025-04-01T00:00:00"/>
    <d v="2025-07-01T00:00:00"/>
    <n v="91"/>
    <s v="On time"/>
    <x v="2"/>
    <m/>
    <s v="Digital Nlatam - Citizen Developers"/>
    <x v="0"/>
    <m/>
    <s v="Aldo Maldonado"/>
    <s v="Oscar Flores"/>
    <s v="Oscar Flores"/>
    <m/>
    <s v="José Ramón Rodríguez"/>
    <s v="PGP Nacional"/>
    <s v="Si"/>
    <s v="Marina Dávila"/>
    <s v="Marketing/Ventas Cilindros"/>
    <n v="3"/>
    <n v="5"/>
    <n v="1"/>
    <n v="5"/>
    <n v="0"/>
    <n v="1"/>
    <n v="3"/>
    <n v="270"/>
    <n v="5"/>
    <n v="5"/>
    <n v="2"/>
    <n v="3"/>
    <n v="5"/>
    <n v="3"/>
    <n v="5"/>
    <n v="420"/>
    <n v="690"/>
    <s v="S: Se libera herramienta que integra información para monitoreo de indicadores críticos en sucursales._x000a_N: La información de producto a demostración se libera en una herramienta por separardo."/>
    <s v="Concluido"/>
    <s v="Compliance"/>
    <m/>
    <s v="Compliance / Control"/>
    <m/>
    <m/>
    <m/>
    <m/>
    <m/>
    <m/>
    <m/>
    <n v="0"/>
    <m/>
    <m/>
    <s v="Terminado"/>
  </r>
  <r>
    <m/>
    <n v="1"/>
    <s v="AM03136"/>
    <m/>
    <s v="Notificaciones automáticas a Clientes. RPA/AI"/>
    <s v="Automatización de proceso de notificación al cliente al momento de generar una transacción con Linde a su nombre."/>
    <m/>
    <d v="2024-01-01T00:00:00"/>
    <d v="2023-01-11T00:00:00"/>
    <d v="2025-03-01T00:00:00"/>
    <n v="780"/>
    <s v="On time"/>
    <x v="2"/>
    <s v="No"/>
    <s v="IT Group"/>
    <x v="0"/>
    <s v="IT Local"/>
    <s v="Marina Dávila"/>
    <s v="Oscar Flores"/>
    <s v="Marina Dávila"/>
    <s v="Carlos Arturo Rodríguez_x000a_/ Armando Ramos"/>
    <s v="José Ramón Rodríguez"/>
    <s v="PGP NAL."/>
    <s v="Sí"/>
    <s v="Marina Dávila"/>
    <s v="Marketing/Ventas Cilindros"/>
    <n v="4"/>
    <n v="5"/>
    <n v="5"/>
    <n v="5"/>
    <n v="1"/>
    <n v="5"/>
    <n v="5"/>
    <n v="450"/>
    <n v="5"/>
    <n v="5"/>
    <n v="2"/>
    <n v="5"/>
    <n v="3"/>
    <n v="3"/>
    <n v="3"/>
    <n v="390"/>
    <n v="840"/>
    <s v="S: RPA terminado, liberado para Cedis Saltillo y Cedis VH,_x000a_N: Continuación de despliegue resto de localidades"/>
    <s v="Marina convoca a Fuerza comercial y CSC para comunicación 26 de Feb, Ctes. 27 de Feb."/>
    <s v="Control de Activos"/>
    <n v="0"/>
    <s v="Customer Service_x000a_"/>
    <m/>
    <m/>
    <m/>
    <m/>
    <m/>
    <m/>
    <m/>
    <n v="0"/>
    <m/>
    <m/>
    <s v="Terminado"/>
  </r>
  <r>
    <m/>
    <n v="82"/>
    <s v="AM03192"/>
    <n v="30489"/>
    <s v="Trackabout Value Streams. Tablero Lento Movimiento"/>
    <s v="Tablero que permite identificar los cilindros que entregamos a los clientes y que no regresan a nuestras plantas en periodos de 30, 45, 60 días (Contador, identifica a clientes con lento movimiento para detonar acciones de recuperación o cobro automático. "/>
    <m/>
    <d v="2024-09-01T00:00:00"/>
    <d v="2024-01-09T00:00:00"/>
    <d v="2025-03-01T00:00:00"/>
    <n v="417"/>
    <s v="On time"/>
    <x v="2"/>
    <m/>
    <s v="Digital Nlatam"/>
    <x v="0"/>
    <s v="Digital "/>
    <m/>
    <s v="Oscar Flores"/>
    <s v="Oscar Flores"/>
    <s v="Uriel Torres"/>
    <s v="Armando Guerrero"/>
    <s v="PGP Norte"/>
    <s v="Sí"/>
    <s v="Pilar Arenas"/>
    <s v="Producción/Distribución Envasados"/>
    <n v="5"/>
    <n v="5"/>
    <n v="5"/>
    <n v="5"/>
    <n v="3"/>
    <n v="3"/>
    <n v="3"/>
    <n v="435"/>
    <n v="5"/>
    <n v="4"/>
    <n v="1"/>
    <n v="3"/>
    <n v="1"/>
    <n v="1"/>
    <n v="3"/>
    <n v="270"/>
    <n v="705"/>
    <s v="S:  Tablero terminado_x000a_N: Corrección de duplicidad de cilindros en TA. Pendiente Integración a CRM para que se generen tareas para una segunda etapa"/>
    <s v="1. Sesión para validar siguientes pasos con el proceso, después de elaborado el reporte - Semana del 3 al 7 de marzo"/>
    <n v="55000"/>
    <m/>
    <s v="Asset Control"/>
    <m/>
    <m/>
    <n v="16636"/>
    <n v="10142"/>
    <m/>
    <m/>
    <m/>
    <n v="26778"/>
    <d v="2025-07-01T00:00:00"/>
    <d v="2026-06-01T00:00:00"/>
    <s v="Terminado"/>
  </r>
  <r>
    <m/>
    <n v="123"/>
    <m/>
    <m/>
    <s v="Tablero para identificar a diario las entregas que no se hicieron a clientes de gases especiales"/>
    <s v="Asegurar la comunicación y gestión comercial oportuna con los clientes cuando entregamos de forma parcial o no entregamos"/>
    <m/>
    <d v="2024-12-01T00:00:00"/>
    <m/>
    <m/>
    <m/>
    <s v="No iniciado"/>
    <x v="2"/>
    <m/>
    <s v="Transformación Digital"/>
    <x v="2"/>
    <s v="Trans Digital / Digital"/>
    <s v="Definir"/>
    <s v="Raúl Gallegos "/>
    <s v="César Moreno"/>
    <s v="TBD"/>
    <s v="Tania Mercado"/>
    <m/>
    <s v="Sí"/>
    <s v="Pilar Arenas"/>
    <s v="Finanzas/RH/Compras/Nitropet"/>
    <m/>
    <m/>
    <m/>
    <m/>
    <m/>
    <m/>
    <m/>
    <n v="0"/>
    <m/>
    <m/>
    <m/>
    <m/>
    <m/>
    <m/>
    <m/>
    <n v="0"/>
    <n v="0"/>
    <s v="S: Se identificó oportunidad con usuario y se requiere definiciones de alcances y líderes para el proyecto._x000a_N: Sesión con Process Owner para tomar definiciones de negocio"/>
    <s v="1. Sesión con Raúl Gallegos para Definir el alcance del proyecto y enlistar requerimientos - 24 al 28 de Mar"/>
    <m/>
    <m/>
    <s v="Recuperación de costos por viajes en falso "/>
    <m/>
    <m/>
    <m/>
    <m/>
    <m/>
    <m/>
    <m/>
    <n v="0"/>
    <m/>
    <m/>
    <s v="Nuevo"/>
  </r>
  <r>
    <s v="E7"/>
    <n v="78"/>
    <m/>
    <m/>
    <s v="Reporte One Page de ventas"/>
    <s v="Reporte integral del área de ventas, que incluye los compromisos de diversos indicadores_x000a_"/>
    <m/>
    <d v="2024-12-01T00:00:00"/>
    <m/>
    <m/>
    <m/>
    <s v="No iniciado"/>
    <x v="2"/>
    <m/>
    <s v="Transformación Digital"/>
    <x v="2"/>
    <s v="SSC"/>
    <s v="Desarrollo de Negocios"/>
    <s v="Oscar Flores"/>
    <s v="Ruben González"/>
    <s v="César Paz"/>
    <s v="Tania Mercado"/>
    <s v="Desarrollo de Negocios"/>
    <s v="Sí"/>
    <s v="Marina Dávila"/>
    <s v="Finanzas/RH/Compras/Nitropet"/>
    <n v="3"/>
    <n v="5"/>
    <n v="3"/>
    <n v="5"/>
    <n v="0"/>
    <n v="1"/>
    <n v="5"/>
    <n v="330"/>
    <n v="4"/>
    <n v="5"/>
    <n v="2"/>
    <n v="3"/>
    <n v="3"/>
    <n v="3"/>
    <n v="5"/>
    <n v="375"/>
    <n v="705"/>
    <s v="S: Se definieron requerimientos y se habilitaron en CRM. Tareas para vendedores para registrar compromisos de recolección de cilindros, cobros de rentas. _x000a_N: Retomar proyecto con Negocio, Diseñar reporte. Hacer plan de trabajo. Junta con Negocio para definir requerimientos"/>
    <m/>
    <m/>
    <m/>
    <s v="Tiempo - Disminución de horas en elaboración de reportes área de Ventas"/>
    <m/>
    <m/>
    <m/>
    <m/>
    <m/>
    <m/>
    <m/>
    <n v="0"/>
    <m/>
    <m/>
    <s v="Nuevo"/>
  </r>
  <r>
    <m/>
    <n v="83"/>
    <s v="AM03412"/>
    <n v="30490"/>
    <s v="Trackabout Value Streams. Tablero Desviaciones comerciales"/>
    <s v="Identificar todos los cilindros que nos regresan los clientes a los cuales no les entregué originalmente"/>
    <m/>
    <d v="2024-10-01T00:00:00"/>
    <d v="2024-01-09T00:00:00"/>
    <d v="2025-03-04T00:00:00"/>
    <n v="420"/>
    <s v="On time"/>
    <x v="2"/>
    <m/>
    <s v="Digital Nlatam"/>
    <x v="0"/>
    <s v="Digital "/>
    <m/>
    <s v="Edgar Borquez"/>
    <s v="Oscar Flores"/>
    <s v="Uriel Torres"/>
    <s v="José Ramón Rodríguez"/>
    <s v="PGP Norte"/>
    <s v="Sí"/>
    <s v="Pilar Arenas"/>
    <s v="Marketing/Ventas Cilindros"/>
    <n v="5"/>
    <n v="5"/>
    <n v="5"/>
    <n v="5"/>
    <n v="3"/>
    <n v="3"/>
    <n v="3"/>
    <n v="435"/>
    <n v="5"/>
    <n v="4"/>
    <n v="1"/>
    <n v="3"/>
    <n v="1"/>
    <n v="1"/>
    <n v="3"/>
    <n v="270"/>
    <n v="705"/>
    <s v="S:  Tablero terminado _x000a_N: En proceso de identificar casos de desviaciones para tomar acción. En evaluación etapa de integración con CRM"/>
    <s v="1. Dar seguimiento en la semana del 24 al 28 de Feb, para validar la funcionalidad del ultimo requerimiento del filtro._x000a_2. Junta en la semana del 20 al 28 de feb para aterrizar beneficios potenciales en conjunto con el BB (Edgar junto con José Ramon)_x000a_3. Confirmar que la herramienta está terminada y ahora hay que aprovecharla para detectar oportunidades. Sesión 4Mar25"/>
    <n v="41293"/>
    <m/>
    <s v="Asset Control"/>
    <m/>
    <n v="12388"/>
    <m/>
    <m/>
    <m/>
    <m/>
    <m/>
    <n v="12388"/>
    <d v="2025-10-01T00:00:00"/>
    <d v="2026-09-01T00:00:00"/>
    <s v="Terminado"/>
  </r>
  <r>
    <m/>
    <n v="91"/>
    <m/>
    <n v="30491"/>
    <s v="Trackabout Value Streams Dashboard. &quot;Black Hole&quot; "/>
    <s v="Herramienta de análisis de datos digital para identificar aquellos cilindros que NO estaban registrados en inventario de activos y gracias a Trackabout se recuperan."/>
    <m/>
    <d v="2024-09-01T00:00:00"/>
    <d v="2024-01-09T00:00:00"/>
    <d v="2025-04-01T00:00:00"/>
    <n v="448"/>
    <s v="En riesgo o vencido &gt; 2 meses"/>
    <x v="2"/>
    <m/>
    <s v="Digital Nlatam"/>
    <x v="0"/>
    <s v="Digital "/>
    <s v="Aldo Maldonado"/>
    <s v="Erika Acosta"/>
    <s v="Erika Acosta"/>
    <s v="Uriel Torres"/>
    <s v="Civoney Alvarez"/>
    <s v="PGP Norte"/>
    <s v="Sí"/>
    <s v="Pilar Arenas"/>
    <s v="Producción/Distribución Envasados"/>
    <n v="3"/>
    <n v="5"/>
    <n v="1"/>
    <n v="5"/>
    <n v="1"/>
    <n v="3"/>
    <n v="5"/>
    <n v="345"/>
    <n v="5"/>
    <n v="5"/>
    <n v="3"/>
    <n v="3"/>
    <n v="1"/>
    <n v="3"/>
    <n v="3"/>
    <n v="345"/>
    <n v="690"/>
    <s v="S:  Tablero elaborado en validación (elaborado por Aldo Maldonado). Se está realizando limpieza de datos en TA._x000a_N: Definir si el tablero actual cumple el objetivo, sino hacer los ajustes pertinentes. Validar la calidad de los datos en TA."/>
    <s v="1. Sesión para revisar alcance del reporte existente y levantar requerimientos - Semana del 3 al 7 de marzo"/>
    <s v="Control de Activos"/>
    <m/>
    <s v="Asset Control"/>
    <m/>
    <m/>
    <m/>
    <m/>
    <m/>
    <m/>
    <m/>
    <n v="0"/>
    <m/>
    <m/>
    <s v="Terminado"/>
  </r>
  <r>
    <s v="A8"/>
    <n v="118"/>
    <m/>
    <m/>
    <s v="Planeación centralizada de rutas para conductores Retail"/>
    <m/>
    <m/>
    <d v="2024-02-01T00:00:00"/>
    <m/>
    <m/>
    <m/>
    <s v="No iniciado"/>
    <x v="2"/>
    <m/>
    <s v="IT Group"/>
    <x v="2"/>
    <s v="IT Local "/>
    <m/>
    <s v="Marco Pacheco"/>
    <s v="Deyanira Blanco "/>
    <s v="Juan Romero "/>
    <s v="José Ramón Rodríguez"/>
    <s v="PGP Nte./ Occidente / Noroeste"/>
    <s v="Sí"/>
    <s v="Marina Dávila"/>
    <s v="Marketing/Ventas Cilindros"/>
    <n v="5"/>
    <n v="5"/>
    <n v="3"/>
    <n v="5"/>
    <n v="3"/>
    <n v="3"/>
    <n v="3"/>
    <n v="405"/>
    <m/>
    <m/>
    <m/>
    <m/>
    <m/>
    <m/>
    <m/>
    <n v="0"/>
    <n v="405"/>
    <s v="S: Se identifica la necesidad de mejorar el canal Express. Se busca planeación centralizada con Geoposiciones y todo lo que implica para aprovechar los reportes de desviaciones actuales que se monitorean en Distribución. Ya se está avanzando con el geoposicionamiento de clientes, Gdl., Valle de México, Mty.. Se tiene un piloto corriendo en Gdl.. Valle de México ya están Geoposicionados 100%, Mty. ya se tienen las geoposiciones y falta que carguen la info en Roadnet._x000a__x000a_N: Revisar del piloto de Gdl. los hallazgos encontrados._x000a_"/>
    <s v="Agendar sesión para definir requerimientos de Negocio 3Mar25_x000a__x000a_Seguimiento al los resultados. "/>
    <m/>
    <m/>
    <s v="Tiempo "/>
    <m/>
    <m/>
    <m/>
    <m/>
    <m/>
    <m/>
    <m/>
    <n v="0"/>
    <m/>
    <m/>
    <s v="Nuevo"/>
  </r>
  <r>
    <m/>
    <n v="114"/>
    <m/>
    <m/>
    <s v="Cámaras en áreas designadas para recuperación de cilindros "/>
    <s v="Instalación de cámaras que con IA detecten en las localidades faltas de compliance."/>
    <m/>
    <d v="2025-01-01T00:00:00"/>
    <m/>
    <m/>
    <m/>
    <s v="No iniciado"/>
    <x v="2"/>
    <s v="No"/>
    <s v="Digital Nlatam"/>
    <x v="2"/>
    <s v="Digital / IT"/>
    <s v="NA"/>
    <s v="Erika Acosta"/>
    <s v="Erika Acosta"/>
    <s v="TBD"/>
    <s v="Tania Mercado"/>
    <s v="Operaciones"/>
    <s v="Sí"/>
    <s v="Pilar Arenas"/>
    <s v="Finanzas/RH/Compras/Nitropet"/>
    <n v="3"/>
    <n v="1"/>
    <n v="4"/>
    <n v="5"/>
    <n v="5"/>
    <n v="3"/>
    <n v="3"/>
    <n v="360"/>
    <n v="3"/>
    <n v="2"/>
    <n v="5"/>
    <n v="1"/>
    <n v="1"/>
    <n v="1"/>
    <n v="1"/>
    <n v="210"/>
    <n v="570"/>
    <s v="S: Se enlista necesidad general_x000a_N: Se requiere reunión con Negocio para detallar alcances y detalle de requerimientos"/>
    <s v="Validar alcance de este proyecto."/>
    <m/>
    <m/>
    <s v="Control"/>
    <m/>
    <m/>
    <m/>
    <m/>
    <m/>
    <m/>
    <m/>
    <n v="0"/>
    <m/>
    <m/>
    <s v="Nuevo"/>
  </r>
  <r>
    <m/>
    <n v="93"/>
    <m/>
    <m/>
    <s v="Visor Seguimiento de cilindros vacios pendientes de enviar a planta"/>
    <s v="Reporte que permita visualizar las órdenes de sistema donde no se han enviado los cilindros vacíos a planta"/>
    <m/>
    <d v="2025-04-01T00:00:00"/>
    <m/>
    <m/>
    <m/>
    <s v="No iniciado"/>
    <x v="2"/>
    <m/>
    <s v="Digital Nlatam - Citizen Developers"/>
    <x v="2"/>
    <m/>
    <s v="Aldo Maldonado"/>
    <s v="Oscar Flores"/>
    <s v="Oscar Flores"/>
    <m/>
    <s v="José Ramón Rodríguez"/>
    <s v="PGP Nacional"/>
    <s v="Si"/>
    <s v="Marina Dávila"/>
    <s v="Producción/Distribución Envasados"/>
    <n v="3"/>
    <n v="5"/>
    <n v="1"/>
    <n v="5"/>
    <n v="0"/>
    <n v="1"/>
    <n v="3"/>
    <n v="270"/>
    <n v="5"/>
    <n v="5"/>
    <n v="2"/>
    <n v="3"/>
    <n v="5"/>
    <n v="3"/>
    <n v="5"/>
    <n v="420"/>
    <n v="690"/>
    <s v="S: Definición de requerimientos"/>
    <m/>
    <m/>
    <m/>
    <m/>
    <m/>
    <m/>
    <m/>
    <m/>
    <m/>
    <m/>
    <m/>
    <n v="0"/>
    <m/>
    <m/>
    <s v="Nuevo"/>
  </r>
  <r>
    <m/>
    <n v="1"/>
    <m/>
    <n v="30498"/>
    <s v="Aplicación Qliq _x000a_Lento movimiento"/>
    <s v="Analizar la información generada por TA para identificar oportunidades de Lento movimiento, mejorar y monitorear el inventario por localidad "/>
    <m/>
    <d v="2025-01-01T00:00:00"/>
    <d v="2025-01-07T00:00:00"/>
    <d v="2025-05-23T00:00:00"/>
    <n v="136"/>
    <s v="On time"/>
    <x v="2"/>
    <m/>
    <s v="Digital Nlatam"/>
    <x v="0"/>
    <s v="Digital "/>
    <m/>
    <s v="Erika Acosta"/>
    <s v="Anabel Estrada / Brenda Ramírez"/>
    <s v="TBD"/>
    <s v="Aldo Maldonado"/>
    <s v="Operaciones"/>
    <s v="Sí"/>
    <s v="Marina Dávila"/>
    <s v="Producción/Distribución Envasados"/>
    <n v="5"/>
    <n v="5"/>
    <n v="2"/>
    <n v="5"/>
    <n v="3"/>
    <n v="3"/>
    <n v="3"/>
    <n v="390"/>
    <n v="5"/>
    <n v="5"/>
    <n v="3"/>
    <n v="5"/>
    <n v="3"/>
    <n v="5"/>
    <n v="3"/>
    <n v="435"/>
    <n v="825"/>
    <s v="S: Realización de cambios solicitados, no hay nada pendiente por desarrollar. Herramienta liberada._x000a_N: Revisar con usuarios el uso de la herramienta."/>
    <m/>
    <s v="Control de Activos"/>
    <m/>
    <s v="Asset Control"/>
    <m/>
    <m/>
    <m/>
    <m/>
    <m/>
    <m/>
    <m/>
    <n v="0"/>
    <m/>
    <m/>
    <s v="Terminado"/>
  </r>
  <r>
    <s v="G10"/>
    <n v="2"/>
    <s v="AM02959"/>
    <n v="30572"/>
    <s v="Pricing Precision con AI (Pricing Precision - Mexico)"/>
    <s v="Modelo IA que analiza precios de clientes por variables: producto, región, volumen, tipo de cliente. Para detectar oportunidades de incrementos con la herramienta. PRICE TAG de manera automática."/>
    <m/>
    <s v="TBD"/>
    <d v="2024-08-01T00:00:00"/>
    <d v="2025-05-30T00:00:00"/>
    <n v="302"/>
    <s v="On time"/>
    <x v="2"/>
    <s v="No"/>
    <s v="Digital Nlatam"/>
    <x v="0"/>
    <s v="Global AI"/>
    <s v="NA"/>
    <s v="Ninfaedith Fernández"/>
    <s v="Ninfaedith Fernández"/>
    <s v="Iván Arredondo"/>
    <s v="Tania Mercado"/>
    <s v="Finanzas /Compras / IT"/>
    <s v="Sí"/>
    <s v="Claudia Oliden"/>
    <s v="Finanzas/RH/Compras/Nitropet"/>
    <n v="4"/>
    <n v="5"/>
    <n v="5"/>
    <n v="5"/>
    <n v="5"/>
    <n v="3"/>
    <n v="5"/>
    <n v="480"/>
    <n v="5"/>
    <n v="5"/>
    <n v="2"/>
    <n v="5"/>
    <n v="3"/>
    <n v="5"/>
    <n v="5"/>
    <n v="450"/>
    <n v="930"/>
    <s v="S: terminada primera etapa del modelo. Se planea utilizarlo en la campaña de precios de junio/julio 2025."/>
    <s v=" El plan es usar el pricing precisión en la sig campaña (junio-julio 25)"/>
    <n v="1512000"/>
    <m/>
    <s v="Add. Sales"/>
    <m/>
    <m/>
    <m/>
    <m/>
    <m/>
    <m/>
    <m/>
    <n v="0"/>
    <d v="2025-08-01T00:00:00"/>
    <d v="2026-07-01T00:00:00"/>
    <s v="Terminado"/>
  </r>
  <r>
    <m/>
    <n v="129"/>
    <m/>
    <m/>
    <s v="Fase 2 de sistema de dotaciones"/>
    <s v="Terminar integraciones con JDE y CRM como etapa 2 del proyecto._x000a_"/>
    <m/>
    <d v="2024-12-01T00:00:00"/>
    <m/>
    <m/>
    <m/>
    <s v="No iniciado"/>
    <x v="2"/>
    <m/>
    <s v="IT Group"/>
    <x v="2"/>
    <s v="SSC"/>
    <m/>
    <s v="Erika Acosta"/>
    <s v="Erika Acosta"/>
    <s v="Sergio Villalobos"/>
    <s v="Tania Mercado"/>
    <s v="Excelencia operacional "/>
    <s v="Sí"/>
    <s v="Pilar Arenas"/>
    <s v="Finanzas/RH/Compras/Nitropet"/>
    <m/>
    <m/>
    <m/>
    <m/>
    <m/>
    <m/>
    <m/>
    <n v="0"/>
    <m/>
    <m/>
    <m/>
    <m/>
    <m/>
    <m/>
    <m/>
    <n v="0"/>
    <m/>
    <s v="S: Revisar con Montserrat Mejía"/>
    <s v="1. Sesión con Erika Acosta para validar el alcance de requerimientos y como acelerar el proyecto - 3 al 7 de marzo"/>
    <m/>
    <m/>
    <s v="Control de activos"/>
    <m/>
    <m/>
    <m/>
    <m/>
    <m/>
    <m/>
    <m/>
    <n v="0"/>
    <m/>
    <m/>
    <s v="Nuevo"/>
  </r>
  <r>
    <m/>
    <n v="1"/>
    <s v="AM02959"/>
    <n v="30572"/>
    <s v="Herramienta Digital, Visor Pricing Precision - Mexico"/>
    <s v="El visor dará la info de la situación actual de precios a nivel cliente - producto, así como recomendaciones/oportunidades de precios siguiendo el modelo de Pricing Precision (IA). Muesta historico de precios, comparativa vs. el promedio, etc."/>
    <m/>
    <d v="2025-06-25T00:00:00"/>
    <d v="2025-02-13T00:00:00"/>
    <d v="2025-06-25T00:00:00"/>
    <n v="132"/>
    <s v="On time"/>
    <x v="2"/>
    <s v="No"/>
    <s v="Digital Nlatam"/>
    <x v="0"/>
    <s v="Global AI"/>
    <s v="NA"/>
    <s v="Ninfaedith Fernández"/>
    <s v="Pablo Vela"/>
    <s v="Iván Arredondo"/>
    <s v="Tania Mercado"/>
    <s v="Finanzas /Compras / IT"/>
    <s v="Sí"/>
    <s v="Claudia Oliden"/>
    <s v="Finanzas/RH/Compras/Nitropet"/>
    <n v="4"/>
    <n v="5"/>
    <n v="3"/>
    <n v="5"/>
    <n v="5"/>
    <n v="3"/>
    <n v="5"/>
    <n v="450"/>
    <n v="5"/>
    <n v="5"/>
    <n v="2"/>
    <n v="5"/>
    <n v="5"/>
    <n v="1"/>
    <n v="5"/>
    <n v="420"/>
    <n v="870"/>
    <s v="Proyecto terminado, solo falta presentación con Pablo Vela"/>
    <m/>
    <n v="1512000"/>
    <m/>
    <s v="Add. Sales"/>
    <m/>
    <m/>
    <m/>
    <m/>
    <m/>
    <m/>
    <m/>
    <n v="0"/>
    <m/>
    <m/>
    <s v="Terminado"/>
  </r>
  <r>
    <m/>
    <n v="127"/>
    <m/>
    <m/>
    <s v="Centralización digitalización de expedientes"/>
    <s v="Digitalización y resguardo centralizado de expedientes de clientes de GE."/>
    <m/>
    <d v="2025-01-01T00:00:00"/>
    <m/>
    <m/>
    <m/>
    <s v="No iniciado"/>
    <x v="2"/>
    <m/>
    <s v="IT Group"/>
    <x v="2"/>
    <s v="Externo /IT"/>
    <m/>
    <s v="Erika Acosta"/>
    <s v="Erika Acosta"/>
    <s v="TBD"/>
    <s v="Tania Mercado"/>
    <m/>
    <s v="Sí"/>
    <s v="Marina Dávila"/>
    <s v="Finanzas/RH/Compras/Nitropet"/>
    <m/>
    <m/>
    <m/>
    <m/>
    <m/>
    <m/>
    <m/>
    <n v="0"/>
    <m/>
    <m/>
    <m/>
    <m/>
    <m/>
    <m/>
    <m/>
    <n v="0"/>
    <n v="0"/>
    <s v="S: Se justificó centralizar físicamente los expedientes y Digitalizarlos con un Proveedor Externo_x000a_N: En proceso la contratación del proveedor_x000a_"/>
    <m/>
    <m/>
    <m/>
    <m/>
    <m/>
    <m/>
    <m/>
    <m/>
    <m/>
    <m/>
    <m/>
    <n v="0"/>
    <m/>
    <m/>
    <s v="Nuevo Arrancado"/>
  </r>
  <r>
    <m/>
    <n v="100"/>
    <m/>
    <m/>
    <s v="App para seguimiento de buenas prácticas de producto medicinal en sucursales."/>
    <s v="Llevar el seguimiento de visitas y hallazgos de los responsables sanitarios a las sucursales."/>
    <m/>
    <d v="2025-02-01T00:00:00"/>
    <m/>
    <m/>
    <m/>
    <s v="No iniciado"/>
    <x v="2"/>
    <s v="No"/>
    <s v="Digital Nlatam - Practicantes"/>
    <x v="2"/>
    <s v="Digital"/>
    <s v="Santiago Juárez"/>
    <s v="Oscar Flores"/>
    <s v="Aldo Maldonado"/>
    <s v="N/A"/>
    <s v="José Ramón Rodríguez"/>
    <s v="PGP Nacional"/>
    <s v="Sí"/>
    <s v="Claudia Oliden"/>
    <s v="Marketing/Ventas Cilindros"/>
    <n v="3"/>
    <n v="5"/>
    <n v="1"/>
    <n v="3"/>
    <n v="0"/>
    <n v="5"/>
    <n v="3"/>
    <n v="300"/>
    <n v="5"/>
    <n v="5"/>
    <n v="4"/>
    <n v="3"/>
    <n v="3"/>
    <n v="3"/>
    <n v="3"/>
    <n v="390"/>
    <n v="690"/>
    <s v="S: Se identificó la oportunidad_x000a_N: Sesión con el negocio para definir requerimientos"/>
    <s v="Este proyecto es posible se cancele dado que quedó incluido en el proyecto solciitado por el Ing. Galván."/>
    <m/>
    <m/>
    <s v="Control y cumplimiento para la continuidad del negocio"/>
    <m/>
    <m/>
    <m/>
    <m/>
    <m/>
    <m/>
    <m/>
    <n v="0"/>
    <m/>
    <m/>
    <s v="Nuevo"/>
  </r>
  <r>
    <m/>
    <n v="74"/>
    <m/>
    <m/>
    <s v="Actualización plan compensación a vendedores PGP &amp; Merchant"/>
    <s v="Update de la matriz digital para generar la compensación variable a vendedores de GE y Merchant."/>
    <m/>
    <d v="2024-12-01T00:00:00"/>
    <m/>
    <m/>
    <m/>
    <s v="No iniciado"/>
    <x v="2"/>
    <m/>
    <s v="IT Group"/>
    <x v="2"/>
    <s v="IT Local "/>
    <s v="No aplica"/>
    <s v="Pablo Vela"/>
    <s v="Ninfaedith Fernández"/>
    <s v="Velia Niño"/>
    <s v="Tania Mercado"/>
    <s v="Finanzas /Compras / IT"/>
    <s v="Sí"/>
    <s v="Marina Dávila"/>
    <s v="Finanzas/RH/Compras/Nitropet"/>
    <n v="4"/>
    <n v="5"/>
    <n v="4"/>
    <n v="5"/>
    <n v="3"/>
    <n v="5"/>
    <n v="5"/>
    <n v="465"/>
    <n v="3"/>
    <n v="2"/>
    <n v="2"/>
    <n v="3"/>
    <n v="3"/>
    <n v="1"/>
    <n v="3"/>
    <n v="255"/>
    <n v="720"/>
    <s v="S: Proveedor seleccionado, en proceso de alta y sesiones iniciales de analisis de alcance y plan de desarrollo_x000a_N: Concuir el proceso de arranque y hacer seguimiento de sprints "/>
    <m/>
    <m/>
    <m/>
    <m/>
    <m/>
    <m/>
    <m/>
    <m/>
    <m/>
    <m/>
    <m/>
    <n v="0"/>
    <m/>
    <m/>
    <s v="Nuevo"/>
  </r>
  <r>
    <s v="G6"/>
    <n v="4"/>
    <m/>
    <n v="30571"/>
    <s v="Price Tag"/>
    <s v="Automatización de las campañas dinámicas de incremento de precios. Identifica rezagos en repaso de la inflación interna. Se alimenta del modelo del proyecto PRICING PRECISION."/>
    <m/>
    <s v="PROYECTO ANTERIOR"/>
    <d v="2024-08-15T00:00:00"/>
    <d v="2025-11-01T00:00:00"/>
    <n v="411"/>
    <s v="En riesgo o vencido &gt; 2 meses"/>
    <x v="2"/>
    <s v="No"/>
    <s v="Digital Nlatam"/>
    <x v="3"/>
    <s v="Digital EEUU"/>
    <s v="NA"/>
    <s v="Ninfaedith Fernández"/>
    <s v="Oscar Flores / Ninfaedith Fernández"/>
    <s v="Iván Arredondo/ Frank Mufalli"/>
    <s v="Tania Mercado"/>
    <s v="PGP Centro/Sur"/>
    <s v="Sí"/>
    <s v="Claudia Oliden"/>
    <s v="Finanzas/RH/Compras/Nitropet"/>
    <n v="4"/>
    <n v="5"/>
    <n v="3"/>
    <n v="5"/>
    <n v="5"/>
    <n v="3"/>
    <n v="5"/>
    <n v="450"/>
    <n v="5"/>
    <n v="5"/>
    <n v="2"/>
    <n v="5"/>
    <n v="3"/>
    <n v="3"/>
    <n v="3"/>
    <n v="390"/>
    <n v="840"/>
    <s v="S: Sigue pendiente el tema de las jerarquías. Se armó un file por parte de PYC y actualmente el desarrollador de la corporación  está configurando la información pero va  muy lento y aparte notificó que se va de la compañía en diciembre. _x000a_ Update: 28 octubre 2025 por NinfaEdith Fernández"/>
    <s v="Hablar con José Pinto para agilizar la solución o que defina un deadline para que quede el punto de las jerarquías."/>
    <n v="80000"/>
    <m/>
    <s v="Add. Sales"/>
    <m/>
    <m/>
    <m/>
    <m/>
    <m/>
    <m/>
    <m/>
    <n v="0"/>
    <m/>
    <m/>
    <s v="Desarrollo"/>
  </r>
  <r>
    <m/>
    <n v="15"/>
    <m/>
    <m/>
    <s v="App para administración de vigilancia, intendencia y servicios TI latina "/>
    <s v="Digitalizar y simplificar el proceso de inasistencias de vigilancia y seguridad para llevar un control Digital."/>
    <m/>
    <d v="2025-02-01T00:00:00"/>
    <d v="2025-06-01T00:00:00"/>
    <d v="2025-10-20T00:00:00"/>
    <n v="141"/>
    <s v="On time"/>
    <x v="2"/>
    <s v="No"/>
    <s v="Digital Nlatam - Citizen Developers"/>
    <x v="0"/>
    <s v="Digital"/>
    <s v="Aldo Maldonado"/>
    <s v="Oscar Flores"/>
    <s v="Oscar Flores"/>
    <m/>
    <s v="José Ramón Rodríguez"/>
    <s v="PGP Nacional"/>
    <s v="Sí"/>
    <s v="Claudia Oliden"/>
    <s v="Marketing/Ventas Cilindros"/>
    <n v="3"/>
    <n v="5"/>
    <n v="1"/>
    <n v="5"/>
    <n v="0"/>
    <n v="5"/>
    <n v="3"/>
    <n v="330"/>
    <n v="5"/>
    <n v="5"/>
    <n v="4"/>
    <n v="3"/>
    <n v="3"/>
    <n v="3"/>
    <n v="3"/>
    <n v="390"/>
    <n v="720"/>
    <s v="Aplicación terminada, actualmente se están corriendo ya pruebas piloto en algunas tiendas. Updat 28 octubre 2025 por Oscar Flores"/>
    <m/>
    <n v="20000"/>
    <m/>
    <s v="Compliance / Control"/>
    <m/>
    <m/>
    <m/>
    <m/>
    <m/>
    <m/>
    <m/>
    <n v="0"/>
    <m/>
    <m/>
    <s v="Terminado"/>
  </r>
  <r>
    <m/>
    <n v="22"/>
    <m/>
    <m/>
    <s v="Sistema de resurtimiento en JDE de HG (RPS - POP)"/>
    <s v="Desarrollo de un sistema que identifique producto en lento movimiento para transferencia a otras localidades e incrementar ventas."/>
    <m/>
    <d v="2023-01-01T00:00:00"/>
    <d v="2024-03-30T00:00:00"/>
    <d v="2025-02-01T00:00:00"/>
    <n v="549"/>
    <s v="En riesgo o vencido &gt; 2 meses"/>
    <x v="2"/>
    <m/>
    <s v="IT Group"/>
    <x v="3"/>
    <s v="IT Local"/>
    <m/>
    <s v="Marco Pacheco"/>
    <s v="Nancy González"/>
    <s v="Jaime Hernández"/>
    <s v="José Ramón Rodríguez"/>
    <s v="Nacional"/>
    <s v="Sí"/>
    <s v="Marina Dávila"/>
    <s v="Marketing/Ventas Cilindros"/>
    <n v="5"/>
    <n v="5"/>
    <n v="2"/>
    <n v="5"/>
    <n v="5"/>
    <n v="3"/>
    <n v="5"/>
    <n v="450"/>
    <n v="4"/>
    <n v="2"/>
    <n v="1"/>
    <n v="5"/>
    <n v="3"/>
    <n v="1"/>
    <n v="1"/>
    <n v="255"/>
    <n v="705"/>
    <s v="S: Se identifica la necesidad de desarrollador externo. Salvador cotizó 7.2KUSD mensual por 7 meses de desarrollo con Proveedor TCIS. Actualmente se encuentra en desarrollo por el proveedor externo, fecha estimada de terminación de desarrollo ene-26._x000a_N: Revisar con Marco Pacheco Beneficios estimados del proyecto"/>
    <s v="Seguimiento a desarrollo (proveedor externo), inició en ago-25, fecha estimada de terminación de desarrollo ene-26"/>
    <n v="150000"/>
    <m/>
    <s v="Cost Reduction"/>
    <m/>
    <m/>
    <m/>
    <m/>
    <m/>
    <m/>
    <m/>
    <n v="0"/>
    <m/>
    <m/>
    <s v="Análisis"/>
  </r>
  <r>
    <m/>
    <n v="1"/>
    <m/>
    <m/>
    <s v="Asistente virtual con AI para consulta de información confiable y aseguramiento de requisitos en el proceso de Exportación de Gases"/>
    <s v="Asistente de AI mediante el uso de NITRO y Copilot que permite consultar información actualizada de normativas y procedimientos que permitan llevar a cabo un proceso de exportación de Gases basado en información actualizada y en Compliance"/>
    <m/>
    <d v="2025-01-01T00:00:00"/>
    <d v="2025-03-13T00:00:00"/>
    <d v="2025-04-30T00:00:00"/>
    <n v="48"/>
    <s v="On time"/>
    <x v="2"/>
    <m/>
    <s v="Digital Nlatam - Citizen Developers"/>
    <x v="0"/>
    <s v="Global AI"/>
    <m/>
    <s v="Raúl Gallegos "/>
    <s v="Karla Beatriz García"/>
    <s v="Gerardo Moya"/>
    <s v="José Ramón Rodríguez"/>
    <s v="Nacional"/>
    <s v="Sí"/>
    <s v="Manuel Lozoya"/>
    <s v="Marketing/Ventas Cilindros"/>
    <n v="3"/>
    <n v="5"/>
    <n v="1"/>
    <n v="5"/>
    <n v="1"/>
    <n v="1"/>
    <n v="3"/>
    <n v="285"/>
    <n v="5"/>
    <n v="5"/>
    <n v="5"/>
    <n v="5"/>
    <n v="5"/>
    <n v="5"/>
    <n v="5"/>
    <n v="525"/>
    <n v="810"/>
    <s v="S: Sesión con Negocio Karla García. Se determinó arrancar con  Ley Aduanera / IATA / IMO se utilizará NITRO en combinación con Copilot para consultas. Se realizaron manuales de negocio OTC para Vta de Exportaciones, Vta de HG´s CIls y Equipos para exportaciones, Procedimiento de Importación para Vta Internacional y las Hojas de Seguras de los principales Productos, se cotizaron las guías de la IATA e IMO en versión PDF 2025, aprox 600 USD c/u, Se acuerda arrancar con Exportaciones (3 personas). Se suben Documentos semana del 7 de Abr. _x000a_N: Hacer la compra de las Guías, Karla García. Subir los documentos pendientes por subir. Para la parte de importaciones se enlazará con el proyecto de aplicación Juan Daniel Gonzalez."/>
    <s v="1. Se requiere conseguir los documentos Digitales para darlos de alta junto con los Fotamos Básicos DGD Packing list y documentos comerciales_x000a__x000a_2. Se agenda sesión de seguimiento con Karla García para semana 22 de Abril y par revisar con Miguel Mtz sesión 7 de Mayo."/>
    <n v="20000"/>
    <m/>
    <s v="Time reduction"/>
    <m/>
    <m/>
    <m/>
    <m/>
    <m/>
    <m/>
    <m/>
    <n v="0"/>
    <m/>
    <m/>
    <s v="Terminado"/>
  </r>
  <r>
    <m/>
    <n v="1"/>
    <m/>
    <n v="34795"/>
    <s v="Réplica del visor 360 (Contratos)"/>
    <s v="Réplica del visor 360 líquidos sección de Contratos para medir el nivel de contratación y blindaje de los clientes de PGP Cilindros. Da visibilidad de los clientes que se tienen con contrato y cuáles no, de manera que la fuerza de ventas gestione los contratos faltantes. El dashboard muestra a nivel cliente si tiene o no contrato y si cumple con lo parámetros de blindaje._x000a_"/>
    <m/>
    <d v="2025-06-25T00:00:00"/>
    <d v="2025-06-18T00:00:00"/>
    <d v="2025-11-15T00:00:00"/>
    <n v="139"/>
    <s v="En riesgo ente &gt;1&lt;2 meses"/>
    <x v="2"/>
    <s v="No"/>
    <s v="Digital Nlatam"/>
    <x v="3"/>
    <s v="T. Digital"/>
    <s v="NA"/>
    <s v="Cristina López"/>
    <s v="Ninfaedith Fernández"/>
    <s v="Nancy Arellano"/>
    <s v="Tania Mercado"/>
    <s v="Finanzas /Compras / IT"/>
    <s v="Sí"/>
    <s v="Claudia Oliden"/>
    <s v="Finanzas/RH/Compras/Nitropet"/>
    <n v="5"/>
    <n v="5"/>
    <n v="5"/>
    <n v="5"/>
    <n v="5"/>
    <n v="3"/>
    <n v="5"/>
    <n v="495"/>
    <n v="5"/>
    <n v="5"/>
    <n v="2"/>
    <n v="5"/>
    <n v="5"/>
    <n v="1"/>
    <n v="5"/>
    <n v="420"/>
    <n v="915"/>
    <s v="S:fFalta  la parte del blindaje en el CRM que es donde debe tomar la información, se está trabajando con Ana Treviño. Se espera terminar el proyecto a fin de octubre o más tardar primera quincena de noviembre._x000a_ ."/>
    <s v="Falta calcular beneficios duros, falta dar de alta con Tania Mercado para validar cómo hacer el cálculo de beneficios."/>
    <s v="Compliance"/>
    <m/>
    <s v="Time reduction"/>
    <m/>
    <m/>
    <m/>
    <m/>
    <m/>
    <m/>
    <m/>
    <n v="0"/>
    <m/>
    <m/>
    <s v="Desarrollo"/>
  </r>
  <r>
    <m/>
    <m/>
    <m/>
    <m/>
    <s v="Directorio de Localidades Linde en México"/>
    <s v="Directorio que presenta información de todas las localidades e inmuebles en Linde México. Consta de un visor de directorio que puede ser editado por los owners de localidades vía una APP."/>
    <m/>
    <d v="2025-09-01T00:00:00"/>
    <d v="2025-10-01T00:00:00"/>
    <d v="2025-10-30T00:00:00"/>
    <n v="29"/>
    <s v="On time"/>
    <x v="2"/>
    <s v="No"/>
    <s v="Digital Nlatam - Practicantes"/>
    <x v="0"/>
    <s v="Digital"/>
    <s v="David Márquez"/>
    <s v="Diana Rodríguez"/>
    <s v="Claudia Oliden"/>
    <s v="NA"/>
    <s v="Miguel Delgado"/>
    <s v="Legal"/>
    <s v="Sí"/>
    <s v="Claudia Oliden"/>
    <s v="Legal"/>
    <n v="5"/>
    <n v="1"/>
    <n v="5"/>
    <n v="3"/>
    <n v="1"/>
    <n v="3"/>
    <n v="3"/>
    <n v="315"/>
    <n v="5"/>
    <n v="5"/>
    <n v="4"/>
    <n v="3"/>
    <n v="5"/>
    <n v="5"/>
    <n v="5"/>
    <n v="480"/>
    <n v="795"/>
    <s v="S: APP y visor finalizado. Como segunda etapa es pedir el apoyo de los dueños de los negocios para terminar de alimentar datos faltantes de localidades."/>
    <m/>
    <m/>
    <m/>
    <s v="Compliance / Control"/>
    <m/>
    <m/>
    <m/>
    <m/>
    <m/>
    <m/>
    <m/>
    <n v="0"/>
    <m/>
    <m/>
    <s v="Terminado"/>
  </r>
  <r>
    <m/>
    <n v="6"/>
    <m/>
    <m/>
    <s v="Uso de Inteligencia Artificial para consulta de información confiable y aseguramiento de requisitos en el proceso de importacion de Gases Especiales."/>
    <s v="Facilitar y agilizar el proceso de búsqueda de información relevante de Exportaciones  a través de NITRO"/>
    <m/>
    <d v="2025-03-01T00:00:00"/>
    <d v="2025-03-13T00:00:00"/>
    <d v="2025-11-01T00:00:00"/>
    <n v="236"/>
    <s v="En riesgo ente &gt;1&lt;2 meses"/>
    <x v="2"/>
    <m/>
    <s v="Digital Nlatam - Citizen Developers"/>
    <x v="3"/>
    <s v="Global AI"/>
    <m/>
    <s v="Raúl Gallegos "/>
    <s v="Karla Beatriz García"/>
    <s v="Gerardo Moya"/>
    <s v="Tania Mercado"/>
    <m/>
    <s v="Sí"/>
    <s v="Manuel Lozoya"/>
    <s v="Finanzas/RH/Compras/Nitropet"/>
    <n v="3"/>
    <n v="5"/>
    <n v="1"/>
    <n v="5"/>
    <n v="1"/>
    <n v="1"/>
    <n v="3"/>
    <n v="285"/>
    <n v="5"/>
    <n v="5"/>
    <n v="5"/>
    <n v="5"/>
    <n v="5"/>
    <n v="5"/>
    <n v="5"/>
    <n v="525"/>
    <n v="810"/>
    <s v="S: En análisis requirimientos de info para importaciones y se correrá en paralelo con Proyecto de Exportaciones"/>
    <s v="1. Se requiere conseguir los documentos Digitales para darlos de alta junto con los Fotamos Básicos DGD Packing list y documentos comerciales_x000a_2. Se agenda sesión de seguimiento con Karla García para semana 20 de Marzo_x000a_3. Agosto 2025 / El proyecto se divide en dos partes : 1. Desarrollo de aplicactivo para la administración de los productos (IT), 2. Desarrollo de un visor para visibilidad de la información para el área comercial. "/>
    <m/>
    <m/>
    <s v="Time reduction"/>
    <m/>
    <m/>
    <m/>
    <m/>
    <m/>
    <m/>
    <m/>
    <n v="0"/>
    <m/>
    <m/>
    <s v="Análisis"/>
  </r>
  <r>
    <m/>
    <n v="92"/>
    <m/>
    <m/>
    <s v="Dashboard Digital de KPI´s  Administrativos para Sucursales"/>
    <s v="Herramienta donde se integran los KPIs de forma diaria para seguimiento y toma de acciones de forma oportuna en temas adminisrativos: reclamaciones, bitácoras, uso HH, Conciliación rutas, transitos, permisos, gastos que actualmente se integran manualmente."/>
    <m/>
    <d v="2025-04-01T00:00:00"/>
    <d v="2025-04-01T00:00:00"/>
    <d v="2025-05-23T00:00:00"/>
    <n v="52"/>
    <s v="On time"/>
    <x v="2"/>
    <m/>
    <s v="Digital Nlatam - Citizen Developers"/>
    <x v="0"/>
    <m/>
    <s v="Aldo Maldonado"/>
    <s v="Oscar Flores"/>
    <s v="Oscar Flores"/>
    <m/>
    <s v="José Ramón Rodríguez"/>
    <s v="PGP Nacional"/>
    <s v="Si"/>
    <s v="Marina Dávila"/>
    <s v="Marketing/Ventas Cilindros"/>
    <n v="3"/>
    <n v="5"/>
    <n v="1"/>
    <n v="5"/>
    <n v="0"/>
    <n v="1"/>
    <n v="3"/>
    <n v="270"/>
    <n v="5"/>
    <n v="5"/>
    <n v="2"/>
    <n v="3"/>
    <n v="5"/>
    <n v="3"/>
    <n v="5"/>
    <n v="420"/>
    <n v="690"/>
    <s v="S: Se libera la herramienta, se da capacitación a usuarios._x000a_N: Se dará acceso a gerentes comerciales."/>
    <m/>
    <s v="Compliance"/>
    <m/>
    <s v="Compliance / Control"/>
    <m/>
    <m/>
    <m/>
    <m/>
    <m/>
    <m/>
    <m/>
    <n v="0"/>
    <m/>
    <m/>
    <s v="Terminado"/>
  </r>
  <r>
    <s v="G7"/>
    <n v="1"/>
    <s v="GPG34734"/>
    <m/>
    <s v="Argus for Customer Contracts"/>
    <s v="El objetivo es alimentar la herramienta con contratos y esta genere tablas e info de manera organizada (predefinida). Con el objetivo de identificar oportunidades de cobros o ajustes a clientes."/>
    <m/>
    <s v="PROYECTO ANTERIOR"/>
    <d v="2024-08-01T00:00:00"/>
    <d v="2025-05-24T00:00:00"/>
    <n v="296"/>
    <s v="On time"/>
    <x v="2"/>
    <s v="No"/>
    <s v="Digital Nlatam - Citizen Developers"/>
    <x v="0"/>
    <s v="Global AI"/>
    <s v="NA"/>
    <s v="Ninfaedith Fernández"/>
    <s v="Ninfaedith Fernández"/>
    <s v="Iván Arredondo"/>
    <s v="Tania Mercado"/>
    <s v="Finanzas /Compras / IT"/>
    <s v="Sí"/>
    <s v="Claudia Oliden"/>
    <s v="Finanzas/RH/Compras/Nitropet"/>
    <n v="4"/>
    <n v="5"/>
    <n v="1"/>
    <n v="5"/>
    <n v="3"/>
    <n v="3"/>
    <n v="5"/>
    <n v="390"/>
    <n v="4"/>
    <n v="4"/>
    <n v="3"/>
    <n v="5"/>
    <n v="5"/>
    <n v="3"/>
    <n v="5"/>
    <n v="435"/>
    <n v="825"/>
    <s v="S: Se finaliza y en un proyecto posterior se integrará al CRM._x000a_N: En un siguiente proyecto se desarrollará la integración con CRM e integrar al equipo de T. Digital, Edgar Madrigal, Ruben Gonzalez y Cindy Lozano"/>
    <s v="Falta la integración al CRM como una segunda etapa."/>
    <n v="64000"/>
    <m/>
    <s v="Add. Sales"/>
    <m/>
    <m/>
    <m/>
    <m/>
    <m/>
    <m/>
    <m/>
    <n v="0"/>
    <d v="2025-06-01T00:00:00"/>
    <m/>
    <s v="Terminado"/>
  </r>
  <r>
    <m/>
    <n v="1"/>
    <s v="AM03523"/>
    <m/>
    <s v="Herramienta Digital para el análisis y seguimiento de facturas no timbradas con el error relacionado"/>
    <s v="Algoritmo inteligente que identifica los casos de facturas no timbradas para detonar acciones correctiva, mejorar el control de las transacciones y evitar sanciones"/>
    <m/>
    <d v="2025-01-01T00:00:00"/>
    <d v="2025-01-02T00:00:00"/>
    <d v="2025-06-01T00:00:00"/>
    <n v="150"/>
    <s v="On time"/>
    <x v="2"/>
    <m/>
    <s v="Digital Nlatam - Citizen Developers"/>
    <x v="0"/>
    <s v="Digital"/>
    <s v="Aldo Maldonado"/>
    <s v="Oscar Flores"/>
    <s v="Oscar Flores"/>
    <s v="Marina Dávila"/>
    <s v="José Ramón Rodríguez"/>
    <s v="Finanzas /Compras / IT"/>
    <s v="Sí"/>
    <s v="Marina Dávila"/>
    <s v="Finanzas/RH/Compras/Nitropet"/>
    <n v="3"/>
    <n v="5"/>
    <n v="4"/>
    <n v="5"/>
    <n v="1"/>
    <n v="3"/>
    <n v="3"/>
    <n v="360"/>
    <n v="5"/>
    <n v="5"/>
    <n v="2"/>
    <n v="3"/>
    <n v="5"/>
    <n v="3"/>
    <n v="3"/>
    <n v="390"/>
    <n v="750"/>
    <s v="S: Mensualmente en GE existe un promedio de 120 facturas (1.4mmps) que no se timbran por error en datos fiscales, actualmente se obtiene reporte y se trabaja manualmente para identificarlas y tomar acciones._x000a_Posibles Consecuencias para el negocio:_x000a_Denuncia ante SAT, multas, cierre de establecimiento, revocación de certificado. _x000a_Se libera dentro del Scorecard daily visor de ordenes retenidas."/>
    <s v="Se agenda sesión con IT_x000a_30 /Junio : Concluido"/>
    <s v="Control"/>
    <m/>
    <s v="Compliance / Control"/>
    <m/>
    <m/>
    <m/>
    <m/>
    <m/>
    <m/>
    <m/>
    <n v="0"/>
    <m/>
    <m/>
    <s v="Concluido"/>
  </r>
  <r>
    <m/>
    <n v="68"/>
    <s v="AM03521"/>
    <m/>
    <s v="Herramienta Digital para el analisis y seguimiento de Bitácoras de ingresos pendientes de cerrar"/>
    <s v="Visor en Power BI para visualizar bitácoras pendiente de cerrar, el importe pendiente de cerrar, medición del tiempo de ciclo, la tendencia a través del tiempo, la vista calendario de lo pendiente y el tipo de recolección de efectivo"/>
    <m/>
    <d v="2025-02-01T00:00:00"/>
    <d v="2025-01-02T00:00:00"/>
    <d v="2025-06-01T00:00:00"/>
    <n v="150"/>
    <s v="On time"/>
    <x v="2"/>
    <m/>
    <s v="Digital Nlatam - Citizen Developers"/>
    <x v="0"/>
    <m/>
    <s v="Aldo Maldonado"/>
    <s v="Oscar Flores"/>
    <s v="Oscar Flores"/>
    <m/>
    <s v="José Ramón Rodríguez"/>
    <s v="PGP Nacional"/>
    <s v="Si"/>
    <s v="Marina Dávila"/>
    <s v="Marketing/Ventas Cilindros"/>
    <n v="3"/>
    <n v="5"/>
    <n v="1"/>
    <n v="5"/>
    <n v="0"/>
    <n v="1"/>
    <n v="5"/>
    <n v="300"/>
    <n v="5"/>
    <n v="5"/>
    <n v="2"/>
    <n v="3"/>
    <n v="5"/>
    <n v="3"/>
    <n v="5"/>
    <n v="420"/>
    <n v="720"/>
    <s v="S: Se termina desarrollo por parte del equipo de Pedro Ramírez, se realizam sesiones de revisión y se solicitan algunos ajustes. Aldo continua con desarrollo e implementa dashboard en scorecard diario para seguimiento a bitácoras pendientes de cerrar. Se libera a supervisores administrativos._x000a_N: Se genera vista para liberar a todos los ventas mostrador_x000a_"/>
    <s v="Concluido"/>
    <s v="Compliance"/>
    <m/>
    <s v="Compliance / Control"/>
    <m/>
    <m/>
    <m/>
    <m/>
    <m/>
    <m/>
    <m/>
    <n v="0"/>
    <m/>
    <m/>
    <s v="Concluido"/>
  </r>
  <r>
    <m/>
    <n v="1"/>
    <m/>
    <m/>
    <s v="Página de Sharepoint de Precios y Contratos."/>
    <s v="Actualización de la página de PYC con información relevante para el área comercial."/>
    <m/>
    <d v="2025-04-23T00:00:00"/>
    <d v="2025-05-22T00:00:00"/>
    <d v="2025-06-25T00:00:00"/>
    <n v="34"/>
    <s v="On time"/>
    <x v="2"/>
    <s v="No"/>
    <s v="Digital Nlatam - Citizen Developers"/>
    <x v="0"/>
    <s v="Digital"/>
    <s v="Claudia Oliden"/>
    <s v="Ninfaedith Fernández"/>
    <s v="Ninfaedith Fernández"/>
    <s v="NA"/>
    <s v="Tania Mercado"/>
    <s v="Finanzas /Compras / IT"/>
    <s v="Si"/>
    <s v="Claudia Oliden"/>
    <s v="Finanzas/RH/Compras/Nitropet"/>
    <n v="3"/>
    <n v="5"/>
    <n v="4"/>
    <n v="5"/>
    <n v="0"/>
    <n v="3"/>
    <n v="0"/>
    <n v="300"/>
    <n v="5"/>
    <n v="5"/>
    <n v="4"/>
    <n v="5"/>
    <n v="3"/>
    <n v="5"/>
    <n v="5"/>
    <n v="480"/>
    <n v="780"/>
    <s v="S: Sitio terminado y validado por Ninfaedith Fernández."/>
    <m/>
    <s v="Reducción de Tiempos de consulta"/>
    <m/>
    <s v="Time reduction"/>
    <m/>
    <m/>
    <m/>
    <m/>
    <m/>
    <m/>
    <m/>
    <n v="0"/>
    <m/>
    <m/>
    <s v="Terminado"/>
  </r>
  <r>
    <m/>
    <n v="62"/>
    <m/>
    <m/>
    <s v="Herramienta Digital para el análisis y seguimiento de Facturas retenidas sin contabilizar (duplicado)"/>
    <s v="Herramienta que Identifique ventas retenidas en estatus 580 - 620 con el fin de identificar el error con un algoritmo inteligente y liberarlas lo antes posible."/>
    <m/>
    <d v="2025-01-01T00:00:00"/>
    <d v="2025-01-02T00:00:00"/>
    <d v="2025-06-01T00:00:00"/>
    <m/>
    <s v="Cancelado"/>
    <x v="2"/>
    <m/>
    <s v="Digital Nlatam - Citizen Developers"/>
    <x v="1"/>
    <s v="Digital"/>
    <s v="Aldo Maldonado"/>
    <s v="Oscar Flores"/>
    <s v="Oscar Flores"/>
    <s v="Marina Dávila"/>
    <s v="José Ramón Rodríguez"/>
    <s v="Finanzas /Compras / IT"/>
    <s v="Sí"/>
    <s v="Marina Dávila"/>
    <s v="Finanzas/RH/Compras/Nitropet"/>
    <n v="3"/>
    <n v="5"/>
    <n v="1"/>
    <n v="5"/>
    <n v="3"/>
    <n v="5"/>
    <n v="3"/>
    <n v="375"/>
    <n v="5"/>
    <n v="5"/>
    <n v="2"/>
    <n v="3"/>
    <n v="3"/>
    <n v="3"/>
    <n v="3"/>
    <n v="360"/>
    <n v="735"/>
    <s v="S: En nov-24 se tenían 163 documentos a crédito de enero a octubre en 580-620 por un importe de $1.8 mmps.  Se definen reglas para identificar ordenes/facturas de producto ya entregado y que aún no esta contabilizado en JDE (estatus 580-620 y anteriores, ordenes con código de retención o pedientes por TA) así como sus motivos y responsable de avanzar dichas ordenes. Se libera información en dashboard de scorecard daily._x000a_N: Crear roles específicos para acceso a la información a usuarios de las areas: Soporte Integra, Operaciones, Facturación, Crédito y Cobranza."/>
    <s v="Se agenda sesión 29 abril con Cobranza y Facturación"/>
    <n v="50000"/>
    <m/>
    <s v="Control administrativo"/>
    <m/>
    <m/>
    <m/>
    <m/>
    <m/>
    <m/>
    <m/>
    <n v="0"/>
    <d v="2025-08-01T00:00:00"/>
    <m/>
    <s v="Cancelado"/>
  </r>
  <r>
    <m/>
    <n v="1"/>
    <s v="AM03517"/>
    <m/>
    <s v="Herramienta Digital para el análisis y seguimiento del uso de Hand Held en Distrubución"/>
    <s v="Herramienta de uso diario con visibilidad de uso de las HH, responsables administrativos, zonas, detalle de clientes y vendedores_x000a_"/>
    <m/>
    <d v="2025-06-01T00:00:00"/>
    <d v="2025-06-01T00:00:00"/>
    <d v="2025-06-30T00:00:00"/>
    <n v="29"/>
    <s v="On time"/>
    <x v="2"/>
    <m/>
    <s v="Digital Nlatam - Citizen Developers"/>
    <x v="0"/>
    <s v="Digital"/>
    <s v="Aldo Maldonado"/>
    <s v="Oscar Flores"/>
    <s v="Oscar Flores"/>
    <s v="N/A"/>
    <s v="José Ramón Rodríguez"/>
    <m/>
    <s v="Si"/>
    <s v="Pilar Arenas"/>
    <s v="Finanzas/RH/Compras/Nitropet"/>
    <n v="3"/>
    <n v="5"/>
    <n v="4"/>
    <n v="5"/>
    <n v="0"/>
    <n v="1"/>
    <n v="3"/>
    <n v="315"/>
    <n v="5"/>
    <n v="5"/>
    <n v="3"/>
    <n v="5"/>
    <n v="5"/>
    <n v="5"/>
    <n v="5"/>
    <n v="495"/>
    <n v="810"/>
    <s v="Se mejoró el reporte original de uso de HH, asignando responsables administrativos, detalle de lo que debe trabajar, por Región y localidad "/>
    <s v="Concluido "/>
    <s v="Control "/>
    <m/>
    <s v="Compliance / Control"/>
    <m/>
    <m/>
    <m/>
    <m/>
    <m/>
    <m/>
    <m/>
    <n v="0"/>
    <m/>
    <m/>
    <s v="Análisis"/>
  </r>
  <r>
    <m/>
    <n v="1"/>
    <s v="AM03520"/>
    <m/>
    <s v="Heramienta Digital para el análisis y seguimiento diario reclamaciones"/>
    <s v="Seguimiento diario al cierre de reclamaciones con visibilidad de responsables administrativos, zonas, detalle de clientes y vendedores. Estatus, vencimiento, recurrencia etc._x000a_"/>
    <m/>
    <d v="2025-06-01T00:00:00"/>
    <d v="2025-06-01T00:00:00"/>
    <d v="2025-06-30T00:00:00"/>
    <n v="29"/>
    <s v="On time"/>
    <x v="2"/>
    <m/>
    <s v="Digital Nlatam - Citizen Developers"/>
    <x v="0"/>
    <s v="Digital"/>
    <s v="Aldo Maldonado"/>
    <s v="Oscar Flores"/>
    <s v="Oscar Flores"/>
    <s v="N/A"/>
    <s v="José Ramón Rodríguez"/>
    <m/>
    <s v="Si"/>
    <s v="Pilar Arenas"/>
    <s v="Finanzas/RH/Compras/Nitropet"/>
    <n v="3"/>
    <n v="5"/>
    <n v="4"/>
    <n v="5"/>
    <n v="0"/>
    <n v="1"/>
    <n v="3"/>
    <n v="315"/>
    <n v="5"/>
    <n v="5"/>
    <n v="3"/>
    <n v="5"/>
    <n v="5"/>
    <n v="5"/>
    <n v="5"/>
    <n v="495"/>
    <n v="810"/>
    <s v="Se desarrolló un nuevo reporte para visualizar el estatus de las reclamaciones, este reporte se actualiza a diario.  Se puede visualizar por responsable administrativo, Región, localida. Estatus, reclamaciones por vencer y el deatlle de la información de la reclamación y todo lo documentado en el SMC"/>
    <s v="Concluido "/>
    <s v="Control "/>
    <m/>
    <s v="Compliance / Control"/>
    <m/>
    <m/>
    <m/>
    <m/>
    <m/>
    <m/>
    <m/>
    <n v="0"/>
    <m/>
    <m/>
    <s v="Análisis"/>
  </r>
  <r>
    <m/>
    <n v="1"/>
    <s v="AM03526"/>
    <m/>
    <s v="BD digital para administración de proyectos de construcción, remodelación o reubicaciones"/>
    <s v="BD que facilita el control y seguimiento de las actividades a ejecutar durante una construcción, remodelación, etc. "/>
    <m/>
    <d v="2025-01-01T00:00:00"/>
    <d v="2025-06-01T00:00:00"/>
    <d v="2025-06-30T00:00:00"/>
    <n v="29"/>
    <s v="On time"/>
    <x v="2"/>
    <s v="No"/>
    <s v="Digital Nlatam - Citizen Developers"/>
    <x v="0"/>
    <s v="Digital"/>
    <s v="Practicantes"/>
    <s v="Oscar Flores"/>
    <s v="Octavio Rendón"/>
    <s v="TBD"/>
    <s v="José Ramón Rodríguez"/>
    <s v="PGP Nacional"/>
    <s v="Sí"/>
    <s v="Claudia Oliden"/>
    <s v="Marketing/Ventas Cilindros"/>
    <n v="3"/>
    <n v="5"/>
    <n v="1"/>
    <n v="3"/>
    <n v="0"/>
    <n v="1"/>
    <n v="3"/>
    <n v="240"/>
    <n v="5"/>
    <n v="5"/>
    <n v="5"/>
    <n v="5"/>
    <n v="5"/>
    <n v="5"/>
    <n v="5"/>
    <n v="525"/>
    <n v="765"/>
    <s v="Terminado"/>
    <s v="Se desarrolló un template de seguimiento  en office 365 lists, con la base de datos de proyectos de construcción y remodelación. Con los status de avance y pendientes"/>
    <s v="Control"/>
    <m/>
    <s v="Time reduction"/>
    <m/>
    <m/>
    <m/>
    <m/>
    <m/>
    <m/>
    <m/>
    <n v="0"/>
    <m/>
    <m/>
    <s v="Concluido"/>
  </r>
  <r>
    <m/>
    <n v="1"/>
    <s v="AM03519"/>
    <m/>
    <s v="Actualización a la herramienta digital de seguimiento a Permisos en tiendas"/>
    <s v="Mejoras al reporte. incluye al responsable administrativo y una visión de corto plazo de lo que está en riesgo de vencimiento."/>
    <m/>
    <d v="2025-06-01T00:00:00"/>
    <d v="2025-06-01T00:00:00"/>
    <d v="2025-06-30T00:00:00"/>
    <n v="29"/>
    <s v="On time"/>
    <x v="2"/>
    <m/>
    <s v="Digital Nlatam - Citizen Developers"/>
    <x v="0"/>
    <s v="Digital"/>
    <s v="Aldo Maldonado"/>
    <s v="Oscar Flores"/>
    <s v="Oscar Flores"/>
    <s v="N/A"/>
    <s v="José Ramón Rodríguez"/>
    <m/>
    <s v="Si"/>
    <s v="Pilar Arenas"/>
    <s v="Finanzas/RH/Compras/Nitropet"/>
    <n v="3"/>
    <n v="5"/>
    <n v="4"/>
    <n v="5"/>
    <n v="0"/>
    <n v="1"/>
    <n v="3"/>
    <n v="315"/>
    <n v="5"/>
    <n v="5"/>
    <n v="3"/>
    <n v="5"/>
    <n v="5"/>
    <n v="5"/>
    <n v="5"/>
    <n v="495"/>
    <n v="810"/>
    <s v="Se desarrolló un nuevo reporte sobre la base del anterior, que no solo muestra el estatus de los permisos si no que también permite dar un seguimiento diario del los permisos en riesgo de vencimiento en el corto plazo."/>
    <s v="Concluido "/>
    <s v="Control "/>
    <m/>
    <s v="Compliance / Control"/>
    <m/>
    <m/>
    <m/>
    <m/>
    <m/>
    <m/>
    <m/>
    <n v="0"/>
    <m/>
    <m/>
    <s v="Análisis"/>
  </r>
  <r>
    <m/>
    <n v="67"/>
    <m/>
    <m/>
    <s v="Facturas retenidas sin contabilizar"/>
    <s v="Herramienta que Identifique ventas retenidas en estatus 580 - 620 o estaus anteriores con el fin de identificar el error con un algoritmo inteligente y liberarlas lo antes posible."/>
    <m/>
    <d v="2025-01-01T00:00:00"/>
    <d v="2025-07-01T00:00:00"/>
    <d v="2025-07-31T00:00:00"/>
    <n v="30"/>
    <s v="On time"/>
    <x v="2"/>
    <m/>
    <s v="Digital Nlatam - Citizen Developers"/>
    <x v="0"/>
    <s v="Digital"/>
    <s v="Aldo Maldonado"/>
    <s v="Oscar Flores"/>
    <s v="Oscar Flores"/>
    <s v="Marina Dávila"/>
    <s v="José Ramón Rodríguez"/>
    <s v="Finanzas /Compras / IT"/>
    <s v="Sí"/>
    <s v="Marina Dávila"/>
    <s v="Finanzas/RH/Compras/Nitropet"/>
    <n v="3"/>
    <n v="5"/>
    <n v="1"/>
    <n v="5"/>
    <n v="3"/>
    <n v="5"/>
    <n v="3"/>
    <n v="375"/>
    <n v="5"/>
    <n v="5"/>
    <n v="2"/>
    <n v="3"/>
    <n v="3"/>
    <n v="3"/>
    <n v="3"/>
    <n v="360"/>
    <n v="735"/>
    <s v="S: Se libera información en dashboard de scorecard daily._x000a_N: Crear roles específicos para acceso a la información a usuarios de las areas: Soporte Integra, Operaciones, Facturación, Crédito y Cobranza."/>
    <s v="Concluido"/>
    <n v="50000"/>
    <m/>
    <s v="Compliance / Control"/>
    <m/>
    <m/>
    <m/>
    <m/>
    <m/>
    <m/>
    <m/>
    <n v="0"/>
    <d v="2025-08-01T00:00:00"/>
    <m/>
    <s v="Analisis"/>
  </r>
  <r>
    <m/>
    <n v="31"/>
    <m/>
    <m/>
    <s v="Trackabout Value Streams. Tablero Desviaciones Operativas"/>
    <s v="Se enfoca en el desarrollo de una serie de tableros de las 5 desviaciones operativas principales con la información generada por TA"/>
    <m/>
    <d v="2024-10-01T00:00:00"/>
    <d v="2024-10-15T00:00:00"/>
    <s v="TBD"/>
    <n v="350"/>
    <s v="En riesgo o vencido &gt; 2 meses"/>
    <x v="2"/>
    <m/>
    <s v="Digital Nlatam - Citizen Developers"/>
    <x v="3"/>
    <s v="Digital "/>
    <m/>
    <s v="Diego Carpio"/>
    <s v="Diego Carpio"/>
    <s v="Aldo Maldonado"/>
    <s v="Aldo Maldonado"/>
    <s v="Nacional"/>
    <s v="Sí"/>
    <s v="Pilar Arenas"/>
    <s v="Producción/Distribución Envasados"/>
    <n v="5"/>
    <n v="5"/>
    <n v="3"/>
    <n v="5"/>
    <n v="0"/>
    <n v="3"/>
    <n v="3"/>
    <n v="360"/>
    <n v="5"/>
    <n v="4"/>
    <n v="1"/>
    <n v="3"/>
    <n v="1"/>
    <n v="1"/>
    <n v="3"/>
    <n v="270"/>
    <n v="630"/>
    <s v="S: Se liberó el primer tablero y se identificó la necesidad de mejorar la calidad de datos. Para tener efectividad en el resto de los tableros dependemos del % de escaneo_x000a_N: Es neCésario mejorar la calidad de datos para que la información sea confiable."/>
    <s v="El tablero de desviaciones en el alta de cilindros ya se liberó."/>
    <m/>
    <m/>
    <s v="Compliance / Control"/>
    <m/>
    <m/>
    <m/>
    <m/>
    <m/>
    <m/>
    <m/>
    <n v="0"/>
    <m/>
    <m/>
    <s v="Pruebas"/>
  </r>
  <r>
    <m/>
    <n v="29"/>
    <m/>
    <m/>
    <s v="Perfil de capacitación por empleado ligado a un Código QR"/>
    <s v="Automatizar el proceso de capacitación (cursos clave o básicos) para personal de operaciones."/>
    <m/>
    <d v="2024-11-11T00:00:00"/>
    <d v="2025-01-15T00:00:00"/>
    <m/>
    <n v="293"/>
    <s v="Stand by"/>
    <x v="2"/>
    <s v="Si"/>
    <s v="Digital Nlatam - Citizen Developers"/>
    <x v="3"/>
    <s v="IT Corporativo / RH"/>
    <s v="Johnny Hernández"/>
    <s v="Diego Carpio"/>
    <s v="Manuel Lozoya"/>
    <s v="TBD"/>
    <s v="José Ramón Rodríguez"/>
    <s v="PGP NAL."/>
    <s v="Sí"/>
    <s v="Manuel Lozoya"/>
    <s v="Capacitacion  técnica/Procesos PGP"/>
    <n v="2"/>
    <n v="1"/>
    <n v="5"/>
    <n v="5"/>
    <n v="1"/>
    <n v="3"/>
    <n v="5"/>
    <n v="330"/>
    <n v="4"/>
    <n v="4"/>
    <n v="3"/>
    <n v="3"/>
    <n v="3"/>
    <n v="3"/>
    <n v="3"/>
    <n v="345"/>
    <n v="675"/>
    <s v="S: Se revisó con RH la necesidad y se identificó que hay varios departamentos con necesidades similares. RH quedó de integrar en un solo esfuerzo una herramienta que sirva para todos. Se consolidará en un proyecto mayor de otros negocios con la misma necesidad de acuerdo a IT_x000a_N: Revisar con RH estatus y asignación de recursos para el desarrollo, integrarlos a las sesiones de seguimiento de proyectos."/>
    <s v="Se llevo a cabo una sesión con Raul Gallegos y su equipo,"/>
    <m/>
    <m/>
    <s v="Time reduction"/>
    <m/>
    <m/>
    <m/>
    <m/>
    <m/>
    <m/>
    <m/>
    <n v="0"/>
    <m/>
    <m/>
    <s v="Análisis"/>
  </r>
  <r>
    <m/>
    <n v="8"/>
    <m/>
    <m/>
    <s v="Eliminación de manejo de efectivo en tiendas."/>
    <s v="Implementación Mercado Pago para ventas de contado, adecuación al Sistema de Bitácoras y Tesorería para el cierre de bitácoras."/>
    <m/>
    <s v="TBD"/>
    <d v="2025-06-01T00:00:00"/>
    <d v="2025-10-01T00:00:00"/>
    <n v="156"/>
    <s v="On time"/>
    <x v="2"/>
    <m/>
    <s v="IT Group"/>
    <x v="0"/>
    <s v="Externo /IT"/>
    <m/>
    <s v="Oscar Flores/Marco Pacheco"/>
    <s v="Deyanira Blanco"/>
    <s v="Velia Niño, Marina Dávila"/>
    <s v="Tania Mercado"/>
    <s v="PGP NAL."/>
    <s v="Sí"/>
    <s v="Marina Dávila"/>
    <s v="Finanzas/RH/Compras/Nitropet"/>
    <n v="5"/>
    <n v="5"/>
    <n v="3"/>
    <n v="5"/>
    <n v="5"/>
    <n v="1"/>
    <n v="3"/>
    <n v="405"/>
    <n v="5"/>
    <n v="5"/>
    <n v="2"/>
    <n v="5"/>
    <n v="3"/>
    <n v="3"/>
    <n v="3"/>
    <n v="390"/>
    <n v="795"/>
    <s v="S: Se firma NDA  y contato. Se implementa nuevo desarrollo en sistema Bitácoras y Tesorería. Se inicia en Agosto piloto con 6 sucursales._x000a_N: En mes septiembre se avanza con implementación en 30 localidades y en octubre con las 46 localidades restantes, a partir de noviembre se inicia cancelación servicio panamericano. Evaluación proceso conductores para eliminación del manejo de efectivo en rutas para implementar en octubre"/>
    <m/>
    <n v="150000"/>
    <m/>
    <s v="Compliance / Control"/>
    <m/>
    <m/>
    <m/>
    <m/>
    <m/>
    <m/>
    <m/>
    <n v="0"/>
    <d v="2025-10-01T00:00:00"/>
    <m/>
    <s v="Desarrollo"/>
  </r>
  <r>
    <m/>
    <n v="1"/>
    <m/>
    <m/>
    <s v="Dashboard del Cost to Serve. "/>
    <s v="Herramienta que permite calcular la rentabilidad por cliente / producto para basados en el cost to serve a nivel detalle que permitirá ajustar precios y tomar decisiones que incfrementen la retabilidad el negocio PGP"/>
    <m/>
    <d v="2024-09-01T00:00:00"/>
    <d v="2024-09-01T00:00:00"/>
    <d v="2025-04-01T00:00:00"/>
    <n v="212"/>
    <s v="On time"/>
    <x v="2"/>
    <m/>
    <s v="Digital Nlatam - Practicantes"/>
    <x v="0"/>
    <s v="Digital "/>
    <s v="Santiago Juárez"/>
    <s v="Oscar Flores"/>
    <s v="Oscar Flores"/>
    <s v="Gerardo Moya"/>
    <s v="José Ramón Rodríguez"/>
    <s v="PGP NAL."/>
    <s v="Sí"/>
    <s v="Pilar Arenas"/>
    <s v="Marketing/Ventas Cilindros"/>
    <n v="5"/>
    <n v="5"/>
    <n v="2"/>
    <n v="5"/>
    <n v="3"/>
    <n v="3"/>
    <n v="3"/>
    <n v="390"/>
    <n v="5"/>
    <n v="5"/>
    <n v="3"/>
    <n v="5"/>
    <n v="5"/>
    <n v="3"/>
    <n v="5"/>
    <n v="465"/>
    <n v="855"/>
    <s v="S: Ya se hizo el desarrollo, se encuentra en validación y pruebas_x000a_N: Terminar las pruebas y liberarlo est.. Mar25. Calcular Beneficios"/>
    <s v="1. Se programan sesiones de seguimiento de avances 1 vez a la semana, Sem 24 al 28 de feb_x000a_2. Al terminar la primer corrida de información y ver el potencial de clientes, se hará un plan de acción para modificar precios a manera de piloto._x000a_3. Definir plan de despliegue con Gtes. comerciales - Mar 30"/>
    <s v="Incremento de precio extraordinario a cliente con bajo margen (revisar resultados en primer corrida)"/>
    <n v="15000"/>
    <s v="Add. Sales"/>
    <m/>
    <m/>
    <m/>
    <m/>
    <m/>
    <m/>
    <m/>
    <n v="0"/>
    <m/>
    <m/>
    <s v="Terminado"/>
  </r>
  <r>
    <m/>
    <n v="1"/>
    <m/>
    <m/>
    <s v="Herramienta Digital del análisis de inventario de cilindros basado en el modelo de CIM"/>
    <s v="Herramienta gráfica que permite desplegar los resultados del modelo del Cilinder Inventory Management para identificar las oportunidades de balance y tranferencia de inventarios en las localidades de PGP"/>
    <m/>
    <d v="2024-10-01T00:00:00"/>
    <d v="2025-01-03T00:00:00"/>
    <d v="2025-04-30T00:00:00"/>
    <n v="117"/>
    <s v="On time"/>
    <x v="2"/>
    <m/>
    <s v="Digital Nlatam - Practicantes"/>
    <x v="0"/>
    <s v="Digital"/>
    <s v="Santiago Juárez"/>
    <s v="Diego Carpio"/>
    <s v="Francisco Mata"/>
    <s v="Gerardo Moya"/>
    <s v="José Ramón Rodríguez"/>
    <s v="PGP Nte./ Occidente / Noroeste"/>
    <s v="Sí"/>
    <s v="Manuel Lozoya"/>
    <s v="Producción/Distribución Envasados"/>
    <n v="5"/>
    <n v="5"/>
    <n v="1"/>
    <n v="5"/>
    <n v="5"/>
    <n v="1"/>
    <n v="5"/>
    <n v="405"/>
    <n v="4"/>
    <n v="5"/>
    <n v="3"/>
    <n v="5"/>
    <n v="3"/>
    <n v="5"/>
    <n v="5"/>
    <n v="450"/>
    <n v="855"/>
    <s v="S: Terminada validada por Operaciones_x000a_N: En seguimiento para su difusión y uso "/>
    <s v="Se realizan sesiones con Jose Lainez de Corporación para el entendimiento del modelo del CIM y poder aprovechar el modelo en el desarrollo del tablero"/>
    <s v="Control de Activos"/>
    <m/>
    <s v="Asset Control"/>
    <m/>
    <m/>
    <m/>
    <m/>
    <m/>
    <m/>
    <m/>
    <n v="0"/>
    <m/>
    <m/>
    <s v="Terminado"/>
  </r>
  <r>
    <m/>
    <n v="7"/>
    <m/>
    <m/>
    <s v="Sistema de administración de permisos y requerimientos de autoridades localidades LInde: BD , APP  para alimentación"/>
    <s v="Aplicación para alimentación de estatus de permisos y requerimientos de autoridades para localidades Linde complementada por un visor que muestra el estatus de permisos y requiermientos en las localidades. PARTE 1_x000a_"/>
    <m/>
    <d v="2025-05-05T00:00:00"/>
    <d v="2025-05-14T00:00:00"/>
    <d v="2025-06-30T00:00:00"/>
    <n v="47"/>
    <s v="On time"/>
    <x v="2"/>
    <s v="No"/>
    <s v="Digital Nlatam - Practicantes"/>
    <x v="0"/>
    <s v="Digital"/>
    <s v="Santiago Juárez"/>
    <s v="Juan José Ochoa"/>
    <s v="Eduardo Galván"/>
    <s v="NA"/>
    <s v="Miguel Delgado"/>
    <s v="Operaciones"/>
    <s v="Si"/>
    <s v="Claudia Oliden"/>
    <s v="Marketing/Ventas Cilindros"/>
    <n v="5"/>
    <n v="5"/>
    <n v="4"/>
    <n v="5"/>
    <n v="5"/>
    <n v="3"/>
    <n v="5"/>
    <n v="480"/>
    <n v="5"/>
    <n v="5"/>
    <n v="4"/>
    <n v="3"/>
    <n v="3"/>
    <n v="5"/>
    <n v="5"/>
    <n v="450"/>
    <n v="930"/>
    <s v="S: Se desarrollaron BD, APPs y visor referentes a permisos y otros requerimientos (RH, COFEPRIS, Otros) para Tiendas."/>
    <s v="APPS listas desarrolladas por Santiago Juárez y el reporte de bi en ajustes por Braulio Martínez"/>
    <s v="Compliance"/>
    <m/>
    <s v="Compliance / Control"/>
    <m/>
    <m/>
    <m/>
    <m/>
    <m/>
    <m/>
    <m/>
    <n v="0"/>
    <m/>
    <m/>
    <s v="Terminado"/>
  </r>
  <r>
    <m/>
    <n v="7"/>
    <m/>
    <m/>
    <s v="Sistema de administración de permisos y requerimientos de autoridades en PLANTAS Linde: BD, APP  para alimentación  y visor de estatus de los anteriores. Tiendas"/>
    <s v="Desarrollo de 6 Aplicaciones para alimentación de estatus de permisos y requerimientos de autoridades para Tiends, Plantas ( PGP y GI), Nitropet, Onsite, Oficinas, Inmuebles y unidades de distribuión (PGP, Bulk, Nitropet). Así mismo un visor que muestra el estatus de permisos y requiermientos en las localidades. Se complementó el proyecto con guías y videos de cómo hacer la evaluación en las APPs. PARTE 2 (Surge de nuevos requerimientos hechos por el negocio)_x000a_"/>
    <m/>
    <d v="2019-06-01T00:00:00"/>
    <d v="2025-06-19T00:00:00"/>
    <d v="2025-07-30T00:00:00"/>
    <n v="41"/>
    <s v="On time"/>
    <x v="2"/>
    <s v="No"/>
    <s v="Digital Nlatam - Practicantes"/>
    <x v="0"/>
    <s v="Digital"/>
    <s v="Santiago Juárez"/>
    <s v="Juan José Ochoa"/>
    <s v="Eduardo Galván"/>
    <s v="NA"/>
    <s v="Miguel Delgado"/>
    <s v="Operaciones"/>
    <s v="Si"/>
    <s v="Claudia Oliden"/>
    <s v="Marketing/Ventas Cilindros"/>
    <n v="5"/>
    <n v="5"/>
    <n v="4"/>
    <n v="5"/>
    <n v="5"/>
    <n v="3"/>
    <n v="5"/>
    <n v="480"/>
    <n v="5"/>
    <n v="5"/>
    <n v="4"/>
    <n v="3"/>
    <n v="3"/>
    <n v="5"/>
    <n v="5"/>
    <n v="450"/>
    <n v="930"/>
    <s v="S: Requerimiento por parte del Ing. Eduardo Galván que fue evolucionando de ser para efectuar un due diligence de permisos y requerimientos de autoridades en tiendas, a evaluación también de Plantas (PGP y Bulk), Nitropet, Onsite, Oficinas, Inmuebles y unidades de distribución (Bulk, Nitropet, PGP) a nivel México. Se desarrollaron las bases de datos, 6 APPs, un visor en powerbi y guías (PDF) con su respectivo video de cómo llevar a cabo la evaluación para cada APP (segmento)."/>
    <m/>
    <s v="Compliance"/>
    <m/>
    <s v="Compliance / Control"/>
    <m/>
    <m/>
    <m/>
    <m/>
    <m/>
    <m/>
    <m/>
    <n v="0"/>
    <m/>
    <m/>
    <s v="Terminado"/>
  </r>
  <r>
    <m/>
    <n v="28"/>
    <m/>
    <m/>
    <s v="Firma Electrónica de documentos legales (Dotaciones, crédito)"/>
    <s v="Proceso digital para la firma de documentos legales que soportan activos de Linde._x000a_"/>
    <m/>
    <s v="TBD"/>
    <d v="2024-01-20T00:00:00"/>
    <d v="2025-11-01T00:00:00"/>
    <n v="619"/>
    <s v="On time"/>
    <x v="2"/>
    <m/>
    <s v="IT Group"/>
    <x v="3"/>
    <s v="IT Local"/>
    <m/>
    <s v="Manuel Lozoya"/>
    <s v="Pilar Arenas"/>
    <s v="Yasmin Barragan "/>
    <s v="Tania Mercado"/>
    <s v="PGP Nte./ Occidente / Noroeste"/>
    <s v="Sí"/>
    <s v="Pilar Arenas"/>
    <s v="Finanzas/RH/Compras/Nitropet"/>
    <n v="5"/>
    <n v="5"/>
    <n v="5"/>
    <n v="5"/>
    <n v="3"/>
    <n v="5"/>
    <n v="3"/>
    <n v="465"/>
    <n v="3"/>
    <n v="2"/>
    <n v="2"/>
    <n v="5"/>
    <n v="1"/>
    <n v="1"/>
    <n v="1"/>
    <n v="225"/>
    <n v="690"/>
    <s v="S: En proceso el Risk Assesment con Corporación por IT, se está re-evaluando la cantidad de plantillas y formatos del negocio de Medicinales neCésarios en la operación para ajustar cotización de OPEX. Inician pruebas y configuraciones en HH, 30 Ene._x000a_N: Revisar resultados de las pruebas finales en HH de la aplicación. Ajustar Business Case con la información obtenida y validar el GO/No Go del proyecto"/>
    <s v="1. Concluir pruebas de campo con HH, está detenido hasta que la Corporación libere el uso de la HH y los permisos _x000a_2. Se concluyo con la actualización de los números de Homecare_x000a_3. Se enviará la información a (No hay sugerencias) para la actualización de la propuesta económica /28 de feb _x000a_4. Revisar plan de implementación con base en los números de transacciones actualizados_x000a_5. Se revisó con Alan la tabla de beneficios y se va actualizar, revisar números 26 de Feb_x000a__x000a_"/>
    <m/>
    <s v="USD $501 K_x000a_"/>
    <s v="Compliance / Control"/>
    <m/>
    <m/>
    <m/>
    <m/>
    <m/>
    <m/>
    <m/>
    <n v="0"/>
    <m/>
    <m/>
    <s v="Análisis"/>
  </r>
  <r>
    <m/>
    <m/>
    <m/>
    <m/>
    <s v="APP Backlog incidencias proyecto firma electrónica."/>
    <s v="BD y APP para alimentación de incidencias reportadas por usuarios en la implementación de la firma electrónica."/>
    <m/>
    <d v="2025-09-01T00:00:00"/>
    <d v="2025-10-29T00:00:00"/>
    <d v="2025-11-10T00:00:00"/>
    <n v="12"/>
    <s v="On time"/>
    <x v="2"/>
    <s v="No"/>
    <s v="Digital Nlatam - Practicantes"/>
    <x v="3"/>
    <s v="Digital"/>
    <s v="David Márquez"/>
    <s v="Pilar Arenas"/>
    <s v="Claudia Oliden"/>
    <s v="NA"/>
    <s v="Miguel Delgado"/>
    <s v="Operaciones"/>
    <s v="Sí"/>
    <s v="Claudia Oliden"/>
    <s v="Marketing/Ventas Cilindros"/>
    <n v="5"/>
    <n v="1"/>
    <n v="5"/>
    <n v="3"/>
    <n v="1"/>
    <n v="3"/>
    <n v="3"/>
    <n v="315"/>
    <n v="5"/>
    <n v="5"/>
    <n v="4"/>
    <n v="3"/>
    <n v="5"/>
    <n v="5"/>
    <n v="5"/>
    <n v="480"/>
    <n v="795"/>
    <s v="S Herramienta en apoyo a la implementación de la firma electrónica en PGP._x000a_"/>
    <m/>
    <m/>
    <m/>
    <s v="Compliance / Control"/>
    <m/>
    <m/>
    <m/>
    <m/>
    <m/>
    <m/>
    <m/>
    <n v="0"/>
    <m/>
    <m/>
    <s v="Nuevo Arrancado"/>
  </r>
  <r>
    <m/>
    <n v="86"/>
    <m/>
    <m/>
    <s v="Cambio de reporte rotación de tableau a Power BI"/>
    <s v="Migración de reportes de Tableau a power BI por Directriz._x000a_"/>
    <m/>
    <s v="TBD"/>
    <d v="2024-12-15T00:00:00"/>
    <s v="TBD"/>
    <n v="324"/>
    <s v="Cancelado"/>
    <x v="3"/>
    <m/>
    <s v="Digital Nlatam - Citizen Developers"/>
    <x v="1"/>
    <s v="Digital "/>
    <m/>
    <s v="Erika Acosta"/>
    <s v="Erika Acosta"/>
    <s v="TBD"/>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_x000a_2. Agosto 2025 : Se hará una sesión de alineación para validar requerimientos sobre una nueva aplicación y necesidad.  Dependiendo de esta sesión se decidí si iniciar con la migración de tableau a power BI, se coloca en HOLD hasta nuevo aviso."/>
    <m/>
    <m/>
    <m/>
    <m/>
    <m/>
    <m/>
    <m/>
    <m/>
    <m/>
    <m/>
    <n v="0"/>
    <m/>
    <m/>
    <s v="Análisis"/>
  </r>
  <r>
    <m/>
    <n v="110"/>
    <m/>
    <m/>
    <s v="Tablero KPIS mensuales Operaciones.(Producción y Distribución)"/>
    <s v="Tablero en PowerBi donde se muestren los principales KPIs de Operaciones."/>
    <m/>
    <d v="2025-08-01T00:00:00"/>
    <m/>
    <m/>
    <m/>
    <s v="No iniciado"/>
    <x v="3"/>
    <m/>
    <s v="Digital Nlatam"/>
    <x v="2"/>
    <s v="Digital "/>
    <s v="Aldo Maldonado"/>
    <s v="Diego Carpio"/>
    <s v="Diego Carpio"/>
    <s v="Aldo Maldonado"/>
    <s v="Aldo Maldonado"/>
    <s v="Operaciones"/>
    <s v="Sí"/>
    <s v="Marina Dávila"/>
    <m/>
    <n v="3"/>
    <n v="5"/>
    <n v="1"/>
    <n v="5"/>
    <n v="1"/>
    <n v="5"/>
    <n v="5"/>
    <n v="375"/>
    <n v="1"/>
    <n v="5"/>
    <n v="2"/>
    <n v="3"/>
    <n v="3"/>
    <n v="1"/>
    <n v="1"/>
    <n v="240"/>
    <n v="615"/>
    <s v="S: Actualmente Aldo desarrolló parte del tablero. Faltan datos que requieren de un desarrollo para completar el tablero. Se requiere un desarrollo para el registro de las horas hombre (no existe actualmente)_x000a_N. Reunión con líder de operaciones / negocio para definir requerimientos y alcances"/>
    <s v="1. Sesión para revisar alcance del reporte de Aldo y levantar requerimientos de negocio - 3 al 7 de Mar"/>
    <m/>
    <m/>
    <s v="Eficiencia operativa"/>
    <m/>
    <m/>
    <m/>
    <m/>
    <m/>
    <m/>
    <m/>
    <n v="0"/>
    <m/>
    <m/>
    <s v="Nuevo"/>
  </r>
  <r>
    <m/>
    <n v="119"/>
    <m/>
    <m/>
    <s v="Optimización de Cadena de suministro de Helio PGP."/>
    <s v="Herramienta digital que permita optimizar la cadena de suministro de Helio Líquido desde su fuente hasta las distintas plantas en tiempo y costo."/>
    <m/>
    <d v="2024-11-01T00:00:00"/>
    <m/>
    <m/>
    <m/>
    <s v="No iniciado"/>
    <x v="3"/>
    <m/>
    <s v="Digital Nlatam"/>
    <x v="2"/>
    <s v="Digital "/>
    <m/>
    <s v="Francisco Mata"/>
    <s v="Manuel Lozoya"/>
    <s v="TBD"/>
    <s v="José Ramón Rodríguez"/>
    <s v="PGP Nte./ Occidente / Noroeste"/>
    <s v="Sí"/>
    <s v="Manuel Lozoya"/>
    <s v="Producción/Distribución Envasados"/>
    <n v="5"/>
    <n v="5"/>
    <n v="1"/>
    <n v="5"/>
    <n v="3"/>
    <n v="3"/>
    <n v="5"/>
    <n v="405"/>
    <m/>
    <m/>
    <m/>
    <m/>
    <m/>
    <m/>
    <m/>
    <n v="0"/>
    <n v="405"/>
    <s v="S: Se identificó la necesidad general por el negocio. Se requiere asignar un recurso técnico y por el negocio definir los alcances y datos para construir el modelo. 13 Feb Nancy envía a Salvador los requerimientos neCésarios al sistema._x000a_N: Asignar desarrollo a recursos por ingresar (becarios) y tener las definiciones se negocio de los alcances del modelo y funcionalidad. Asignar líder de operaciones para este proyecto. "/>
    <s v="_x000a_"/>
    <m/>
    <m/>
    <m/>
    <m/>
    <m/>
    <m/>
    <m/>
    <m/>
    <m/>
    <m/>
    <n v="0"/>
    <m/>
    <m/>
    <s v="Nuevo"/>
  </r>
  <r>
    <m/>
    <n v="106"/>
    <m/>
    <m/>
    <s v="Proceso de toma de inventario físico en TA "/>
    <s v="Aprovechar el TA para facilitar el proceso de inventarios físicos en localidades."/>
    <m/>
    <d v="2024-09-01T00:00:00"/>
    <m/>
    <m/>
    <m/>
    <s v="No iniciado"/>
    <x v="3"/>
    <m/>
    <s v="IT Group"/>
    <x v="2"/>
    <s v="Digital "/>
    <m/>
    <s v="Erika Acosta"/>
    <s v="Erika Acosta"/>
    <s v="Uriel Torres"/>
    <s v="Aldo Maldonado"/>
    <s v="Operaciones"/>
    <s v="Sí"/>
    <s v="Pilar Arenas"/>
    <s v="Finanzas/RH/Compras/Nitropet"/>
    <n v="4"/>
    <n v="5"/>
    <n v="2"/>
    <n v="5"/>
    <n v="1"/>
    <n v="5"/>
    <n v="3"/>
    <n v="375"/>
    <n v="3"/>
    <n v="3"/>
    <n v="2"/>
    <n v="3"/>
    <n v="3"/>
    <n v="3"/>
    <n v="3"/>
    <n v="300"/>
    <n v="675"/>
    <s v="S: Se identificó la necesidad con grupo de implementación de TA. Se realizaron unas pruebas en la versión de TA en Puebla. Se identificaron requerimientos del negocio que no cubre la funcionalidad actual y es neCésario para el negocio. Se tiene que realizar una conciliación. Ej. No funcionaba botón de cilindro perdido. Temas con los estatus. Proveedor de TA está realizando los cambios._x000a_N: En espera de modificaciones solicitadas en modulo de TA, probar, validar y liberar"/>
    <m/>
    <m/>
    <m/>
    <s v="Tiempo y Control"/>
    <m/>
    <m/>
    <m/>
    <m/>
    <m/>
    <m/>
    <m/>
    <n v="0"/>
    <m/>
    <m/>
    <s v="Desarrollo"/>
  </r>
  <r>
    <m/>
    <n v="133"/>
    <m/>
    <m/>
    <s v="Sitio de Sharepoint PGP"/>
    <m/>
    <m/>
    <d v="2025-03-07T00:00:00"/>
    <m/>
    <m/>
    <m/>
    <s v="No iniciado"/>
    <x v="3"/>
    <m/>
    <s v="Digital Nlatam - Citizen Developers"/>
    <x v="2"/>
    <m/>
    <m/>
    <s v="Diego Carpio"/>
    <m/>
    <m/>
    <s v="Aldo Maldonado"/>
    <m/>
    <s v="Si"/>
    <s v="Claudia Oliden"/>
    <s v="Producción/Distribución Envasados"/>
    <m/>
    <m/>
    <m/>
    <m/>
    <m/>
    <m/>
    <m/>
    <m/>
    <m/>
    <m/>
    <m/>
    <m/>
    <m/>
    <m/>
    <m/>
    <n v="0"/>
    <m/>
    <s v="Revisar con el negocio"/>
    <m/>
    <m/>
    <m/>
    <m/>
    <m/>
    <m/>
    <m/>
    <m/>
    <m/>
    <m/>
    <m/>
    <n v="0"/>
    <m/>
    <m/>
    <s v="Nuevo"/>
  </r>
  <r>
    <m/>
    <n v="24"/>
    <m/>
    <m/>
    <s v="Medición de las mermas de Gases en Plantas"/>
    <s v="Actualmente no se miden las mermas diarias. Aprox 8 millones de pesos se incrementaron las mermas Vs el año anterior. Se da seguimiento semanal o quincenal. La información es manual y no siempre se tiene disponible. Se esperaría tener un mapa para tomar decisiones. Actualmente se usa un Excel donde se captura manual Producción, con factores en una &quot;calculadora&quot; de acuerdo al vol de producción."/>
    <m/>
    <d v="2025-03-07T00:00:00"/>
    <m/>
    <m/>
    <m/>
    <s v="No iniciado"/>
    <x v="3"/>
    <m/>
    <s v="Digital Nlatam - Citizen Developers"/>
    <x v="2"/>
    <s v="Digital"/>
    <s v="Aldo Maldonado"/>
    <s v="Diego Carpio"/>
    <s v="Francisco Mata"/>
    <m/>
    <s v="Miguel Delgado"/>
    <s v="Operaciones"/>
    <s v="Si"/>
    <s v="Marina Dávila"/>
    <s v="Producción/Distribución Envasados"/>
    <n v="5"/>
    <n v="5"/>
    <n v="1"/>
    <n v="5"/>
    <n v="1"/>
    <n v="3"/>
    <n v="3"/>
    <n v="345"/>
    <n v="5"/>
    <n v="5"/>
    <n v="2"/>
    <n v="5"/>
    <n v="5"/>
    <n v="5"/>
    <n v="5"/>
    <n v="480"/>
    <n v="825"/>
    <s v="Revisar con el negocio"/>
    <m/>
    <m/>
    <m/>
    <m/>
    <m/>
    <m/>
    <m/>
    <m/>
    <m/>
    <m/>
    <m/>
    <n v="0"/>
    <m/>
    <m/>
    <s v="Nuevo Arrancado"/>
  </r>
  <r>
    <m/>
    <n v="132"/>
    <m/>
    <m/>
    <s v="Automatización de Sistema de Llenado de Postmix"/>
    <m/>
    <m/>
    <d v="2025-03-07T00:00:00"/>
    <m/>
    <m/>
    <m/>
    <s v="No iniciado"/>
    <x v="3"/>
    <m/>
    <s v="Digital Nlatam - Citizen Developers"/>
    <x v="2"/>
    <m/>
    <m/>
    <s v="Diego Carpio"/>
    <m/>
    <m/>
    <s v="Aldo Maldonado"/>
    <m/>
    <s v="Si"/>
    <m/>
    <s v="Producción/Distribución Envasados"/>
    <m/>
    <m/>
    <m/>
    <m/>
    <m/>
    <m/>
    <m/>
    <m/>
    <m/>
    <m/>
    <m/>
    <m/>
    <m/>
    <m/>
    <m/>
    <n v="0"/>
    <m/>
    <s v="Revisar con el negocio"/>
    <m/>
    <m/>
    <m/>
    <m/>
    <m/>
    <m/>
    <m/>
    <m/>
    <m/>
    <m/>
    <m/>
    <n v="0"/>
    <m/>
    <m/>
    <s v="Nuevo"/>
  </r>
  <r>
    <m/>
    <n v="134"/>
    <m/>
    <m/>
    <s v="Dashboard Ejecutivo PGP de Indicadores por Area. Producción / Distribución / Comercial / Administracion"/>
    <s v="Dashboard Ejecutivo PGP de Indicadores por Area. Producción / Distribución / Comercial / Administracion"/>
    <m/>
    <d v="2025-08-01T00:00:00"/>
    <m/>
    <m/>
    <m/>
    <s v="No iniciado"/>
    <x v="3"/>
    <m/>
    <m/>
    <x v="2"/>
    <m/>
    <m/>
    <m/>
    <m/>
    <m/>
    <m/>
    <m/>
    <m/>
    <s v="Pilar Arenas"/>
    <m/>
    <m/>
    <m/>
    <m/>
    <m/>
    <m/>
    <m/>
    <m/>
    <m/>
    <m/>
    <m/>
    <m/>
    <m/>
    <m/>
    <m/>
    <m/>
    <n v="0"/>
    <m/>
    <m/>
    <m/>
    <m/>
    <m/>
    <m/>
    <m/>
    <m/>
    <m/>
    <m/>
    <m/>
    <m/>
    <m/>
    <n v="0"/>
    <m/>
    <m/>
    <s v="Nuevo"/>
  </r>
  <r>
    <m/>
    <n v="131"/>
    <m/>
    <m/>
    <s v="Control de la merma y residuales de Helio en Pipas de Helio"/>
    <m/>
    <m/>
    <d v="2025-03-07T00:00:00"/>
    <m/>
    <m/>
    <m/>
    <s v="No iniciado"/>
    <x v="3"/>
    <m/>
    <m/>
    <x v="2"/>
    <m/>
    <m/>
    <m/>
    <s v="Heberto Marin"/>
    <m/>
    <m/>
    <m/>
    <s v="Si"/>
    <m/>
    <s v="Producción/Distribución Envasados"/>
    <m/>
    <m/>
    <m/>
    <m/>
    <m/>
    <m/>
    <m/>
    <m/>
    <m/>
    <m/>
    <m/>
    <m/>
    <m/>
    <m/>
    <m/>
    <n v="0"/>
    <m/>
    <s v="Revisar con el negocio"/>
    <m/>
    <m/>
    <m/>
    <m/>
    <m/>
    <m/>
    <m/>
    <m/>
    <m/>
    <m/>
    <m/>
    <n v="0"/>
    <m/>
    <m/>
    <s v="Nuevo"/>
  </r>
  <r>
    <s v="A10"/>
    <n v="107"/>
    <m/>
    <m/>
    <s v="Automatización toma de pedidos y solicitud de productos especiales a Pta. Sto. Domingo."/>
    <s v="BOT que pueda leer mails y que detecte información sobre pedidos especiales de RTVs o VM para clientes de productos específicos (especiales) que solo se produzcan y tienen que pedir a Pta. Sto. Domingo. "/>
    <m/>
    <d v="2025-01-01T00:00:00"/>
    <m/>
    <m/>
    <m/>
    <s v="Cancelado"/>
    <x v="3"/>
    <s v="No"/>
    <s v="Digital Nlatam - Practicantes"/>
    <x v="2"/>
    <s v="IT Local"/>
    <s v="David Márquez"/>
    <s v="Alejandro Torres"/>
    <s v="Abraham Ramos "/>
    <s v="Yasmin Barragan "/>
    <s v="Miguel Delgado"/>
    <s v="PGP Centro/Sur"/>
    <s v="Sí"/>
    <s v="Claudia Oliden"/>
    <s v="Producción/Distribución Envasados"/>
    <n v="2"/>
    <n v="1"/>
    <n v="1"/>
    <n v="5"/>
    <n v="1"/>
    <n v="5"/>
    <n v="3"/>
    <n v="270"/>
    <n v="5"/>
    <n v="5"/>
    <n v="4"/>
    <n v="1"/>
    <n v="3"/>
    <n v="5"/>
    <n v="3"/>
    <n v="390"/>
    <n v="660"/>
    <s v="S: Análisis del Requerimientos. Actualmente se tiene una solución que pudiera usarse a partir de información de correos_x000a_N: Concluir el RFP con Requester y revisar solución actual. Algo adicional pudiera ser con AI. Invitar a Adolfo Olmedo"/>
    <m/>
    <m/>
    <m/>
    <s v="Tiempo_x000a_Servicio"/>
    <m/>
    <m/>
    <m/>
    <m/>
    <m/>
    <m/>
    <m/>
    <n v="0"/>
    <m/>
    <m/>
    <s v="Nuevo"/>
  </r>
  <r>
    <m/>
    <n v="5"/>
    <m/>
    <n v="30498"/>
    <s v="Aplicación Celonis/Qliq _x000a_Flujo de un cilindro"/>
    <s v="Facilitar el proceso de monitoreo del flujo de un cilindro desde que es inicializado para detectar oportunidades._x000a_"/>
    <m/>
    <s v="TBD"/>
    <d v="2025-01-01T00:00:00"/>
    <m/>
    <n v="307"/>
    <s v="Stand by"/>
    <x v="3"/>
    <m/>
    <s v="Digital Nlatam"/>
    <x v="3"/>
    <s v="Digital Business Solutions (Global)"/>
    <m/>
    <s v="Erika Acosta"/>
    <s v="Anabel Estrada / Brenda Ramírez"/>
    <s v="Uriel Torres / Pedro Ramírez"/>
    <s v="Aldo Maldonado"/>
    <m/>
    <s v="Sí"/>
    <s v="Pilar Arenas"/>
    <s v="Producción/Distribución Envasados"/>
    <n v="5"/>
    <n v="5"/>
    <n v="2"/>
    <n v="5"/>
    <n v="3"/>
    <n v="3"/>
    <n v="3"/>
    <n v="390"/>
    <n v="5"/>
    <n v="5"/>
    <n v="3"/>
    <n v="5"/>
    <n v="3"/>
    <n v="5"/>
    <n v="3"/>
    <n v="435"/>
    <n v="825"/>
    <s v="S:  Se probo la solución en su versión original de Europa, identificando ajustes neCésarios para la región LATAM. _x000a_Se levantaron definiciones de negocio y de proceso para cobros potenciales. Aunque la versión de Europa usaba SAP y se adaptó la nueva versión a JDE._x000a_Actualmente ya se tienen 6 países incluyendo México con esta funcionalidad_x000a_Gerardo solicitó cambios a unos requerimientos - semana del 17 de Feb._x000a_N: Realizar los cambios identificados - 24 al 28 de feb"/>
    <s v="1. Seguimiento con Pedro Ramírez sobre los cambios solicitados - 3 de Mar_x000a_2. Una vez liberados los cambios, se requiere probar y validar._x000a_"/>
    <m/>
    <m/>
    <s v="Asset Control"/>
    <m/>
    <m/>
    <m/>
    <m/>
    <m/>
    <m/>
    <m/>
    <n v="0"/>
    <m/>
    <m/>
    <s v="Desarrollo"/>
  </r>
  <r>
    <m/>
    <n v="23"/>
    <m/>
    <m/>
    <s v="Tablero One Page de indicadores para control de cilindros en Power BI"/>
    <s v="Aprovechar la migración de tablea a power BI de reportes clave de Control del cilindros para armar un reporte One Page"/>
    <m/>
    <s v="TBD"/>
    <d v="2024-03-12T00:00:00"/>
    <d v="2025-11-01T00:00:00"/>
    <n v="567"/>
    <s v="On time"/>
    <x v="3"/>
    <m/>
    <s v="Digital Nlatam - Citizen Developers"/>
    <x v="3"/>
    <s v="Digital "/>
    <m/>
    <s v="Erika Acosta"/>
    <s v="Erika Acosta"/>
    <s v="TBD"/>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
    <m/>
    <m/>
    <s v="Time reduction"/>
    <m/>
    <m/>
    <m/>
    <m/>
    <m/>
    <m/>
    <m/>
    <n v="0"/>
    <m/>
    <m/>
    <s v="Desarrollo"/>
  </r>
  <r>
    <m/>
    <n v="24"/>
    <m/>
    <m/>
    <s v="Reporte automático de recuperación y aumentos de dotación en power BI"/>
    <s v="Migración de reportes de Tableau a power BI._x000a_"/>
    <m/>
    <s v="TBD"/>
    <d v="2024-05-01T00:00:00"/>
    <d v="2025-11-01T00:00:00"/>
    <n v="517"/>
    <s v="On time"/>
    <x v="3"/>
    <m/>
    <s v="Digital Nlatam - Citizen Developers"/>
    <x v="3"/>
    <s v="Digital"/>
    <m/>
    <s v="Erika Acosta"/>
    <s v="Erika Acosta "/>
    <s v="Gustavo Primo "/>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 después se dará prioridad al reporte GAP._x000a_N: Terminar desarrollos, validar información y desplegar."/>
    <s v="1. Sesión de seguimiento con Gerardo y Erika para armar plan de trabajo y prioridad para la migración de los reportes semana 24 al 28 de feb"/>
    <m/>
    <m/>
    <s v="Time reduction"/>
    <m/>
    <m/>
    <m/>
    <m/>
    <m/>
    <m/>
    <m/>
    <n v="0"/>
    <m/>
    <m/>
    <s v="Desarrollo"/>
  </r>
  <r>
    <m/>
    <n v="3"/>
    <m/>
    <m/>
    <s v="BOT para actualización de datos de empleados en la BD de Licencias y Constancia Psicofísica de Conductores PGP._x000a_"/>
    <s v="Desarrollo de un BOT que llene en automático la información de Licencias y Constancias Psicofísicas en la BD ya creada (proyecto previo)._x000a_"/>
    <m/>
    <d v="2025-05-23T00:00:00"/>
    <d v="2025-05-27T00:00:00"/>
    <s v="TBD"/>
    <n v="161"/>
    <s v="On time"/>
    <x v="3"/>
    <s v="No"/>
    <s v="IT Group"/>
    <x v="3"/>
    <s v="IT Local"/>
    <m/>
    <s v="Diego Carpio"/>
    <s v="Eduardo Galván"/>
    <s v="David Silva"/>
    <s v="Miguel Delgado"/>
    <s v="Operaciones"/>
    <s v="Si"/>
    <s v="Claudia Oliden"/>
    <s v="Producción/Distribución Envasados"/>
    <n v="5"/>
    <n v="5"/>
    <n v="5"/>
    <n v="5"/>
    <n v="3"/>
    <n v="3"/>
    <n v="5"/>
    <n v="465"/>
    <n v="5"/>
    <n v="5"/>
    <n v="3"/>
    <n v="3"/>
    <n v="5"/>
    <n v="3"/>
    <n v="3"/>
    <n v="405"/>
    <n v="870"/>
    <s v="S: Se identifica la necesidad de automatizar llenado de datos con un BOT, revisado con Eduardo Galvan_x000a_N: Se programó para el 27 de mayo la junta inicial con David Silva. Se definirán requerimientos. Posterior a eso, se realizó una junta con Adrián Espinoza y Gerardo Moya en donde se validó el proceso y se quedó Gerardo Moya con la tarea de investigar cómo se puede hacer este requerimiento. Mientras tanto la APP se puede alimentar de manera manual."/>
    <s v="Proyecto que queda como segunda parte después del llenado por parte del personal de PGP de licencias y constancias psicofísicas."/>
    <s v="Reducción de Tiempos"/>
    <s v="Control / Compliance"/>
    <s v="Compliance / Control"/>
    <m/>
    <m/>
    <m/>
    <m/>
    <m/>
    <m/>
    <m/>
    <n v="0"/>
    <m/>
    <m/>
    <s v="Análisis"/>
  </r>
  <r>
    <m/>
    <n v="128"/>
    <m/>
    <n v="31222"/>
    <s v="Trackabout Value Streams Dashboard - Mejora en la calidad de la información. Detección de duplicados de Num de Serie de cilindros"/>
    <s v="Herramienta que permite identificar desviaciones y asegurar la calidad de los datos dentro de la aplicación de TA, identificando errores y/o inconsistencias de información como Num de Serie."/>
    <m/>
    <d v="2025-01-01T00:00:00"/>
    <d v="2025-01-01T00:00:00"/>
    <d v="2025-04-01T00:00:00"/>
    <n v="90"/>
    <s v="On time"/>
    <x v="3"/>
    <m/>
    <s v="Digital Nlatam"/>
    <x v="0"/>
    <s v="Digital"/>
    <m/>
    <s v="Anabel Estrada"/>
    <s v="Héctor Cuéllar"/>
    <s v="Uriel Torres"/>
    <s v="Miguel Delgado"/>
    <s v="Nacional"/>
    <s v="Si"/>
    <s v="Pilar Arenas"/>
    <s v="Producción/Distribución Envasados"/>
    <n v="3"/>
    <n v="5"/>
    <n v="4"/>
    <n v="5"/>
    <n v="0"/>
    <n v="3"/>
    <n v="3"/>
    <n v="345"/>
    <n v="5"/>
    <n v="5"/>
    <s v="Validar con Gera y Uriel"/>
    <n v="3"/>
    <n v="1"/>
    <n v="1"/>
    <n v="3"/>
    <e v="#VALUE!"/>
    <m/>
    <s v="S:  Tablero de alta de activos elaborado y liberado en validación. Muestra activos que ingresan por registros de activos (la que debe ser) y los que ingresan por otros medio (recolecta, etc.) esto es FASE 1._x000a_N: AMEF_x000a__x000a_N: Realizar un AMEF y validar nuevos requerimientos para el tablero."/>
    <s v="Sesión de seguimiento con Anabel 3 al 7 de Marzo"/>
    <s v="Compliance"/>
    <m/>
    <s v="Asset Control"/>
    <m/>
    <m/>
    <m/>
    <m/>
    <m/>
    <m/>
    <m/>
    <n v="0"/>
    <m/>
    <m/>
    <s v="Terminado"/>
  </r>
  <r>
    <m/>
    <n v="7"/>
    <m/>
    <m/>
    <s v="Modificación de las reglas de corte y prioridades en JDE para Medigas en JDE"/>
    <s v="Modificación de las reglas de decision digitales en JDE para los cortes de pedidos y convenios de Medigas para planta Nogalar en función de los acuerdos comerciales y la Operación de planta. Es necesario modificar la lógica actual del módulo de órdenes en JDE con una serie de reglas de corte predefinidas que se traslapan con reglas de convenios negocioados con instituciones Privadas."/>
    <m/>
    <d v="2025-05-14T00:00:00"/>
    <d v="2025-05-14T00:00:00"/>
    <d v="2025-10-01T00:00:00"/>
    <n v="174"/>
    <s v="On time"/>
    <x v="3"/>
    <s v="No"/>
    <s v="IT Group"/>
    <x v="0"/>
    <s v="IT Local"/>
    <m/>
    <s v="Karla Rodriguez"/>
    <s v="Luis Banda"/>
    <s v="Sergio Israel Rdgz"/>
    <s v="Miguel Delgado"/>
    <s v="Desarrollo de Negocios"/>
    <s v="Si"/>
    <s v="Marina Dávila"/>
    <s v="Marketing/Ventas Cilindros"/>
    <n v="3"/>
    <n v="5"/>
    <n v="1"/>
    <n v="5"/>
    <n v="5"/>
    <n v="3"/>
    <n v="3"/>
    <n v="375"/>
    <n v="5"/>
    <n v="5"/>
    <n v="3"/>
    <n v="5"/>
    <n v="5"/>
    <n v="3"/>
    <n v="3"/>
    <n v="435"/>
    <n v="810"/>
    <s v="S: Se da de alta card 34872, las pruebas resultaron correctas._x000a_N: Se pedirá pasar el desarrollo a producción"/>
    <s v="Una vez realizados los ajustes en el ambiente de producción, se deberá llevar a cabo una prueba piloto del proceso que actualizará la información. Si el resultado es satisfactorio y el funcionamiento es el esperado, se procederá con la solicitud de calendarización del proceso de forma automática."/>
    <s v="Servicio / Compliance"/>
    <m/>
    <s v="Customer Service_x000a_"/>
    <m/>
    <m/>
    <m/>
    <m/>
    <m/>
    <m/>
    <m/>
    <n v="0"/>
    <m/>
    <m/>
    <s v="Pruebas"/>
  </r>
  <r>
    <m/>
    <n v="20"/>
    <m/>
    <m/>
    <s v="Visor de Mantenimiento para PGS"/>
    <s v="Visor que permita tener en forma de resumen toda la informacíón sobre mantenimientos de pgs´s en plantas envasados: Plantas, operadores, cantidad pgs, tipos de mantenimientos, horas, productividad, costos."/>
    <m/>
    <m/>
    <d v="2025-10-01T00:00:00"/>
    <s v="31/11/2025"/>
    <n v="34"/>
    <s v="On time"/>
    <x v="3"/>
    <m/>
    <s v="Digital Nlatam - Practicantes"/>
    <x v="3"/>
    <s v="Digital"/>
    <s v="Miguel González"/>
    <s v="Diego Carpio"/>
    <s v="Heberto Marín"/>
    <m/>
    <s v="Miguel Delgado"/>
    <s v="Operaciones"/>
    <m/>
    <s v="Marina Dávila"/>
    <m/>
    <n v="3"/>
    <n v="5"/>
    <n v="1"/>
    <n v="5"/>
    <n v="0"/>
    <n v="3"/>
    <n v="3"/>
    <n v="300"/>
    <n v="5"/>
    <n v="5"/>
    <n v="2"/>
    <n v="3"/>
    <n v="5"/>
    <n v="5"/>
    <n v="5"/>
    <n v="450"/>
    <n v="750"/>
    <m/>
    <m/>
    <s v="Control"/>
    <m/>
    <s v="Time reduction"/>
    <m/>
    <m/>
    <m/>
    <m/>
    <m/>
    <m/>
    <m/>
    <n v="0"/>
    <m/>
    <m/>
    <s v="Nuevo Arrancado"/>
  </r>
  <r>
    <m/>
    <n v="1"/>
    <m/>
    <n v="30619"/>
    <s v="Reporte de Dotaciones Negativas"/>
    <s v="Enviar un reporte o alerta a vendedores y facturistas cuando se encuentre un caso de dotación negativa reciente de cualquier producto, basado en la última actualización de dotaciones de clientes y localidades (Alertar si el cliente presenta una dotación negativa y además en el periodo de actualización anterior tuvo una dotación mayor)"/>
    <m/>
    <d v="2025-03-24T00:00:00"/>
    <d v="2025-01-04T00:00:00"/>
    <d v="2025-05-23T00:00:00"/>
    <n v="139"/>
    <s v="On time"/>
    <x v="3"/>
    <m/>
    <s v="Digital Nlatam"/>
    <x v="0"/>
    <s v="Digital "/>
    <m/>
    <s v="Erika Acosta"/>
    <s v="Erika Acosta"/>
    <s v="Gustavo Primo"/>
    <s v="Aldo Maldonado"/>
    <s v="Operaciones"/>
    <s v="Sí"/>
    <s v="Marina Dávila"/>
    <s v="Producción/Distribución Envasados"/>
    <n v="5"/>
    <n v="5"/>
    <n v="3"/>
    <n v="5"/>
    <n v="1"/>
    <n v="3"/>
    <n v="3"/>
    <n v="375"/>
    <n v="5"/>
    <n v="5"/>
    <n v="4"/>
    <n v="5"/>
    <n v="5"/>
    <n v="5"/>
    <n v="3"/>
    <n v="480"/>
    <n v="855"/>
    <s v="S:Se terminaron los desarrollos según los requerimientos y se realizaron pruebas. La herramienta fue liberada en producción dentro del dashboard GAP-Inventario Añejamiento_x000a_N: Despliegue por parte del negocio con usuarios"/>
    <m/>
    <s v="Control de Activos"/>
    <n v="0"/>
    <s v="Asset Control"/>
    <m/>
    <m/>
    <m/>
    <m/>
    <m/>
    <m/>
    <m/>
    <n v="0"/>
    <m/>
    <m/>
    <s v="Terminado"/>
  </r>
  <r>
    <m/>
    <n v="90"/>
    <m/>
    <n v="30619"/>
    <s v="Cambio de reporte GAP / inventario de tableau a Power BI"/>
    <s v="Migración de reportes de Tableau a power BI."/>
    <m/>
    <s v="TBD"/>
    <d v="2024-02-28T00:00:00"/>
    <d v="2025-07-01T00:00:00"/>
    <n v="489"/>
    <s v="On time"/>
    <x v="3"/>
    <m/>
    <s v="Digital Nlatam"/>
    <x v="0"/>
    <s v="IT"/>
    <m/>
    <s v="Erika Acosta"/>
    <s v="Erika Acosta"/>
    <s v="Gustavo Primo / Juan Romero "/>
    <s v="Aldo Maldonado"/>
    <m/>
    <s v="Sí"/>
    <s v="Pilar Arenas"/>
    <s v="Producción/Distribución Envasados"/>
    <n v="3"/>
    <n v="5"/>
    <n v="2"/>
    <n v="5"/>
    <n v="0"/>
    <n v="3"/>
    <n v="3"/>
    <n v="315"/>
    <n v="5"/>
    <n v="5"/>
    <n v="2"/>
    <n v="5"/>
    <n v="3"/>
    <n v="3"/>
    <n v="3"/>
    <n v="390"/>
    <n v="705"/>
    <s v="S: Ya se tiene una versión actual, los cambios están en desarrollo, se ha dado prioridad a Homecare_x000a_N: Terminar desarrollos, validar información y desplegar. Revision final ultima semana de Mayo"/>
    <s v="1. Sesión de seguimiento con Gerardo y Erika para armar plan de trabajo y prioridad para la migración de los reportes semana 24 al 28 de feb"/>
    <s v="Control de Activos"/>
    <m/>
    <s v="Time reduction"/>
    <m/>
    <m/>
    <m/>
    <m/>
    <m/>
    <m/>
    <m/>
    <n v="0"/>
    <m/>
    <m/>
    <s v="Terminado"/>
  </r>
  <r>
    <m/>
    <n v="1"/>
    <m/>
    <m/>
    <s v="App para la Digitalización del proceso de registro de Mtto de Cilindros"/>
    <s v="Se sustituyen formatos de Excel por una APP que permite registrar la información de los Mttos de Cil. y PGS relacionado hasta 17 servicios distintos con su respectivo costo y tiempo para medir eficiencias del proceso por operador y planta"/>
    <m/>
    <d v="2025-03-07T00:00:00"/>
    <d v="2025-03-20T00:00:00"/>
    <d v="2025-04-30T00:00:00"/>
    <n v="41"/>
    <s v="On time"/>
    <x v="3"/>
    <s v="No"/>
    <s v="Digital Nlatam - Practicantes"/>
    <x v="0"/>
    <s v="Digital"/>
    <s v="Santiago Juárez"/>
    <s v="Diego Carpio"/>
    <s v="Heberto Marin"/>
    <s v="NA"/>
    <s v="Miguel Delgado"/>
    <s v="Operaciones"/>
    <s v="Si"/>
    <s v="Claudia Oliden"/>
    <s v="Producción/Distribución Envasados"/>
    <n v="3"/>
    <n v="5"/>
    <n v="1"/>
    <n v="5"/>
    <n v="3"/>
    <n v="3"/>
    <n v="5"/>
    <n v="375"/>
    <n v="5"/>
    <n v="5"/>
    <n v="5"/>
    <n v="3"/>
    <n v="5"/>
    <n v="5"/>
    <n v="5"/>
    <n v="495"/>
    <n v="870"/>
    <s v="S: App terminada y presentada en el comité digitalización"/>
    <s v="Terminado"/>
    <n v="75000"/>
    <m/>
    <s v="Time reduction"/>
    <m/>
    <m/>
    <m/>
    <m/>
    <m/>
    <m/>
    <m/>
    <n v="0"/>
    <m/>
    <m/>
    <s v="Terminado"/>
  </r>
  <r>
    <m/>
    <n v="1"/>
    <m/>
    <m/>
    <s v="Herramienta Digital (visor) de KPI´s  básicos del proceso de Mantenimiento de Cilindros. _x000a_"/>
    <s v="Dashboard que permite la generación automática delos KPIs básicos del proceso e Mtto de Cilindros  que actualmente se generan de manera manual en plantas PGP._x000a_"/>
    <m/>
    <d v="2025-04-15T00:00:00"/>
    <d v="2025-04-30T00:00:00"/>
    <d v="2025-05-30T00:00:00"/>
    <n v="30"/>
    <s v="On time"/>
    <x v="3"/>
    <s v="No"/>
    <s v="Digital Nlatam - Practicantes"/>
    <x v="0"/>
    <s v="Digital"/>
    <s v="Santiago Juárez"/>
    <s v="Diego Carpio"/>
    <s v="Heberto Marin"/>
    <s v="NA"/>
    <s v="Miguel Delgado"/>
    <s v="Operaciones"/>
    <s v="Si"/>
    <s v="Claudia Oliden"/>
    <s v="Producción/Distribución Envasados"/>
    <n v="3"/>
    <n v="5"/>
    <n v="1"/>
    <n v="5"/>
    <n v="3"/>
    <n v="3"/>
    <n v="5"/>
    <n v="375"/>
    <n v="5"/>
    <n v="5"/>
    <n v="5"/>
    <n v="3"/>
    <n v="5"/>
    <n v="5"/>
    <n v="5"/>
    <n v="495"/>
    <n v="870"/>
    <s v="S: Se finalizó el visor con los KPIS básicos de productividad en mantenimiento de cilindros._x000a_N: Como siguiente proyecto se incluirán los costos de los insumos para los mantenimientos al tablero para validación de costos del proceso por planta."/>
    <s v="Terminado. La siguiente etapa del visor será realizado por Miguel González (donde se incluyen costos de insumos de mantenimientos)."/>
    <s v="Eficiencia Operativa"/>
    <m/>
    <s v="Time reduction"/>
    <m/>
    <m/>
    <m/>
    <m/>
    <m/>
    <m/>
    <m/>
    <n v="0"/>
    <m/>
    <m/>
    <s v="Terminado"/>
  </r>
  <r>
    <m/>
    <n v="19"/>
    <m/>
    <m/>
    <s v="APP Mantenimiento para PGS"/>
    <s v="Aplicación para la captura de actividades realizadas en cada PGS que se le da mantenimiento, de manera que arroje las horas y costos incurridos así como un % de productividad por cada operador y que permita conocer el estatus de los PGS que se encuentran en el talller de mantenimiento."/>
    <m/>
    <m/>
    <d v="2025-07-01T00:00:00"/>
    <d v="2025-09-01T00:00:00"/>
    <n v="62"/>
    <s v="On time"/>
    <x v="3"/>
    <m/>
    <s v="Digital Nlatam - Practicantes"/>
    <x v="0"/>
    <s v="Digital"/>
    <s v="Miguel González"/>
    <s v="Diego Carpio"/>
    <s v="Heberto Marín"/>
    <m/>
    <s v="Miguel Delgado"/>
    <s v="Operaciones"/>
    <m/>
    <s v="Marina Dávila"/>
    <m/>
    <n v="3"/>
    <n v="5"/>
    <n v="1"/>
    <n v="5"/>
    <n v="0"/>
    <n v="3"/>
    <n v="3"/>
    <n v="300"/>
    <n v="5"/>
    <n v="5"/>
    <n v="2"/>
    <n v="3"/>
    <n v="5"/>
    <n v="3"/>
    <n v="5"/>
    <n v="420"/>
    <n v="720"/>
    <s v="S: Se entrega a Heberto Marin link de aplicación y tutoriales para capacitación a usuarios"/>
    <m/>
    <s v="Control"/>
    <m/>
    <s v="Time reduction"/>
    <m/>
    <m/>
    <m/>
    <m/>
    <m/>
    <m/>
    <m/>
    <n v="0"/>
    <m/>
    <m/>
    <s v="Terminado"/>
  </r>
  <r>
    <s v="E8"/>
    <n v="1"/>
    <m/>
    <m/>
    <s v="Segmentación de clientes CIAC - Norte"/>
    <s v="Proceso automático para actualizar la segmentación de los clientes de PGP según sus criterios de comportamiento"/>
    <m/>
    <d v="2024-09-01T00:00:00"/>
    <d v="2024-01-09T00:00:00"/>
    <d v="2025-03-01T00:00:00"/>
    <n v="417"/>
    <s v="On time"/>
    <x v="4"/>
    <m/>
    <s v="Transformación Digital"/>
    <x v="0"/>
    <s v="SSC"/>
    <m/>
    <s v="Oscar Flores"/>
    <s v="Ana Treviño"/>
    <s v="César Paz"/>
    <s v="José Ramón Rodríguez"/>
    <s v="PGP Nte./ Occidente / Noroeste"/>
    <s v="Sí"/>
    <s v="Pilar Arenas"/>
    <s v="Marketing/Ventas Cilindros"/>
    <n v="3"/>
    <n v="5"/>
    <n v="3"/>
    <n v="5"/>
    <n v="3"/>
    <n v="5"/>
    <n v="3"/>
    <n v="405"/>
    <n v="5"/>
    <n v="5"/>
    <n v="2"/>
    <n v="3"/>
    <n v="3"/>
    <n v="5"/>
    <n v="5"/>
    <n v="420"/>
    <n v="825"/>
    <s v="S:Se desarrolló en CRM tablas con los cuestionarios para capturar la información y mediante un reporte combinando calcular los valores de cada segmento al que corresponden los clientes. Actualmente se está utilizando en CIAC Norte_x000a__x000a_N: Replicar a Centro y otras divisiones"/>
    <s v="1. Sesión para revisar el alcance del avance en CRM y definir cómo se puede replicar para el Centro_x000a_2. Tocar base con Gonzalo y Paco porque hay cambio en el alcance de la implementación del CIAC_x000a_3. Incluir dentro del alcance de los practicantes el diseño del proceso automático de la segmentación"/>
    <s v="Reducción de Tiempo"/>
    <m/>
    <s v="Time reduction"/>
    <m/>
    <m/>
    <m/>
    <m/>
    <m/>
    <m/>
    <m/>
    <n v="0"/>
    <m/>
    <m/>
    <s v="Terminado"/>
  </r>
  <r>
    <s v="G4"/>
    <n v="30"/>
    <m/>
    <n v="30648"/>
    <s v="Speach Analytics para CSC"/>
    <s v="Herramienta en el CSC Medigas que detecte palabras  de situaciones críticas que alarme la situación. Generar una herramienta alterna a Berint (detección) y que escale automáticamente casos críticos en Medigas."/>
    <m/>
    <d v="2024-07-01T00:00:00"/>
    <d v="2024-07-15T00:00:00"/>
    <s v="TBD"/>
    <m/>
    <s v="Cancelado"/>
    <x v="4"/>
    <m/>
    <s v="Digital Nlatam"/>
    <x v="1"/>
    <s v="Digital "/>
    <m/>
    <s v="Marcela Hernández"/>
    <s v="Marcela Hernández"/>
    <s v="Iván Arredondo"/>
    <s v="Tania Mercado"/>
    <s v="Finanzas /Compras / IT"/>
    <s v="Sí"/>
    <s v="Marina Dávila"/>
    <s v="Finanzas/RH/Compras/Nitropet"/>
    <n v="4"/>
    <n v="5"/>
    <n v="1"/>
    <n v="5"/>
    <n v="1"/>
    <n v="1"/>
    <n v="5"/>
    <n v="330"/>
    <n v="3"/>
    <n v="2"/>
    <n v="1"/>
    <n v="5"/>
    <n v="3"/>
    <n v="1"/>
    <n v="5"/>
    <n v="300"/>
    <n v="630"/>
    <s v="S: Se identificó la necesidad en CSC. Analizado posibles soluciones_x000a_Actualmente no se tiene acceso a las BD de Atento, esto limita explotar la informacion_x000a__x000a_N: Definir soluciones potenciales y evaluarlas"/>
    <s v="Su utilizaba el speach Analytics pero quedó obsoleto, se implementó servicio por parte de Atento &quot;Insight&quot; el cual detecta sintomas y urgencias en la llamada (revisado con Karla Rdz)"/>
    <m/>
    <s v="Soft"/>
    <s v="Control de incidencias y optimización del proceso"/>
    <m/>
    <m/>
    <m/>
    <m/>
    <m/>
    <m/>
    <m/>
    <n v="0"/>
    <m/>
    <m/>
    <s v="Cancelado"/>
  </r>
  <r>
    <m/>
    <n v="57"/>
    <m/>
    <m/>
    <s v="Integración Argus con CRM "/>
    <s v="Integración información organizada de contratos con Argus a CRM"/>
    <m/>
    <d v="2025-05-23T00:00:00"/>
    <m/>
    <m/>
    <m/>
    <s v="No iniciado"/>
    <x v="4"/>
    <s v="No"/>
    <s v="Transformación Digital"/>
    <x v="2"/>
    <s v="TBD"/>
    <s v="NA"/>
    <s v="Edgar Madrigal"/>
    <s v="NinfaEdith Fernández"/>
    <m/>
    <s v="Tania Mercado"/>
    <s v="Finanzas /Compras / IT"/>
    <s v="Sí"/>
    <s v="Claudia Oliden"/>
    <s v="Finanzas/RH/Compras/Nitropet"/>
    <n v="3"/>
    <n v="5"/>
    <n v="3"/>
    <n v="5"/>
    <n v="1"/>
    <n v="3"/>
    <n v="5"/>
    <n v="375"/>
    <n v="3"/>
    <n v="5"/>
    <n v="3"/>
    <n v="5"/>
    <n v="3"/>
    <n v="3"/>
    <n v="3"/>
    <n v="375"/>
    <n v="750"/>
    <s v="S: Por iniciar._x000a_N: Se programará sesión con NinfaEdith Fdz, Edgar Madrigal y Gerardo Moya."/>
    <s v="En siguiente sesión de validación con PYC se definirá alcance de este proyecto para tocar luego base con Edgar Madrigal_x000a_"/>
    <m/>
    <m/>
    <m/>
    <m/>
    <m/>
    <m/>
    <m/>
    <m/>
    <m/>
    <m/>
    <n v="0"/>
    <m/>
    <m/>
    <s v="Nuevo"/>
  </r>
  <r>
    <m/>
    <n v="120"/>
    <m/>
    <m/>
    <s v="Conexión CONSOL con TA para el rastreo de cilindros de Gases Especiales"/>
    <s v="Fase 1. Rastrear con TA los cilindros pedidos a través de CONSOL desde su salida de planta Santo Domingo a localidades Linde y posteriormente al cliente._x000a_Fase 2. Programación automática en JDE_x000a_"/>
    <m/>
    <d v="2024-12-01T00:00:00"/>
    <m/>
    <m/>
    <m/>
    <s v="No iniciado"/>
    <x v="4"/>
    <m/>
    <s v="IT Group"/>
    <x v="2"/>
    <s v="SSC"/>
    <m/>
    <s v="Raúl Gallegos "/>
    <s v="Arael Mejía"/>
    <s v="TBD"/>
    <s v="Aldo Maldonado"/>
    <m/>
    <s v="Sí"/>
    <s v="Pilar Arenas"/>
    <m/>
    <n v="5"/>
    <n v="5"/>
    <n v="3"/>
    <n v="5"/>
    <n v="1"/>
    <n v="3"/>
    <n v="3"/>
    <n v="375"/>
    <m/>
    <m/>
    <m/>
    <m/>
    <m/>
    <m/>
    <m/>
    <n v="0"/>
    <n v="375"/>
    <s v="S: Actualmente se tienen herramientas como Green Mile que permite rastrear un pedido._x000a_N: Revisar con el negocio los requerimientos para definir alcance"/>
    <m/>
    <m/>
    <m/>
    <s v="Control de activos"/>
    <m/>
    <m/>
    <m/>
    <m/>
    <m/>
    <m/>
    <m/>
    <n v="0"/>
    <m/>
    <m/>
    <s v="Nuevo"/>
  </r>
  <r>
    <s v="G8"/>
    <n v="13"/>
    <m/>
    <n v="30647"/>
    <s v="OrderGPT para Gases Envasados"/>
    <s v="Solución de IA enfocada en CSC Envasados  que interpreta mails con pedidos, resumiendo solicitud y crea pedido (orden) en JDE."/>
    <m/>
    <s v="TBD"/>
    <d v="2025-01-15T00:00:00"/>
    <d v="2025-12-15T00:00:00"/>
    <n v="293"/>
    <s v="On time"/>
    <x v="4"/>
    <m/>
    <s v="Digital Nlatam"/>
    <x v="3"/>
    <s v="Digital EEUU"/>
    <m/>
    <s v="Karla Rodriguez"/>
    <s v="Karla Rodriguez"/>
    <s v="Adolfo Olmedo/Lei Sun"/>
    <s v="José Ramón Rodríguez"/>
    <s v="Finanzas /Compras / IT"/>
    <s v="Sí"/>
    <s v="Marina Dávila"/>
    <s v="Finanzas/RH/Compras/Nitropet"/>
    <n v="4"/>
    <n v="5"/>
    <n v="5"/>
    <n v="5"/>
    <n v="1"/>
    <n v="1"/>
    <n v="5"/>
    <n v="375"/>
    <n v="5"/>
    <n v="5"/>
    <n v="1"/>
    <n v="3"/>
    <n v="3"/>
    <n v="3"/>
    <n v="3"/>
    <n v="255"/>
    <n v="630"/>
    <s v="S: Ya está en desarrollo."/>
    <m/>
    <n v="36000"/>
    <m/>
    <s v="Time reduction"/>
    <m/>
    <m/>
    <m/>
    <m/>
    <m/>
    <m/>
    <m/>
    <n v="0"/>
    <m/>
    <m/>
    <s v="Pruebas"/>
  </r>
  <r>
    <s v="A1"/>
    <n v="1"/>
    <m/>
    <m/>
    <s v="Nitro for CSC"/>
    <s v="Asistente virtual de consulta de agentes del CSC para brindar respuestas e información a pacientes de Medigas. Haciendo mas confiable y rápida la respuesta"/>
    <m/>
    <d v="2024-08-01T00:00:00"/>
    <d v="2025-01-07T00:00:00"/>
    <d v="2025-05-30T00:00:00"/>
    <n v="143"/>
    <s v="On time"/>
    <x v="4"/>
    <m/>
    <s v="Digital Nlatam - Citizen Developers"/>
    <x v="0"/>
    <s v="Global AI"/>
    <m/>
    <s v="Marcela Hernández"/>
    <s v="Marcela Hernández"/>
    <s v="Iván Arredondo"/>
    <s v="Tania Mercado"/>
    <s v="Finanzas /Compras / IT"/>
    <s v="Sí"/>
    <s v="Marina Dávila"/>
    <s v="Finanzas/RH/Compras/Nitropet"/>
    <n v="3"/>
    <n v="5"/>
    <n v="5"/>
    <n v="5"/>
    <n v="0"/>
    <n v="3"/>
    <n v="5"/>
    <n v="390"/>
    <n v="5"/>
    <n v="5"/>
    <n v="2"/>
    <n v="3"/>
    <n v="3"/>
    <n v="5"/>
    <n v="5"/>
    <n v="420"/>
    <n v="810"/>
    <s v="S: Información cargada en Nitro lista para su uso y liberación_x000a_N: CSC tiene nueva opción de usar herramienta De Atento con mayor funcionalidad."/>
    <m/>
    <s v="Mejora en Servicio"/>
    <n v="0"/>
    <s v="Customer Service_x000a_"/>
    <m/>
    <m/>
    <m/>
    <m/>
    <m/>
    <m/>
    <m/>
    <n v="0"/>
    <m/>
    <m/>
    <s v="Terminado"/>
  </r>
  <r>
    <m/>
    <n v="17"/>
    <m/>
    <m/>
    <s v="QR para descarga de certificados de calidad Gases puros"/>
    <s v="Replicar la funcionalidad de Ecuador para descarga de certificados de calidad para gases puros"/>
    <m/>
    <d v="2025-02-01T00:00:00"/>
    <d v="2025-01-30T00:00:00"/>
    <s v="TBD"/>
    <n v="278"/>
    <s v="Stand by"/>
    <x v="4"/>
    <m/>
    <s v="IT Group"/>
    <x v="3"/>
    <s v="IT Local "/>
    <s v="N/A"/>
    <s v="Raúl Gallegos "/>
    <s v="Arael Mejía"/>
    <s v="Ismael Hernández"/>
    <s v="Aldo Maldonado"/>
    <s v="Gases Especiales"/>
    <s v="Sí"/>
    <s v="Pilar Arenas"/>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con Raul Gallegos, su equipo, Rodolfo Gomez, Ismael Hernández._x000a_30 / 06 / 2025 Está lista de espera de IT"/>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4. Esta en lista de espera por IT _x000a_"/>
    <m/>
    <m/>
    <s v="Compliance / Control"/>
    <m/>
    <m/>
    <m/>
    <m/>
    <m/>
    <m/>
    <m/>
    <n v="0"/>
    <m/>
    <m/>
    <s v="Desarrollo"/>
  </r>
  <r>
    <m/>
    <n v="1"/>
    <m/>
    <m/>
    <s v="Ordenes Medigas Canceladas"/>
    <s v="Dashboard que muestre las ordenes del negocio de Medigas que han sido canceladas por el operador con sus motivos para su análisis._x000a_Actualización de dashboard estatus de pedidos Medigas_x000a_"/>
    <m/>
    <d v="2025-07-01T00:00:00"/>
    <d v="2025-07-15T00:00:00"/>
    <d v="2025-08-08T00:00:00"/>
    <n v="24"/>
    <s v="On time"/>
    <x v="4"/>
    <m/>
    <s v="Digital Nlatam - Citizen Developers"/>
    <x v="0"/>
    <s v="Trans Digital"/>
    <s v="Marina Dávila"/>
    <s v="Alan Mendoza"/>
    <s v="Alan Mendoza"/>
    <m/>
    <m/>
    <s v="PGP Nacional"/>
    <s v="Si"/>
    <s v="Marina Dávila"/>
    <s v="Marketing/Ventas Cilindros"/>
    <n v="3"/>
    <n v="5"/>
    <n v="1"/>
    <n v="5"/>
    <n v="0"/>
    <n v="3"/>
    <n v="3"/>
    <n v="300"/>
    <n v="5"/>
    <n v="5"/>
    <n v="3"/>
    <n v="5"/>
    <n v="5"/>
    <n v="5"/>
    <n v="5"/>
    <n v="495"/>
    <n v="795"/>
    <s v="S: Se desarrolla y se libera dashboard de Ordenes Canceladas Medigas así como la actualización del dashboard Estatus Pedidos Medigas dentro del Panel de rutas_x000a_"/>
    <m/>
    <s v="Control"/>
    <m/>
    <s v="Compliance / Control"/>
    <m/>
    <m/>
    <m/>
    <m/>
    <m/>
    <m/>
    <m/>
    <n v="0"/>
    <m/>
    <m/>
    <s v="Terminado"/>
  </r>
  <r>
    <m/>
    <n v="1"/>
    <m/>
    <m/>
    <s v="%Servicio Cumplimiento Servicio Pedidos Medigas"/>
    <s v="Actualización de dashboard de Seguimiento Pedidos Medigas agregando información de %Cumplimiento de Servicio, %de los diferentes estatus de pedidos, agrupación e identificación de las causas de pedidos reprogramados, identificación de pedidos SAOS y Oxígeno domiciliario"/>
    <m/>
    <d v="2025-08-08T00:00:00"/>
    <d v="2025-08-08T00:00:00"/>
    <d v="2025-08-27T00:00:00"/>
    <n v="19"/>
    <s v="On time"/>
    <x v="4"/>
    <m/>
    <s v="Digital Nlatam - Citizen Developers"/>
    <x v="0"/>
    <s v="Trans Digital"/>
    <s v="Marina Dávila"/>
    <s v="Alan Mendoza"/>
    <s v="Alan Mendoza"/>
    <m/>
    <m/>
    <s v="PGP Nacional"/>
    <s v="Si"/>
    <s v="Marina Dávila"/>
    <s v="Marketing/Ventas Cilindros"/>
    <n v="3"/>
    <n v="5"/>
    <n v="1"/>
    <n v="5"/>
    <n v="0"/>
    <n v="3"/>
    <n v="3"/>
    <n v="300"/>
    <n v="5"/>
    <n v="5"/>
    <n v="5"/>
    <n v="5"/>
    <n v="5"/>
    <n v="5"/>
    <n v="5"/>
    <n v="525"/>
    <n v="825"/>
    <s v="S: Se desarrollan cambios y se publican dentro del Panel de Rutas PDE´s "/>
    <m/>
    <s v="Control"/>
    <m/>
    <s v="Customer Service_x000a_"/>
    <m/>
    <m/>
    <m/>
    <m/>
    <m/>
    <m/>
    <m/>
    <n v="0"/>
    <m/>
    <m/>
    <s v="Nuevo Arrancado"/>
  </r>
  <r>
    <s v="E2"/>
    <n v="35"/>
    <m/>
    <m/>
    <s v="App Medigas, Rediseño"/>
    <s v="Re diseño de App Medigas para permitir que los pacientes soliciten accesorios, cilindros chicos, o la recolección de activos._x000a_"/>
    <m/>
    <m/>
    <d v="2024-08-01T00:00:00"/>
    <d v="2025-06-01T00:00:00"/>
    <n v="304"/>
    <s v="Cancelado"/>
    <x v="4"/>
    <s v="No"/>
    <s v="Transformación Digital"/>
    <x v="1"/>
    <s v="SSC"/>
    <s v="NA"/>
    <s v="Alan Mendoza"/>
    <s v="Cindy Lozano"/>
    <s v="Christian Carrillo"/>
    <s v="José Ramón Rodríguez"/>
    <s v="Desarrollo de Negocios"/>
    <s v="Sí"/>
    <s v="Claudia Oliden"/>
    <s v="Distribución Bulk/Servicio a Clientes - Instalaciones"/>
    <n v="4"/>
    <n v="5"/>
    <n v="5"/>
    <n v="5"/>
    <n v="1"/>
    <n v="3"/>
    <n v="5"/>
    <n v="420"/>
    <n v="5"/>
    <n v="5"/>
    <n v="2"/>
    <n v="5"/>
    <n v="3"/>
    <n v="1"/>
    <n v="5"/>
    <n v="390"/>
    <n v="810"/>
    <s v="S: Estaba en la etapa de análisis de los requerimientos extra (por pacientes). Originalmente esto surgió por el equipo de T. Digital para generar la adopción por parte de pacientes que siguen marcando al CSC Medigas para solicitudes EXTRA a recargas (otro tipo de accesorio o cilindro y eso no se puede hacer en la APP y es el ajuste que proponía T. Digital). Se quedó en backlog por parte de T. Digital dado que les asignaron otras responsabilidades._x000a_N: En Validación con Edgar Madrigal y Cindy Lozano si se llevará a cabo este año o no."/>
    <s v="Proyecto colocado en backlog por el área de transformación digital dado que es un nice to have y actualmente el equipo se está enfocando en otras necesidades, además que esto nunca fue solicitado por el negocio."/>
    <n v="60000"/>
    <s v="Tiempo - Hard Savings $ 60 K USD (disminución de 4 agentes $25k MXN/mes en CSC por conversión digital)_x000a_"/>
    <s v="Mejora de Servicio a pacientes"/>
    <m/>
    <m/>
    <m/>
    <m/>
    <m/>
    <m/>
    <m/>
    <n v="0"/>
    <m/>
    <m/>
    <s v="Análisis"/>
  </r>
  <r>
    <s v="A3"/>
    <n v="18"/>
    <m/>
    <m/>
    <s v="Implementación Azure B2C"/>
    <s v="Implementación de Azure B2C para unificar cuentas de usuarios en canales digitales: Portales, Recarga Linde web, Apps móviles._x000a_"/>
    <m/>
    <s v="PROYECTO ANTERIOR"/>
    <d v="2024-10-01T00:00:00"/>
    <d v="2025-09-01T00:00:00"/>
    <n v="335"/>
    <s v="On time"/>
    <x v="4"/>
    <s v="No"/>
    <s v="Transformación Digital"/>
    <x v="0"/>
    <s v="SSC"/>
    <s v="NA"/>
    <s v="Edgar Madrigal"/>
    <s v="Cindy Lozano"/>
    <s v="Christian Carrillo"/>
    <s v="José Ramón Rodríguez"/>
    <s v="Desarrollo de Negocios"/>
    <s v="Sí"/>
    <s v="Claudia Oliden"/>
    <s v="Marketing/Ventas Cilindros"/>
    <n v="3"/>
    <n v="5"/>
    <n v="5"/>
    <n v="5"/>
    <n v="0"/>
    <n v="3"/>
    <n v="5"/>
    <n v="390"/>
    <n v="3"/>
    <n v="5"/>
    <n v="2"/>
    <n v="5"/>
    <n v="3"/>
    <n v="1"/>
    <n v="3"/>
    <n v="330"/>
    <n v="720"/>
    <s v="S: Desarrollo terminado, en etapa de estabilización previo al Go Live."/>
    <m/>
    <m/>
    <m/>
    <s v="Customer Service_x000a_"/>
    <m/>
    <m/>
    <m/>
    <m/>
    <m/>
    <m/>
    <m/>
    <n v="0"/>
    <m/>
    <m/>
    <s v="Terminado"/>
  </r>
  <r>
    <m/>
    <n v="16"/>
    <m/>
    <m/>
    <s v="ECOA etapa II Mezclas especiales"/>
    <s v="Replicar la funcionalidad de ECOA para gases puros para las Mezclas especiales. Consiste en el desarrollo de reportes y certificados de calidad para las mezclas especiales. (etapa 1 réplica de código QR)"/>
    <m/>
    <s v="TBD"/>
    <d v="2025-01-02T00:00:00"/>
    <s v="TBD"/>
    <n v="306"/>
    <s v="Stand by"/>
    <x v="4"/>
    <m/>
    <s v="IT Group"/>
    <x v="3"/>
    <s v="IT Local "/>
    <s v="N/A"/>
    <s v="Raúl Gallegos "/>
    <s v="Arael Mejía"/>
    <s v="Ismael Hernández"/>
    <s v="Aldo Maldonado"/>
    <m/>
    <s v="Sí"/>
    <s v="Pilar Arenas"/>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19 Feb con Raul Gallegos, su equipo, Rodolfo Gomez, Ismael Hernández."/>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
    <m/>
    <s v="$TBD"/>
    <s v="Compliance / Control"/>
    <m/>
    <m/>
    <m/>
    <m/>
    <m/>
    <m/>
    <m/>
    <n v="0"/>
    <m/>
    <m/>
    <s v="Desarrollo"/>
  </r>
  <r>
    <m/>
    <n v="27"/>
    <s v="AM03473"/>
    <m/>
    <s v="Automatización para la Gestión de Altas de Pacientes ISSSTE"/>
    <s v="El proyecto consiste en desarrollar un proceso automatizado para la alta de pacientes y la generación del servicio inicial a partir de solicitudes enviadas vía correo electrónico. Las solicitudes, que incluyen documentos PDF con la información, serán procesadas mediante la herramienta Argus, basada en inteligencia artificial, para descifrar y convertir el contenido en datos estructurados. Posteriormente, estos datos se integrarán en el CRM y en JDE para crear el registro del paciente y la orden, completando el ciclo con la confirmación automática enviada a la institución._x000a_El objetivo principal es optimizar el tiempo de respuesta, asegurando que cada solicitud sea atendida en menos de 30 minutos, cumpliendo con los estándares establecidos por contrato. Esto permitirá sustituir el flujo manual actual, que ha generado incumplimientos en dicha métrica, con un proceso eficiente y completamente automatizado."/>
    <m/>
    <d v="2025-05-03T00:00:00"/>
    <d v="2025-06-04T00:00:00"/>
    <d v="2025-11-30T00:00:00"/>
    <n v="153"/>
    <s v="On time"/>
    <x v="4"/>
    <s v="No"/>
    <s v="Transformación Digital"/>
    <x v="3"/>
    <s v="T. Digital, Digitalización"/>
    <s v="NA"/>
    <s v="Alan Mendoza"/>
    <s v="Luis Banda"/>
    <s v="Adolfo Olmedo"/>
    <s v="José Ramón Rodríguez"/>
    <s v="Desarrollo de Negocios"/>
    <s v="Sí"/>
    <s v="Claudia Oliden"/>
    <s v="Marketing/Ventas Cilindros"/>
    <n v="5"/>
    <n v="5"/>
    <n v="5"/>
    <n v="5"/>
    <m/>
    <n v="3"/>
    <n v="3"/>
    <n v="345"/>
    <n v="4"/>
    <n v="4"/>
    <n v="2"/>
    <n v="3"/>
    <n v="5"/>
    <n v="1"/>
    <n v="1"/>
    <n v="270"/>
    <n v="615"/>
    <s v="S: En proceso la orden de compra para empezar el desarrollo. "/>
    <m/>
    <s v="Tiempo / Compliance"/>
    <m/>
    <s v="Customer Service_x000a_"/>
    <m/>
    <m/>
    <m/>
    <m/>
    <m/>
    <m/>
    <m/>
    <n v="0"/>
    <m/>
    <m/>
    <s v="Desarrollo"/>
  </r>
  <r>
    <m/>
    <n v="117"/>
    <m/>
    <m/>
    <s v="Seguimiento a tareas de Seguridad SOS a través de Teams."/>
    <s v="Generación de grupos de TEAMS donde personal de Linde pueda documentar y dar seguimientos a hallazgos de seguridad y limpieza en localidades."/>
    <m/>
    <s v="TBD"/>
    <d v="2025-01-01T00:00:00"/>
    <s v="TBD"/>
    <n v="307"/>
    <s v="Cancelado"/>
    <x v="5"/>
    <m/>
    <s v="Digital Nlatam - Citizen Developers"/>
    <x v="1"/>
    <s v="Digital "/>
    <s v="Claudia Oliden"/>
    <s v="Obed Vázquez"/>
    <s v="Obed Vázquez"/>
    <s v="no asignado"/>
    <s v="Armando Guerrero"/>
    <m/>
    <s v="Sí"/>
    <s v="Marina Dávila"/>
    <m/>
    <n v="3"/>
    <n v="5"/>
    <n v="5"/>
    <n v="5"/>
    <n v="1"/>
    <n v="3"/>
    <n v="5"/>
    <n v="405"/>
    <m/>
    <m/>
    <m/>
    <m/>
    <m/>
    <m/>
    <m/>
    <n v="0"/>
    <n v="405"/>
    <s v="S: Se enlista necesidad general_x000a_N: Se requiere reunión con Negocio para detallar alcances y detalle de requerimientos"/>
    <m/>
    <m/>
    <m/>
    <m/>
    <m/>
    <m/>
    <m/>
    <m/>
    <m/>
    <m/>
    <m/>
    <n v="0"/>
    <m/>
    <m/>
    <s v="Nuevo"/>
  </r>
  <r>
    <s v="E5"/>
    <n v="104"/>
    <s v="GPG33156"/>
    <m/>
    <s v="Email automation Customer Insight / AI"/>
    <s v="Envío de correos automáticos a grupos de clientes en función del cumplimiento de criterios predefinidos, para generar clientes potenciales de Ventas Nuevas."/>
    <m/>
    <s v="TBD"/>
    <d v="2024-01-05T00:00:00"/>
    <d v="2025-01-01T00:00:00"/>
    <n v="362"/>
    <s v="On time"/>
    <x v="6"/>
    <m/>
    <s v="Transformación Digital"/>
    <x v="0"/>
    <s v="Externo"/>
    <s v="Desarrollo de Negocios"/>
    <s v="Tania Castorena"/>
    <s v="Jorge Villarreal"/>
    <s v="Externo"/>
    <s v="José Ramón Rodríguez"/>
    <s v="Desarrollo de Negocios"/>
    <s v="Sí"/>
    <s v="Marina Dávila"/>
    <m/>
    <n v="3"/>
    <n v="5"/>
    <n v="5"/>
    <n v="5"/>
    <n v="3"/>
    <n v="3"/>
    <n v="3"/>
    <n v="405"/>
    <n v="3"/>
    <n v="3"/>
    <n v="2"/>
    <n v="3"/>
    <n v="3"/>
    <n v="1"/>
    <n v="3"/>
    <n v="270"/>
    <n v="675"/>
    <s v="S: Liberada y funcionando con campaña actual. Promoción del COBOT. 27Ene25. 2600 correos que generaron 30 leads interesados en una prueba._x000a_N: Seguimiento a la campaña actual y diseño de nuevas campañas"/>
    <s v="Se revisó con Adalberto Mejía estatus y se identifica la necesidad de depurar datos de contacto (e-mails) con perfil de dueños de empresa y tomadores de decisiones. Sesión De Adalberto con Tania Castorena semana del 2 de Mayo para revisar estatus"/>
    <n v="500000"/>
    <m/>
    <s v="Add. Sales"/>
    <m/>
    <m/>
    <m/>
    <m/>
    <m/>
    <m/>
    <m/>
    <n v="0"/>
    <m/>
    <m/>
    <s v="Terminado"/>
  </r>
  <r>
    <s v="A5"/>
    <n v="1"/>
    <s v="AM03524"/>
    <n v="27157"/>
    <s v="Rental &amp; Fees Tracking RPA/AI"/>
    <s v="Herramienta para automatizar el cobro de rentas a clientes y dar seguimiento. (Etapa 1 Dashboard de datos)"/>
    <m/>
    <s v="TBD"/>
    <d v="2024-01-01T00:00:00"/>
    <d v="2025-03-01T00:00:00"/>
    <n v="425"/>
    <s v="On time"/>
    <x v="6"/>
    <m/>
    <s v="Digital Nlatam"/>
    <x v="0"/>
    <s v="Digital EEUU"/>
    <m/>
    <s v="Oscar Flores"/>
    <s v="Oscar Flores / Alejandro Torres"/>
    <s v="Iván Arredondo/Lei Sun"/>
    <s v="José Ramón Rodríguez"/>
    <s v="PGP Norte"/>
    <s v="Sí"/>
    <s v="Marina Dávila"/>
    <s v="Marketing/Ventas Cilindros"/>
    <n v="5"/>
    <n v="5"/>
    <n v="5"/>
    <n v="5"/>
    <n v="3"/>
    <n v="3"/>
    <n v="5"/>
    <n v="465"/>
    <n v="5"/>
    <n v="5"/>
    <n v="2"/>
    <n v="3"/>
    <n v="3"/>
    <n v="5"/>
    <n v="3"/>
    <n v="390"/>
    <n v="855"/>
    <s v="S: Identificación de oportunidades de incremento del ingreso por cobro de rentas. Versión conectada a JDE México, con detalle de casos por vendedor. Liberado para identificar oportunidades de cobro_x000a__x000a_N: Se realiza presentación de la Htta y en proceso capacitaciones a personal"/>
    <s v="Armar plan de despliegue - Programar las sesiones de capacitación con Gtes _x000a_Actualizar valores de target para rentas, con la Corporación  - completo_x000a_Desarrollar tablero para el tracking de beneficios con apoyo de la Corporación_x000a_Sesión para validar cómo conectarlo con CRM y programar tareas para ventas_x000a_"/>
    <n v="300000"/>
    <m/>
    <s v="Add. Sales"/>
    <m/>
    <m/>
    <n v="25557"/>
    <n v="13000"/>
    <m/>
    <m/>
    <m/>
    <n v="38557"/>
    <d v="2025-05-01T00:00:00"/>
    <d v="2026-04-01T00:00:00"/>
    <s v="Terminado"/>
  </r>
  <r>
    <s v="G1"/>
    <n v="101"/>
    <m/>
    <m/>
    <s v="Trackabout Value Streams. Automatización de la generación de la órden para facturar a clientes cilindros dañados."/>
    <s v="Identificar los activos dañados por clientes, que deben ser dados de baja por ya no ser aptos para servicio, o bien que requieren un mantenimiento para continuar en operación y automatizar el cobro al cliente y éstos facturarlos automaticamente al cliente en un proceso Automático"/>
    <m/>
    <d v="2024-12-01T00:00:00"/>
    <m/>
    <m/>
    <m/>
    <s v="No iniciado"/>
    <x v="6"/>
    <m/>
    <s v="Digital Nlatam"/>
    <x v="2"/>
    <s v="Digital"/>
    <m/>
    <s v="Jessica Zanella"/>
    <s v="Jessica Zanella"/>
    <s v="Uriel Torres"/>
    <s v="Aldo Maldonado"/>
    <s v="Nacional "/>
    <s v="Sí"/>
    <s v="Pilar Arenas"/>
    <s v="Marketing/Ventas Cilindros"/>
    <n v="5"/>
    <n v="5"/>
    <n v="4"/>
    <n v="5"/>
    <n v="3"/>
    <n v="3"/>
    <n v="3"/>
    <n v="420"/>
    <n v="5"/>
    <n v="4"/>
    <n v="1"/>
    <n v="3"/>
    <n v="1"/>
    <n v="1"/>
    <n v="3"/>
    <n v="270"/>
    <n v="690"/>
    <s v="S: Se desarrollo reporte de cilindros potenciales de cobro de Mtto._x000a_N: Revisar / confirmar causas que se alimentan desde Trackabout. Limpieza de datos de Cilindros/activos en TA Vs JDE. Falta definición de negocio (proceso) para identificar automatización de cargos y/o excepciones. No está estandarizado el monto para cobro"/>
    <s v="1. Pendiente concluir con la validación de la calidad de la información - 30 de marzo_x000a_2. Sesión con Jessica Zanella para mapear empezar con la definición de requerimientos de negocio - 10 al 14 de marzo"/>
    <n v="117000"/>
    <m/>
    <s v="Control de activos"/>
    <m/>
    <m/>
    <m/>
    <m/>
    <m/>
    <m/>
    <m/>
    <n v="0"/>
    <m/>
    <m/>
    <s v="Análisis"/>
  </r>
  <r>
    <s v="E6"/>
    <n v="1"/>
    <m/>
    <m/>
    <s v="Modulo Bulk &amp; Microbulk eChannel"/>
    <s v="Acceso a facturación, estados de cuenta, históricos de consumo, niveles de tanques y sobre pedidos de clientes de bulk, microbulk y mixtos."/>
    <m/>
    <s v="PROYECTO ANTERIOR"/>
    <d v="2024-05-01T00:00:00"/>
    <d v="2025-02-01T00:00:00"/>
    <n v="276"/>
    <s v="On time"/>
    <x v="6"/>
    <s v="No"/>
    <s v="Transformación Digital"/>
    <x v="0"/>
    <s v="IT Corporativo"/>
    <s v="NA"/>
    <s v="Adriana Loredo / Jessica Zanella"/>
    <s v="Tania Castorena"/>
    <s v="Adolfo Olmedo"/>
    <s v="José Ramón Rodríguez"/>
    <s v="Desarrollo de Negocios"/>
    <s v="Sí"/>
    <s v="Claudia Oliden"/>
    <s v="Marketing/Ventas Cilindros"/>
    <n v="3"/>
    <n v="5"/>
    <n v="5"/>
    <n v="5"/>
    <n v="1"/>
    <n v="3"/>
    <n v="5"/>
    <n v="405"/>
    <n v="3"/>
    <n v="4"/>
    <n v="2"/>
    <n v="5"/>
    <n v="3"/>
    <n v="1"/>
    <n v="5"/>
    <n v="345"/>
    <n v="750"/>
    <s v="S: Terminado_x000a_N: En proceso despliegue interno y externo."/>
    <s v="Productividad - Soft Savings $106.5 K USD,  Hard Savings $15 K USD (conversión digital de pedidos cliente sobre pedido)"/>
    <n v="15000"/>
    <m/>
    <s v="Add. Sales"/>
    <m/>
    <m/>
    <m/>
    <m/>
    <m/>
    <m/>
    <m/>
    <n v="0"/>
    <d v="2025-07-01T00:00:00"/>
    <d v="2026-06-01T00:00:00"/>
    <s v="Terminado"/>
  </r>
  <r>
    <m/>
    <n v="125"/>
    <m/>
    <m/>
    <s v="Reporte para visualizar cilindros asignados a clientes Vs cobro de renta"/>
    <s v="Visualizar los cilindros y /o activos asignados a clientes vs a los que les cobramos renta con el objetivo de identificar oportunidades de manera sencilla y ágil (Cilindros y tanques / inventario de activos por cliente)."/>
    <m/>
    <d v="2024-12-01T00:00:00"/>
    <m/>
    <m/>
    <m/>
    <s v="No iniciado"/>
    <x v="6"/>
    <m/>
    <s v="Digital Nlatam"/>
    <x v="2"/>
    <s v="Digital "/>
    <m/>
    <s v="Jorge Ruíz"/>
    <s v="Jorge Ruíz"/>
    <m/>
    <s v="José Ramón Rodríguez"/>
    <m/>
    <s v="Sí"/>
    <s v="Pilar Arenas"/>
    <s v="Marketing/Ventas Cilindros"/>
    <m/>
    <m/>
    <m/>
    <m/>
    <m/>
    <m/>
    <m/>
    <n v="0"/>
    <m/>
    <m/>
    <m/>
    <m/>
    <m/>
    <m/>
    <m/>
    <n v="0"/>
    <n v="0"/>
    <s v="Esta necesidad se cubre con el Proyecto &quot;Rental &amp; Fees Tracking&quot;"/>
    <s v="1. Sesión con Oscar Flores para alinear la necesidad con un solo proyecto - 3 al 7 de Marzo"/>
    <m/>
    <m/>
    <m/>
    <m/>
    <m/>
    <m/>
    <m/>
    <m/>
    <m/>
    <m/>
    <n v="0"/>
    <m/>
    <m/>
    <s v="Nuevo"/>
  </r>
  <r>
    <m/>
    <n v="87"/>
    <m/>
    <m/>
    <s v="Reporte de crecimiento de PSO´s ´para gases especiales. "/>
    <s v="Convertir el  Reporte de crecimiento de PSO´s que es manual y se hace con base al conocimiento de los vendedores a un reporte automatizado. Revisar con Edgar, la iniciativa de registrar PSO en CRM"/>
    <m/>
    <d v="2024-12-01T00:00:00"/>
    <m/>
    <m/>
    <m/>
    <s v="No iniciado"/>
    <x v="6"/>
    <m/>
    <s v="Digital Nlatam"/>
    <x v="2"/>
    <s v="Trans Digital"/>
    <m/>
    <s v="Raúl Gallegos "/>
    <s v="Raúl Gallegos "/>
    <m/>
    <s v="José Ramón Rodríguez"/>
    <m/>
    <s v="Sí"/>
    <s v="Pilar Arenas"/>
    <s v="Marketing/Ventas Cilindros"/>
    <n v="3"/>
    <n v="5"/>
    <n v="1"/>
    <n v="5"/>
    <n v="0"/>
    <n v="1"/>
    <n v="5"/>
    <n v="300"/>
    <n v="5"/>
    <n v="5"/>
    <n v="3"/>
    <n v="3"/>
    <n v="3"/>
    <n v="3"/>
    <n v="5"/>
    <n v="405"/>
    <n v="705"/>
    <s v="S: Se identificó oportunidad con usuario y se requiere definiciones de alcances y líderes para el proyecto._x000a_N: Sesión con Process Owner para tomar definiciones de negocio"/>
    <s v="1. Programar sesión para definir el proyecto, alcance y equipo 24 - 28 Feb"/>
    <m/>
    <m/>
    <s v="Optimización del proceso"/>
    <m/>
    <m/>
    <m/>
    <m/>
    <m/>
    <m/>
    <m/>
    <n v="0"/>
    <m/>
    <m/>
    <s v="Nuevo Arrancado"/>
  </r>
  <r>
    <m/>
    <n v="124"/>
    <m/>
    <m/>
    <s v="RPA para alta de precios especiales en sistema basado en contratos firmados con clientes."/>
    <s v="RPA  para automatizar la generación de solicitudes de precios especiales en sistema, basado en los contratos con Gobierno"/>
    <m/>
    <d v="2025-05-01T00:00:00"/>
    <m/>
    <m/>
    <m/>
    <s v="No iniciado"/>
    <x v="6"/>
    <s v="No"/>
    <s v="IT Group"/>
    <x v="2"/>
    <s v="SSC"/>
    <s v="Gabriela Barriga"/>
    <s v="Alan Mendoza"/>
    <s v="Gabriela Barriga"/>
    <s v="Miguel González Moreno"/>
    <m/>
    <s v="PGP Nacional"/>
    <s v="Si"/>
    <s v="Claudia Oliden"/>
    <s v="Marketing/Ventas Cilindros"/>
    <n v="3"/>
    <n v="5"/>
    <n v="1"/>
    <n v="5"/>
    <n v="1"/>
    <n v="3"/>
    <n v="3"/>
    <n v="315"/>
    <n v="3"/>
    <n v="3"/>
    <n v="1"/>
    <n v="3"/>
    <n v="1"/>
    <n v="1"/>
    <n v="1"/>
    <n v="195"/>
    <n v="510"/>
    <m/>
    <m/>
    <m/>
    <m/>
    <m/>
    <m/>
    <m/>
    <m/>
    <m/>
    <m/>
    <m/>
    <m/>
    <n v="0"/>
    <m/>
    <m/>
    <s v="Nuevo"/>
  </r>
  <r>
    <m/>
    <n v="76"/>
    <m/>
    <m/>
    <s v="Modulo para Análisis de patrones de consumo de Ctes.."/>
    <s v="Proyecto Réplica de Digital Américas"/>
    <m/>
    <d v="2024-12-01T00:00:00"/>
    <m/>
    <m/>
    <m/>
    <s v="No iniciado"/>
    <x v="6"/>
    <m/>
    <s v="Digital Nlatam"/>
    <x v="2"/>
    <m/>
    <m/>
    <s v="Oscar Flores"/>
    <s v="Oscar Flores"/>
    <s v="Gerardo Moya"/>
    <s v="José Ramón Rodríguez"/>
    <m/>
    <m/>
    <s v="Marina Dávila"/>
    <s v="Marketing/Ventas Cilindros"/>
    <n v="3"/>
    <n v="5"/>
    <n v="3"/>
    <n v="5"/>
    <m/>
    <n v="1"/>
    <n v="3"/>
    <n v="300"/>
    <n v="5"/>
    <n v="5"/>
    <n v="2"/>
    <n v="5"/>
    <n v="3"/>
    <n v="3"/>
    <n v="5"/>
    <n v="420"/>
    <n v="720"/>
    <s v="S: Gerardo revisará información con el equipo de José Pinto para probar los datos._x000a_N: En función de las pruebas se definirán los sig. Pasos"/>
    <m/>
    <m/>
    <m/>
    <m/>
    <m/>
    <m/>
    <m/>
    <m/>
    <m/>
    <m/>
    <m/>
    <n v="0"/>
    <m/>
    <m/>
    <s v="Nuevo"/>
  </r>
  <r>
    <m/>
    <n v="49"/>
    <m/>
    <m/>
    <s v="Modulo de Rentabilidad de Cte./ Producto de HG´s"/>
    <s v="Proyecto Réplica de Digital Américas."/>
    <m/>
    <d v="2024-12-01T00:00:00"/>
    <m/>
    <m/>
    <m/>
    <s v="No iniciado"/>
    <x v="6"/>
    <s v="No"/>
    <s v="Digital Nlatam"/>
    <x v="2"/>
    <s v="Digital"/>
    <s v="Aldo Maldonado"/>
    <s v="Oscar Flores"/>
    <s v="Oscar Flores"/>
    <s v="Gerardo Moya"/>
    <s v="José Ramón Rodríguez"/>
    <s v="PGP Nacional"/>
    <s v="Sí"/>
    <s v="Claudia Oliden"/>
    <s v="Marketing/Ventas Cilindros"/>
    <n v="3"/>
    <n v="5"/>
    <n v="3"/>
    <n v="5"/>
    <n v="3"/>
    <n v="1"/>
    <n v="3"/>
    <n v="345"/>
    <n v="5"/>
    <n v="5"/>
    <n v="2"/>
    <n v="5"/>
    <n v="3"/>
    <n v="3"/>
    <n v="5"/>
    <n v="420"/>
    <n v="765"/>
    <s v="S: Gerardo revisará información con el equipo de José Pinto para probar los datos._x000a_N: En función de las pruebas se definirán los sig. Pasos"/>
    <s v="Generar sesión con Oscar Flores para validar alcance de este proyecto."/>
    <m/>
    <m/>
    <m/>
    <m/>
    <m/>
    <m/>
    <m/>
    <m/>
    <m/>
    <m/>
    <n v="0"/>
    <m/>
    <m/>
    <s v="Nuevo"/>
  </r>
  <r>
    <m/>
    <n v="122"/>
    <m/>
    <m/>
    <s v="Proceso de cambio de precios especiales HG"/>
    <s v="Automatizar el proceso de autorización y actualización de precios en JDE"/>
    <m/>
    <d v="2025-01-01T00:00:00"/>
    <m/>
    <m/>
    <m/>
    <s v="No iniciado"/>
    <x v="6"/>
    <m/>
    <s v="IT Group"/>
    <x v="2"/>
    <s v="IT Local"/>
    <m/>
    <s v="Marco Pacheco"/>
    <s v="Elena Morales"/>
    <m/>
    <s v="José Ramón Rodríguez"/>
    <m/>
    <s v="Sí"/>
    <s v="Marina Dávila"/>
    <s v="Marketing/Ventas Cilindros"/>
    <n v="3"/>
    <n v="1"/>
    <n v="3"/>
    <n v="5"/>
    <n v="1"/>
    <n v="5"/>
    <n v="3"/>
    <n v="315"/>
    <m/>
    <m/>
    <m/>
    <m/>
    <m/>
    <m/>
    <m/>
    <n v="0"/>
    <n v="315"/>
    <s v="S: Automatizar el proceso de autorización y actualización de precios en JDE cuando es SPOT_x000a_N: Revisar con Negocio y IT requerimientos para evaluar opciones de desarrollo. Revisar con negocio si la iniciativa que ya se tiene con IT puede ayudar a este requerimiento. Silverio Hernández"/>
    <m/>
    <m/>
    <m/>
    <m/>
    <m/>
    <m/>
    <m/>
    <m/>
    <m/>
    <m/>
    <m/>
    <n v="0"/>
    <m/>
    <m/>
    <s v="Nuevo"/>
  </r>
  <r>
    <m/>
    <n v="50"/>
    <m/>
    <m/>
    <s v="Actualizar el reporte de clientes perdidos o en riesgo, para clientes de Especiales (Win / Lost) "/>
    <s v="Actualizar el reporte de clientes perdidos o en riesgo, para clientes de Especiales (Win / Lost) - _x000a_Para que se acomode a los criterios del SIP"/>
    <m/>
    <d v="2025-07-01T00:00:00"/>
    <m/>
    <m/>
    <m/>
    <s v="No iniciado"/>
    <x v="6"/>
    <m/>
    <s v="Digital Nlatam"/>
    <x v="2"/>
    <s v="Digital"/>
    <s v="Aldo Maldonado"/>
    <s v="Raúl Gallegos "/>
    <s v="Raúl Gallegos "/>
    <s v="N/A"/>
    <s v="José Ramón Rodríguez"/>
    <m/>
    <s v="Sí"/>
    <s v="Pilar Arenas"/>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s v="Control "/>
    <m/>
    <s v="Control / Compliance"/>
    <m/>
    <m/>
    <m/>
    <m/>
    <m/>
    <m/>
    <m/>
    <n v="0"/>
    <m/>
    <m/>
    <s v="Nuevo Arrancado"/>
  </r>
  <r>
    <m/>
    <n v="58"/>
    <m/>
    <m/>
    <s v="Reporte para visualizar el Margen por línea de Flash gases especiales "/>
    <s v="Automatizar un reporte para monitorear el margen por línea de Flash, costos y su desempeño, precios.  "/>
    <m/>
    <d v="2024-12-01T00:00:00"/>
    <m/>
    <m/>
    <m/>
    <s v="No iniciado"/>
    <x v="6"/>
    <m/>
    <s v="Digital Nlatam - Citizen Developers"/>
    <x v="2"/>
    <s v="Digital"/>
    <m/>
    <s v="Raúl Gallegos "/>
    <s v="Raúl Gallegos "/>
    <m/>
    <s v="José Ramón Rodríguez"/>
    <m/>
    <s v="Sí"/>
    <s v="Pilar Arenas"/>
    <s v="Marketing/Ventas Cilindros"/>
    <n v="3"/>
    <n v="5"/>
    <n v="1"/>
    <n v="5"/>
    <n v="0"/>
    <n v="1"/>
    <n v="5"/>
    <n v="300"/>
    <n v="4"/>
    <n v="5"/>
    <n v="3"/>
    <n v="5"/>
    <n v="3"/>
    <n v="5"/>
    <n v="5"/>
    <n v="450"/>
    <n v="750"/>
    <s v="S: Se identificó oportunidad con usuario y se requiere definiciones de alcances y líderes para el proyecto._x000a_N: Sesión con Process Owner para tomar definiciones de negocio"/>
    <s v="1. Se revisará el reporte del Cost to serve con Raúl Gallegos para ver si la información es lo que busca para el análisis de rentabilidad de los clientes de especiales / Semana 20 al 28 de feb_x000a_2. Levantar requerimientos de negocio para diseñar la solución tecnológica neCésaria_x000a_"/>
    <m/>
    <m/>
    <m/>
    <m/>
    <m/>
    <m/>
    <m/>
    <m/>
    <m/>
    <m/>
    <n v="0"/>
    <m/>
    <m/>
    <s v="Nuevo"/>
  </r>
  <r>
    <m/>
    <n v="113"/>
    <m/>
    <m/>
    <s v="Mejorar el sistema de facturación en punto de venta"/>
    <s v="Mejoras en el sistema de facturación en punto de venta y control de inventarios (Códigos de barras, aplicación de cupones, pago de servicios etc.) _x000a_"/>
    <m/>
    <d v="2024-12-01T00:00:00"/>
    <m/>
    <m/>
    <m/>
    <s v="No iniciado"/>
    <x v="6"/>
    <m/>
    <s v="IT Group"/>
    <x v="2"/>
    <s v="IT Local "/>
    <m/>
    <s v="Marco Pacheco"/>
    <s v="Deyanira Blanco "/>
    <m/>
    <s v="José Ramón Rodríguez"/>
    <m/>
    <s v="Sí"/>
    <s v="Marina Dávila"/>
    <s v="Marketing/Ventas Cilindros"/>
    <n v="3"/>
    <n v="1"/>
    <n v="5"/>
    <n v="5"/>
    <n v="3"/>
    <n v="5"/>
    <n v="5"/>
    <n v="405"/>
    <n v="3"/>
    <n v="2"/>
    <n v="1"/>
    <n v="3"/>
    <n v="1"/>
    <n v="1"/>
    <n v="1"/>
    <n v="180"/>
    <n v="585"/>
    <s v="S: Mejorara el proceso de facturación en punto de venta, actualmente se usa JDE como POS_x000a_N: Junta con Negocio para definir requerimientos de negocio y evaluar"/>
    <m/>
    <m/>
    <m/>
    <m/>
    <m/>
    <m/>
    <m/>
    <m/>
    <m/>
    <m/>
    <m/>
    <n v="0"/>
    <m/>
    <m/>
    <s v="Nuevo"/>
  </r>
  <r>
    <m/>
    <n v="126"/>
    <m/>
    <m/>
    <s v="Facturación automática de cilindros en lento movimiento."/>
    <s v="Facturación automática de cilindros en lento movimiento, incluye un proceso simple de autorización.  Evitar la generación manual del proceso de facturación."/>
    <m/>
    <d v="2024-12-01T00:00:00"/>
    <m/>
    <m/>
    <m/>
    <s v="No iniciado"/>
    <x v="6"/>
    <m/>
    <s v="IT Group"/>
    <x v="2"/>
    <s v="IT Local "/>
    <m/>
    <s v="Jorge Ruíz"/>
    <s v="TBD"/>
    <m/>
    <s v="Aldo Maldonado"/>
    <m/>
    <s v="Sí"/>
    <s v="Pilar Arenas"/>
    <s v="Marketing/Ventas Cilindros"/>
    <m/>
    <m/>
    <m/>
    <m/>
    <m/>
    <m/>
    <m/>
    <n v="0"/>
    <m/>
    <m/>
    <m/>
    <m/>
    <m/>
    <m/>
    <m/>
    <n v="0"/>
    <n v="0"/>
    <s v="S: Definir requerimientos para la solución"/>
    <s v="1. Revisar alcance con reporte de lento movimiento de TA - 3 al 7 de Marzo"/>
    <m/>
    <m/>
    <m/>
    <m/>
    <m/>
    <m/>
    <m/>
    <m/>
    <m/>
    <m/>
    <n v="0"/>
    <m/>
    <m/>
    <s v="Nuevo"/>
  </r>
  <r>
    <m/>
    <n v="75"/>
    <m/>
    <n v="19155"/>
    <s v="MB Quoting Tool"/>
    <s v="Adecuar la herramienta en a la versión de EU para considerar cálculo de rentabilidad._x000a_Esta herramienta permite guardar las cotizaciones realizadas y enviarlas de manera automática a clientes"/>
    <s v="Etapa 1: Esta herramienta, basada en un desarrollo  de EEUU.  Facilita y agiliza la generación y envío automático de cotizaciones, además de generar datos que permiten monitorear el estatus, identificar tendencias y apoyar la toma dedecisiones oporrtunas._x000a_Etapa 2: Desarrollo de la caratula de autorización de Gtes y VP´s para concluir con la automatización completa del proceso"/>
    <s v="TBD"/>
    <d v="2024-04-30T00:00:00"/>
    <d v="2025-08-01T00:00:00"/>
    <n v="458"/>
    <s v="On time"/>
    <x v="6"/>
    <m/>
    <s v="Digital Nlatam"/>
    <x v="0"/>
    <s v="Digital EEUU "/>
    <m/>
    <s v="Jessica Zanella"/>
    <s v="Jessica Zanella"/>
    <s v="Uriel Torres/ Lei Sun"/>
    <s v="José Ramón Rodríguez"/>
    <s v="PGP Centro/Sur"/>
    <s v="Sí"/>
    <s v="Pilar Arenas"/>
    <s v="Marketing/Ventas Cilindros"/>
    <n v="3"/>
    <n v="5"/>
    <n v="2"/>
    <n v="5"/>
    <n v="1"/>
    <n v="1"/>
    <n v="3"/>
    <n v="300"/>
    <n v="5"/>
    <n v="5"/>
    <n v="2"/>
    <n v="5"/>
    <n v="3"/>
    <n v="3"/>
    <n v="5"/>
    <n v="420"/>
    <n v="720"/>
    <s v="S:  Se hicieron los ultimos ajustes por parte de la corporación y Yarizma esta trabajando en el formato final que se genera para la cotizacion. Se estima tenerlo listo para 11 de Abril_x000a_N: Una vez que se entregue el formato, la corporación (Lei) revisará integrar un flujo de aprobación de acuerdo a lo que requiere el negocio (Jessica definirá el flujo)_x000a_30 ago 2025 : Se libera la aplicación para cotizar mientras se desarrolla la caratula de autorización"/>
    <s v="1. Se realiza sesión con Jose Pinto y Lei en Mty 4 Abr25, se revisa con Yarizma y Jessica las acciones a tomar: Terminar de definir formato_x000a_2. Definir el flujo del proceso con la nueva herramienta y validar con Gtes.. Yarizma. 3Mar25 Pilar convoca sesión para revisar antes de la sesión con el resto del equipo_x000a_3. Gerardo proporciona guía básica de temas a definir por el negocio 26Feb25_x000a_4. Se requiere ratificar el proceso y definir el proceso por parte del negocio y logística, Luis Enrique Macario, Roxana Frutos. j. cotizaciones en zonas donde no hay cobertura._x000a_5.  Solo esta pendiente la realización de pruebas por parte de ventas para liberar la herramienta,  30 jul 2025_x000a_6. La herramienta esta en las prubas finales por parte del área comercial, despues de las últimas correcciones, ya lista para liberar el mes de septiembre.  La liberación se retrasó por la realización del ABP de ventas, 30 ago 2025."/>
    <s v="Optimizacion del Proceso y reducción de tiempo admvo"/>
    <m/>
    <s v="Time reduction"/>
    <m/>
    <m/>
    <m/>
    <m/>
    <m/>
    <m/>
    <m/>
    <n v="0"/>
    <m/>
    <m/>
    <s v="Terminado"/>
  </r>
  <r>
    <m/>
    <m/>
    <m/>
    <m/>
    <s v="IA Inteligencia de Mercado"/>
    <s v="Herramienta para identificar nuevas oportunidades de venta de PSO para PGP Linde en México. Una herramienta con IA podría generar un proceso más rápido y preciso para identificar nuevas oportunidades de ventas rentables de PSO en segmentos e industrias específicos, de modo que la empresa pueda tomar decisiones rápidas y aumentar las ventas y la cuota de mercado. Este proceso podría automatizarse para ejecutarse regularmente y generar nuevas oportunidades de forma constante. Automatización del Reporte de TAM y Market Share"/>
    <s v="se ejecutan procesos manuales con información parcial de bases de datos internas y externas. El proceso es demasiado largo y complejo. El cálculo de la cuota de mercado, así como la toma de decisiones sobre los segmentos y sectores industriales en los que enfocarse, se realiza sin considerar toda la información digital disponible"/>
    <d v="2025-08-01T00:00:00"/>
    <d v="2025-08-01T00:00:00"/>
    <d v="2025-09-30T00:00:00"/>
    <n v="95"/>
    <s v="On time"/>
    <x v="6"/>
    <m/>
    <s v="Digital Nlatam"/>
    <x v="0"/>
    <s v="Digitalización"/>
    <m/>
    <s v="Francisco Mata"/>
    <s v="Francisco Mata"/>
    <s v="Ivan Arredondo"/>
    <s v="Armando Guerrero"/>
    <s v="VP Gases Envasados"/>
    <s v="Si"/>
    <s v="Marina Dávila"/>
    <s v="Marketing/Ventas Cilindros"/>
    <n v="5"/>
    <n v="5"/>
    <n v="3"/>
    <n v="5"/>
    <n v="5"/>
    <n v="5"/>
    <n v="3"/>
    <n v="465"/>
    <n v="5"/>
    <n v="5"/>
    <n v="2"/>
    <n v="5"/>
    <n v="3"/>
    <n v="3"/>
    <n v="5"/>
    <n v="420"/>
    <n v="885"/>
    <s v="S: Se revisan avances de la herramienta (1 sep) y se solicitan ajustes_x000a_N: Proxima reunión de seguimiento 18 sep"/>
    <m/>
    <s v="TBD (Las ventas actuales de PGP México industrial relacionadas con POS son de $2.7 millones de dólares/año)"/>
    <m/>
    <s v="Add. Sales"/>
    <m/>
    <m/>
    <m/>
    <m/>
    <m/>
    <m/>
    <m/>
    <n v="0"/>
    <m/>
    <m/>
    <s v="Terminado"/>
  </r>
  <r>
    <s v="A2"/>
    <n v="121"/>
    <m/>
    <m/>
    <s v="COMPENSA Sistema de compensación variable para Retail  (Ventas)  "/>
    <s v="Sistema para calcular la compensación variable de personal comercial de Retail._x000a_"/>
    <m/>
    <d v="2024-12-01T00:00:00"/>
    <m/>
    <m/>
    <m/>
    <s v="No iniciado"/>
    <x v="6"/>
    <m/>
    <s v="IT Group"/>
    <x v="2"/>
    <s v="IT Local"/>
    <m/>
    <s v="Marco Pacheco"/>
    <s v="NinfaEdith Fernández / Deyanira Blanco (negocio)"/>
    <s v="Juan Lopez_x000a_ Julio Olvera"/>
    <s v="José Ramón Rodríguez"/>
    <s v="PGP Nte./ Occidente / Noroeste"/>
    <s v="Sí"/>
    <s v="Marina Dávila"/>
    <s v="Marketing/Ventas Cilindros"/>
    <n v="4"/>
    <n v="5"/>
    <n v="2"/>
    <n v="5"/>
    <n v="1"/>
    <n v="1"/>
    <n v="3"/>
    <n v="315"/>
    <m/>
    <m/>
    <m/>
    <m/>
    <m/>
    <m/>
    <m/>
    <n v="0"/>
    <n v="315"/>
    <s v="S: Se desarrollo una primer etapa para Bulk que termina en Mar25, se decisión poner on Hold el alcance para PGP_x000a_N: Retomar proyecto para PGP. Primero Definir reglas de negocio"/>
    <m/>
    <m/>
    <m/>
    <s v="Tiempo_x000a_Costo"/>
    <m/>
    <m/>
    <m/>
    <m/>
    <m/>
    <m/>
    <m/>
    <n v="0"/>
    <m/>
    <m/>
    <s v="Nuevo"/>
  </r>
  <r>
    <m/>
    <n v="77"/>
    <m/>
    <m/>
    <s v="Cobro automático de rentas y mtto. a clientes de contado"/>
    <s v="Automatizar el cobro de rentas y mantenimientos a clientes de contado."/>
    <m/>
    <d v="2024-12-01T00:00:00"/>
    <m/>
    <m/>
    <m/>
    <s v="No iniciado"/>
    <x v="6"/>
    <m/>
    <s v="IT Group"/>
    <x v="2"/>
    <s v="IT Local"/>
    <m/>
    <s v="Marco Pacheco"/>
    <s v="Deyanira Blanco "/>
    <m/>
    <s v="José Ramón Rodríguez"/>
    <m/>
    <s v="Sí"/>
    <s v="Marina Dávila"/>
    <s v="Marketing/Ventas Cilindros"/>
    <n v="3"/>
    <n v="1"/>
    <n v="3"/>
    <n v="5"/>
    <n v="5"/>
    <n v="5"/>
    <n v="5"/>
    <n v="405"/>
    <n v="4"/>
    <n v="3"/>
    <n v="2"/>
    <n v="3"/>
    <n v="3"/>
    <n v="3"/>
    <n v="3"/>
    <n v="315"/>
    <n v="720"/>
    <s v="S: Automatizar el cobro de rentas y Mattos a clientes de Contado / Crédito_x000a_N: Realizar Junta para entender requerimientos del negocio. Sesión con Alejandro Torres / Deyanira Blanco / Rubén / Oscar Flores  Monterrubio. Evaluar uso de un Orquestador"/>
    <s v="Agendar sesión para definir requerimientos de Negocio 3Mar25"/>
    <m/>
    <m/>
    <m/>
    <m/>
    <m/>
    <m/>
    <m/>
    <m/>
    <m/>
    <m/>
    <n v="0"/>
    <m/>
    <m/>
    <s v="Nuevo"/>
  </r>
  <r>
    <s v="G5"/>
    <n v="89"/>
    <m/>
    <m/>
    <s v="Cierre automático de bitácoras para Ventas de contado"/>
    <s v="Conciliación automática de depósitos/transferencias del banco y pagos con tarjeta con las ventas de contado en el sistema de bitácoras_x000a_"/>
    <m/>
    <d v="2024-12-01T00:00:00"/>
    <m/>
    <m/>
    <m/>
    <s v="No iniciado"/>
    <x v="6"/>
    <m/>
    <s v="IT Group"/>
    <x v="2"/>
    <s v="IT Local"/>
    <m/>
    <s v="Marco Pacheco"/>
    <s v="Deyanira Blanco"/>
    <s v="Carlos Arturo Rodríguez_x000a_/ Armando Ramos"/>
    <s v="José Ramón Rodríguez"/>
    <s v="Nacional"/>
    <s v="Sí"/>
    <s v="Marina Dávila"/>
    <s v="Marketing/Ventas Cilindros"/>
    <n v="5"/>
    <n v="5"/>
    <n v="2"/>
    <n v="5"/>
    <n v="0"/>
    <n v="5"/>
    <n v="5"/>
    <n v="405"/>
    <n v="3"/>
    <n v="3"/>
    <n v="2"/>
    <n v="5"/>
    <n v="1"/>
    <n v="3"/>
    <n v="3"/>
    <n v="300"/>
    <n v="705"/>
    <s v="S: Actualmente se realiza proceso manual para identificar los pagos de los clientes en sistema de Tesorería y posteriormente se relaciona ese pago en el sistema de bitácoras para la conciliación de la venta de contado._x000a_N: Detallar requerimiento con negocio"/>
    <s v="Este proyecto tiene dependencia del proyecto 23, donde se integra cierre de bitácora de ventas contado de Mercado Pago. Se podrían ir describiendo requerimientos de negocios con supuestos de funcionalidad con Mercado Pago"/>
    <m/>
    <m/>
    <s v="Control "/>
    <m/>
    <m/>
    <m/>
    <m/>
    <m/>
    <m/>
    <m/>
    <n v="0"/>
    <m/>
    <m/>
    <s v="Nuevo"/>
  </r>
  <r>
    <s v="E4"/>
    <n v="12"/>
    <m/>
    <m/>
    <s v="Migración de Tienda Linde y Tienda Medigas"/>
    <s v="Actualización de la plataforma Prestashop  de e-Commerce a última versión para reducción de oportunidades en ciberseguridad._x000a_"/>
    <m/>
    <s v="PROYECTO ANTERIOR"/>
    <d v="2024-12-01T00:00:00"/>
    <d v="2025-10-30T00:00:00"/>
    <n v="333"/>
    <s v="On time"/>
    <x v="6"/>
    <s v="No"/>
    <s v="Transformación Digital"/>
    <x v="0"/>
    <s v="IT Corporativo"/>
    <s v="NA"/>
    <s v="Edgar Madrigal"/>
    <s v="Cindy Lozano"/>
    <s v="TBD"/>
    <s v="José Ramón Rodríguez"/>
    <s v="Desarrollo de Negocios"/>
    <s v="Sí"/>
    <s v="Claudia Oliden"/>
    <s v="Marketing/Ventas Cilindros"/>
    <n v="5"/>
    <n v="5"/>
    <n v="5"/>
    <n v="5"/>
    <n v="0"/>
    <n v="5"/>
    <n v="3"/>
    <n v="345"/>
    <n v="3"/>
    <n v="2"/>
    <n v="2"/>
    <n v="5"/>
    <n v="3"/>
    <n v="1"/>
    <n v="5"/>
    <n v="225"/>
    <n v="570"/>
    <s v="S: Actualmente ya se liberó la Tienda Medigas y también la tienda de Envasados. Update oct 27, 2025 por Cindy Lozano."/>
    <m/>
    <m/>
    <m/>
    <s v="Cybersecurity"/>
    <m/>
    <m/>
    <m/>
    <m/>
    <m/>
    <m/>
    <m/>
    <n v="0"/>
    <m/>
    <m/>
    <s v="Terminado"/>
  </r>
  <r>
    <m/>
    <n v="7"/>
    <m/>
    <m/>
    <s v="Asistente Virtual Inteligente para asistencia en Tiendas con NITRO AI"/>
    <s v="Alimentar Nitro con información de consulta para vendedores en tiendas que pueda ayudar a los Vendedores a obtener información inmediata de diversos temas, Adminitrativos, Comerciales y Técnicos, con un alto nivel de confiabilidad. "/>
    <m/>
    <d v="2025-02-01T00:00:00"/>
    <d v="2025-01-02T00:00:00"/>
    <d v="2025-03-31T00:00:00"/>
    <n v="88"/>
    <s v="On time"/>
    <x v="6"/>
    <s v="Si"/>
    <s v="Digital Nlatam - Citizen Developers"/>
    <x v="0"/>
    <s v="Global AI"/>
    <s v="Manuel Lozoya"/>
    <s v="Marco Pacheco"/>
    <s v="Deyanira Blanco"/>
    <s v="Gerardo Moya"/>
    <s v="José Ramón Rodríguez"/>
    <s v="PGP Centro/Sur"/>
    <s v="Sí"/>
    <s v="Marina Dávila"/>
    <s v="Marketing/Ventas Cilindros"/>
    <n v="3"/>
    <n v="5"/>
    <n v="2"/>
    <n v="5"/>
    <n v="3"/>
    <n v="3"/>
    <n v="5"/>
    <n v="390"/>
    <n v="5"/>
    <n v="5"/>
    <n v="3"/>
    <n v="5"/>
    <n v="5"/>
    <n v="5"/>
    <n v="5"/>
    <n v="495"/>
    <n v="885"/>
    <s v="S: Implementó en 3 tiendas de Mty. Info ABC de tiendas, Catálogo de productos e información técnicas (Procesos de soldar) _x000a__x000a_N: Habilitar al resto de los usuarios a nivel nacional en el resto de las tiendas. Semana del 7 Abril._x000a_Integrar otros grupós como los Vtas comerciales y express"/>
    <s v="Invitacion a sesión con tiendas. Deyanira Blanco_x000a_Seguimiento a uso de la herramienta en tiendas piloto y resto de las localidades_x000a_Continuar con la carga de documentos adicionales para enriquecer BD´s"/>
    <s v="Reduccion de Tiempo / Vtas adicionales"/>
    <m/>
    <s v="Customer Service_x000a_"/>
    <m/>
    <m/>
    <m/>
    <m/>
    <m/>
    <m/>
    <m/>
    <n v="0"/>
    <m/>
    <m/>
    <s v="Terminado"/>
  </r>
  <r>
    <m/>
    <n v="130"/>
    <m/>
    <m/>
    <s v="Cargo automático de cilindros paseados desde la entrega el conductor detone el proceso de facturación. Los cargos hoy son manuales incluir estadías."/>
    <s v="Cargo automático de cilindros paseados desde la entrega el conductor detone el proceso de facturación. Los cargos hoy son manuales incluir estadías."/>
    <m/>
    <d v="2024-12-01T00:00:00"/>
    <m/>
    <m/>
    <m/>
    <s v="No iniciado"/>
    <x v="6"/>
    <m/>
    <s v="IT Group"/>
    <x v="2"/>
    <s v="IT Local "/>
    <m/>
    <s v="Jorge Ruíz"/>
    <s v="Jorge Ruíz"/>
    <m/>
    <s v="Aldo Maldonado"/>
    <m/>
    <s v="Sí"/>
    <s v="Marina Dávila"/>
    <s v="Marketing/Ventas Cilindros"/>
    <m/>
    <m/>
    <m/>
    <m/>
    <m/>
    <m/>
    <m/>
    <n v="0"/>
    <m/>
    <m/>
    <m/>
    <m/>
    <m/>
    <m/>
    <m/>
    <n v="0"/>
    <m/>
    <s v="Revisar con el negocio"/>
    <m/>
    <m/>
    <m/>
    <s v="Recuperación de costos de operación por viajes en falso"/>
    <m/>
    <m/>
    <m/>
    <m/>
    <m/>
    <m/>
    <m/>
    <n v="0"/>
    <m/>
    <m/>
    <s v="Nuevo"/>
  </r>
  <r>
    <m/>
    <n v="10"/>
    <m/>
    <n v="30600"/>
    <s v="Reporte (visor) de Facturación Día Paciente."/>
    <s v="Tablero que presenta datos de facturación de día paciente - Homecare."/>
    <m/>
    <s v="PROYECTO ANTERIOR"/>
    <d v="2025-03-30T00:00:00"/>
    <d v="2025-12-01T00:00:00"/>
    <n v="219"/>
    <s v="En riesgo o vencido &gt; 2 meses"/>
    <x v="6"/>
    <s v="No"/>
    <s v="Digital Nlatam"/>
    <x v="3"/>
    <s v="Digital"/>
    <s v="NA"/>
    <s v="Alan Mendoza"/>
    <s v="Marta Gaspar"/>
    <s v="Gustavo Primo / Fiorella de Medina"/>
    <s v="Armando Guerrero"/>
    <s v="PGP Nacional"/>
    <s v="Sí"/>
    <s v="Claudia Oliden"/>
    <s v="Producción/Distribución Envasados"/>
    <n v="3"/>
    <n v="5"/>
    <n v="3"/>
    <n v="5"/>
    <n v="1"/>
    <n v="3"/>
    <n v="3"/>
    <n v="345"/>
    <n v="5"/>
    <n v="5"/>
    <n v="3"/>
    <n v="3"/>
    <n v="5"/>
    <n v="3"/>
    <n v="5"/>
    <n v="435"/>
    <n v="780"/>
    <s v="S: Ya está el borrador del tablero, sin embargo hubo un delay dado de Israel López quien veía administración de Homecare dejó el puesto. Ya tuvimos una sesión inicial con Marta Gaspar (nueva responsable), Gerardo Moya, Gustavo Pinto y Fiorella de Medina (quien ahora ejecutará los ajustes al tablero). En esta sesión ya se hicieron algunas precisiones para los ajustes requeridos._x000a_"/>
    <m/>
    <m/>
    <m/>
    <s v="Time reduction"/>
    <m/>
    <m/>
    <m/>
    <m/>
    <m/>
    <m/>
    <m/>
    <n v="0"/>
    <m/>
    <m/>
    <s v="Desarrollo"/>
  </r>
  <r>
    <m/>
    <n v="21"/>
    <m/>
    <n v="27154"/>
    <s v="Reporte de ventas y forecast para mezclas especiales."/>
    <s v="Automatizar el reporte de ventas de gases especiales a un nivel de detalle granular y que sirva como base para el cálculo del forecast (Se necesitan varios cortes al mes)"/>
    <m/>
    <s v="TBD"/>
    <d v="2025-01-01T00:00:00"/>
    <d v="2025-11-01T00:00:00"/>
    <n v="307"/>
    <s v="On time"/>
    <x v="6"/>
    <m/>
    <s v="Digital Nlatam"/>
    <x v="3"/>
    <s v="Digital"/>
    <s v="TBD"/>
    <s v="Raúl Gallegos "/>
    <s v="Raúl Gallegos "/>
    <m/>
    <s v="José Ramón Rodríguez"/>
    <m/>
    <s v="Sí"/>
    <s v="Pilar Arenas"/>
    <m/>
    <n v="3"/>
    <n v="5"/>
    <n v="1"/>
    <n v="5"/>
    <n v="0"/>
    <n v="1"/>
    <n v="5"/>
    <n v="300"/>
    <n v="4"/>
    <n v="4"/>
    <n v="3"/>
    <n v="5"/>
    <n v="3"/>
    <n v="5"/>
    <n v="3"/>
    <n v="405"/>
    <n v="705"/>
    <s v="S: Se identificó oportunidad con usuario y se requiere definiciones de alcances y líderes para el proyecto._x000a_Se revisa el alcance del reporte de ventas que está en proceso y hay posibilidad de integrar ambos requerimientos y desarrollar un solo reporte_x000a_N: Sesión con Process Owner para tomar definiciones de negocio_x000a_30/06/2025 : Se toma un nuevo modelo de datos para hacer el cálculo del forecast"/>
    <s v="Se sugiere dividir el proyecto en dos etapas para acelerar el resultado:_x000a_Etapa 1: Ampliar el alcance del proyecto de forecast automático de Oscar Flores para que incluya Especiales, ese proyecto tiene 70% de avance y tiene juntas de seguimiento quincenales, la siguiente junta es el 28 de feb._x000a_30/06/2025 : Pendiente la validación de datos resultado de correr el nuevo modelo _x000a_Etapa 2: Levantar requerimientos para diseñar el reporte de ventas, se propone revisar el proceso As Is con César Moreno y Pablo Núñez / semana del 20 al 28 de feb._x000a_"/>
    <m/>
    <m/>
    <s v="Time reduction"/>
    <m/>
    <m/>
    <m/>
    <m/>
    <m/>
    <m/>
    <m/>
    <n v="0"/>
    <m/>
    <m/>
    <s v="Análisis"/>
  </r>
  <r>
    <m/>
    <n v="1"/>
    <m/>
    <m/>
    <s v="Migración CIAC /Atento"/>
    <s v="Migración de actividades de asesores comerciales que actualmente desempeña personal interno a terciarizarlo con Atento en el CSC"/>
    <m/>
    <d v="2025-04-01T00:00:00"/>
    <d v="2025-04-01T00:00:00"/>
    <d v="2025-06-01T00:00:00"/>
    <n v="61"/>
    <s v="On time"/>
    <x v="6"/>
    <m/>
    <s v="Digital Nlatam - Citizen Developers"/>
    <x v="0"/>
    <m/>
    <s v="Pilar Arenas"/>
    <s v="Gonzalo Algarra"/>
    <s v="Gonzalo Algarra"/>
    <m/>
    <m/>
    <s v="PGP Nacional"/>
    <s v="Si"/>
    <s v="Pilar Arenas"/>
    <m/>
    <n v="5"/>
    <n v="5"/>
    <n v="5"/>
    <n v="5"/>
    <n v="3"/>
    <n v="3"/>
    <n v="3"/>
    <n v="435"/>
    <n v="4"/>
    <n v="5"/>
    <n v="3"/>
    <n v="3"/>
    <n v="3"/>
    <n v="5"/>
    <n v="3"/>
    <n v="390"/>
    <n v="825"/>
    <s v="S: Se solicita a Pilar Arenas empezar a trabajar con Equipo de CSC para migrar actividades. Se sostienen reuniones en el mes de Abril_x000a_N: En proceso transición de actividades durante May y Jun."/>
    <m/>
    <s v="Optimizacion del Proceso"/>
    <m/>
    <s v="Customer Service_x000a_"/>
    <m/>
    <m/>
    <m/>
    <m/>
    <m/>
    <m/>
    <m/>
    <n v="0"/>
    <m/>
    <m/>
    <s v="Desarrollo"/>
  </r>
  <r>
    <m/>
    <n v="99"/>
    <m/>
    <m/>
    <s v="Página de Sharepoint de Alimentos (desarrollo de Negocios)"/>
    <s v="Desarrollo de la página de desarrollo de Mercado para alimentos con información útil para el personal de ventas. "/>
    <m/>
    <d v="2025-05-01T00:00:00"/>
    <d v="2025-05-26T00:00:00"/>
    <d v="2025-06-25T00:00:00"/>
    <n v="30"/>
    <s v="On time"/>
    <x v="6"/>
    <s v="No"/>
    <s v="Digital Nlatam - Citizen Developers"/>
    <x v="0"/>
    <s v="Digital"/>
    <s v="Nineth Gallegos / Claudia Oliden"/>
    <s v="Nineth Gallegos"/>
    <s v="Nineth Gallegos"/>
    <s v="NA"/>
    <s v="José Ramón Rodríguez"/>
    <s v="Desarrollo de Negocios"/>
    <s v="Si"/>
    <s v="Claudia Oliden"/>
    <s v="Marketing/Ventas Cilindros"/>
    <n v="3"/>
    <n v="1"/>
    <n v="2"/>
    <n v="5"/>
    <n v="0"/>
    <n v="3"/>
    <n v="0"/>
    <n v="210"/>
    <n v="5"/>
    <n v="5"/>
    <n v="4"/>
    <n v="5"/>
    <n v="3"/>
    <n v="5"/>
    <n v="5"/>
    <n v="480"/>
    <n v="690"/>
    <s v="S: Sitio terminado y validado por Nineth Gallegos"/>
    <m/>
    <s v="Reducción de Tiempos de consulta"/>
    <m/>
    <s v="Time reduction"/>
    <m/>
    <m/>
    <m/>
    <m/>
    <m/>
    <m/>
    <m/>
    <n v="0"/>
    <m/>
    <m/>
    <s v="Terminado"/>
  </r>
  <r>
    <m/>
    <n v="1"/>
    <m/>
    <m/>
    <s v="APP/ BD de documentos para cumplimiento del REPSE en proyectos con clientes para servicios especializados Microbulk."/>
    <s v="APP / BD para solicitud y disponibilidad de documentos requeridos (pagos de nómina /IMSS / INFONAVIT) del REPSE en proyectos de Microbulk con el cliente."/>
    <m/>
    <d v="2025-05-06T00:00:00"/>
    <d v="2025-05-06T00:00:00"/>
    <d v="2025-06-30T00:00:00"/>
    <n v="55"/>
    <s v="On time"/>
    <x v="6"/>
    <s v="No"/>
    <s v="Digital Nlatam - Citizen Developers"/>
    <x v="0"/>
    <s v="Digital"/>
    <s v="Adán Alarcón"/>
    <s v="Jessica Zanella"/>
    <s v="Adán Alarcón"/>
    <s v="NA"/>
    <m/>
    <s v="PGP Nacional"/>
    <s v="Si"/>
    <s v="Claudia Oliden"/>
    <s v="Marketing/Ventas Cilindros"/>
    <n v="3"/>
    <n v="5"/>
    <n v="2"/>
    <n v="5"/>
    <n v="0"/>
    <n v="3"/>
    <n v="3"/>
    <n v="315"/>
    <n v="5"/>
    <n v="5"/>
    <n v="4"/>
    <n v="5"/>
    <n v="3"/>
    <n v="5"/>
    <n v="5"/>
    <n v="480"/>
    <n v="795"/>
    <s v="S: En etapa de implementación, por pasar la info a comunicación."/>
    <s v="Proyecto desarrollado por CITIZEN DEVELOPER: Adán Alarcón"/>
    <s v="Tiempo / Compliance"/>
    <m/>
    <s v="Compliance / Control"/>
    <m/>
    <m/>
    <m/>
    <m/>
    <m/>
    <m/>
    <m/>
    <n v="0"/>
    <m/>
    <m/>
    <s v="Terminado"/>
  </r>
  <r>
    <m/>
    <n v="9"/>
    <m/>
    <n v="27154"/>
    <s v="Sales Forecast Tool"/>
    <s v="Herramienta para automatizar el proceso de creación de forecast mensual para PGP basado en modelo de la Región Noroeste._x000a_"/>
    <m/>
    <s v="TBD"/>
    <d v="2024-12-01T00:00:00"/>
    <d v="2025-10-01T00:00:00"/>
    <n v="303"/>
    <s v="On time"/>
    <x v="6"/>
    <m/>
    <s v="Digital Nlatam"/>
    <x v="3"/>
    <s v="Digital EEUU"/>
    <m/>
    <s v="Oscar Flores"/>
    <s v="Oscar Flores"/>
    <s v="José Lainez"/>
    <s v="José Ramón Rodríguez"/>
    <s v="PGP Norte"/>
    <s v="Sí"/>
    <s v="Marina Dávila"/>
    <s v="Marketing/Ventas Cilindros"/>
    <n v="3"/>
    <n v="5"/>
    <n v="3"/>
    <n v="5"/>
    <n v="0"/>
    <n v="3"/>
    <n v="5"/>
    <n v="360"/>
    <n v="5"/>
    <n v="5"/>
    <n v="3"/>
    <n v="5"/>
    <n v="3"/>
    <n v="5"/>
    <n v="3"/>
    <n v="435"/>
    <n v="795"/>
    <s v="S: Se realiza el desarrollo y se encuentra en pruebas para validar información._x000a_N: Se realizan juntas semanales de seguimiento"/>
    <m/>
    <s v="Reducción de Tiempos en Gtes"/>
    <n v="0"/>
    <s v="Time reduction"/>
    <m/>
    <m/>
    <m/>
    <m/>
    <m/>
    <m/>
    <m/>
    <n v="0"/>
    <m/>
    <m/>
    <s v="Desarrollo"/>
  </r>
  <r>
    <m/>
    <n v="2"/>
    <m/>
    <m/>
    <s v="IA Inteligencia de Mercado (Dashboard)"/>
    <s v="Visor PBI con información clave para el area comercial del negocio PGP: Clientes y empresas en el mercado con clasificación CLEE y PSO, ubicaciones y análisis de  ventas."/>
    <s v="se ejecutan procesos manuales con información parcial de bases de datos internas y externas. El proceso es demasiado largo y complejo. El cálculo de la cuota de mercado, así como la toma de decisiones sobre los segmentos y sectores industriales en los que enfocarse, se realiza sin considerar toda la información digital disponible"/>
    <d v="2025-08-01T00:00:00"/>
    <d v="2025-09-01T00:00:00"/>
    <d v="2025-11-01T00:00:00"/>
    <n v="64"/>
    <s v="On time"/>
    <x v="6"/>
    <m/>
    <s v="Digital Nlatam"/>
    <x v="3"/>
    <s v="Digitalización"/>
    <m/>
    <s v="Francisco Mata"/>
    <s v="Francisco Mata"/>
    <s v="Ivan Arredondo"/>
    <s v="Armando Guerrero"/>
    <s v="VP Gases Envasados"/>
    <s v="Si"/>
    <s v="Marina Dávila"/>
    <s v="Marketing/Ventas Cilindros"/>
    <n v="5"/>
    <n v="5"/>
    <n v="3"/>
    <n v="5"/>
    <n v="5"/>
    <n v="5"/>
    <n v="3"/>
    <n v="465"/>
    <n v="5"/>
    <n v="5"/>
    <n v="2"/>
    <n v="5"/>
    <n v="3"/>
    <n v="3"/>
    <n v="5"/>
    <n v="420"/>
    <n v="885"/>
    <s v="S: Se revisan avances de la herramienta (1 sep) y se solicitan ajustes_x000a_N: Proxima reunión de seguimiento 18 sep"/>
    <m/>
    <m/>
    <m/>
    <s v="Add. Sales"/>
    <m/>
    <m/>
    <m/>
    <m/>
    <m/>
    <m/>
    <m/>
    <n v="0"/>
    <m/>
    <m/>
    <s v="Nuevo Arrancado"/>
  </r>
  <r>
    <m/>
    <n v="1"/>
    <s v="AM03525"/>
    <m/>
    <s v="Gestión de clientes nuevos "/>
    <s v="Dashboard de power BI para Medición de venta nueva en #Cantidad, $Valor y Volumen"/>
    <m/>
    <d v="2025-07-01T00:00:00"/>
    <d v="2025-07-01T00:00:00"/>
    <d v="2025-07-29T00:00:00"/>
    <n v="28"/>
    <s v="On time"/>
    <x v="6"/>
    <m/>
    <s v="Digital Nlatam - Citizen Developers"/>
    <x v="0"/>
    <s v="N/A"/>
    <s v="Aldo Maldonado"/>
    <s v="Oscar Flores"/>
    <s v="Oscar Flores"/>
    <m/>
    <s v="José Ramón Rodríguez"/>
    <s v="VP Gases Envasados"/>
    <m/>
    <s v="Pilar Arenas"/>
    <m/>
    <n v="3"/>
    <n v="5"/>
    <n v="3"/>
    <n v="5"/>
    <n v="5"/>
    <n v="3"/>
    <n v="5"/>
    <n v="435"/>
    <n v="5"/>
    <n v="5"/>
    <n v="4"/>
    <n v="5"/>
    <n v="5"/>
    <n v="5"/>
    <n v="5"/>
    <n v="510"/>
    <n v="945"/>
    <s v="Se inició y concluyó el mismo mes de Junio.  Esta pendiente el seguimiento para alcanzar los beneficos"/>
    <s v="Terminado"/>
    <n v="150000"/>
    <m/>
    <s v="Add. Sales"/>
    <m/>
    <m/>
    <m/>
    <n v="16236"/>
    <m/>
    <m/>
    <m/>
    <n v="16236"/>
    <s v="Agostos 2025"/>
    <d v="2026-08-01T00:00:00"/>
    <s v="Terminado"/>
  </r>
  <r>
    <m/>
    <n v="32"/>
    <m/>
    <n v="34796"/>
    <s v="Desempeño Clientes nuevos/perdidos"/>
    <s v="Herramienta que muestre y calcule el desempeño de la fuerza comercial en base a los clientes nuevos, prospectos, clientes perdidos así como se asigne una calificación a cada vendedor/región que permita colocarlo en un ranking."/>
    <m/>
    <d v="2025-07-07T00:00:00"/>
    <d v="2025-07-07T00:00:00"/>
    <d v="2025-11-01T00:00:00"/>
    <n v="120"/>
    <s v="On time"/>
    <x v="6"/>
    <m/>
    <s v="Digital Nlatam"/>
    <x v="3"/>
    <s v="Trans Digital / Digital"/>
    <m/>
    <s v="Francisco Mata"/>
    <s v="Eber Montoya"/>
    <s v="Ivan Arredondo"/>
    <s v="José Ramón Rodríguez"/>
    <s v="VP Gases Envasados"/>
    <s v="Sí"/>
    <s v="Marina Dávila"/>
    <s v="Marketing/Ventas Cilindros"/>
    <n v="3"/>
    <n v="5"/>
    <n v="1"/>
    <n v="5"/>
    <n v="0"/>
    <n v="3"/>
    <n v="3"/>
    <n v="300"/>
    <n v="5"/>
    <n v="5"/>
    <n v="2"/>
    <n v="3"/>
    <n v="5"/>
    <n v="5"/>
    <n v="5"/>
    <n v="450"/>
    <n v="750"/>
    <s v="S: La herramienta se encuentra en desarrollo, fecha de liberación: 14 oct"/>
    <m/>
    <s v="Ventas"/>
    <m/>
    <s v="Add. Sales"/>
    <m/>
    <m/>
    <m/>
    <m/>
    <m/>
    <m/>
    <m/>
    <n v="0"/>
    <m/>
    <m/>
    <s v="Desarrollo"/>
  </r>
  <r>
    <m/>
    <n v="1"/>
    <m/>
    <m/>
    <s v="Actualización Automática de Tablero de Ventas Retail"/>
    <s v="Automatización de información en tablero existente. Actualmente IT y Retail gestionan parte de la información manual para actualizarlo. _x000a_"/>
    <m/>
    <d v="2024-11-06T00:00:00"/>
    <d v="2025-01-02T00:00:00"/>
    <d v="2025-07-01T00:00:00"/>
    <n v="180"/>
    <s v="On time"/>
    <x v="6"/>
    <s v="Si"/>
    <s v="IT Group"/>
    <x v="0"/>
    <s v="SSC"/>
    <s v="Marina Dávila"/>
    <s v="Marco Pacheco"/>
    <s v="Deyanira Blanco"/>
    <s v="Juan Romero "/>
    <s v="José Ramón Rodríguez"/>
    <s v="PGP Centro/Sur"/>
    <s v="Sí"/>
    <s v="Marina Dávila"/>
    <s v="Marketing/Ventas Cilindros"/>
    <n v="3"/>
    <n v="5"/>
    <n v="2"/>
    <n v="5"/>
    <n v="1"/>
    <n v="5"/>
    <n v="3"/>
    <n v="360"/>
    <n v="5"/>
    <n v="5"/>
    <n v="3"/>
    <n v="3"/>
    <n v="5"/>
    <n v="5"/>
    <n v="5"/>
    <n v="465"/>
    <n v="825"/>
    <s v="S: Se crearon las cards 32535 ( para cargar de forma automática los vendedores vigentes - Juan Romero) la cual ya esta cerrada y la card 32536 (Programa para cargar las excepciones), ambas cards cerradas._x000a_"/>
    <s v="Concluido"/>
    <s v="Optimizacion del Proceso y reducción de tiempo admvo"/>
    <n v="0"/>
    <s v="Time reduction"/>
    <m/>
    <m/>
    <m/>
    <m/>
    <m/>
    <m/>
    <m/>
    <n v="0"/>
    <m/>
    <m/>
    <s v="Terminado"/>
  </r>
  <r>
    <m/>
    <m/>
    <m/>
    <m/>
    <s v="Integración de Mercado Pago con Echannel"/>
    <s v="Integrar la pasarela de Mercado Pago al portal de Clientes."/>
    <m/>
    <d v="2025-10-01T00:00:00"/>
    <d v="2025-07-30T00:00:00"/>
    <d v="2026-03-30T00:00:00"/>
    <n v="97"/>
    <s v="On time"/>
    <x v="6"/>
    <m/>
    <s v="Transformación Digital"/>
    <x v="3"/>
    <s v="Proveedor externo Valtech"/>
    <s v="NA"/>
    <s v="Edgar Madrigal"/>
    <s v="Cindy Lozano"/>
    <s v="Adolfo Olmedo"/>
    <s v="José Ramón Rodríguez"/>
    <s v="Desarrollo de Negocios"/>
    <s v="Sí"/>
    <s v="Claudia Oliden"/>
    <s v="Marketing/Ventas Cilindros"/>
    <n v="3"/>
    <n v="1"/>
    <n v="5"/>
    <n v="5"/>
    <n v="5"/>
    <n v="3"/>
    <n v="5"/>
    <n v="405"/>
    <n v="3"/>
    <n v="2"/>
    <n v="1"/>
    <n v="5"/>
    <n v="5"/>
    <n v="1"/>
    <n v="5"/>
    <n v="330"/>
    <n v="735"/>
    <s v="S: Actualmente se registró documentación que pide la corporación. Los developers están por arrancar el desarrollo."/>
    <m/>
    <m/>
    <m/>
    <s v="Compliance / Control"/>
    <m/>
    <m/>
    <m/>
    <m/>
    <m/>
    <m/>
    <m/>
    <n v="0"/>
    <m/>
    <m/>
    <s v="Analisis"/>
  </r>
  <r>
    <m/>
    <n v="103"/>
    <m/>
    <m/>
    <s v="Visor para medir el desempeño de la fuerza de ventas - Efectos"/>
    <s v="Herramienta para medir el desempeño en crecimiento de clientes por vendedor, Región y División. "/>
    <m/>
    <d v="2024-10-01T00:00:00"/>
    <d v="2025-01-15T00:00:00"/>
    <d v="2025-08-01T00:00:00"/>
    <n v="198"/>
    <s v="On time"/>
    <x v="6"/>
    <m/>
    <s v="Digital Nlatam - Citizen Developers"/>
    <x v="0"/>
    <s v="N/A"/>
    <s v="Aldo Maldonado"/>
    <s v="Oscar Flores"/>
    <s v="Oscar Flores"/>
    <s v="Aldo Maldonado"/>
    <s v="José Ramón Rodríguez"/>
    <s v="PGP NAL."/>
    <s v="Sí"/>
    <s v="Marina Dávila"/>
    <s v="Marketing/Ventas Cilindros"/>
    <n v="3"/>
    <n v="5"/>
    <n v="1"/>
    <n v="5"/>
    <n v="0"/>
    <n v="5"/>
    <n v="3"/>
    <n v="330"/>
    <n v="5"/>
    <n v="5"/>
    <n v="2"/>
    <n v="3"/>
    <n v="3"/>
    <n v="3"/>
    <n v="3"/>
    <n v="360"/>
    <n v="690"/>
    <s v="S: Se revisa con usuario requerimiento y diselo del dashboard. Se obtiene en julio acceso a BD para los practicantes que van a realizar el desarrollo._x000a_N: Desarrollo en Power BI."/>
    <s v="Se programa sesión con Oscar Flores el 5 de mayo para validar requerimientos"/>
    <s v="Reducción de tiempo"/>
    <m/>
    <s v="Time reduction"/>
    <m/>
    <m/>
    <m/>
    <m/>
    <m/>
    <m/>
    <m/>
    <n v="0"/>
    <m/>
    <m/>
    <s v="Terminado"/>
  </r>
  <r>
    <m/>
    <n v="52"/>
    <m/>
    <m/>
    <s v="Actualizar el reporte de clientes perdidos o en riesgo, para clientes de Especiales (Win / Lost) "/>
    <s v="Actualizar el reporte de clientes perdidos o en riesgo, para clientes de Especiales (Win / Lost) - Carolina Varela"/>
    <m/>
    <s v="TBD"/>
    <d v="2025-01-01T00:00:00"/>
    <s v="TBD"/>
    <n v="307"/>
    <s v="Cancelado"/>
    <x v="6"/>
    <m/>
    <s v="Digital Nlatam - Citizen Developers"/>
    <x v="1"/>
    <s v="Digital"/>
    <m/>
    <s v="Raúl Gallegos "/>
    <s v="Raúl Gallegos "/>
    <m/>
    <s v="José Ramón Rodríguez"/>
    <m/>
    <s v="Sí"/>
    <s v="Pilar Arenas"/>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m/>
    <m/>
    <m/>
    <m/>
    <m/>
    <m/>
    <m/>
    <m/>
    <m/>
    <m/>
    <n v="0"/>
    <m/>
    <m/>
    <s v="Nuevo"/>
  </r>
  <r>
    <m/>
    <n v="3"/>
    <s v="AM03225"/>
    <m/>
    <s v="Dashboard Digital de Inventarios Hardgoods."/>
    <s v="Herramienta de análisis de inventarios de Hardgoods, rotación, venta, recepciones, precios, que permite tomar decisiones expeditas para reducir los inventarios en lento movimiento y añejamiento."/>
    <m/>
    <d v="2025-03-10T00:00:00"/>
    <d v="2025-03-10T00:00:00"/>
    <d v="2025-04-30T00:00:00"/>
    <n v="51"/>
    <s v="On time"/>
    <x v="6"/>
    <s v="No"/>
    <s v="Digital Nlatam - Practicantes"/>
    <x v="0"/>
    <s v="IT Juan España*"/>
    <s v="Braulio Martínez"/>
    <s v="Marco Pacheco"/>
    <s v="Nancy González"/>
    <s v="Gerardo Moya"/>
    <s v="José Ramón Rodríguez"/>
    <s v="PGP NAL."/>
    <s v="Sí"/>
    <s v="Claudia Oliden"/>
    <s v="Marketing/Ventas Cilindros"/>
    <n v="3"/>
    <n v="5"/>
    <n v="2"/>
    <n v="5"/>
    <n v="5"/>
    <n v="3"/>
    <n v="5"/>
    <n v="420"/>
    <n v="5"/>
    <n v="5"/>
    <n v="4"/>
    <n v="5"/>
    <n v="5"/>
    <n v="5"/>
    <n v="5"/>
    <n v="510"/>
    <n v="930"/>
    <s v="S: Terminado el tablero_x000a_N: Hay una columna que aunque está definida la información tiene inconsistencia pero se requiere que Juan España proporcione la información correcta. Se está dando seguimiento."/>
    <s v="Terminado el visor."/>
    <n v="100000"/>
    <m/>
    <s v="Time reduction"/>
    <m/>
    <m/>
    <m/>
    <m/>
    <m/>
    <m/>
    <m/>
    <n v="0"/>
    <d v="2025-08-01T00:00:00"/>
    <d v="2026-07-01T00:00:00"/>
    <s v="Terminado"/>
  </r>
  <r>
    <m/>
    <n v="1"/>
    <m/>
    <m/>
    <s v="Herramienta / Visor de costos y gastos Gases Envasados"/>
    <s v="Herramienta que permita visualizar la información actualizada de costos y gastos al detalle, que facilite el análisis y envíe alertas de gastos fuera de promedio."/>
    <s v="A diferencia de Decision y el cubo de gastos, en esta herramienta puedes visualizar la información a un nivel del detalle mínimo del año actual y el año anterior así como tambien análisis y variaciones de los datos."/>
    <d v="2025-05-14T00:00:00"/>
    <d v="2025-05-14T00:00:00"/>
    <d v="2025-08-01T00:00:00"/>
    <n v="79"/>
    <s v="On time"/>
    <x v="6"/>
    <s v="No"/>
    <s v="Transformación Digital"/>
    <x v="0"/>
    <s v="SSC"/>
    <m/>
    <s v="Marco Pacheco"/>
    <s v="Marco Pacheco"/>
    <s v="Aldo Maldonado"/>
    <s v="José Ramón Rodríguez"/>
    <s v="PGP Nacional"/>
    <s v="Si"/>
    <s v="Marina Dávila"/>
    <s v="Marketing/Ventas Cilindros"/>
    <n v="3"/>
    <n v="5"/>
    <n v="1"/>
    <n v="5"/>
    <n v="1"/>
    <n v="3"/>
    <n v="3"/>
    <n v="315"/>
    <n v="5"/>
    <n v="5"/>
    <n v="3"/>
    <n v="3"/>
    <n v="5"/>
    <n v="3"/>
    <n v="5"/>
    <n v="435"/>
    <n v="750"/>
    <s v="S: Card 34390. Se termina y libera desarrollo de dashboard. Se capacita a la gerencia comercial de GE._x000a_"/>
    <m/>
    <s v="Reducción de Tiempos"/>
    <m/>
    <s v="Time reduction"/>
    <m/>
    <m/>
    <m/>
    <m/>
    <m/>
    <m/>
    <m/>
    <n v="0"/>
    <m/>
    <m/>
    <s v="Pruebas"/>
  </r>
  <r>
    <m/>
    <n v="98"/>
    <m/>
    <m/>
    <s v="Desarrollo de APP para alta de prospectos de PSOs MAPAX de  Atmósfera controlada para alimentos."/>
    <s v="Desarrollo de una BD y APP que pueda alimentar la fuerza de ventas con proyectos prospecto para las PSOs MAPAX de atmósfera controlada para Alimentos. La APP servirá para asesorar a los vendedores de acuerdo a sus prospectos por parte de Nineth Gallegos y además llevar una administración de captura de leads para el negocio de Alimentos y Bebidas (desarrollo de mercado). La APP quedó instertada en el sitio de Sharepoint de Alimentos y Bebidas, también desarrollado por el área de Digitalización y Procesos."/>
    <m/>
    <d v="2025-06-25T00:00:00"/>
    <d v="2025-06-25T00:00:00"/>
    <d v="2025-07-14T00:00:00"/>
    <n v="19"/>
    <s v="On time"/>
    <x v="6"/>
    <s v="No"/>
    <s v="Digital Nlatam - Practicantes"/>
    <x v="0"/>
    <s v="Digital"/>
    <s v="Santiago Juárez"/>
    <s v="Nineth Gallegos"/>
    <s v="Nineth Gallegos"/>
    <s v="NA"/>
    <s v="José Ramón Rodríguez"/>
    <s v="Desarrollo de Negocios"/>
    <s v="Si"/>
    <s v="Claudia Oliden"/>
    <s v="Marketing/Ventas Cilindros"/>
    <n v="3"/>
    <n v="1"/>
    <n v="2"/>
    <n v="5"/>
    <n v="0"/>
    <n v="3"/>
    <n v="0"/>
    <n v="210"/>
    <n v="5"/>
    <n v="5"/>
    <n v="4"/>
    <n v="5"/>
    <n v="3"/>
    <n v="5"/>
    <n v="5"/>
    <n v="480"/>
    <n v="690"/>
    <s v="S: Se tienes ya  la APP de maduración, pero se que requiere ser agregadas el resto de PSOs. Como una siguiente etapa, se verá con Edgar Madrigal y Cindy Lozano si en CRM se puede poner la información para evitar tener una herramienta que pueda estar en CRM integrada."/>
    <m/>
    <s v="Ventas"/>
    <m/>
    <s v="Add. Sales"/>
    <m/>
    <m/>
    <m/>
    <m/>
    <m/>
    <m/>
    <m/>
    <n v="0"/>
    <m/>
    <m/>
    <s v="Terminado"/>
  </r>
  <r>
    <m/>
    <n v="1"/>
    <m/>
    <m/>
    <s v="Visor de CO2 Bebidas"/>
    <s v="Visor del negocio de CO2 enfocado en indicadores de venta para el segmento de Bebidas para los más importante grupos a nivel México."/>
    <m/>
    <d v="2025-05-06T00:00:00"/>
    <d v="2025-06-15T00:00:00"/>
    <d v="2025-08-28T00:00:00"/>
    <n v="74"/>
    <s v="On time"/>
    <x v="6"/>
    <s v="No"/>
    <s v="Digital Nlatam - Practicantes"/>
    <x v="0"/>
    <s v="Digital"/>
    <s v="Valenti Arriaga"/>
    <s v="Jessica Zanella"/>
    <s v="Grisel Martínez"/>
    <s v="NA"/>
    <s v="NA"/>
    <s v="PGP Nacional"/>
    <s v="Si"/>
    <s v="Claudia Oliden"/>
    <s v="Marketing/Ventas Cilindros"/>
    <n v="3"/>
    <n v="5"/>
    <n v="1"/>
    <n v="5"/>
    <n v="0"/>
    <n v="3"/>
    <n v="3"/>
    <n v="300"/>
    <n v="5"/>
    <n v="5"/>
    <n v="4"/>
    <n v="5"/>
    <n v="3"/>
    <n v="5"/>
    <n v="5"/>
    <n v="480"/>
    <n v="780"/>
    <s v="Se tiene listo el visor, solo se requiere validar que estén todos los CST por grupo definido por Grisel."/>
    <m/>
    <s v="Ahorro horas hombre preparación reporte"/>
    <m/>
    <s v="Time reduction"/>
    <m/>
    <m/>
    <m/>
    <m/>
    <m/>
    <m/>
    <m/>
    <n v="0"/>
    <m/>
    <m/>
    <s v="Terminado"/>
  </r>
  <r>
    <m/>
    <m/>
    <m/>
    <m/>
    <s v="Visor de Facturación de Instalaciones de PGP"/>
    <s v="Dashboard que muestra la facturación de Instalaciones en el negocio de PGP para Envasados, Especiales y Medicinales. Incluye facturación YTD, YOY._x000a_"/>
    <m/>
    <d v="2025-09-01T00:00:00"/>
    <d v="2025-09-09T00:00:00"/>
    <d v="2025-09-23T00:00:00"/>
    <n v="56"/>
    <s v="On time"/>
    <x v="6"/>
    <s v="No"/>
    <s v="Digital Nlatam - Practicantes"/>
    <x v="0"/>
    <s v="IT"/>
    <s v="Valenti Arriaga"/>
    <s v="Jessica Zanella"/>
    <s v="Adán Alarcón"/>
    <s v="NA"/>
    <s v="José Ramón Rodríguez"/>
    <s v="VP Gases Envasados"/>
    <s v="Si"/>
    <s v="Claudia Oliden"/>
    <s v="Marketing/Ventas Cilindros"/>
    <n v="3"/>
    <n v="5"/>
    <n v="1"/>
    <n v="5"/>
    <n v="1"/>
    <n v="3"/>
    <n v="3"/>
    <n v="315"/>
    <n v="5"/>
    <n v="5"/>
    <n v="5"/>
    <n v="5"/>
    <n v="5"/>
    <n v="5"/>
    <n v="5"/>
    <n v="525"/>
    <n v="840"/>
    <s v="Visor terminado y validado con Adán Alarcón y él a su vez con Jessica Zanella."/>
    <m/>
    <s v="$120,000 USD al año (aumento de facturación por seguimiento puntual a proyectos)"/>
    <m/>
    <s v="Time reduction"/>
    <s v="4 horas / mes en preparación de reporte"/>
    <m/>
    <m/>
    <m/>
    <m/>
    <m/>
    <m/>
    <n v="0"/>
    <s v="Por definir"/>
    <m/>
    <s v="Terminado"/>
  </r>
  <r>
    <m/>
    <m/>
    <m/>
    <m/>
    <s v="App para Administración de Prefacturas y entrega de producto, Visor de información prefacturas y saldos"/>
    <s v="Aplicación para la captura de prefacturas y ordenes A3 para la administracion de saldos. Visor en power BI donde se pueda dar seguimiento a reportes de saldos y estatus de prefacturas por cliente"/>
    <m/>
    <m/>
    <d v="2025-10-01T00:00:00"/>
    <d v="2025-12-15T00:00:00"/>
    <n v="34"/>
    <s v="On time"/>
    <x v="6"/>
    <m/>
    <s v="Digital Nlatam - Practicantes"/>
    <x v="3"/>
    <s v="SSC"/>
    <m/>
    <s v="Alejandro Torres"/>
    <s v="Alejandro Torres"/>
    <m/>
    <s v="José Ramón Rodríguez"/>
    <s v="PGP Centro/Sur"/>
    <s v="Si"/>
    <s v="Marina Dávila"/>
    <s v="Marketing/Ventas Cilindros"/>
    <n v="3"/>
    <n v="5"/>
    <n v="1"/>
    <n v="1"/>
    <n v="1"/>
    <n v="3"/>
    <n v="3"/>
    <n v="255"/>
    <n v="5"/>
    <n v="5"/>
    <n v="2"/>
    <n v="3"/>
    <n v="3"/>
    <n v="5"/>
    <n v="5"/>
    <n v="420"/>
    <n v="675"/>
    <s v="S: Se registra la card 36696 para la creación del modelo de datos de cual se alimentará el dashboard en power bi. Aplicación de power Apps en desarrollo para el registro de las prefacturas y A3_x000a_N: Seguimiento con Juan Romero para la creación del modelo de datos."/>
    <m/>
    <m/>
    <m/>
    <m/>
    <m/>
    <m/>
    <m/>
    <m/>
    <m/>
    <m/>
    <m/>
    <m/>
    <m/>
    <m/>
    <s v="Nuevo Arrancado"/>
  </r>
  <r>
    <m/>
    <m/>
    <m/>
    <m/>
    <s v="Omnicalalidad CRM integración de canales Digitales de clientes"/>
    <s v="Lograr la integración de todos los canales donde los clientes tienen interacción parara que Agentes Call Center/ CIAC / Usuarios de CRM / Vendedores Inhouse puedan tener una visión 360 del total de interacciones que el cliente tiene con Linde"/>
    <m/>
    <d v="2025-10-01T00:00:00"/>
    <m/>
    <m/>
    <m/>
    <s v="No iniciado"/>
    <x v="6"/>
    <m/>
    <s v="Digital Nlatam"/>
    <x v="2"/>
    <m/>
    <m/>
    <m/>
    <m/>
    <m/>
    <m/>
    <m/>
    <s v="Si"/>
    <m/>
    <m/>
    <m/>
    <m/>
    <m/>
    <m/>
    <m/>
    <m/>
    <m/>
    <m/>
    <m/>
    <m/>
    <m/>
    <m/>
    <m/>
    <m/>
    <m/>
    <m/>
    <m/>
    <m/>
    <m/>
    <m/>
    <m/>
    <m/>
    <m/>
    <m/>
    <m/>
    <m/>
    <m/>
    <m/>
    <m/>
    <m/>
    <m/>
    <m/>
    <m/>
  </r>
  <r>
    <m/>
    <m/>
    <m/>
    <m/>
    <s v="Algoritmos AI Predictivos de necesidades de Ctes y mejorar la Experiencia CX"/>
    <s v="Lograr el análisis avanzado de datos para descucbrir patrones que permitan predecir comportamientos y parovecharlos en estrategias de: _x000a_1. Cross Selling. Detección_x000a_2. Pedidos Recurrentes_x000a_3. Campañas_x000a_4. Clientes potenciales de e-commerce"/>
    <m/>
    <d v="2025-10-01T00:00:00"/>
    <m/>
    <m/>
    <m/>
    <s v="No iniciado"/>
    <x v="6"/>
    <m/>
    <s v="Digital Nlatam"/>
    <x v="2"/>
    <m/>
    <m/>
    <m/>
    <m/>
    <m/>
    <m/>
    <m/>
    <m/>
    <m/>
    <m/>
    <m/>
    <m/>
    <m/>
    <m/>
    <m/>
    <m/>
    <m/>
    <m/>
    <m/>
    <m/>
    <m/>
    <m/>
    <m/>
    <m/>
    <m/>
    <m/>
    <m/>
    <m/>
    <m/>
    <m/>
    <m/>
    <m/>
    <m/>
    <m/>
    <m/>
    <m/>
    <m/>
    <m/>
    <m/>
    <m/>
    <m/>
    <m/>
    <m/>
  </r>
  <r>
    <m/>
    <m/>
    <m/>
    <m/>
    <s v="Agentes Virtuales AI – chat y voice Bots de atención Pedidos "/>
    <s v="Agentes virtuales que soporten la toma de pedidos realizada por clientes"/>
    <m/>
    <d v="2025-10-01T00:00:00"/>
    <m/>
    <m/>
    <m/>
    <s v="No iniciado"/>
    <x v="4"/>
    <m/>
    <s v="Digital Nlatam"/>
    <x v="2"/>
    <m/>
    <m/>
    <m/>
    <m/>
    <m/>
    <m/>
    <m/>
    <m/>
    <m/>
    <m/>
    <m/>
    <m/>
    <m/>
    <m/>
    <m/>
    <m/>
    <m/>
    <m/>
    <m/>
    <m/>
    <m/>
    <m/>
    <m/>
    <m/>
    <m/>
    <m/>
    <m/>
    <m/>
    <m/>
    <m/>
    <m/>
    <m/>
    <m/>
    <m/>
    <m/>
    <m/>
    <m/>
    <m/>
    <m/>
    <m/>
    <m/>
    <m/>
    <m/>
  </r>
  <r>
    <m/>
    <m/>
    <m/>
    <m/>
    <s v="Asistente Virtual interno de apoyo a los agentes CSC y CIAC con AI "/>
    <s v="Asistentes virtuales que soporten la atención de clientes internos de linde, agentes actuales y del CIAC, automatizando respuestas e interacciones"/>
    <m/>
    <d v="2025-11-03T00:00:00"/>
    <m/>
    <m/>
    <m/>
    <s v="No iniciado"/>
    <x v="4"/>
    <m/>
    <s v="Digital Nlatam"/>
    <x v="2"/>
    <m/>
    <m/>
    <m/>
    <m/>
    <m/>
    <m/>
    <m/>
    <m/>
    <m/>
    <m/>
    <m/>
    <m/>
    <m/>
    <m/>
    <m/>
    <m/>
    <m/>
    <m/>
    <m/>
    <m/>
    <m/>
    <m/>
    <m/>
    <m/>
    <m/>
    <m/>
    <m/>
    <m/>
    <m/>
    <m/>
    <m/>
    <m/>
    <m/>
    <m/>
    <m/>
    <m/>
    <m/>
    <m/>
    <m/>
    <m/>
    <m/>
    <m/>
    <m/>
  </r>
  <r>
    <m/>
    <m/>
    <m/>
    <m/>
    <s v="Agente Vendedor Virtual PGP"/>
    <s v="Contar con un vendedor virtual con funciones acotadas para clientes comerciales, que ofrezca productos y logre contactar volumenes altos de clientes con campañas específicas. Inicialmente con enfoque en ventas cruzadas_x000a_"/>
    <m/>
    <d v="2025-11-03T00:00:00"/>
    <m/>
    <m/>
    <m/>
    <s v="No iniciado"/>
    <x v="6"/>
    <m/>
    <s v="Digital Nlatam"/>
    <x v="2"/>
    <m/>
    <m/>
    <m/>
    <m/>
    <m/>
    <m/>
    <m/>
    <m/>
    <m/>
    <m/>
    <m/>
    <m/>
    <m/>
    <m/>
    <m/>
    <m/>
    <m/>
    <m/>
    <m/>
    <m/>
    <m/>
    <m/>
    <m/>
    <m/>
    <m/>
    <m/>
    <m/>
    <m/>
    <m/>
    <m/>
    <m/>
    <m/>
    <m/>
    <m/>
    <m/>
    <m/>
    <m/>
    <m/>
    <m/>
    <m/>
    <m/>
    <m/>
    <m/>
  </r>
  <r>
    <m/>
    <m/>
    <m/>
    <m/>
    <s v="Analítica Avanzada de datos e-commerce "/>
    <s v="Análisis avanzado de los datos generados por las visitas en las páginas de e-commerce para identificar patrones que permitan ser utilizados en campañas, ventas cruzadas, estrategias dirigidas, etc."/>
    <m/>
    <d v="2025-11-03T00:00:00"/>
    <m/>
    <m/>
    <m/>
    <s v="No iniciado"/>
    <x v="6"/>
    <m/>
    <s v="Digital Nlatam"/>
    <x v="2"/>
    <m/>
    <m/>
    <m/>
    <m/>
    <m/>
    <m/>
    <m/>
    <m/>
    <m/>
    <m/>
    <m/>
    <m/>
    <m/>
    <m/>
    <m/>
    <m/>
    <m/>
    <m/>
    <m/>
    <m/>
    <m/>
    <m/>
    <m/>
    <m/>
    <m/>
    <m/>
    <m/>
    <m/>
    <m/>
    <m/>
    <m/>
    <m/>
    <m/>
    <m/>
    <m/>
    <m/>
    <m/>
    <m/>
    <m/>
    <m/>
    <m/>
    <m/>
    <m/>
  </r>
  <r>
    <m/>
    <m/>
    <m/>
    <m/>
    <s v="Asistente virtual con AI para apoyo a Operaciones PGP"/>
    <s v="Uso de un asistente virtual con AI (Potencial uso de Nitro) para apoyo en la consulta de información de operaciones en las plantas. Manuales, procedimientos, estándares, etc. Operativos"/>
    <m/>
    <d v="2025-11-03T00:00:00"/>
    <m/>
    <m/>
    <m/>
    <s v="No iniciado"/>
    <x v="3"/>
    <m/>
    <s v="Digital Nlatam"/>
    <x v="2"/>
    <m/>
    <m/>
    <m/>
    <m/>
    <m/>
    <m/>
    <m/>
    <m/>
    <m/>
    <m/>
    <m/>
    <m/>
    <m/>
    <m/>
    <m/>
    <m/>
    <m/>
    <m/>
    <m/>
    <m/>
    <m/>
    <m/>
    <m/>
    <m/>
    <m/>
    <m/>
    <m/>
    <m/>
    <m/>
    <m/>
    <m/>
    <m/>
    <m/>
    <m/>
    <m/>
    <m/>
    <m/>
    <m/>
    <m/>
    <m/>
    <m/>
    <m/>
    <m/>
  </r>
  <r>
    <m/>
    <m/>
    <m/>
    <m/>
    <s v="Firma Electrónica de documentos legales (Home Care) Fase 2"/>
    <s v="Proceso digital para la firma de documentos legales que soportan activos de Linde._x000a_"/>
    <m/>
    <d v="2025-11-03T00:00:00"/>
    <m/>
    <m/>
    <m/>
    <s v="No iniciado"/>
    <x v="2"/>
    <m/>
    <s v="IT Group"/>
    <x v="2"/>
    <m/>
    <m/>
    <m/>
    <m/>
    <m/>
    <m/>
    <m/>
    <m/>
    <m/>
    <m/>
    <m/>
    <m/>
    <m/>
    <m/>
    <m/>
    <m/>
    <m/>
    <m/>
    <m/>
    <m/>
    <m/>
    <m/>
    <m/>
    <m/>
    <m/>
    <m/>
    <m/>
    <m/>
    <m/>
    <m/>
    <m/>
    <m/>
    <m/>
    <m/>
    <m/>
    <m/>
    <m/>
    <m/>
    <m/>
    <m/>
    <m/>
    <m/>
    <m/>
  </r>
  <r>
    <m/>
    <m/>
    <m/>
    <m/>
    <s v="Integración sistemas Docusign / CRM / Otros"/>
    <s v="Integración de los flujos y procesos de firma electrónica de documentos de PGP con la funcionalidad de CRM para detonar desde CRM los flujos de documentos a clientes. Evaluar potenciales integracion con otros potenciales proyectos como CLM de Salesforce / Contratos, etc"/>
    <m/>
    <d v="2025-11-03T00:00:00"/>
    <m/>
    <m/>
    <m/>
    <s v="No iniciado"/>
    <x v="2"/>
    <m/>
    <s v="IT Group"/>
    <x v="2"/>
    <m/>
    <m/>
    <m/>
    <m/>
    <m/>
    <m/>
    <m/>
    <m/>
    <m/>
    <m/>
    <m/>
    <m/>
    <m/>
    <m/>
    <m/>
    <m/>
    <m/>
    <m/>
    <m/>
    <m/>
    <m/>
    <m/>
    <m/>
    <m/>
    <m/>
    <m/>
    <m/>
    <m/>
    <m/>
    <m/>
    <m/>
    <m/>
    <m/>
    <m/>
    <m/>
    <m/>
    <m/>
    <m/>
    <m/>
    <m/>
    <m/>
    <m/>
    <m/>
  </r>
  <r>
    <m/>
    <m/>
    <m/>
    <m/>
    <s v="Visor de crecimiento de ventas por MKT / PSO / Otros"/>
    <s v="Visor digital que automatice la generación de información de ventas generada por contribución del area de Mkt y desarrollo de Mercado. Power BI"/>
    <m/>
    <d v="2025-11-03T00:00:00"/>
    <m/>
    <m/>
    <m/>
    <s v="No iniciado"/>
    <x v="6"/>
    <m/>
    <s v="Digital Nlatam"/>
    <x v="2"/>
    <m/>
    <m/>
    <m/>
    <s v="Adalberto Mejía"/>
    <m/>
    <m/>
    <m/>
    <m/>
    <m/>
    <m/>
    <m/>
    <m/>
    <m/>
    <m/>
    <m/>
    <m/>
    <m/>
    <m/>
    <m/>
    <m/>
    <m/>
    <m/>
    <m/>
    <m/>
    <m/>
    <m/>
    <m/>
    <m/>
    <m/>
    <m/>
    <m/>
    <m/>
    <m/>
    <m/>
    <m/>
    <m/>
    <m/>
    <m/>
    <m/>
    <m/>
    <m/>
    <m/>
    <m/>
  </r>
  <r>
    <m/>
    <m/>
    <m/>
    <m/>
    <s v="Algoritmo de medición, alertas, comparativos de mermas PGP"/>
    <s v="Algoritmo de análisis avanzado de datos que permita identificar patrones y lanzar alertas sobre el proceso de medición de mermas. Puede incluir modelo predictivo"/>
    <m/>
    <d v="2025-11-03T00:00:00"/>
    <m/>
    <m/>
    <m/>
    <s v="No iniciado"/>
    <x v="3"/>
    <m/>
    <s v="Digital Nlatam"/>
    <x v="2"/>
    <m/>
    <m/>
    <m/>
    <m/>
    <m/>
    <m/>
    <m/>
    <m/>
    <m/>
    <m/>
    <m/>
    <m/>
    <m/>
    <m/>
    <m/>
    <m/>
    <m/>
    <m/>
    <m/>
    <m/>
    <m/>
    <m/>
    <m/>
    <m/>
    <m/>
    <m/>
    <m/>
    <m/>
    <m/>
    <m/>
    <m/>
    <m/>
    <m/>
    <m/>
    <m/>
    <m/>
    <m/>
    <m/>
    <m/>
    <m/>
    <m/>
    <m/>
    <m/>
  </r>
  <r>
    <m/>
    <m/>
    <m/>
    <m/>
    <s v="Canal para soporte del proceso de implementación del Proyecto de Firma Electrónica"/>
    <s v="Canal digital de soporte para usuarios que tengan alguna duda o requieran soporte en referencia al proyecto de Firma Electrónica PGP."/>
    <m/>
    <d v="2025-10-31T00:00:00"/>
    <d v="2025-10-30T00:00:00"/>
    <d v="2025-11-15T00:00:00"/>
    <n v="16"/>
    <s v="On time"/>
    <x v="2"/>
    <s v="No"/>
    <s v="Digital Nlatam - Practicantes"/>
    <x v="3"/>
    <s v="Digital"/>
    <s v="Valenti Arriaga"/>
    <s v="Pilar Arenas"/>
    <s v="Claudia Oliden"/>
    <s v="NA"/>
    <s v="Miguel Delgado"/>
    <s v="Operaciones"/>
    <s v="Sí"/>
    <s v="Claudia Oliden"/>
    <s v="Marketing/Ventas Cilindros"/>
    <n v="5"/>
    <n v="1"/>
    <n v="5"/>
    <n v="3"/>
    <n v="1"/>
    <n v="3"/>
    <n v="3"/>
    <n v="315"/>
    <n v="5"/>
    <n v="5"/>
    <n v="4"/>
    <n v="3"/>
    <n v="5"/>
    <n v="5"/>
    <n v="5"/>
    <n v="480"/>
    <n v="795"/>
    <s v="S Herramienta en apoyo a la implementación de la firma electrónica en PGP._x000a_"/>
    <m/>
    <m/>
    <m/>
    <s v="Compliance / Control"/>
    <m/>
    <m/>
    <m/>
    <m/>
    <m/>
    <m/>
    <m/>
    <n v="0"/>
    <m/>
    <m/>
    <s v="Nuevo Arrancado"/>
  </r>
  <r>
    <m/>
    <m/>
    <m/>
    <m/>
    <s v="Automatización de flujos de autorización de oportunidades de inventarios de cilindros"/>
    <s v="Uso de la herramienta Profits para automatizar flujos de autorización de oportunidades de inventarios de cilindros"/>
    <m/>
    <d v="2025-11-03T00:00:00"/>
    <m/>
    <m/>
    <m/>
    <s v="No iniciado"/>
    <x v="3"/>
    <m/>
    <s v="Digital Nlatam"/>
    <x v="2"/>
    <m/>
    <m/>
    <m/>
    <m/>
    <m/>
    <m/>
    <m/>
    <m/>
    <m/>
    <m/>
    <m/>
    <m/>
    <m/>
    <m/>
    <m/>
    <m/>
    <m/>
    <m/>
    <m/>
    <m/>
    <m/>
    <m/>
    <m/>
    <m/>
    <m/>
    <m/>
    <m/>
    <m/>
    <m/>
    <m/>
    <m/>
    <m/>
    <m/>
    <m/>
    <m/>
    <m/>
    <m/>
    <m/>
    <m/>
    <m/>
    <m/>
    <m/>
    <m/>
  </r>
  <r>
    <m/>
    <m/>
    <m/>
    <m/>
    <s v="Bot para Automatización de facturación en PGP por distintos temas comerciales y operaciones (lento movimiento, cilindros paseados, desviaciones operativas)"/>
    <s v="Automatización de facturación en PGP por distintos temas comerciales y operaciones (lento movimiento, cilindros paseados, desviaciones operativas) derivados de la información generada por Trackabout"/>
    <m/>
    <d v="2025-11-03T00:00:00"/>
    <m/>
    <m/>
    <m/>
    <s v="No iniciado"/>
    <x v="6"/>
    <m/>
    <s v="Digital Nlatam"/>
    <x v="2"/>
    <m/>
    <m/>
    <m/>
    <m/>
    <m/>
    <m/>
    <m/>
    <m/>
    <m/>
    <m/>
    <m/>
    <m/>
    <m/>
    <m/>
    <m/>
    <m/>
    <m/>
    <m/>
    <m/>
    <m/>
    <m/>
    <m/>
    <m/>
    <m/>
    <m/>
    <m/>
    <m/>
    <m/>
    <m/>
    <m/>
    <m/>
    <m/>
    <m/>
    <m/>
    <m/>
    <m/>
    <m/>
    <m/>
    <m/>
    <m/>
    <m/>
    <m/>
    <m/>
  </r>
  <r>
    <m/>
    <m/>
    <m/>
    <m/>
    <s v="Comportamiento de las ventas con AI "/>
    <s v="Uso de AI para análisis de tendencias y patrones en las ventas. (Churn rate, tendencias, ctes en riesgo, )"/>
    <m/>
    <d v="2025-11-03T00:00:00"/>
    <m/>
    <m/>
    <m/>
    <s v="No iniciado"/>
    <x v="6"/>
    <m/>
    <s v="Digital Nlatam"/>
    <x v="2"/>
    <m/>
    <m/>
    <m/>
    <m/>
    <m/>
    <m/>
    <m/>
    <m/>
    <m/>
    <m/>
    <m/>
    <m/>
    <m/>
    <m/>
    <m/>
    <m/>
    <m/>
    <m/>
    <m/>
    <m/>
    <m/>
    <m/>
    <m/>
    <m/>
    <m/>
    <m/>
    <m/>
    <m/>
    <m/>
    <m/>
    <m/>
    <m/>
    <m/>
    <m/>
    <m/>
    <m/>
    <m/>
    <m/>
    <m/>
    <m/>
    <m/>
    <m/>
    <m/>
  </r>
  <r>
    <m/>
    <m/>
    <m/>
    <m/>
    <s v="Asistente virtual con AI para Operación PGP"/>
    <s v="Asistente virtual que permita dar información en tiempo real de la operación relacionada a invetarios, cilindros y decisiones de la operación"/>
    <m/>
    <d v="2025-11-03T00:00:00"/>
    <m/>
    <m/>
    <m/>
    <s v="No iniciado"/>
    <x v="3"/>
    <m/>
    <s v="Digital Nlatam"/>
    <x v="2"/>
    <m/>
    <m/>
    <m/>
    <m/>
    <m/>
    <m/>
    <m/>
    <m/>
    <m/>
    <m/>
    <m/>
    <m/>
    <m/>
    <m/>
    <m/>
    <m/>
    <m/>
    <m/>
    <m/>
    <m/>
    <m/>
    <m/>
    <m/>
    <m/>
    <m/>
    <m/>
    <m/>
    <m/>
    <m/>
    <m/>
    <m/>
    <m/>
    <m/>
    <m/>
    <m/>
    <m/>
    <m/>
    <m/>
    <m/>
    <m/>
    <m/>
    <m/>
    <m/>
  </r>
  <r>
    <m/>
    <m/>
    <m/>
    <m/>
    <s v="Visor Compliance permisos y requerimientos de autoridades para los negocios de Linde México."/>
    <s v="Desarrollo del visor de compliance de permisos, requerimientos por parte de autoridades (COFERPIS, STPSS, SSYPA)  para localidades Linde México (Incluye PGP, GI, Onsite, Nitropet, oficinas corporativas e inmuebles) y requerimientos para unidades de distribución de PGP, Bulk, Nitropet._x000a_"/>
    <m/>
    <d v="2025-10-10T00:00:00"/>
    <d v="2025-10-10T00:00:00"/>
    <d v="2025-11-15T00:00:00"/>
    <n v="36"/>
    <s v="On time"/>
    <x v="2"/>
    <s v="No"/>
    <s v="Digital Nlatam - Practicantes"/>
    <x v="3"/>
    <s v="Digital"/>
    <s v="Santiago Juárez"/>
    <s v="Diana Rodríguez"/>
    <s v="Eduardo Galván"/>
    <s v="NA"/>
    <s v="Miguel Delgado"/>
    <s v="Operaciones"/>
    <s v="Si"/>
    <s v="Claudia Oliden"/>
    <s v="Marketing/Ventas Cilindros"/>
    <n v="5"/>
    <n v="5"/>
    <n v="4"/>
    <n v="5"/>
    <n v="5"/>
    <n v="3"/>
    <n v="5"/>
    <n v="480"/>
    <n v="5"/>
    <n v="5"/>
    <n v="4"/>
    <n v="3"/>
    <n v="3"/>
    <n v="5"/>
    <n v="5"/>
    <n v="450"/>
    <n v="930"/>
    <s v="S: Parte final del proyecto de Compliance. Se está desarrollando el visor."/>
    <m/>
    <s v="Compliance"/>
    <m/>
    <s v="Compliance / Control"/>
    <m/>
    <m/>
    <m/>
    <m/>
    <m/>
    <m/>
    <m/>
    <n v="0"/>
    <m/>
    <m/>
    <s v="Desarrollo"/>
  </r>
  <r>
    <m/>
    <m/>
    <m/>
    <m/>
    <s v="Integración total para la Satisfacción del Cliente (Visión 360º del Cliente) Etapa 1"/>
    <s v="Integración de los indicadores clave del cliente (Financiero + Servicio + Operativo + Comercial)  para la toma de decisiones en conjunto con la integración de oportunidades de negocio por anticiparnos a las necesidades de los clientes."/>
    <m/>
    <d v="2025-11-03T00:00:00"/>
    <m/>
    <m/>
    <m/>
    <s v="No iniciado"/>
    <x v="4"/>
    <m/>
    <s v="Digital Nlatam"/>
    <x v="2"/>
    <s v="IT"/>
    <m/>
    <m/>
    <s v="Jesus Fraustro"/>
    <m/>
    <s v="Tania Mercado"/>
    <m/>
    <m/>
    <m/>
    <m/>
    <n v="3"/>
    <n v="1"/>
    <n v="2"/>
    <n v="5"/>
    <n v="0"/>
    <n v="3"/>
    <n v="5"/>
    <n v="285"/>
    <m/>
    <m/>
    <m/>
    <m/>
    <m/>
    <m/>
    <m/>
    <m/>
    <m/>
    <s v="Ya se tiene un avance con IT. Agendar una sesión con Equipo de CRM para evaluar la necesisdad y si se puede aprovechar algo que ya se tenga. Ya se tienen mapeados los campos y se detuvo con IT"/>
    <m/>
    <m/>
    <m/>
    <m/>
    <m/>
    <m/>
    <m/>
    <m/>
    <m/>
    <m/>
    <m/>
    <m/>
    <m/>
    <m/>
    <m/>
  </r>
  <r>
    <m/>
    <m/>
    <m/>
    <m/>
    <s v="Documentación de reclamaciones Omnicanal con validación de procedencia"/>
    <s v="Habilitar a nuestros clientes y pacientes que puedan levantar sus reclamaciones por cualquier canal digital: portal de clientes, app RL, app Medigas, WhatsApp Medigas, WhatsApp Envasados, WhatsApp Bulk, validando la fecha de entrega del producto o del servicio en nuestros sistemas internos. Fase 1 México, Fase 2 PHN"/>
    <s v="Darle Autonomía al Cliente para que registre su reclamación y darle seguimiento"/>
    <d v="2025-11-03T00:00:00"/>
    <m/>
    <m/>
    <m/>
    <s v="No iniciado"/>
    <x v="4"/>
    <m/>
    <s v="Transformacion Digital"/>
    <x v="2"/>
    <s v="IT"/>
    <m/>
    <m/>
    <s v="Jesus Fraustro"/>
    <m/>
    <s v="Tania Mercado"/>
    <m/>
    <m/>
    <m/>
    <m/>
    <n v="3"/>
    <n v="1"/>
    <n v="3"/>
    <n v="5"/>
    <n v="1"/>
    <n v="3"/>
    <n v="3"/>
    <n v="285"/>
    <m/>
    <m/>
    <m/>
    <m/>
    <m/>
    <m/>
    <m/>
    <m/>
    <m/>
    <s v="Se tiene el diagrama avanzado en conjunto con el área de Transformación Digital"/>
    <m/>
    <m/>
    <m/>
    <m/>
    <m/>
    <m/>
    <m/>
    <m/>
    <m/>
    <m/>
    <m/>
    <m/>
    <m/>
    <m/>
    <m/>
  </r>
  <r>
    <m/>
    <m/>
    <m/>
    <m/>
    <s v="Automatización en la generación órdenes EY de reclamación"/>
    <s v="Crear ordenes automáticas de reposición EY al momento que el cliente levante su reclamación por producto o contenedor. Y Conocer su estatus. Fase 1 Mx, Fase 2 PHN"/>
    <m/>
    <d v="2025-11-03T00:00:00"/>
    <m/>
    <m/>
    <m/>
    <s v="No iniciado"/>
    <x v="4"/>
    <m/>
    <s v="IT Group"/>
    <x v="2"/>
    <s v="IT"/>
    <m/>
    <m/>
    <m/>
    <m/>
    <m/>
    <m/>
    <m/>
    <m/>
    <m/>
    <n v="3"/>
    <n v="1"/>
    <n v="1"/>
    <n v="5"/>
    <n v="1"/>
    <n v="1"/>
    <n v="3"/>
    <n v="225"/>
    <m/>
    <m/>
    <m/>
    <m/>
    <m/>
    <m/>
    <m/>
    <m/>
    <m/>
    <s v="Evaluar si pudiera ser en paralelo con el proyecto anterior de crear la reclamación por el cte en cualquier canal digital o si se puede trabajar en paralelo y luego conectar"/>
    <m/>
    <m/>
    <m/>
    <m/>
    <m/>
    <m/>
    <m/>
    <m/>
    <m/>
    <m/>
    <m/>
    <m/>
    <m/>
    <m/>
    <m/>
  </r>
  <r>
    <m/>
    <m/>
    <m/>
    <m/>
    <s v="Automatización de la asignación de reclamaciones"/>
    <s v="Para cada folio de reclamación creado en el sistema de reclamaciones, asignar al responsable de atención. Fase 1 Mx, Fase 2 PHN"/>
    <m/>
    <d v="2025-11-03T00:00:00"/>
    <m/>
    <m/>
    <m/>
    <s v="No iniciado"/>
    <x v="4"/>
    <m/>
    <s v="IT Group"/>
    <x v="2"/>
    <m/>
    <m/>
    <m/>
    <m/>
    <m/>
    <m/>
    <m/>
    <m/>
    <m/>
    <m/>
    <n v="3"/>
    <n v="1"/>
    <n v="1"/>
    <n v="5"/>
    <n v="1"/>
    <n v="1"/>
    <n v="3"/>
    <n v="225"/>
    <m/>
    <m/>
    <m/>
    <m/>
    <m/>
    <m/>
    <m/>
    <m/>
    <m/>
    <m/>
    <m/>
    <m/>
    <m/>
    <m/>
    <m/>
    <m/>
    <m/>
    <m/>
    <m/>
    <m/>
    <m/>
    <m/>
    <m/>
    <m/>
    <m/>
  </r>
  <r>
    <m/>
    <m/>
    <m/>
    <m/>
    <s v="Trazabilidad automática de reclamaciones"/>
    <s v="Para las reclamaciones documentandas en el SMC asignar y firmar automáticamente a las localidades que estarán participando en la trazabilidad del contenedor o dispositivos médicos, acorde a la información de Trackabout"/>
    <m/>
    <d v="2025-11-03T00:00:00"/>
    <m/>
    <m/>
    <m/>
    <s v="No iniciado"/>
    <x v="4"/>
    <m/>
    <s v="IT Group"/>
    <x v="2"/>
    <s v="Digital"/>
    <m/>
    <m/>
    <m/>
    <m/>
    <m/>
    <m/>
    <m/>
    <m/>
    <m/>
    <n v="3"/>
    <n v="1"/>
    <n v="3"/>
    <n v="5"/>
    <n v="1"/>
    <n v="1"/>
    <n v="3"/>
    <n v="255"/>
    <m/>
    <m/>
    <m/>
    <m/>
    <m/>
    <m/>
    <m/>
    <m/>
    <m/>
    <s v="Ya se desarrollo un tag físico para colocarle al cilindro que es un Cil de reclamación"/>
    <m/>
    <m/>
    <m/>
    <m/>
    <m/>
    <m/>
    <m/>
    <m/>
    <m/>
    <m/>
    <m/>
    <m/>
    <m/>
    <m/>
    <m/>
  </r>
  <r>
    <m/>
    <m/>
    <m/>
    <m/>
    <s v="Inspección técnica digital de reclamaciones por contenedor producto "/>
    <s v="Habilitar los checklists de inspección técnica en formato digital para el equipo de operaciones cuando analicen sus reclamaciones de producto y contenedor y esté sincronizado con el sistema de reclamaciones"/>
    <m/>
    <d v="2025-11-03T00:00:00"/>
    <m/>
    <m/>
    <m/>
    <s v="No iniciado"/>
    <x v="4"/>
    <m/>
    <s v="Digital Nlatam - Practicantes"/>
    <x v="2"/>
    <s v="Digital"/>
    <m/>
    <m/>
    <s v="Jesus Fraustro"/>
    <m/>
    <m/>
    <m/>
    <m/>
    <m/>
    <m/>
    <n v="3"/>
    <n v="1"/>
    <n v="2"/>
    <n v="5"/>
    <n v="1"/>
    <n v="1"/>
    <n v="5"/>
    <n v="270"/>
    <m/>
    <m/>
    <m/>
    <m/>
    <m/>
    <m/>
    <m/>
    <m/>
    <m/>
    <m/>
    <m/>
    <m/>
    <m/>
    <m/>
    <m/>
    <m/>
    <m/>
    <m/>
    <m/>
    <m/>
    <m/>
    <m/>
    <m/>
    <m/>
    <m/>
  </r>
  <r>
    <m/>
    <m/>
    <m/>
    <m/>
    <s v="Automatización de Cierre de Reclamaciones"/>
    <s v="Envío de resolución de reclamaciones a clientes y pacientes vía correo electrónico (Linde) o WhatsApp (Medigas) con cierre automático en el sistema de reclamaciones. Fase 1 Mx, Fase 2 PHN"/>
    <m/>
    <d v="2025-11-03T00:00:00"/>
    <m/>
    <m/>
    <m/>
    <s v="No iniciado"/>
    <x v="4"/>
    <m/>
    <s v="Digital Nlatam - Practicantes"/>
    <x v="2"/>
    <s v="IT"/>
    <m/>
    <m/>
    <m/>
    <m/>
    <m/>
    <m/>
    <m/>
    <m/>
    <m/>
    <n v="3"/>
    <n v="1"/>
    <n v="3"/>
    <n v="5"/>
    <n v="1"/>
    <n v="1"/>
    <n v="5"/>
    <n v="285"/>
    <m/>
    <m/>
    <m/>
    <m/>
    <m/>
    <m/>
    <m/>
    <m/>
    <m/>
    <s v="Actualmente ya sale una notificación del buzón de reclamaciones pero basado en un archivo de Excel. En el SMC se alimenta manualmente la inforamción de cierre, la respuesta del cliente, la encuesta de satisfacción, todo por correo manual."/>
    <m/>
    <m/>
    <m/>
    <m/>
    <m/>
    <m/>
    <m/>
    <m/>
    <m/>
    <m/>
    <m/>
    <m/>
    <m/>
    <m/>
    <m/>
  </r>
  <r>
    <m/>
    <m/>
    <m/>
    <m/>
    <s v="Asistente Virtual para Documentación de Reclamaciones y para levantar encuestas de servicio"/>
    <s v="Para los clientes o pacientes que requieran apoyo para levantar su reclamación vía canal telefónico o cuaenndo se requiera lanzar encuestas con un agente"/>
    <m/>
    <d v="2025-11-03T00:00:00"/>
    <m/>
    <m/>
    <m/>
    <s v="No iniciado"/>
    <x v="4"/>
    <m/>
    <m/>
    <x v="2"/>
    <m/>
    <m/>
    <m/>
    <m/>
    <m/>
    <m/>
    <m/>
    <m/>
    <m/>
    <m/>
    <m/>
    <m/>
    <m/>
    <m/>
    <m/>
    <m/>
    <m/>
    <m/>
    <m/>
    <m/>
    <m/>
    <m/>
    <m/>
    <m/>
    <m/>
    <m/>
    <m/>
    <m/>
    <m/>
    <m/>
    <m/>
    <m/>
    <m/>
    <m/>
    <m/>
    <m/>
    <m/>
    <m/>
    <m/>
    <m/>
    <m/>
    <m/>
    <m/>
  </r>
  <r>
    <m/>
    <m/>
    <m/>
    <m/>
    <s v="Plataforma de gestión de experiencias"/>
    <s v="Plataforma que recopila y analiza retroalimentación en tiempo real de clientes, em.pleados y otros grupos de interés, en diversos puntos de contacto para aprendizaje automático y análisis avanzado (sentimientos, de texto, e inteligencia predictiva). En Mercado están Qualtrics y Medallia"/>
    <m/>
    <d v="2025-11-03T00:00:00"/>
    <m/>
    <m/>
    <m/>
    <s v="No iniciado"/>
    <x v="4"/>
    <m/>
    <m/>
    <x v="2"/>
    <m/>
    <m/>
    <m/>
    <m/>
    <m/>
    <m/>
    <m/>
    <m/>
    <m/>
    <m/>
    <m/>
    <m/>
    <m/>
    <m/>
    <m/>
    <m/>
    <m/>
    <m/>
    <m/>
    <m/>
    <m/>
    <m/>
    <m/>
    <m/>
    <m/>
    <m/>
    <m/>
    <m/>
    <m/>
    <m/>
    <m/>
    <m/>
    <m/>
    <m/>
    <m/>
    <m/>
    <m/>
    <m/>
    <m/>
    <m/>
    <m/>
    <m/>
    <m/>
  </r>
  <r>
    <m/>
    <m/>
    <m/>
    <m/>
    <s v="Clippings v2"/>
    <s v="Habilitar un nuevo sistema de gestión de contenido (wordpress) para clippings México &amp; PHN donde los colaboradores puedan interactuar con la información de la plataforma con acceso directo a fuentes web"/>
    <m/>
    <d v="2025-11-03T00:00:00"/>
    <m/>
    <m/>
    <m/>
    <s v="No iniciado"/>
    <x v="4"/>
    <m/>
    <m/>
    <x v="2"/>
    <m/>
    <m/>
    <m/>
    <m/>
    <m/>
    <m/>
    <m/>
    <m/>
    <m/>
    <m/>
    <m/>
    <m/>
    <m/>
    <m/>
    <m/>
    <m/>
    <m/>
    <m/>
    <m/>
    <m/>
    <m/>
    <m/>
    <m/>
    <m/>
    <m/>
    <m/>
    <m/>
    <m/>
    <m/>
    <m/>
    <m/>
    <m/>
    <m/>
    <m/>
    <m/>
    <m/>
    <m/>
    <m/>
    <m/>
    <m/>
    <m/>
    <m/>
    <m/>
  </r>
  <r>
    <m/>
    <m/>
    <m/>
    <m/>
    <s v="Automatización de Reporte de Operaciones PGP"/>
    <s v="En una Fase 1, automatizar la generación de la tabla del Análisis de Margen Variable que actualmente se elabora a mano"/>
    <m/>
    <d v="2025-11-03T00:00:00"/>
    <m/>
    <m/>
    <m/>
    <s v="No iniciado"/>
    <x v="3"/>
    <s v="No"/>
    <s v="Digital Nlatam"/>
    <x v="2"/>
    <s v="IT"/>
    <s v="Marina Davila"/>
    <s v="Gonzalo Espinosa"/>
    <s v="Gonzalo Espinosa"/>
    <s v="Cynthia Ramirez"/>
    <s v="Zaida Del Llano"/>
    <s v="PGP Nte/Occidente / NO"/>
    <s v="Si"/>
    <s v="Marina Davila"/>
    <s v="Operaciones"/>
    <n v="4"/>
    <n v="5"/>
    <n v="1"/>
    <n v="5"/>
    <n v="1"/>
    <n v="3"/>
    <n v="3"/>
    <n v="330"/>
    <m/>
    <m/>
    <m/>
    <m/>
    <m/>
    <m/>
    <m/>
    <n v="0"/>
    <n v="330"/>
    <s v="Agendar sesión con Diego Carpio y dar prioridad a esta iniciativa vs el resto de los proyectos"/>
    <m/>
    <m/>
    <m/>
    <m/>
    <m/>
    <m/>
    <m/>
    <m/>
    <m/>
    <m/>
    <m/>
    <m/>
    <m/>
    <m/>
    <m/>
  </r>
  <r>
    <m/>
    <m/>
    <m/>
    <m/>
    <m/>
    <m/>
    <m/>
    <m/>
    <m/>
    <m/>
    <m/>
    <m/>
    <x v="7"/>
    <m/>
    <m/>
    <x v="4"/>
    <m/>
    <m/>
    <m/>
    <m/>
    <m/>
    <m/>
    <m/>
    <m/>
    <m/>
    <m/>
    <m/>
    <m/>
    <m/>
    <m/>
    <m/>
    <m/>
    <m/>
    <m/>
    <m/>
    <m/>
    <m/>
    <m/>
    <m/>
    <m/>
    <m/>
    <m/>
    <m/>
    <m/>
    <m/>
    <m/>
    <m/>
    <m/>
    <m/>
    <m/>
    <m/>
    <m/>
    <m/>
    <m/>
    <m/>
    <m/>
    <m/>
    <m/>
    <m/>
  </r>
  <r>
    <m/>
    <m/>
    <m/>
    <m/>
    <m/>
    <m/>
    <m/>
    <m/>
    <m/>
    <m/>
    <m/>
    <m/>
    <x v="7"/>
    <m/>
    <m/>
    <x v="4"/>
    <m/>
    <m/>
    <m/>
    <m/>
    <m/>
    <m/>
    <m/>
    <m/>
    <m/>
    <m/>
    <m/>
    <m/>
    <m/>
    <m/>
    <m/>
    <m/>
    <m/>
    <m/>
    <m/>
    <m/>
    <m/>
    <m/>
    <m/>
    <m/>
    <m/>
    <m/>
    <m/>
    <m/>
    <m/>
    <m/>
    <m/>
    <m/>
    <m/>
    <m/>
    <m/>
    <m/>
    <m/>
    <m/>
    <m/>
    <m/>
    <m/>
    <m/>
    <m/>
  </r>
</pivotCacheRecords>
</file>

<file path=xl/pivotCache/pivotCacheRecords1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7">
  <r>
    <m/>
    <n v="1"/>
    <m/>
    <m/>
    <s v="Visor para registro de auditorías y cumplimiento de normatividad CALIDAD en plantas._x000a_"/>
    <s v="Generación de un visor de resultados de auditorías realizadas por el área de Calidad y externos en plantas Linde México, así como validación de requerimientos normativos. El visor tiene como objetivo dar seguimiento a resultados y planes de acción ante no conformidades resultantes en las auditorías._x000a_"/>
    <m/>
    <d v="2025-05-23T00:00:00"/>
    <d v="2025-07-07T00:00:00"/>
    <d v="2025-08-28T00:00:00"/>
    <n v="52"/>
    <s v="On time"/>
    <s v="Calidad"/>
    <s v="No"/>
    <x v="0"/>
    <x v="0"/>
    <s v="Digital"/>
    <s v="Santiago Juárez"/>
    <s v="Brenda Apreza"/>
    <s v="Alejandra Medrano"/>
    <s v="NA"/>
    <s v="Miguel Delgado"/>
    <s v="Operaciones"/>
    <s v="Sí"/>
    <x v="0"/>
    <s v="Calidad"/>
    <n v="5"/>
    <n v="5"/>
    <n v="1"/>
    <n v="5"/>
    <n v="1"/>
    <n v="3"/>
    <n v="5"/>
    <n v="375"/>
    <n v="5"/>
    <n v="5"/>
    <n v="5"/>
    <n v="3"/>
    <n v="5"/>
    <n v="5"/>
    <n v="5"/>
    <n v="495"/>
    <n v="870"/>
    <s v="S: Se tiene la estructura del visor, solo se espera que IT libere la extracción de datos del Sistema de Calidad para enlazarlo al tablero y tener completa la información a mostrar en el tablero."/>
    <m/>
    <s v="Compliance"/>
    <s v="Control / Compliance"/>
    <x v="0"/>
    <m/>
    <m/>
    <m/>
    <m/>
    <m/>
    <m/>
    <m/>
    <n v="0"/>
    <m/>
    <m/>
    <x v="0"/>
  </r>
  <r>
    <m/>
    <n v="111"/>
    <m/>
    <m/>
    <s v="Tablero KPIS de Distribución PGP"/>
    <s v="Tablero en PowerBi donde se muestren los principales KPIs de Distribución."/>
    <m/>
    <d v="2024-12-06T00:00:00"/>
    <m/>
    <m/>
    <m/>
    <s v="Cancelado"/>
    <s v="Distribución"/>
    <s v="No"/>
    <x v="1"/>
    <x v="1"/>
    <s v="Digital"/>
    <s v="NA"/>
    <s v="Arturo Lozano"/>
    <s v="Arturo Lozano"/>
    <s v="ND"/>
    <s v="Miguel Delgado"/>
    <s v="Operaciones"/>
    <s v="Sí"/>
    <x v="0"/>
    <s v="Producción/Distribución Envasados"/>
    <n v="3"/>
    <n v="5"/>
    <n v="1"/>
    <n v="5"/>
    <n v="1"/>
    <n v="5"/>
    <n v="5"/>
    <n v="375"/>
    <n v="1"/>
    <n v="5"/>
    <n v="2"/>
    <n v="3"/>
    <n v="3"/>
    <n v="1"/>
    <n v="1"/>
    <n v="240"/>
    <n v="615"/>
    <s v="S: Se tienen actualmente KPIs de distribución._x000a_N: se requiere junta con el negocio para definir requerimientos y alcances de la oportunidad"/>
    <s v="Este tablero fue un requerimiento de Arturo Lozano, sin embargo se está planeando otro proyecto con KPIS de OPERACIONES, lo cual puede absover este requerimiento. Se considera cancelar este proyecto para ingresarlo en el otro de tablero KPIS OPERACIONES."/>
    <m/>
    <m/>
    <x v="1"/>
    <m/>
    <m/>
    <m/>
    <m/>
    <m/>
    <m/>
    <m/>
    <n v="0"/>
    <m/>
    <m/>
    <x v="1"/>
  </r>
  <r>
    <m/>
    <n v="116"/>
    <m/>
    <m/>
    <s v="Automatización de proceso de validación de conductores en tecnología a bordo de unidades."/>
    <s v="Reconocimiento facial a conductores profesionales para contar sus horas de servicio y tener disponible en un tablero:_x000a_i._x0009_En el acceso a la localidad para el check in e inician las horas de servicio._x000a_ii._x0009_En la unidad check in para iniciar la ruta e inician horas de conducción._x000a_iii._x0009_Check out al terminar la ruta._x000a_iv._x0009_Check out al salir de la localidad y cerrar las Horas de servicio del conductor."/>
    <m/>
    <d v="2024-12-06T00:00:00"/>
    <m/>
    <m/>
    <m/>
    <s v="Cancelado"/>
    <s v="Distribución"/>
    <s v="No"/>
    <x v="1"/>
    <x v="1"/>
    <s v="IT Group"/>
    <s v="NA"/>
    <s v="Arturo Lozano"/>
    <s v="Arturo Lozano"/>
    <s v="ND"/>
    <s v="Miguel Delgado"/>
    <s v="Operaciones"/>
    <s v="Sí"/>
    <x v="1"/>
    <s v="Producción/Distribución Envasados"/>
    <n v="3"/>
    <n v="1"/>
    <n v="4"/>
    <n v="3"/>
    <n v="1"/>
    <n v="3"/>
    <n v="3"/>
    <n v="270"/>
    <n v="3"/>
    <n v="3"/>
    <n v="2"/>
    <n v="3"/>
    <n v="1"/>
    <n v="3"/>
    <n v="1"/>
    <n v="240"/>
    <n v="510"/>
    <s v="S: Se enlista necesidad general_x000a_N: Se requiere reunión con Negocio para detallar alcances y detalle de requerimientos"/>
    <s v="Se evaluará este proyecto con Arturo Lozano para validar con él si es prioritario o no."/>
    <m/>
    <m/>
    <x v="1"/>
    <m/>
    <m/>
    <m/>
    <m/>
    <m/>
    <m/>
    <m/>
    <n v="0"/>
    <m/>
    <m/>
    <x v="1"/>
  </r>
  <r>
    <s v="G2"/>
    <n v="56"/>
    <m/>
    <n v="27155"/>
    <s v="Auto - Geoposición pacientes iniciales"/>
    <s v="Desarrollo para que los pacientes de Homecare puedan  poner su ubicación real (domicilio). Con miras a resolver el problema de geoposición de los clientes. (HOLD)"/>
    <m/>
    <s v="PROYECTO ANTERIOR"/>
    <d v="2024-06-01T00:00:00"/>
    <d v="2025-06-01T00:00:00"/>
    <n v="365"/>
    <s v="Cancelado"/>
    <s v="Distribución"/>
    <s v="No"/>
    <x v="1"/>
    <x v="1"/>
    <s v="Digital"/>
    <s v="NA"/>
    <s v="Mayela Ramírez"/>
    <s v="Mayela Ramírez"/>
    <s v="Gerardo Moya"/>
    <s v="Miguel Delgado"/>
    <s v="Excelencia operacional "/>
    <s v="Sí"/>
    <x v="0"/>
    <s v="Producción/Distribución Envasados"/>
    <n v="4"/>
    <n v="5"/>
    <n v="5"/>
    <n v="5"/>
    <n v="1"/>
    <n v="5"/>
    <n v="5"/>
    <n v="450"/>
    <n v="5"/>
    <n v="3"/>
    <n v="2"/>
    <n v="1"/>
    <n v="3"/>
    <n v="3"/>
    <n v="3"/>
    <n v="300"/>
    <n v="750"/>
    <s v="S: Se identificó la necesidad. Se realizaron algunas pruebas del modelo de estandarización de direcciones (ML) con largos tiempos de procesamiento. Se solicitó un servidor con mayor capacidad_x000a_N: Resolver si se requiere inversión de un servidor adicional en cuanto confirme IT disponibilidad de recursos"/>
    <s v="Validar con Mayela Ramírez tiempos de requerimiento de este proyecto, en función de la inversión requerida."/>
    <m/>
    <m/>
    <x v="1"/>
    <m/>
    <m/>
    <m/>
    <m/>
    <m/>
    <m/>
    <m/>
    <n v="0"/>
    <m/>
    <m/>
    <x v="1"/>
  </r>
  <r>
    <m/>
    <n v="25"/>
    <m/>
    <m/>
    <s v="Video de Capacitación hecho con IA sobre el uso de la APP del PESD-"/>
    <s v="Desarrollo de video de capacitación digital en Synthesia sobre el uso correcto y llenado de la APP del PESD para Conductores profesionales, que serán publicados en Elevate."/>
    <m/>
    <d v="2024-12-06T00:00:00"/>
    <d v="2025-09-23T00:00:00"/>
    <d v="2025-10-28T00:00:00"/>
    <n v="35"/>
    <s v="On time"/>
    <s v="Distribución"/>
    <s v="No"/>
    <x v="0"/>
    <x v="0"/>
    <s v="Digital"/>
    <s v="Valenti Arriaga"/>
    <s v="Héctor Cuellar"/>
    <s v="Arturo Lozano"/>
    <s v="ND"/>
    <s v="Tania Mercado"/>
    <s v="Operaciones"/>
    <s v="Sí"/>
    <x v="0"/>
    <s v="Distribución Bulk/Servicio a Clientes - Instalaciones"/>
    <n v="3"/>
    <n v="1"/>
    <n v="4"/>
    <n v="5"/>
    <n v="1"/>
    <n v="5"/>
    <n v="5"/>
    <n v="360"/>
    <n v="5"/>
    <n v="5"/>
    <n v="3"/>
    <n v="5"/>
    <n v="3"/>
    <n v="5"/>
    <n v="5"/>
    <n v="465"/>
    <n v="825"/>
    <s v="S: Video terminado. Como siguiente paso es subir el video a ELEVATE con apoyo de César González."/>
    <m/>
    <m/>
    <m/>
    <x v="0"/>
    <m/>
    <m/>
    <m/>
    <m/>
    <m/>
    <m/>
    <m/>
    <n v="0"/>
    <m/>
    <m/>
    <x v="0"/>
  </r>
  <r>
    <m/>
    <n v="65"/>
    <m/>
    <m/>
    <s v="Automatizar o digitalizar el proceso de conciliación de rutas"/>
    <s v="Facilitar y agilizar el proceso de conciliación administrativa en plantas y sucursales, asegurar la conciliación de rutas_x000a_"/>
    <m/>
    <s v="TBD"/>
    <m/>
    <m/>
    <m/>
    <s v="Cancelado"/>
    <s v="Distribución"/>
    <m/>
    <x v="2"/>
    <x v="1"/>
    <s v="Digital "/>
    <m/>
    <s v="Oscar Flores"/>
    <s v="Aldo Maldonado"/>
    <s v="Velia Niño, Marina Dávila"/>
    <s v="José Ramón Rodríguez"/>
    <s v="Operaciones"/>
    <s v="Sí"/>
    <x v="2"/>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Sesión con el negocio para definir requerimientos 1era semana de marzo_x000a_"/>
    <n v="100000"/>
    <m/>
    <x v="2"/>
    <m/>
    <m/>
    <m/>
    <m/>
    <m/>
    <m/>
    <m/>
    <n v="0"/>
    <m/>
    <m/>
    <x v="2"/>
  </r>
  <r>
    <m/>
    <n v="112"/>
    <m/>
    <m/>
    <s v="Tablero TA en pantallas en plantas y CEDIS*"/>
    <s v="Desarrollar tableros a partir de la información de TA para monitorear la operación en plantas y CEDIS_x000a_"/>
    <m/>
    <d v="2024-12-01T00:00:00"/>
    <m/>
    <m/>
    <m/>
    <s v="No iniciado"/>
    <s v="Distribución"/>
    <m/>
    <x v="1"/>
    <x v="2"/>
    <s v="Digital / IT "/>
    <m/>
    <s v="Erika Acosta"/>
    <s v="Erika Acosta"/>
    <s v="Uriel Torres"/>
    <s v="Aldo Maldonado"/>
    <m/>
    <s v="Sí"/>
    <x v="3"/>
    <m/>
    <n v="3"/>
    <n v="5"/>
    <n v="3"/>
    <n v="5"/>
    <n v="0"/>
    <n v="1"/>
    <n v="3"/>
    <n v="300"/>
    <n v="1"/>
    <n v="3"/>
    <n v="2"/>
    <n v="3"/>
    <n v="3"/>
    <n v="5"/>
    <n v="3"/>
    <n v="300"/>
    <n v="600"/>
    <s v="S: Se enlista necesidad general_x000a_N: Se requiere reunión con Negocio para detallar alcances y detalle de requerimientos"/>
    <s v="1. Sesión para hacer la definición del proyecto y levantar requerimientos."/>
    <m/>
    <m/>
    <x v="3"/>
    <m/>
    <m/>
    <m/>
    <m/>
    <m/>
    <m/>
    <m/>
    <n v="0"/>
    <m/>
    <m/>
    <x v="2"/>
  </r>
  <r>
    <m/>
    <n v="115"/>
    <m/>
    <m/>
    <s v="Desarrollo para sustituir avión de entrada y salida de unidades *"/>
    <s v="Formato digital para sustituir el avión de entrada y salida de unidades para mejorar el control y aprovechar el uso de información digital _x000a_"/>
    <m/>
    <d v="2025-01-01T00:00:00"/>
    <m/>
    <m/>
    <m/>
    <s v="No iniciado"/>
    <s v="Distribución"/>
    <s v="No"/>
    <x v="2"/>
    <x v="2"/>
    <s v="IT local/digital"/>
    <s v="Practicantes"/>
    <s v="Erika Acosta"/>
    <s v="Erika Acosta"/>
    <s v="TBD"/>
    <s v="Miguel Delgado"/>
    <s v="Operaciones"/>
    <s v="Sí"/>
    <x v="2"/>
    <s v="Producción/Distribución Envasados"/>
    <n v="3"/>
    <n v="1"/>
    <n v="3"/>
    <n v="5"/>
    <n v="1"/>
    <n v="3"/>
    <n v="3"/>
    <n v="285"/>
    <n v="5"/>
    <n v="5"/>
    <n v="3"/>
    <n v="1"/>
    <n v="1"/>
    <n v="3"/>
    <n v="1"/>
    <n v="285"/>
    <n v="570"/>
    <s v="S: El Avión es un formato que actualmente se utiliza para contabilizar cilindros que sale a la ruta. Es en papel._x000a_N: Revisar con el negocio los requerimientos para evaluar"/>
    <s v="Validar alcance de este proyecto. Aún pendiente validar el requerimiento."/>
    <m/>
    <m/>
    <x v="4"/>
    <m/>
    <m/>
    <m/>
    <m/>
    <m/>
    <m/>
    <m/>
    <n v="0"/>
    <m/>
    <m/>
    <x v="2"/>
  </r>
  <r>
    <s v="A6"/>
    <n v="11"/>
    <m/>
    <m/>
    <s v="Roadnet Cloud"/>
    <s v="Migración de RoadNet Entreprise a RoadNet Cloud."/>
    <m/>
    <s v="PROYECTO ANTERIOR"/>
    <d v="2024-04-30T00:00:00"/>
    <d v="2025-11-01T00:00:00"/>
    <n v="518"/>
    <s v="On time"/>
    <s v="Distribución"/>
    <s v="No"/>
    <x v="2"/>
    <x v="3"/>
    <s v="IT Local"/>
    <m/>
    <s v="Mayela Ramírez"/>
    <s v="Mayela Ramírez"/>
    <s v="Leonel Lopez"/>
    <s v="Miguel Delgado"/>
    <s v="Operaciones"/>
    <s v="Sí"/>
    <x v="0"/>
    <s v="Producción/Distribución Envasados"/>
    <n v="5"/>
    <n v="5"/>
    <n v="5"/>
    <n v="5"/>
    <n v="5"/>
    <n v="3"/>
    <n v="5"/>
    <n v="495"/>
    <n v="3"/>
    <n v="1"/>
    <n v="1"/>
    <n v="5"/>
    <n v="3"/>
    <n v="1"/>
    <n v="3"/>
    <n v="255"/>
    <n v="750"/>
    <s v="S: Solución en proceso, se espera poner en producción finales de octubre y su estabilización en Noviembre 2025."/>
    <m/>
    <m/>
    <m/>
    <x v="5"/>
    <m/>
    <m/>
    <m/>
    <m/>
    <m/>
    <m/>
    <m/>
    <n v="0"/>
    <m/>
    <m/>
    <x v="3"/>
  </r>
  <r>
    <m/>
    <n v="1"/>
    <m/>
    <m/>
    <s v="Automatización de búsqueda de multas de Distribución RPA"/>
    <s v="Desarrollo de un BOT que realice la búsqueda en diferentes páginas federales y estatales, para detectar multas en vehículos de PGP"/>
    <m/>
    <d v="2025-02-19T00:00:00"/>
    <d v="2025-02-19T00:00:00"/>
    <d v="2025-11-01T00:00:00"/>
    <n v="258"/>
    <s v="On time"/>
    <s v="Distribución"/>
    <s v="No"/>
    <x v="2"/>
    <x v="3"/>
    <s v="Digitalización"/>
    <s v="TBD"/>
    <s v="Arturo Lozano"/>
    <s v="Salvador García"/>
    <s v="David Silva"/>
    <s v="Aldo Maldonado"/>
    <s v="VP Gases Envasados"/>
    <s v="Si"/>
    <x v="4"/>
    <s v="Producción/Distribución Envasados"/>
    <n v="5"/>
    <n v="5"/>
    <n v="3"/>
    <n v="5"/>
    <n v="3"/>
    <n v="3"/>
    <n v="3"/>
    <n v="405"/>
    <n v="5"/>
    <n v="5"/>
    <n v="4"/>
    <n v="5"/>
    <n v="5"/>
    <n v="5"/>
    <n v="5"/>
    <n v="510"/>
    <n v="915"/>
    <s v="S: Se solicita apertura de proyecto. Se contruyó el RPA para consulta del portan de NL dado que los portales de otros estados no despliegan la información correcta. En espera de las autoridades para que nos den acceso a Linde a un portal de alcance nacional gestionado por Alonso Teutle._x000a_N: En espera de la respuesta de las autoridades y seguir con pruebas con IT en los portales de Jalisco y Edo de Mexico. No hay portales estándar a nivel nacional. Se define acotarlo sólo al Estado de NL como primera etapa"/>
    <s v="Junta con Salvador González y David Silva semana del 24 de Feb"/>
    <m/>
    <m/>
    <x v="0"/>
    <m/>
    <m/>
    <m/>
    <m/>
    <m/>
    <m/>
    <m/>
    <n v="0"/>
    <m/>
    <m/>
    <x v="3"/>
  </r>
  <r>
    <m/>
    <n v="63"/>
    <m/>
    <m/>
    <s v="Rediseño de modelo de compensación Variable de Distribución para PGP"/>
    <s v="Revision de modelo de compensación Variable de PGP, para automatizar y reducir oportunidades de GAPS en el proceso"/>
    <m/>
    <d v="2025-04-01T00:00:00"/>
    <d v="2025-04-01T00:00:00"/>
    <d v="2025-10-01T00:00:00"/>
    <m/>
    <s v="Cancelado"/>
    <s v="Distribución"/>
    <m/>
    <x v="3"/>
    <x v="1"/>
    <m/>
    <s v="Marina Davila"/>
    <s v="Hector Cuellar"/>
    <s v="Hector Cuellar"/>
    <m/>
    <m/>
    <s v="PGP Nacional"/>
    <s v="Si"/>
    <x v="2"/>
    <m/>
    <n v="5"/>
    <n v="5"/>
    <n v="5"/>
    <n v="5"/>
    <n v="3"/>
    <n v="5"/>
    <n v="5"/>
    <n v="495"/>
    <n v="3"/>
    <n v="3"/>
    <n v="2"/>
    <n v="5"/>
    <n v="1"/>
    <n v="1"/>
    <n v="1"/>
    <n v="240"/>
    <n v="735"/>
    <s v="S: Se realiza sesión con equipo Staff para entender los GAPS identificados y se elabora un plan a seguir involucrando otras áreas_x000a_N: Sesión con líderes de Distribción para revisar el mapeo del proceso y las oportunidades identificadas. Definir oportunidades de Tecnología y/o definiciones de negocio (Procedimiento)"/>
    <m/>
    <s v="Compliance"/>
    <m/>
    <x v="1"/>
    <m/>
    <m/>
    <m/>
    <m/>
    <m/>
    <m/>
    <m/>
    <n v="0"/>
    <m/>
    <m/>
    <x v="4"/>
  </r>
  <r>
    <m/>
    <n v="25"/>
    <m/>
    <m/>
    <s v="BD y APP para el control de Horas de Manejo de Conductores profesionales PGP, Bulk y Nitropet"/>
    <s v="Desarrollo de una Herramienta Digital para llevar el seguimiento y control de las Hrs de manejo de Conductores Profesionales"/>
    <m/>
    <d v="2025-04-30T00:00:00"/>
    <d v="2025-04-30T00:00:00"/>
    <s v="TBD"/>
    <m/>
    <s v="Stand by"/>
    <s v="Distribución"/>
    <s v="No"/>
    <x v="2"/>
    <x v="3"/>
    <s v="Digital"/>
    <m/>
    <s v="Alfredo Luna"/>
    <s v="Eduardo Galván"/>
    <s v="Operaciones"/>
    <s v="Miguel Delgado"/>
    <s v="Operaciones"/>
    <s v="Si"/>
    <x v="2"/>
    <s v="Producción/Distribución Envasados"/>
    <n v="5"/>
    <n v="5"/>
    <n v="4"/>
    <n v="5"/>
    <n v="0"/>
    <n v="3"/>
    <n v="5"/>
    <n v="405"/>
    <n v="5"/>
    <n v="5"/>
    <n v="4"/>
    <n v="1"/>
    <n v="1"/>
    <n v="3"/>
    <n v="1"/>
    <n v="300"/>
    <n v="705"/>
    <s v="S: Se identifica la necesidad y se tienen sesiones con distintas areas del negocio para conocer la tecnología actual disponible. Marina Dávila solicita a Roberto Mtz acceso a las BD de datos donde se tiene reconocimiento facial para primeras pruebas._x000a_N: Sesión con seguridad, IT, Distribución y RH, Semana 12 May para definir alcance de un primer piloto basado en los identificadores de reconocimiento facial instalados en disntintas plantas. Definir con Seguridad e IT cuál será la tecnología estándar a instalar en el resto de las localidades"/>
    <s v="Definición rápida de alcance del proyecto con Manuel Lozoya. Validar lo del login facial con RH dado que las BD y dispositivo son de proveedores externos."/>
    <s v="Compliance"/>
    <m/>
    <x v="0"/>
    <m/>
    <m/>
    <m/>
    <m/>
    <m/>
    <m/>
    <m/>
    <n v="0"/>
    <m/>
    <m/>
    <x v="3"/>
  </r>
  <r>
    <s v="E1"/>
    <n v="1"/>
    <m/>
    <m/>
    <s v="Datawarehouse de logística para KPIS logística"/>
    <s v="Creación de un Dataware house para KPIS logística."/>
    <m/>
    <s v="PROYECTO ANTERIOR"/>
    <d v="2024-01-10T00:00:00"/>
    <d v="2025-03-01T00:00:00"/>
    <n v="416"/>
    <s v="On time"/>
    <s v="Distribución"/>
    <s v="No"/>
    <x v="2"/>
    <x v="0"/>
    <s v="Externo"/>
    <s v="NA"/>
    <s v="Mayela Ramírez"/>
    <s v="Mayela Ramírez"/>
    <s v="Juan España y  proveedor externo"/>
    <s v="Miguel Delgado"/>
    <s v="Operaciones"/>
    <s v="Sí"/>
    <x v="0"/>
    <s v="Producción/Distribución Envasados"/>
    <n v="5"/>
    <n v="5"/>
    <n v="5"/>
    <n v="5"/>
    <n v="0"/>
    <n v="5"/>
    <n v="5"/>
    <n v="450"/>
    <n v="4"/>
    <n v="4"/>
    <n v="1"/>
    <n v="5"/>
    <n v="3"/>
    <n v="1"/>
    <n v="5"/>
    <n v="345"/>
    <n v="795"/>
    <s v="S: Modelo de datos liberado con el que se han podido construir 3 tableros de indicadores para Distribución._x000a_N: Mantener el modelo y seguir construyendo herramientas basadas en el modelo construido"/>
    <s v="Mayela Ramírez confirma que el proyecto ya está terminado, inlusive los tableros que requiere. Lo que actualmente hace es tener un seguimiento con IT en caso de que algún tablero presente alguna falla."/>
    <s v="Reducción de Tiempo"/>
    <m/>
    <x v="6"/>
    <m/>
    <m/>
    <m/>
    <m/>
    <m/>
    <m/>
    <m/>
    <n v="0"/>
    <m/>
    <m/>
    <x v="0"/>
  </r>
  <r>
    <m/>
    <n v="1"/>
    <m/>
    <n v="35589"/>
    <s v="Update y revisión de Tablero &quot;Homecare Delieveries&quot;"/>
    <s v="Actualización del tablero de Producto entregado a pacientes Homecare (delieveries) que permanecerá en Tableau. El tablero presenta todos las entregas (recargas etc.) a pacientes Homecare."/>
    <m/>
    <s v="PROYECTO ANTERIOR"/>
    <d v="2024-10-01T00:00:00"/>
    <d v="2025-05-09T00:00:00"/>
    <n v="220"/>
    <s v="On time"/>
    <s v="Distribución"/>
    <s v="No"/>
    <x v="1"/>
    <x v="0"/>
    <s v="Digital"/>
    <s v="NA"/>
    <s v="Alan Mendoza"/>
    <s v="Alan Mendoza"/>
    <s v="Gustavo Primo"/>
    <s v="Armando Guerrero"/>
    <s v="PGP Nte./ Occidente / Noroeste"/>
    <s v="Sí"/>
    <x v="0"/>
    <s v="Producción/Distribución Envasados"/>
    <n v="3"/>
    <n v="5"/>
    <n v="3"/>
    <n v="5"/>
    <n v="1"/>
    <n v="3"/>
    <n v="3"/>
    <n v="345"/>
    <n v="5"/>
    <n v="5"/>
    <n v="3"/>
    <n v="3"/>
    <n v="5"/>
    <n v="3"/>
    <n v="5"/>
    <n v="435"/>
    <n v="780"/>
    <s v="S:Este tablero se queda en Tableau dado que la corporación definió que sí se mantendran las licencias del mismo. Se realizaron ajustes y quedó terminado._x000a_"/>
    <s v="Terminado."/>
    <s v="Control"/>
    <m/>
    <x v="6"/>
    <m/>
    <m/>
    <m/>
    <m/>
    <m/>
    <m/>
    <m/>
    <n v="0"/>
    <m/>
    <m/>
    <x v="0"/>
  </r>
  <r>
    <m/>
    <n v="14"/>
    <m/>
    <m/>
    <s v="Visor EAM: Principales KPIS de mantenimientos PREVENTIVOS en unidades de distribución"/>
    <s v="Dashboard para seguimiento a KPI´s sobre los mantenimientos preventivos y correctivos que se registran en la app EAM"/>
    <m/>
    <m/>
    <d v="2025-07-22T00:00:00"/>
    <d v="2025-11-01T00:00:00"/>
    <n v="105"/>
    <s v="On time"/>
    <s v="Distribución"/>
    <m/>
    <x v="0"/>
    <x v="3"/>
    <s v="Digital"/>
    <s v="Miguel González"/>
    <s v="Oscar Caballero"/>
    <s v="Jesus Guzman"/>
    <m/>
    <s v="Miguel Delgado"/>
    <s v="Operaciones"/>
    <m/>
    <x v="2"/>
    <m/>
    <n v="3"/>
    <n v="5"/>
    <n v="1"/>
    <n v="5"/>
    <n v="0"/>
    <n v="1"/>
    <n v="3"/>
    <n v="270"/>
    <n v="5"/>
    <n v="5"/>
    <n v="3"/>
    <n v="3"/>
    <n v="5"/>
    <n v="5"/>
    <n v="5"/>
    <n v="465"/>
    <n v="735"/>
    <s v="S: el dashboard se encuentra en desarrollo y validación de datos"/>
    <m/>
    <s v="Control y optimización"/>
    <m/>
    <x v="6"/>
    <m/>
    <m/>
    <m/>
    <m/>
    <m/>
    <m/>
    <m/>
    <n v="0"/>
    <m/>
    <m/>
    <x v="3"/>
  </r>
  <r>
    <m/>
    <n v="1"/>
    <m/>
    <n v="30618"/>
    <s v="Reporte (visor) de Cumplimiento Homecare"/>
    <s v="Tablero que estaba en Tableau que se migra a Powerbi y hacer ajustes necesarios por fallas del mismo al integrarse Track About. El visor muestra estatus de entregas de Servicios iniciales, finales y muestra servicios pendientes de entrega."/>
    <m/>
    <s v="PROYECTO ANTERIOR"/>
    <d v="2025-02-03T00:00:00"/>
    <d v="2025-05-09T00:00:00"/>
    <n v="95"/>
    <s v="On time"/>
    <s v="Distribución"/>
    <s v="No"/>
    <x v="1"/>
    <x v="0"/>
    <s v="Digital"/>
    <s v="NA"/>
    <s v="Alan Mendoza"/>
    <s v="Alan Mendoza"/>
    <s v="Gustavo Primo"/>
    <s v="Armando Guerrero"/>
    <s v="PGP Nacional"/>
    <s v="Sí"/>
    <x v="0"/>
    <s v="Producción/Distribución Envasados"/>
    <n v="3"/>
    <n v="5"/>
    <n v="3"/>
    <n v="5"/>
    <n v="1"/>
    <n v="3"/>
    <n v="3"/>
    <n v="345"/>
    <n v="5"/>
    <n v="5"/>
    <n v="3"/>
    <n v="3"/>
    <n v="5"/>
    <n v="3"/>
    <n v="5"/>
    <n v="435"/>
    <n v="780"/>
    <s v="S :Este tablero quedó finalizado._x000a_N: Uso por parte del negocio_x000a_"/>
    <s v="Terminado."/>
    <s v="Mejora en Servicio"/>
    <m/>
    <x v="6"/>
    <m/>
    <m/>
    <m/>
    <m/>
    <m/>
    <m/>
    <m/>
    <n v="0"/>
    <m/>
    <m/>
    <x v="0"/>
  </r>
  <r>
    <s v="G3"/>
    <n v="79"/>
    <m/>
    <n v="30503"/>
    <s v="Use of vehicle ramps at unauthorized stops"/>
    <s v="Reporte de Información de uso de rampas de Mix Telematics."/>
    <m/>
    <s v="PROYECTO ANTERIOR"/>
    <d v="2024-09-15T00:00:00"/>
    <d v="2025-07-15T00:00:00"/>
    <n v="303"/>
    <s v="On time"/>
    <s v="Distribución"/>
    <s v="No"/>
    <x v="1"/>
    <x v="0"/>
    <s v="Digital"/>
    <s v="NA"/>
    <s v="Mayela Ramírez"/>
    <s v="Uriel Torres"/>
    <s v="Uriel Torres"/>
    <s v="Miguel Delgado"/>
    <s v="PGP Nte./ Occidente / Noroeste"/>
    <s v="Sí"/>
    <x v="0"/>
    <s v="Producción/Distribución Envasados"/>
    <n v="5"/>
    <n v="5"/>
    <n v="1"/>
    <n v="5"/>
    <n v="1"/>
    <n v="3"/>
    <n v="3"/>
    <n v="345"/>
    <n v="5"/>
    <n v="3"/>
    <n v="2"/>
    <n v="3"/>
    <n v="3"/>
    <n v="3"/>
    <n v="5"/>
    <n v="360"/>
    <n v="705"/>
    <s v="Proyecto terminado por Uriel Torres. Este proyecto en realidad fueron dos etapas, la primera parte fue  uso de rampas con trackabout y  seguirá la segunda parte que tiene que ver con  paradas no planeadas. Se está trabajando en la segunda etapa con Mayela Ramírez, Gerardo Moya, Uriel Torres y esta segunda etapa está en la fase de defición de lineamientos por parte del negocio (Héctor Cuéllar)."/>
    <m/>
    <s v="Control"/>
    <s v="Soft"/>
    <x v="0"/>
    <m/>
    <m/>
    <m/>
    <m/>
    <m/>
    <m/>
    <m/>
    <n v="0"/>
    <m/>
    <m/>
    <x v="0"/>
  </r>
  <r>
    <m/>
    <n v="1"/>
    <m/>
    <m/>
    <s v="Página Sharepoint para Distribución "/>
    <s v="Site de SharePoint que contenga la información relativa al área de Distribución: procedimientos, materiales de capacitación PESD. Réplica sitio Retail"/>
    <m/>
    <d v="2024-12-06T00:00:00"/>
    <d v="2025-02-25T00:00:00"/>
    <d v="2025-03-30T00:00:00"/>
    <n v="33"/>
    <s v="On time"/>
    <s v="Distribución"/>
    <s v="No"/>
    <x v="3"/>
    <x v="0"/>
    <s v="NA"/>
    <s v="Claudia Oliden"/>
    <s v="Arturo Lozano"/>
    <s v="Arturo Lozano"/>
    <m/>
    <s v="Miguel Delgado"/>
    <s v="Operaciones"/>
    <s v="Sí"/>
    <x v="0"/>
    <s v="Producción/Distribución Envasados"/>
    <n v="3"/>
    <n v="5"/>
    <n v="4"/>
    <n v="5"/>
    <n v="0"/>
    <n v="3"/>
    <n v="5"/>
    <n v="375"/>
    <n v="5"/>
    <n v="5"/>
    <n v="3"/>
    <n v="5"/>
    <n v="3"/>
    <n v="5"/>
    <n v="5"/>
    <n v="465"/>
    <n v="840"/>
    <s v="S: Se diseñó y construyó el sitio. Actualmente dados de alta 24 documentos, 5 dashboards, 2 accesos a sitios, 34 videos._x000a__x000a_N: En proceso se sube información que comparta Arturo Lozano en la página."/>
    <s v="Continuar con alimentación que compartan Arturo Lozano y Salvador González."/>
    <s v="Reducción de Tiempo"/>
    <m/>
    <x v="6"/>
    <m/>
    <m/>
    <m/>
    <m/>
    <m/>
    <m/>
    <m/>
    <n v="0"/>
    <m/>
    <m/>
    <x v="0"/>
  </r>
  <r>
    <m/>
    <n v="26"/>
    <m/>
    <m/>
    <s v="Modelo de compensación Variable Distribución PGP"/>
    <s v="Revisión del Modelo actual de compensación Variable de PGP que permita mejorar el proceso, identificando oportunidades de control y automatización_x000a_"/>
    <m/>
    <d v="2025-04-15T00:00:00"/>
    <d v="2025-04-15T00:00:00"/>
    <d v="2025-12-01T00:00:00"/>
    <n v="203"/>
    <s v="En riesgo o vencido &gt; 2 meses"/>
    <s v="Distribución"/>
    <s v="No"/>
    <x v="2"/>
    <x v="3"/>
    <s v="Digital"/>
    <s v="Marina Davila"/>
    <s v="Hector Cuellar"/>
    <s v="Hector Cuellar"/>
    <s v="NA"/>
    <s v="Miguel Delgado"/>
    <s v="Operaciones"/>
    <s v="Si"/>
    <x v="3"/>
    <s v="Producción/Distribución Envasados"/>
    <n v="5"/>
    <n v="5"/>
    <n v="4"/>
    <n v="5"/>
    <n v="1"/>
    <n v="3"/>
    <n v="5"/>
    <n v="420"/>
    <n v="3"/>
    <n v="3"/>
    <n v="2"/>
    <n v="3"/>
    <n v="1"/>
    <n v="3"/>
    <n v="3"/>
    <n v="270"/>
    <n v="690"/>
    <s v="S: Se identifican oportunidades en el proceso actual de compensación de Dist. de PGP en el registro de información. Se requiere reducir la interaccion manual de datos en el proceso_x000a_N: Revisión del proceso con líderes de Distribución, staff Distribución y business Analyst, semana 5 de May. para identificar oportunidades de sistema o proceso"/>
    <s v="Agendar sesión de revisión inicial con Líderes y ejecutores, 7 de Mayo 25"/>
    <s v="Compliance"/>
    <m/>
    <x v="0"/>
    <m/>
    <m/>
    <m/>
    <m/>
    <m/>
    <m/>
    <m/>
    <n v="0"/>
    <m/>
    <m/>
    <x v="3"/>
  </r>
  <r>
    <m/>
    <n v="1"/>
    <s v="AM03518"/>
    <m/>
    <s v="Herramienta Digital para el analisis y seguimiento del proceso de conciliación de rutas"/>
    <s v="Htta que facilita el seguimiento al cumplimiento dirario de conciliación administrativa de rutas en plantas y sucursales. _x000a_"/>
    <m/>
    <d v="2025-01-01T00:00:00"/>
    <d v="2025-03-30T00:00:00"/>
    <d v="2025-06-01T00:00:00"/>
    <n v="63"/>
    <s v="On time"/>
    <s v="Distribución"/>
    <m/>
    <x v="2"/>
    <x v="0"/>
    <s v="Digital "/>
    <s v="Aldo Maldonado"/>
    <s v="Oscar Flores"/>
    <s v="Aldo Maldonado"/>
    <s v="Velia Niño, Marina Dávila"/>
    <s v="José Ramón Rodríguez"/>
    <s v="Operaciones"/>
    <s v="Sí"/>
    <x v="2"/>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Proyecto Concluido_x000a_"/>
    <s v="Compliance"/>
    <m/>
    <x v="0"/>
    <m/>
    <m/>
    <m/>
    <m/>
    <m/>
    <m/>
    <m/>
    <n v="0"/>
    <m/>
    <m/>
    <x v="0"/>
  </r>
  <r>
    <m/>
    <n v="1"/>
    <s v="AM03522"/>
    <m/>
    <s v="Herramienta Digital para el análisis y seguimiento de transacciones pendientes por cerrar (A8, O2, TT, TY)"/>
    <s v="Htta que facilita la detección y seguimiento en plantas y sucursales ordenes de JDE retenidas y que tienen que cerrarse._x000a_"/>
    <m/>
    <d v="2025-01-01T00:00:00"/>
    <d v="2025-03-30T00:00:00"/>
    <d v="2025-06-01T00:00:00"/>
    <n v="63"/>
    <s v="On time"/>
    <s v="Distribución"/>
    <m/>
    <x v="2"/>
    <x v="0"/>
    <s v="Digital "/>
    <s v="Aldo Maldonado"/>
    <s v="Oscar Flores"/>
    <s v="Aldo Maldonado"/>
    <s v="Velia Niño, Marina Dávila"/>
    <s v="José Ramón Rodríguez"/>
    <s v="Operaciones"/>
    <s v="Sí"/>
    <x v="2"/>
    <s v="Producción/Distribución Envasados"/>
    <n v="5"/>
    <n v="5"/>
    <n v="3"/>
    <n v="5"/>
    <n v="3"/>
    <n v="1"/>
    <n v="3"/>
    <n v="375"/>
    <n v="5"/>
    <n v="5"/>
    <n v="2"/>
    <n v="3"/>
    <n v="3"/>
    <n v="3"/>
    <n v="3"/>
    <n v="360"/>
    <n v="735"/>
    <s v="S: Se desarrolla dashboard con el resumen y detalle de todas las ordenes pendientes de cerrar (O2, TY, A8 y ordenes pendientes de verificar en TA). Se libera con supervisores adiministrativos_x000a_"/>
    <s v="Proyecto Concluido_x000a_"/>
    <s v="Compliance"/>
    <m/>
    <x v="0"/>
    <m/>
    <m/>
    <m/>
    <m/>
    <m/>
    <m/>
    <m/>
    <n v="0"/>
    <m/>
    <m/>
    <x v="0"/>
  </r>
  <r>
    <s v="E3"/>
    <n v="96"/>
    <m/>
    <m/>
    <s v="Automatización servicios  iniciales SAOS"/>
    <s v="Proceso de automatización de los servicios iniciales para pacientes de SAOS, pasando por los procesos de  servicio inicial, entrega de consumibles, entrega de equipo y servicio final."/>
    <m/>
    <s v="PROYECTO ANTERIOR"/>
    <d v="2025-01-15T00:00:00"/>
    <d v="2025-07-12T00:00:00"/>
    <n v="178"/>
    <s v="On time"/>
    <s v="Distribución"/>
    <s v="No"/>
    <x v="4"/>
    <x v="0"/>
    <s v="SSC"/>
    <s v="NA"/>
    <s v="Alan Mendoza"/>
    <s v="Omar Acosta"/>
    <s v="César Paz"/>
    <s v="José Ramón Rodríguez"/>
    <s v="Desarrollo de Negocios"/>
    <s v="Sí"/>
    <x v="0"/>
    <s v="Producción/Distribución Envasados"/>
    <n v="3"/>
    <n v="5"/>
    <n v="5"/>
    <n v="5"/>
    <n v="3"/>
    <n v="3"/>
    <n v="3"/>
    <n v="405"/>
    <n v="3"/>
    <n v="4"/>
    <n v="2"/>
    <n v="5"/>
    <n v="3"/>
    <n v="1"/>
    <n v="1"/>
    <n v="285"/>
    <n v="690"/>
    <s v="S: Se llevó a cabo la orquestación con JDE el dia 12 de julio. Proyecto terminado por Omar Acosta."/>
    <m/>
    <n v="144000"/>
    <m/>
    <x v="6"/>
    <m/>
    <m/>
    <m/>
    <m/>
    <m/>
    <m/>
    <m/>
    <n v="0"/>
    <m/>
    <m/>
    <x v="0"/>
  </r>
  <r>
    <m/>
    <n v="1"/>
    <s v="AM03222"/>
    <m/>
    <s v="APP y BD para alimentación de licencias de conductores PGP ."/>
    <s v="Aplicación para la alimentación de las licencias de conductores PGP a nivel nacional, que permite el tracking de la vigencia."/>
    <m/>
    <d v="2025-04-11T00:00:00"/>
    <d v="2025-04-14T00:00:00"/>
    <d v="2025-04-30T00:00:00"/>
    <n v="16"/>
    <s v="On time"/>
    <s v="Distribución"/>
    <s v="No"/>
    <x v="0"/>
    <x v="0"/>
    <s v="Digital"/>
    <s v="Braulio Martínez"/>
    <s v="Diego Carpio"/>
    <s v="Manuel Lozoya"/>
    <s v="NA"/>
    <s v="Miguel Delgado"/>
    <s v="Operaciones"/>
    <s v="Si"/>
    <x v="0"/>
    <s v="Producción/Distribución Envasados"/>
    <n v="3"/>
    <n v="5"/>
    <n v="3"/>
    <n v="5"/>
    <n v="3"/>
    <n v="3"/>
    <n v="5"/>
    <n v="405"/>
    <n v="5"/>
    <n v="5"/>
    <n v="4"/>
    <n v="3"/>
    <n v="3"/>
    <n v="5"/>
    <n v="5"/>
    <n v="450"/>
    <n v="855"/>
    <s v="S: BD terminada y APP_x000a_N: Publicación y Capacitación de personal de Operaciones para alimentar información"/>
    <s v="Terminado el desarrollo, solo falta validar acceso con ID y alimentar BD con datos de RH proporcionados por Laura Ocampo."/>
    <n v="10000"/>
    <m/>
    <x v="0"/>
    <m/>
    <m/>
    <m/>
    <m/>
    <m/>
    <m/>
    <m/>
    <n v="0"/>
    <d v="2025-08-01T00:00:00"/>
    <d v="2026-07-01T00:00:00"/>
    <x v="0"/>
  </r>
  <r>
    <m/>
    <n v="1"/>
    <m/>
    <m/>
    <s v="APP y BD para alimentación de Constancia de Aptitud Psicofísica de conductores PGP"/>
    <s v="Aplicación para la alimentación de las Constancias de Aptitud Psicofísica de conductores PGP a nivel nacional. Requerimiento de Compliance para SCT"/>
    <m/>
    <d v="2025-04-29T00:00:00"/>
    <d v="2025-04-14T00:00:00"/>
    <d v="2025-04-30T00:00:00"/>
    <n v="16"/>
    <s v="On time"/>
    <s v="Distribución"/>
    <s v="No"/>
    <x v="0"/>
    <x v="0"/>
    <s v="Digital"/>
    <s v="Braulio Martínez"/>
    <s v="Jesús Guzmán"/>
    <s v="Diego Carpio"/>
    <s v="NA"/>
    <s v="Miguel Delgado"/>
    <s v="Operaciones"/>
    <s v="Si"/>
    <x v="0"/>
    <s v="Producción/Distribución Envasados"/>
    <n v="3"/>
    <n v="5"/>
    <n v="3"/>
    <n v="5"/>
    <n v="3"/>
    <n v="3"/>
    <n v="5"/>
    <n v="405"/>
    <n v="5"/>
    <n v="5"/>
    <n v="4"/>
    <n v="3"/>
    <n v="3"/>
    <n v="5"/>
    <n v="5"/>
    <n v="450"/>
    <n v="855"/>
    <s v="S: BD terminada y APP_x000a_N: Publicación y Capacitación de personal de Operaciones para alimentar información"/>
    <s v="Obtener la información del personal por parte de RH."/>
    <n v="10000"/>
    <m/>
    <x v="0"/>
    <m/>
    <m/>
    <m/>
    <m/>
    <m/>
    <m/>
    <m/>
    <n v="0"/>
    <d v="2025-08-01T00:00:00"/>
    <d v="2026-07-01T00:00:00"/>
    <x v="0"/>
  </r>
  <r>
    <m/>
    <n v="1"/>
    <m/>
    <m/>
    <s v="Herramienta Digital para el análisis y seguimiento de licencias y Constancias Psicofísicas de conductores linde."/>
    <s v="Visor que reportará estatus de licencias y Constancias Psicofísicas de conductores PGP a nivel nacional así como de las alertas emitidas previas a los vencimientos de documentos"/>
    <m/>
    <d v="2025-04-23T00:00:00"/>
    <d v="2025-05-26T00:00:00"/>
    <d v="2025-06-30T00:00:00"/>
    <n v="35"/>
    <s v="On time"/>
    <s v="Distribución"/>
    <s v="No"/>
    <x v="0"/>
    <x v="0"/>
    <s v="Digital"/>
    <s v="Braulio Martínez"/>
    <s v="Diego Carpio"/>
    <s v="Manuel Lozoya"/>
    <s v="NA"/>
    <s v="Miguel Delgado"/>
    <s v="Operaciones"/>
    <s v="Si"/>
    <x v="0"/>
    <s v="Producción/Distribución Envasados"/>
    <n v="3"/>
    <n v="5"/>
    <n v="3"/>
    <n v="5"/>
    <n v="3"/>
    <n v="3"/>
    <n v="5"/>
    <n v="405"/>
    <n v="5"/>
    <n v="5"/>
    <n v="4"/>
    <n v="3"/>
    <n v="3"/>
    <n v="5"/>
    <n v="5"/>
    <n v="450"/>
    <n v="855"/>
    <s v="S: Ya se cuenta con el visor, solo se está ajustando un powerautomate para el envío de alertas."/>
    <m/>
    <s v="Compliance"/>
    <m/>
    <x v="0"/>
    <m/>
    <m/>
    <m/>
    <m/>
    <m/>
    <m/>
    <m/>
    <n v="0"/>
    <m/>
    <m/>
    <x v="0"/>
  </r>
  <r>
    <m/>
    <n v="25"/>
    <m/>
    <m/>
    <s v="BD y APP para el control de Horas de Servicio de Conductores profesionales PGP, Bulk y Nitropet"/>
    <s v="Desarrollo de una Herramienta Digital para llevar el seguimiento y control de las Hrs de servicio de Conductores Profesionales"/>
    <m/>
    <d v="2025-04-30T00:00:00"/>
    <d v="2025-04-30T00:00:00"/>
    <s v="TBD"/>
    <m/>
    <s v="Stand by"/>
    <s v="Distribución"/>
    <s v="No"/>
    <x v="2"/>
    <x v="3"/>
    <s v="Digital"/>
    <m/>
    <s v="Alfredo Luna"/>
    <s v="Eduardo Galván"/>
    <s v="Operaciones"/>
    <s v="Miguel Delgado"/>
    <s v="Operaciones"/>
    <s v="Si"/>
    <x v="2"/>
    <s v="Producción/Distribución Envasados"/>
    <n v="5"/>
    <n v="5"/>
    <n v="4"/>
    <n v="5"/>
    <n v="0"/>
    <n v="3"/>
    <n v="5"/>
    <n v="405"/>
    <n v="5"/>
    <n v="5"/>
    <n v="4"/>
    <n v="1"/>
    <n v="1"/>
    <n v="3"/>
    <n v="1"/>
    <n v="300"/>
    <n v="705"/>
    <s v="S: Se identifica la necesidad y se tienen sesiones con distintas areas del negocio para conocer la tecnología actual disponible. Marina Dávila solicita a Roberto Mtz acceso a las BD de datos donde se tiene reconocimiento facial para primeras pruebas._x000a_N: Sesión con seguridad, IT, Distribución y RH, Semana 12 May para definir alcance de un primer piloto basado en los identificadores de reconocimiento facial instalados en disntintas plantas. Definir con Seguridad e IT cuál será la tecnología estándar a instalar en el resto de las localidades"/>
    <s v="Definición rápida de alcance del proyecto con Manuel Lozoya. Validar lo del login facial con RH dado que las BD y dispositivo son de proveedores externos."/>
    <s v="Compliance"/>
    <m/>
    <x v="0"/>
    <m/>
    <m/>
    <m/>
    <m/>
    <m/>
    <m/>
    <m/>
    <n v="0"/>
    <m/>
    <m/>
    <x v="3"/>
  </r>
  <r>
    <m/>
    <n v="69"/>
    <m/>
    <m/>
    <s v="Identificación proactiva de créditos informales"/>
    <s v="Visor en Power BI para visualizar desviaciones de efectivo"/>
    <m/>
    <d v="2025-05-01T00:00:00"/>
    <d v="2025-06-02T00:00:00"/>
    <d v="2025-07-01T00:00:00"/>
    <n v="29"/>
    <s v="On time"/>
    <s v="Finanzas, RH, Administración"/>
    <m/>
    <x v="3"/>
    <x v="0"/>
    <m/>
    <s v="Aldo Maldonado"/>
    <s v="Oscar Flores"/>
    <s v="Oscar Flores"/>
    <m/>
    <s v="José Ramón Rodríguez"/>
    <s v="PGP Nacional"/>
    <s v="Si"/>
    <x v="2"/>
    <s v="Marketing/Ventas Cilindros"/>
    <n v="3"/>
    <n v="5"/>
    <n v="1"/>
    <n v="5"/>
    <n v="0"/>
    <n v="1"/>
    <n v="5"/>
    <n v="300"/>
    <n v="5"/>
    <n v="5"/>
    <n v="2"/>
    <n v="3"/>
    <n v="5"/>
    <n v="3"/>
    <n v="5"/>
    <n v="420"/>
    <n v="720"/>
    <s v="S: Sesión jueves 10 julio para validación de datos y liberación del visor"/>
    <s v="Concluido"/>
    <s v="Compliance - Soft: Working Capital"/>
    <m/>
    <x v="0"/>
    <m/>
    <m/>
    <m/>
    <m/>
    <m/>
    <m/>
    <m/>
    <n v="0"/>
    <m/>
    <m/>
    <x v="0"/>
  </r>
  <r>
    <s v="G9"/>
    <n v="7"/>
    <s v="AM03224"/>
    <m/>
    <s v="Facturación Dia paciente instituciones públicas RPA"/>
    <s v="Automatizar el proceso de facturación de Día Paciente del negocio de Homecare."/>
    <m/>
    <s v="PROYECTO ANTERIOR"/>
    <d v="2024-01-10T00:00:00"/>
    <d v="2025-01-01T00:00:00"/>
    <n v="357"/>
    <s v="On time"/>
    <s v="Finanzas, RH, Administración"/>
    <s v="No"/>
    <x v="2"/>
    <x v="0"/>
    <s v="IT Local"/>
    <s v="NA"/>
    <s v="Alan Mendoza"/>
    <s v="Nohemí Perez / _x000a_Alan Mendoza"/>
    <s v="Ruben Monterrubio"/>
    <s v="Armando Guerrero"/>
    <s v="PGP Nte./ Occidente / Noroeste"/>
    <s v="Sí"/>
    <x v="0"/>
    <s v="Marketing/Ventas Cilindros"/>
    <n v="3"/>
    <n v="5"/>
    <n v="1"/>
    <n v="5"/>
    <n v="5"/>
    <n v="3"/>
    <n v="3"/>
    <n v="375"/>
    <n v="5"/>
    <n v="5"/>
    <n v="3"/>
    <n v="5"/>
    <n v="5"/>
    <n v="5"/>
    <n v="5"/>
    <n v="495"/>
    <n v="870"/>
    <s v="S: Ya liberado y funcionando._x000a_N: Seguimiento por parte del negocio. Calcular beneficio y reportar $"/>
    <s v="Terminado"/>
    <s v="Reducción de Tiempo"/>
    <m/>
    <x v="6"/>
    <m/>
    <m/>
    <m/>
    <m/>
    <m/>
    <m/>
    <m/>
    <n v="0"/>
    <m/>
    <m/>
    <x v="0"/>
  </r>
  <r>
    <m/>
    <n v="94"/>
    <m/>
    <m/>
    <s v="Herramienta Digital para el Análisis, Monitoreo e identificación de riesgos de manera remota de variables administrativas en Sucursales"/>
    <s v="Herramienta de diagnostico/medición de riesgos en sucursales en los siguientes temas: microcréditos, tiempo de cierre de bitácoras, TDI vs lista de empleados, productos a demostración, añejamiento en productos a demostración entre otras."/>
    <m/>
    <d v="2025-04-01T00:00:00"/>
    <d v="2025-04-01T00:00:00"/>
    <d v="2025-07-01T00:00:00"/>
    <n v="91"/>
    <s v="On time"/>
    <s v="Finanzas, RH, Administración"/>
    <m/>
    <x v="3"/>
    <x v="0"/>
    <m/>
    <s v="Aldo Maldonado"/>
    <s v="Oscar Flores"/>
    <s v="Oscar Flores"/>
    <m/>
    <s v="José Ramón Rodríguez"/>
    <s v="PGP Nacional"/>
    <s v="Si"/>
    <x v="2"/>
    <s v="Marketing/Ventas Cilindros"/>
    <n v="3"/>
    <n v="5"/>
    <n v="1"/>
    <n v="5"/>
    <n v="0"/>
    <n v="1"/>
    <n v="3"/>
    <n v="270"/>
    <n v="5"/>
    <n v="5"/>
    <n v="2"/>
    <n v="3"/>
    <n v="5"/>
    <n v="3"/>
    <n v="5"/>
    <n v="420"/>
    <n v="690"/>
    <s v="S: Se libera herramienta que integra información para monitoreo de indicadores críticos en sucursales._x000a_N: La información de producto a demostración se libera en una herramienta por separardo."/>
    <s v="Concluido"/>
    <s v="Compliance"/>
    <m/>
    <x v="0"/>
    <m/>
    <m/>
    <m/>
    <m/>
    <m/>
    <m/>
    <m/>
    <n v="0"/>
    <m/>
    <m/>
    <x v="0"/>
  </r>
  <r>
    <m/>
    <n v="1"/>
    <s v="AM03136"/>
    <m/>
    <s v="Notificaciones automáticas a Clientes. RPA/AI"/>
    <s v="Automatización de proceso de notificación al cliente al momento de generar una transacción con Linde a su nombre."/>
    <m/>
    <d v="2024-01-01T00:00:00"/>
    <d v="2023-01-11T00:00:00"/>
    <d v="2025-03-01T00:00:00"/>
    <n v="780"/>
    <s v="On time"/>
    <s v="Finanzas, RH, Administración"/>
    <s v="No"/>
    <x v="2"/>
    <x v="0"/>
    <s v="IT Local"/>
    <s v="Marina Dávila"/>
    <s v="Oscar Flores"/>
    <s v="Marina Dávila"/>
    <s v="Carlos Arturo Rodríguez_x000a_/ Armando Ramos"/>
    <s v="José Ramón Rodríguez"/>
    <s v="PGP NAL."/>
    <s v="Sí"/>
    <x v="2"/>
    <s v="Marketing/Ventas Cilindros"/>
    <n v="4"/>
    <n v="5"/>
    <n v="5"/>
    <n v="5"/>
    <n v="1"/>
    <n v="5"/>
    <n v="5"/>
    <n v="450"/>
    <n v="5"/>
    <n v="5"/>
    <n v="2"/>
    <n v="5"/>
    <n v="3"/>
    <n v="3"/>
    <n v="3"/>
    <n v="390"/>
    <n v="840"/>
    <s v="S: RPA terminado, liberado para Cedis Saltillo y Cedis VH,_x000a_N: Continuación de despliegue resto de localidades"/>
    <s v="Marina convoca a Fuerza comercial y CSC para comunicación 26 de Feb, Ctes. 27 de Feb."/>
    <s v="Control de Activos"/>
    <n v="0"/>
    <x v="7"/>
    <m/>
    <m/>
    <m/>
    <m/>
    <m/>
    <m/>
    <m/>
    <n v="0"/>
    <m/>
    <m/>
    <x v="0"/>
  </r>
  <r>
    <m/>
    <n v="82"/>
    <s v="AM03192"/>
    <n v="30489"/>
    <s v="Trackabout Value Streams. Tablero Lento Movimiento"/>
    <s v="Tablero que permite identificar los cilindros que entregamos a los clientes y que no regresan a nuestras plantas en periodos de 30, 45, 60 días (Contador, identifica a clientes con lento movimiento para detonar acciones de recuperación o cobro automático. "/>
    <m/>
    <d v="2024-09-01T00:00:00"/>
    <d v="2024-01-09T00:00:00"/>
    <d v="2025-03-01T00:00:00"/>
    <n v="417"/>
    <s v="On time"/>
    <s v="Finanzas, RH, Administración"/>
    <m/>
    <x v="1"/>
    <x v="0"/>
    <s v="Digital "/>
    <m/>
    <s v="Oscar Flores"/>
    <s v="Oscar Flores"/>
    <s v="Uriel Torres"/>
    <s v="Armando Guerrero"/>
    <s v="PGP Norte"/>
    <s v="Sí"/>
    <x v="3"/>
    <s v="Producción/Distribución Envasados"/>
    <n v="5"/>
    <n v="5"/>
    <n v="5"/>
    <n v="5"/>
    <n v="3"/>
    <n v="3"/>
    <n v="3"/>
    <n v="435"/>
    <n v="5"/>
    <n v="4"/>
    <n v="1"/>
    <n v="3"/>
    <n v="1"/>
    <n v="1"/>
    <n v="3"/>
    <n v="270"/>
    <n v="705"/>
    <s v="S:  Tablero terminado_x000a_N: Corrección de duplicidad de cilindros en TA. Pendiente Integración a CRM para que se generen tareas para una segunda etapa"/>
    <s v="1. Sesión para validar siguientes pasos con el proceso, después de elaborado el reporte - Semana del 3 al 7 de marzo"/>
    <n v="55000"/>
    <m/>
    <x v="8"/>
    <m/>
    <m/>
    <n v="16636"/>
    <n v="10142"/>
    <m/>
    <m/>
    <m/>
    <n v="26778"/>
    <d v="2025-07-01T00:00:00"/>
    <d v="2026-06-01T00:00:00"/>
    <x v="0"/>
  </r>
  <r>
    <m/>
    <n v="123"/>
    <m/>
    <m/>
    <s v="Tablero para identificar a diario las entregas que no se hicieron a clientes de gases especiales"/>
    <s v="Asegurar la comunicación y gestión comercial oportuna con los clientes cuando entregamos de forma parcial o no entregamos"/>
    <m/>
    <d v="2024-12-01T00:00:00"/>
    <m/>
    <m/>
    <m/>
    <s v="No iniciado"/>
    <s v="Finanzas, RH, Administración"/>
    <m/>
    <x v="4"/>
    <x v="2"/>
    <s v="Trans Digital / Digital"/>
    <s v="Definir"/>
    <s v="Raúl Gallegos "/>
    <s v="César Moreno"/>
    <s v="TBD"/>
    <s v="Tania Mercado"/>
    <m/>
    <s v="Sí"/>
    <x v="3"/>
    <s v="Finanzas/RH/Compras/Nitropet"/>
    <m/>
    <m/>
    <m/>
    <m/>
    <m/>
    <m/>
    <m/>
    <n v="0"/>
    <m/>
    <m/>
    <m/>
    <m/>
    <m/>
    <m/>
    <m/>
    <n v="0"/>
    <n v="0"/>
    <s v="S: Se identificó oportunidad con usuario y se requiere definiciones de alcances y líderes para el proyecto._x000a_N: Sesión con Process Owner para tomar definiciones de negocio"/>
    <s v="1. Sesión con Raúl Gallegos para Definir el alcance del proyecto y enlistar requerimientos - 24 al 28 de Mar"/>
    <m/>
    <m/>
    <x v="9"/>
    <m/>
    <m/>
    <m/>
    <m/>
    <m/>
    <m/>
    <m/>
    <n v="0"/>
    <m/>
    <m/>
    <x v="2"/>
  </r>
  <r>
    <s v="E7"/>
    <n v="78"/>
    <m/>
    <m/>
    <s v="Reporte One Page de ventas"/>
    <s v="Reporte integral del área de ventas, que incluye los compromisos de diversos indicadores_x000a_"/>
    <m/>
    <d v="2024-12-01T00:00:00"/>
    <m/>
    <m/>
    <m/>
    <s v="No iniciado"/>
    <s v="Finanzas, RH, Administración"/>
    <m/>
    <x v="4"/>
    <x v="2"/>
    <s v="SSC"/>
    <s v="Desarrollo de Negocios"/>
    <s v="Oscar Flores"/>
    <s v="Ruben González"/>
    <s v="César Paz"/>
    <s v="Tania Mercado"/>
    <s v="Desarrollo de Negocios"/>
    <s v="Sí"/>
    <x v="2"/>
    <s v="Finanzas/RH/Compras/Nitropet"/>
    <n v="3"/>
    <n v="5"/>
    <n v="3"/>
    <n v="5"/>
    <n v="0"/>
    <n v="1"/>
    <n v="5"/>
    <n v="330"/>
    <n v="4"/>
    <n v="5"/>
    <n v="2"/>
    <n v="3"/>
    <n v="3"/>
    <n v="3"/>
    <n v="5"/>
    <n v="375"/>
    <n v="705"/>
    <s v="S: Se definieron requerimientos y se habilitaron en CRM. Tareas para vendedores para registrar compromisos de recolección de cilindros, cobros de rentas. _x000a_N: Retomar proyecto con Negocio, Diseñar reporte. Hacer plan de trabajo. Junta con Negocio para definir requerimientos"/>
    <m/>
    <m/>
    <m/>
    <x v="10"/>
    <m/>
    <m/>
    <m/>
    <m/>
    <m/>
    <m/>
    <m/>
    <n v="0"/>
    <m/>
    <m/>
    <x v="2"/>
  </r>
  <r>
    <m/>
    <n v="83"/>
    <s v="AM03412"/>
    <n v="30490"/>
    <s v="Trackabout Value Streams. Tablero Desviaciones comerciales"/>
    <s v="Identificar todos los cilindros que nos regresan los clientes a los cuales no les entregué originalmente"/>
    <m/>
    <d v="2024-10-01T00:00:00"/>
    <d v="2024-01-09T00:00:00"/>
    <d v="2025-03-04T00:00:00"/>
    <n v="420"/>
    <s v="On time"/>
    <s v="Finanzas, RH, Administración"/>
    <m/>
    <x v="1"/>
    <x v="0"/>
    <s v="Digital "/>
    <m/>
    <s v="Edgar Borquez"/>
    <s v="Oscar Flores"/>
    <s v="Uriel Torres"/>
    <s v="José Ramón Rodríguez"/>
    <s v="PGP Norte"/>
    <s v="Sí"/>
    <x v="3"/>
    <s v="Marketing/Ventas Cilindros"/>
    <n v="5"/>
    <n v="5"/>
    <n v="5"/>
    <n v="5"/>
    <n v="3"/>
    <n v="3"/>
    <n v="3"/>
    <n v="435"/>
    <n v="5"/>
    <n v="4"/>
    <n v="1"/>
    <n v="3"/>
    <n v="1"/>
    <n v="1"/>
    <n v="3"/>
    <n v="270"/>
    <n v="705"/>
    <s v="S:  Tablero terminado _x000a_N: En proceso de identificar casos de desviaciones para tomar acción. En evaluación etapa de integración con CRM"/>
    <s v="1. Dar seguimiento en la semana del 24 al 28 de Feb, para validar la funcionalidad del ultimo requerimiento del filtro._x000a_2. Junta en la semana del 20 al 28 de feb para aterrizar beneficios potenciales en conjunto con el BB (Edgar junto con José Ramon)_x000a_3. Confirmar que la herramienta está terminada y ahora hay que aprovecharla para detectar oportunidades. Sesión 4Mar25"/>
    <n v="41293"/>
    <m/>
    <x v="8"/>
    <m/>
    <n v="12388"/>
    <m/>
    <m/>
    <m/>
    <m/>
    <m/>
    <n v="12388"/>
    <d v="2025-10-01T00:00:00"/>
    <d v="2026-09-01T00:00:00"/>
    <x v="0"/>
  </r>
  <r>
    <m/>
    <n v="91"/>
    <m/>
    <n v="30491"/>
    <s v="Trackabout Value Streams Dashboard. &quot;Black Hole&quot; "/>
    <s v="Herramienta de análisis de datos digital para identificar aquellos cilindros que NO estaban registrados en inventario de activos y gracias a Trackabout se recuperan."/>
    <m/>
    <d v="2024-09-01T00:00:00"/>
    <d v="2024-01-09T00:00:00"/>
    <d v="2025-04-01T00:00:00"/>
    <n v="448"/>
    <s v="En riesgo o vencido &gt; 2 meses"/>
    <s v="Finanzas, RH, Administración"/>
    <m/>
    <x v="1"/>
    <x v="0"/>
    <s v="Digital "/>
    <s v="Aldo Maldonado"/>
    <s v="Erika Acosta"/>
    <s v="Erika Acosta"/>
    <s v="Uriel Torres"/>
    <s v="Civoney Alvarez"/>
    <s v="PGP Norte"/>
    <s v="Sí"/>
    <x v="3"/>
    <s v="Producción/Distribución Envasados"/>
    <n v="3"/>
    <n v="5"/>
    <n v="1"/>
    <n v="5"/>
    <n v="1"/>
    <n v="3"/>
    <n v="5"/>
    <n v="345"/>
    <n v="5"/>
    <n v="5"/>
    <n v="3"/>
    <n v="3"/>
    <n v="1"/>
    <n v="3"/>
    <n v="3"/>
    <n v="345"/>
    <n v="690"/>
    <s v="S:  Tablero elaborado en validación (elaborado por Aldo Maldonado). Se está realizando limpieza de datos en TA._x000a_N: Definir si el tablero actual cumple el objetivo, sino hacer los ajustes pertinentes. Validar la calidad de los datos en TA."/>
    <s v="1. Sesión para revisar alcance del reporte existente y levantar requerimientos - Semana del 3 al 7 de marzo"/>
    <s v="Control de Activos"/>
    <m/>
    <x v="8"/>
    <m/>
    <m/>
    <m/>
    <m/>
    <m/>
    <m/>
    <m/>
    <n v="0"/>
    <m/>
    <m/>
    <x v="0"/>
  </r>
  <r>
    <s v="A8"/>
    <n v="118"/>
    <m/>
    <m/>
    <s v="Planeación centralizada de rutas para conductores Retail"/>
    <m/>
    <m/>
    <d v="2024-02-01T00:00:00"/>
    <m/>
    <m/>
    <m/>
    <s v="No iniciado"/>
    <s v="Finanzas, RH, Administración"/>
    <m/>
    <x v="2"/>
    <x v="2"/>
    <s v="IT Local "/>
    <m/>
    <s v="Marco Pacheco"/>
    <s v="Deyanira Blanco "/>
    <s v="Juan Romero "/>
    <s v="José Ramón Rodríguez"/>
    <s v="PGP Nte./ Occidente / Noroeste"/>
    <s v="Sí"/>
    <x v="2"/>
    <s v="Marketing/Ventas Cilindros"/>
    <n v="5"/>
    <n v="5"/>
    <n v="3"/>
    <n v="5"/>
    <n v="3"/>
    <n v="3"/>
    <n v="3"/>
    <n v="405"/>
    <m/>
    <m/>
    <m/>
    <m/>
    <m/>
    <m/>
    <m/>
    <n v="0"/>
    <n v="405"/>
    <s v="S: Se identifica la necesidad de mejorar el canal Express. Se busca planeación centralizada con Geoposiciones y todo lo que implica para aprovechar los reportes de desviaciones actuales que se monitorean en Distribución. Ya se está avanzando con el geoposicionamiento de clientes, Gdl., Valle de México, Mty.. Se tiene un piloto corriendo en Gdl.. Valle de México ya están Geoposicionados 100%, Mty. ya se tienen las geoposiciones y falta que carguen la info en Roadnet._x000a__x000a_N: Revisar del piloto de Gdl. los hallazgos encontrados._x000a_"/>
    <s v="Agendar sesión para definir requerimientos de Negocio 3Mar25_x000a__x000a_Seguimiento al los resultados. "/>
    <m/>
    <m/>
    <x v="11"/>
    <m/>
    <m/>
    <m/>
    <m/>
    <m/>
    <m/>
    <m/>
    <n v="0"/>
    <m/>
    <m/>
    <x v="2"/>
  </r>
  <r>
    <m/>
    <n v="114"/>
    <m/>
    <m/>
    <s v="Cámaras en áreas designadas para recuperación de cilindros "/>
    <s v="Instalación de cámaras que con IA detecten en las localidades faltas de compliance."/>
    <m/>
    <d v="2025-01-01T00:00:00"/>
    <m/>
    <m/>
    <m/>
    <s v="No iniciado"/>
    <s v="Finanzas, RH, Administración"/>
    <s v="No"/>
    <x v="1"/>
    <x v="2"/>
    <s v="Digital / IT"/>
    <s v="NA"/>
    <s v="Erika Acosta"/>
    <s v="Erika Acosta"/>
    <s v="TBD"/>
    <s v="Tania Mercado"/>
    <s v="Operaciones"/>
    <s v="Sí"/>
    <x v="3"/>
    <s v="Finanzas/RH/Compras/Nitropet"/>
    <n v="3"/>
    <n v="1"/>
    <n v="4"/>
    <n v="5"/>
    <n v="5"/>
    <n v="3"/>
    <n v="3"/>
    <n v="360"/>
    <n v="3"/>
    <n v="2"/>
    <n v="5"/>
    <n v="1"/>
    <n v="1"/>
    <n v="1"/>
    <n v="1"/>
    <n v="210"/>
    <n v="570"/>
    <s v="S: Se enlista necesidad general_x000a_N: Se requiere reunión con Negocio para detallar alcances y detalle de requerimientos"/>
    <s v="Validar alcance de este proyecto."/>
    <m/>
    <m/>
    <x v="4"/>
    <m/>
    <m/>
    <m/>
    <m/>
    <m/>
    <m/>
    <m/>
    <n v="0"/>
    <m/>
    <m/>
    <x v="2"/>
  </r>
  <r>
    <m/>
    <n v="93"/>
    <m/>
    <m/>
    <s v="Visor Seguimiento de cilindros vacios pendientes de enviar a planta"/>
    <s v="Reporte que permita visualizar las órdenes de sistema donde no se han enviado los cilindros vacíos a planta"/>
    <m/>
    <d v="2025-04-01T00:00:00"/>
    <m/>
    <m/>
    <m/>
    <s v="No iniciado"/>
    <s v="Finanzas, RH, Administración"/>
    <m/>
    <x v="3"/>
    <x v="2"/>
    <m/>
    <s v="Aldo Maldonado"/>
    <s v="Oscar Flores"/>
    <s v="Oscar Flores"/>
    <m/>
    <s v="José Ramón Rodríguez"/>
    <s v="PGP Nacional"/>
    <s v="Si"/>
    <x v="2"/>
    <s v="Producción/Distribución Envasados"/>
    <n v="3"/>
    <n v="5"/>
    <n v="1"/>
    <n v="5"/>
    <n v="0"/>
    <n v="1"/>
    <n v="3"/>
    <n v="270"/>
    <n v="5"/>
    <n v="5"/>
    <n v="2"/>
    <n v="3"/>
    <n v="5"/>
    <n v="3"/>
    <n v="5"/>
    <n v="420"/>
    <n v="690"/>
    <s v="S: Definición de requerimientos"/>
    <m/>
    <m/>
    <m/>
    <x v="1"/>
    <m/>
    <m/>
    <m/>
    <m/>
    <m/>
    <m/>
    <m/>
    <n v="0"/>
    <m/>
    <m/>
    <x v="2"/>
  </r>
  <r>
    <m/>
    <n v="1"/>
    <m/>
    <n v="30498"/>
    <s v="Aplicación Qliq _x000a_Lento movimiento"/>
    <s v="Analizar la información generada por TA para identificar oportunidades de Lento movimiento, mejorar y monitorear el inventario por localidad "/>
    <m/>
    <d v="2025-01-01T00:00:00"/>
    <d v="2025-01-07T00:00:00"/>
    <d v="2025-05-23T00:00:00"/>
    <n v="136"/>
    <s v="On time"/>
    <s v="Finanzas, RH, Administración"/>
    <m/>
    <x v="1"/>
    <x v="0"/>
    <s v="Digital "/>
    <m/>
    <s v="Erika Acosta"/>
    <s v="Anabel Estrada / Brenda Ramírez"/>
    <s v="TBD"/>
    <s v="Aldo Maldonado"/>
    <s v="Operaciones"/>
    <s v="Sí"/>
    <x v="2"/>
    <s v="Producción/Distribución Envasados"/>
    <n v="5"/>
    <n v="5"/>
    <n v="2"/>
    <n v="5"/>
    <n v="3"/>
    <n v="3"/>
    <n v="3"/>
    <n v="390"/>
    <n v="5"/>
    <n v="5"/>
    <n v="3"/>
    <n v="5"/>
    <n v="3"/>
    <n v="5"/>
    <n v="3"/>
    <n v="435"/>
    <n v="825"/>
    <s v="S: Realización de cambios solicitados, no hay nada pendiente por desarrollar. Herramienta liberada._x000a_N: Revisar con usuarios el uso de la herramienta."/>
    <m/>
    <s v="Control de Activos"/>
    <m/>
    <x v="8"/>
    <m/>
    <m/>
    <m/>
    <m/>
    <m/>
    <m/>
    <m/>
    <n v="0"/>
    <m/>
    <m/>
    <x v="0"/>
  </r>
  <r>
    <s v="G10"/>
    <n v="2"/>
    <s v="AM02959"/>
    <n v="30572"/>
    <s v="Pricing Precision con AI (Pricing Precision - Mexico)"/>
    <s v="Modelo IA que analiza precios de clientes por variables: producto, región, volumen, tipo de cliente. Para detectar oportunidades de incrementos con la herramienta. PRICE TAG de manera automática."/>
    <m/>
    <s v="TBD"/>
    <d v="2024-08-01T00:00:00"/>
    <d v="2025-05-30T00:00:00"/>
    <n v="302"/>
    <s v="On time"/>
    <s v="Finanzas, RH, Administración"/>
    <s v="No"/>
    <x v="1"/>
    <x v="0"/>
    <s v="Global AI"/>
    <s v="NA"/>
    <s v="Ninfaedith Fernández"/>
    <s v="Ninfaedith Fernández"/>
    <s v="Iván Arredondo"/>
    <s v="Tania Mercado"/>
    <s v="Finanzas /Compras / IT"/>
    <s v="Sí"/>
    <x v="0"/>
    <s v="Finanzas/RH/Compras/Nitropet"/>
    <n v="4"/>
    <n v="5"/>
    <n v="5"/>
    <n v="5"/>
    <n v="5"/>
    <n v="3"/>
    <n v="5"/>
    <n v="480"/>
    <n v="5"/>
    <n v="5"/>
    <n v="2"/>
    <n v="5"/>
    <n v="3"/>
    <n v="5"/>
    <n v="5"/>
    <n v="450"/>
    <n v="930"/>
    <s v="S: terminada primera etapa del modelo. Se planea utilizarlo en la campaña de precios de junio/julio 2025."/>
    <s v=" El plan es usar el pricing precisión en la sig campaña (junio-julio 25)"/>
    <n v="1512000"/>
    <m/>
    <x v="12"/>
    <m/>
    <m/>
    <m/>
    <m/>
    <m/>
    <m/>
    <m/>
    <n v="0"/>
    <d v="2025-08-01T00:00:00"/>
    <d v="2026-07-01T00:00:00"/>
    <x v="0"/>
  </r>
  <r>
    <m/>
    <n v="129"/>
    <m/>
    <m/>
    <s v="Fase 2 de sistema de dotaciones"/>
    <s v="Terminar integraciones con JDE y CRM como etapa 2 del proyecto._x000a_"/>
    <m/>
    <d v="2024-12-01T00:00:00"/>
    <m/>
    <m/>
    <m/>
    <s v="No iniciado"/>
    <s v="Finanzas, RH, Administración"/>
    <m/>
    <x v="2"/>
    <x v="2"/>
    <s v="SSC"/>
    <m/>
    <s v="Erika Acosta"/>
    <s v="Erika Acosta"/>
    <s v="Sergio Villalobos"/>
    <s v="Tania Mercado"/>
    <s v="Excelencia operacional "/>
    <s v="Sí"/>
    <x v="3"/>
    <s v="Finanzas/RH/Compras/Nitropet"/>
    <m/>
    <m/>
    <m/>
    <m/>
    <m/>
    <m/>
    <m/>
    <n v="0"/>
    <m/>
    <m/>
    <m/>
    <m/>
    <m/>
    <m/>
    <m/>
    <n v="0"/>
    <m/>
    <s v="S: Revisar con Montserrat Mejía"/>
    <s v="1. Sesión con Erika Acosta para validar el alcance de requerimientos y como acelerar el proyecto - 3 al 7 de marzo"/>
    <m/>
    <m/>
    <x v="13"/>
    <m/>
    <m/>
    <m/>
    <m/>
    <m/>
    <m/>
    <m/>
    <n v="0"/>
    <m/>
    <m/>
    <x v="2"/>
  </r>
  <r>
    <m/>
    <n v="1"/>
    <s v="AM02959"/>
    <n v="30572"/>
    <s v="Herramienta Digital, Visor Pricing Precision - Mexico"/>
    <s v="El visor dará la info de la situación actual de precios a nivel cliente - producto, así como recomendaciones/oportunidades de precios siguiendo el modelo de Pricing Precision (IA). Muesta historico de precios, comparativa vs. el promedio, etc."/>
    <m/>
    <d v="2025-06-25T00:00:00"/>
    <d v="2025-02-13T00:00:00"/>
    <d v="2025-06-25T00:00:00"/>
    <n v="132"/>
    <s v="On time"/>
    <s v="Finanzas, RH, Administración"/>
    <s v="No"/>
    <x v="1"/>
    <x v="0"/>
    <s v="Global AI"/>
    <s v="NA"/>
    <s v="Ninfaedith Fernández"/>
    <s v="Pablo Vela"/>
    <s v="Iván Arredondo"/>
    <s v="Tania Mercado"/>
    <s v="Finanzas /Compras / IT"/>
    <s v="Sí"/>
    <x v="0"/>
    <s v="Finanzas/RH/Compras/Nitropet"/>
    <n v="4"/>
    <n v="5"/>
    <n v="3"/>
    <n v="5"/>
    <n v="5"/>
    <n v="3"/>
    <n v="5"/>
    <n v="450"/>
    <n v="5"/>
    <n v="5"/>
    <n v="2"/>
    <n v="5"/>
    <n v="5"/>
    <n v="1"/>
    <n v="5"/>
    <n v="420"/>
    <n v="870"/>
    <s v="Proyecto terminado, solo falta presentación con Pablo Vela"/>
    <m/>
    <n v="1512000"/>
    <m/>
    <x v="12"/>
    <m/>
    <m/>
    <m/>
    <m/>
    <m/>
    <m/>
    <m/>
    <n v="0"/>
    <m/>
    <m/>
    <x v="0"/>
  </r>
  <r>
    <m/>
    <n v="127"/>
    <m/>
    <m/>
    <s v="Centralización digitalización de expedientes"/>
    <s v="Digitalización y resguardo centralizado de expedientes de clientes de GE."/>
    <m/>
    <d v="2025-01-01T00:00:00"/>
    <m/>
    <m/>
    <m/>
    <s v="No iniciado"/>
    <s v="Finanzas, RH, Administración"/>
    <m/>
    <x v="2"/>
    <x v="2"/>
    <s v="Externo /IT"/>
    <m/>
    <s v="Erika Acosta"/>
    <s v="Erika Acosta"/>
    <s v="TBD"/>
    <s v="Tania Mercado"/>
    <m/>
    <s v="Sí"/>
    <x v="2"/>
    <s v="Finanzas/RH/Compras/Nitropet"/>
    <m/>
    <m/>
    <m/>
    <m/>
    <m/>
    <m/>
    <m/>
    <n v="0"/>
    <m/>
    <m/>
    <m/>
    <m/>
    <m/>
    <m/>
    <m/>
    <n v="0"/>
    <n v="0"/>
    <s v="S: Se justificó centralizar físicamente los expedientes y Digitalizarlos con un Proveedor Externo_x000a_N: En proceso la contratación del proveedor_x000a_"/>
    <m/>
    <m/>
    <m/>
    <x v="1"/>
    <m/>
    <m/>
    <m/>
    <m/>
    <m/>
    <m/>
    <m/>
    <n v="0"/>
    <m/>
    <m/>
    <x v="2"/>
  </r>
  <r>
    <m/>
    <n v="100"/>
    <m/>
    <m/>
    <s v="App para seguimiento de buenas prácticas de producto medicinal en sucursales."/>
    <s v="Llevar el seguimiento de visitas y hallazgos de los responsables sanitarios a las sucursales."/>
    <m/>
    <d v="2025-02-01T00:00:00"/>
    <m/>
    <m/>
    <m/>
    <s v="No iniciado"/>
    <s v="Finanzas, RH, Administración"/>
    <s v="No"/>
    <x v="0"/>
    <x v="2"/>
    <s v="Digital"/>
    <s v="Santiago Juárez"/>
    <s v="Oscar Flores"/>
    <s v="Aldo Maldonado"/>
    <s v="N/A"/>
    <s v="José Ramón Rodríguez"/>
    <s v="PGP Nacional"/>
    <s v="Sí"/>
    <x v="0"/>
    <s v="Marketing/Ventas Cilindros"/>
    <n v="3"/>
    <n v="5"/>
    <n v="1"/>
    <n v="3"/>
    <n v="0"/>
    <n v="5"/>
    <n v="3"/>
    <n v="300"/>
    <n v="5"/>
    <n v="5"/>
    <n v="4"/>
    <n v="3"/>
    <n v="3"/>
    <n v="3"/>
    <n v="3"/>
    <n v="390"/>
    <n v="690"/>
    <s v="S: Se identificó la oportunidad_x000a_N: Sesión con el negocio para definir requerimientos"/>
    <s v="Este proyecto es posible se cancele dado que quedó incluido en el proyecto solciitado por el Ing. Galván."/>
    <m/>
    <m/>
    <x v="14"/>
    <m/>
    <m/>
    <m/>
    <m/>
    <m/>
    <m/>
    <m/>
    <n v="0"/>
    <m/>
    <m/>
    <x v="2"/>
  </r>
  <r>
    <m/>
    <n v="74"/>
    <m/>
    <m/>
    <s v="Actualización plan compensación a vendedores PGP &amp; Merchant"/>
    <s v="Update de la matriz digital para generar la compensación variable a vendedores de GE y Merchant."/>
    <m/>
    <d v="2024-12-01T00:00:00"/>
    <m/>
    <m/>
    <m/>
    <s v="No iniciado"/>
    <s v="Finanzas, RH, Administración"/>
    <m/>
    <x v="2"/>
    <x v="2"/>
    <s v="IT Local "/>
    <s v="No aplica"/>
    <s v="Pablo Vela"/>
    <s v="Ninfaedith Fernández"/>
    <s v="Velia Niño"/>
    <s v="Tania Mercado"/>
    <s v="Finanzas /Compras / IT"/>
    <s v="Sí"/>
    <x v="2"/>
    <s v="Finanzas/RH/Compras/Nitropet"/>
    <n v="4"/>
    <n v="5"/>
    <n v="4"/>
    <n v="5"/>
    <n v="3"/>
    <n v="5"/>
    <n v="5"/>
    <n v="465"/>
    <n v="3"/>
    <n v="2"/>
    <n v="2"/>
    <n v="3"/>
    <n v="3"/>
    <n v="1"/>
    <n v="3"/>
    <n v="255"/>
    <n v="720"/>
    <s v="S: Proveedor seleccionado, en proceso de alta y sesiones iniciales de analisis de alcance y plan de desarrollo_x000a_N: Concuir el proceso de arranque y hacer seguimiento de sprints "/>
    <m/>
    <m/>
    <m/>
    <x v="1"/>
    <m/>
    <m/>
    <m/>
    <m/>
    <m/>
    <m/>
    <m/>
    <n v="0"/>
    <m/>
    <m/>
    <x v="2"/>
  </r>
  <r>
    <s v="G6"/>
    <n v="4"/>
    <m/>
    <n v="30571"/>
    <s v="Price Tag"/>
    <s v="Automatización de las campañas dinámicas de incremento de precios. Identifica rezagos en repaso de la inflación interna. Se alimenta del modelo del proyecto PRICING PRECISION."/>
    <m/>
    <s v="PROYECTO ANTERIOR"/>
    <d v="2024-08-15T00:00:00"/>
    <d v="2025-11-01T00:00:00"/>
    <n v="411"/>
    <s v="En riesgo o vencido &gt; 2 meses"/>
    <s v="Finanzas, RH, Administración"/>
    <s v="No"/>
    <x v="1"/>
    <x v="3"/>
    <s v="Digital EEUU"/>
    <s v="NA"/>
    <s v="Ninfaedith Fernández"/>
    <s v="Oscar Flores / Ninfaedith Fernández"/>
    <s v="Iván Arredondo/ Frank Mufalli"/>
    <s v="Tania Mercado"/>
    <s v="PGP Centro/Sur"/>
    <s v="Sí"/>
    <x v="0"/>
    <s v="Finanzas/RH/Compras/Nitropet"/>
    <n v="4"/>
    <n v="5"/>
    <n v="3"/>
    <n v="5"/>
    <n v="5"/>
    <n v="3"/>
    <n v="5"/>
    <n v="450"/>
    <n v="5"/>
    <n v="5"/>
    <n v="2"/>
    <n v="5"/>
    <n v="3"/>
    <n v="3"/>
    <n v="3"/>
    <n v="390"/>
    <n v="840"/>
    <s v="S: Sigue pendiente el tema de las jerarquías. Se armó un file por parte de PYC y actualmente el desarrollador de la corporación  está configurando la información pero va  muy lento y aparte notificó que se va de la compañía en diciembre. _x000a_ Update: 28 octubre 2025 por NinfaEdith Fernández"/>
    <s v="Hablar con José Pinto para agilizar la solución o que defina un deadline para que quede el punto de las jerarquías."/>
    <n v="80000"/>
    <m/>
    <x v="12"/>
    <m/>
    <m/>
    <m/>
    <m/>
    <m/>
    <m/>
    <m/>
    <n v="0"/>
    <m/>
    <m/>
    <x v="3"/>
  </r>
  <r>
    <m/>
    <n v="15"/>
    <m/>
    <m/>
    <s v="App para administración de vigilancia, intendencia y servicios TI latina "/>
    <s v="Digitalizar y simplificar el proceso de inasistencias de vigilancia y seguridad para llevar un control Digital."/>
    <m/>
    <d v="2025-02-01T00:00:00"/>
    <d v="2025-06-01T00:00:00"/>
    <d v="2025-10-20T00:00:00"/>
    <n v="141"/>
    <s v="On time"/>
    <s v="Finanzas, RH, Administración"/>
    <s v="No"/>
    <x v="3"/>
    <x v="0"/>
    <s v="Digital"/>
    <s v="Aldo Maldonado"/>
    <s v="Oscar Flores"/>
    <s v="Oscar Flores"/>
    <m/>
    <s v="José Ramón Rodríguez"/>
    <s v="PGP Nacional"/>
    <s v="Sí"/>
    <x v="0"/>
    <s v="Marketing/Ventas Cilindros"/>
    <n v="3"/>
    <n v="5"/>
    <n v="1"/>
    <n v="5"/>
    <n v="0"/>
    <n v="5"/>
    <n v="3"/>
    <n v="330"/>
    <n v="5"/>
    <n v="5"/>
    <n v="4"/>
    <n v="3"/>
    <n v="3"/>
    <n v="3"/>
    <n v="3"/>
    <n v="390"/>
    <n v="720"/>
    <s v="Aplicación terminada, actualmente se están corriendo ya pruebas piloto en algunas tiendas. Updat 28 octubre 2025 por Oscar Flores"/>
    <m/>
    <n v="20000"/>
    <m/>
    <x v="0"/>
    <m/>
    <m/>
    <m/>
    <m/>
    <m/>
    <m/>
    <m/>
    <n v="0"/>
    <m/>
    <m/>
    <x v="0"/>
  </r>
  <r>
    <m/>
    <n v="22"/>
    <m/>
    <m/>
    <s v="Sistema de resurtimiento en JDE de HG (RPS - POP)"/>
    <s v="Desarrollo de un sistema que identifique producto en lento movimiento para transferencia a otras localidades e incrementar ventas."/>
    <m/>
    <d v="2023-01-01T00:00:00"/>
    <d v="2024-03-30T00:00:00"/>
    <d v="2025-02-01T00:00:00"/>
    <n v="549"/>
    <s v="En riesgo o vencido &gt; 2 meses"/>
    <s v="Finanzas, RH, Administración"/>
    <m/>
    <x v="2"/>
    <x v="3"/>
    <s v="IT Local"/>
    <m/>
    <s v="Marco Pacheco"/>
    <s v="Nancy González"/>
    <s v="Jaime Hernández"/>
    <s v="José Ramón Rodríguez"/>
    <s v="Nacional"/>
    <s v="Sí"/>
    <x v="2"/>
    <s v="Marketing/Ventas Cilindros"/>
    <n v="5"/>
    <n v="5"/>
    <n v="2"/>
    <n v="5"/>
    <n v="5"/>
    <n v="3"/>
    <n v="5"/>
    <n v="450"/>
    <n v="4"/>
    <n v="2"/>
    <n v="1"/>
    <n v="5"/>
    <n v="3"/>
    <n v="1"/>
    <n v="1"/>
    <n v="255"/>
    <n v="705"/>
    <s v="S: Se identifica la necesidad de desarrollador externo. Salvador cotizó 7.2KUSD mensual por 7 meses de desarrollo con Proveedor TCIS. Actualmente se encuentra en desarrollo por el proveedor externo, fecha estimada de terminación de desarrollo ene-26._x000a_N: Revisar con Marco Pacheco Beneficios estimados del proyecto"/>
    <s v="Seguimiento a desarrollo (proveedor externo), inició en ago-25, fecha estimada de terminación de desarrollo ene-26"/>
    <n v="150000"/>
    <m/>
    <x v="15"/>
    <m/>
    <m/>
    <m/>
    <m/>
    <m/>
    <m/>
    <m/>
    <n v="0"/>
    <m/>
    <m/>
    <x v="4"/>
  </r>
  <r>
    <m/>
    <n v="1"/>
    <m/>
    <m/>
    <s v="Asistente virtual con AI para consulta de información confiable y aseguramiento de requisitos en el proceso de Exportación de Gases"/>
    <s v="Asistente de AI mediante el uso de NITRO y Copilot que permite consultar información actualizada de normativas y procedimientos que permitan llevar a cabo un proceso de exportación de Gases basado en información actualizada y en Compliance"/>
    <m/>
    <d v="2025-01-01T00:00:00"/>
    <d v="2025-03-13T00:00:00"/>
    <d v="2025-04-30T00:00:00"/>
    <n v="48"/>
    <s v="On time"/>
    <s v="Finanzas, RH, Administración"/>
    <m/>
    <x v="3"/>
    <x v="0"/>
    <s v="Global AI"/>
    <m/>
    <s v="Raúl Gallegos "/>
    <s v="Karla Beatriz García"/>
    <s v="Gerardo Moya"/>
    <s v="José Ramón Rodríguez"/>
    <s v="Nacional"/>
    <s v="Sí"/>
    <x v="4"/>
    <s v="Marketing/Ventas Cilindros"/>
    <n v="3"/>
    <n v="5"/>
    <n v="1"/>
    <n v="5"/>
    <n v="1"/>
    <n v="1"/>
    <n v="3"/>
    <n v="285"/>
    <n v="5"/>
    <n v="5"/>
    <n v="5"/>
    <n v="5"/>
    <n v="5"/>
    <n v="5"/>
    <n v="5"/>
    <n v="525"/>
    <n v="810"/>
    <s v="S: Sesión con Negocio Karla García. Se determinó arrancar con  Ley Aduanera / IATA / IMO se utilizará NITRO en combinación con Copilot para consultas. Se realizaron manuales de negocio OTC para Vta de Exportaciones, Vta de HG´s CIls y Equipos para exportaciones, Procedimiento de Importación para Vta Internacional y las Hojas de Seguras de los principales Productos, se cotizaron las guías de la IATA e IMO en versión PDF 2025, aprox 600 USD c/u, Se acuerda arrancar con Exportaciones (3 personas). Se suben Documentos semana del 7 de Abr. _x000a_N: Hacer la compra de las Guías, Karla García. Subir los documentos pendientes por subir. Para la parte de importaciones se enlazará con el proyecto de aplicación Juan Daniel Gonzalez."/>
    <s v="1. Se requiere conseguir los documentos Digitales para darlos de alta junto con los Fotamos Básicos DGD Packing list y documentos comerciales_x000a__x000a_2. Se agenda sesión de seguimiento con Karla García para semana 22 de Abril y par revisar con Miguel Mtz sesión 7 de Mayo."/>
    <n v="20000"/>
    <m/>
    <x v="6"/>
    <m/>
    <m/>
    <m/>
    <m/>
    <m/>
    <m/>
    <m/>
    <n v="0"/>
    <m/>
    <m/>
    <x v="0"/>
  </r>
  <r>
    <m/>
    <n v="1"/>
    <m/>
    <n v="34795"/>
    <s v="Réplica del visor 360 (Contratos)"/>
    <s v="Réplica del visor 360 líquidos sección de Contratos para medir el nivel de contratación y blindaje de los clientes de PGP Cilindros. Da visibilidad de los clientes que se tienen con contrato y cuáles no, de manera que la fuerza de ventas gestione los contratos faltantes. El dashboard muestra a nivel cliente si tiene o no contrato y si cumple con lo parámetros de blindaje._x000a_"/>
    <m/>
    <d v="2025-06-25T00:00:00"/>
    <d v="2025-06-18T00:00:00"/>
    <d v="2025-11-15T00:00:00"/>
    <n v="139"/>
    <s v="En riesgo ente &gt;1&lt;2 meses"/>
    <s v="Finanzas, RH, Administración"/>
    <s v="No"/>
    <x v="1"/>
    <x v="3"/>
    <s v="T. Digital"/>
    <s v="NA"/>
    <s v="Cristina López"/>
    <s v="Ninfaedith Fernández"/>
    <s v="Nancy Arellano"/>
    <s v="Tania Mercado"/>
    <s v="Finanzas /Compras / IT"/>
    <s v="Sí"/>
    <x v="0"/>
    <s v="Finanzas/RH/Compras/Nitropet"/>
    <n v="5"/>
    <n v="5"/>
    <n v="5"/>
    <n v="5"/>
    <n v="5"/>
    <n v="3"/>
    <n v="5"/>
    <n v="495"/>
    <n v="5"/>
    <n v="5"/>
    <n v="2"/>
    <n v="5"/>
    <n v="5"/>
    <n v="1"/>
    <n v="5"/>
    <n v="420"/>
    <n v="915"/>
    <s v="S:fFalta  la parte del blindaje en el CRM que es donde debe tomar la información, se está trabajando con Ana Treviño. Se espera terminar el proyecto a fin de octubre o más tardar primera quincena de noviembre._x000a_ ."/>
    <s v="Falta calcular beneficios duros, falta dar de alta con Tania Mercado para validar cómo hacer el cálculo de beneficios."/>
    <s v="Compliance"/>
    <m/>
    <x v="6"/>
    <m/>
    <m/>
    <m/>
    <m/>
    <m/>
    <m/>
    <m/>
    <n v="0"/>
    <m/>
    <m/>
    <x v="3"/>
  </r>
  <r>
    <m/>
    <m/>
    <m/>
    <m/>
    <s v="Directorio de Localidades Linde en México"/>
    <s v="Directorio que presenta información de todas las localidades e inmuebles en Linde México. Consta de un visor de directorio que puede ser editado por los owners de localidades vía una APP."/>
    <m/>
    <d v="2025-09-01T00:00:00"/>
    <d v="2025-10-01T00:00:00"/>
    <d v="2025-10-30T00:00:00"/>
    <n v="29"/>
    <s v="On time"/>
    <s v="Finanzas, RH, Administración"/>
    <s v="No"/>
    <x v="0"/>
    <x v="0"/>
    <s v="Digital"/>
    <s v="David Márquez"/>
    <s v="Diana Rodríguez"/>
    <s v="Claudia Oliden"/>
    <s v="NA"/>
    <s v="Miguel Delgado"/>
    <s v="Legal"/>
    <s v="Sí"/>
    <x v="0"/>
    <s v="Legal"/>
    <n v="5"/>
    <n v="1"/>
    <n v="5"/>
    <n v="3"/>
    <n v="1"/>
    <n v="3"/>
    <n v="3"/>
    <n v="315"/>
    <n v="5"/>
    <n v="5"/>
    <n v="4"/>
    <n v="3"/>
    <n v="5"/>
    <n v="5"/>
    <n v="5"/>
    <n v="480"/>
    <n v="795"/>
    <s v="S: APP y visor finalizado. Como segunda etapa es pedir el apoyo de los dueños de los negocios para terminar de alimentar datos faltantes de localidades."/>
    <m/>
    <m/>
    <m/>
    <x v="0"/>
    <m/>
    <m/>
    <m/>
    <m/>
    <m/>
    <m/>
    <m/>
    <n v="0"/>
    <m/>
    <m/>
    <x v="0"/>
  </r>
  <r>
    <m/>
    <n v="6"/>
    <m/>
    <m/>
    <s v="Uso de Inteligencia Artificial para consulta de información confiable y aseguramiento de requisitos en el proceso de importacion de Gases Especiales."/>
    <s v="Facilitar y agilizar el proceso de búsqueda de información relevante de Exportaciones  a través de NITRO"/>
    <m/>
    <d v="2025-03-01T00:00:00"/>
    <d v="2025-03-13T00:00:00"/>
    <d v="2025-11-01T00:00:00"/>
    <n v="236"/>
    <s v="En riesgo ente &gt;1&lt;2 meses"/>
    <s v="Finanzas, RH, Administración"/>
    <m/>
    <x v="3"/>
    <x v="3"/>
    <s v="Global AI"/>
    <m/>
    <s v="Raúl Gallegos "/>
    <s v="Karla Beatriz García"/>
    <s v="Gerardo Moya"/>
    <s v="Tania Mercado"/>
    <m/>
    <s v="Sí"/>
    <x v="4"/>
    <s v="Finanzas/RH/Compras/Nitropet"/>
    <n v="3"/>
    <n v="5"/>
    <n v="1"/>
    <n v="5"/>
    <n v="1"/>
    <n v="1"/>
    <n v="3"/>
    <n v="285"/>
    <n v="5"/>
    <n v="5"/>
    <n v="5"/>
    <n v="5"/>
    <n v="5"/>
    <n v="5"/>
    <n v="5"/>
    <n v="525"/>
    <n v="810"/>
    <s v="S: En análisis requirimientos de info para importaciones y se correrá en paralelo con Proyecto de Exportaciones"/>
    <s v="1. Se requiere conseguir los documentos Digitales para darlos de alta junto con los Fotamos Básicos DGD Packing list y documentos comerciales_x000a_2. Se agenda sesión de seguimiento con Karla García para semana 20 de Marzo_x000a_3. Agosto 2025 / El proyecto se divide en dos partes : 1. Desarrollo de aplicactivo para la administración de los productos (IT), 2. Desarrollo de un visor para visibilidad de la información para el área comercial. "/>
    <m/>
    <m/>
    <x v="6"/>
    <m/>
    <m/>
    <m/>
    <m/>
    <m/>
    <m/>
    <m/>
    <n v="0"/>
    <m/>
    <m/>
    <x v="4"/>
  </r>
  <r>
    <m/>
    <n v="92"/>
    <m/>
    <m/>
    <s v="Dashboard Digital de KPI´s  Administrativos para Sucursales"/>
    <s v="Herramienta donde se integran los KPIs de forma diaria para seguimiento y toma de acciones de forma oportuna en temas adminisrativos: reclamaciones, bitácoras, uso HH, Conciliación rutas, transitos, permisos, gastos que actualmente se integran manualmente."/>
    <m/>
    <d v="2025-04-01T00:00:00"/>
    <d v="2025-04-01T00:00:00"/>
    <d v="2025-05-23T00:00:00"/>
    <n v="52"/>
    <s v="On time"/>
    <s v="Finanzas, RH, Administración"/>
    <m/>
    <x v="3"/>
    <x v="0"/>
    <m/>
    <s v="Aldo Maldonado"/>
    <s v="Oscar Flores"/>
    <s v="Oscar Flores"/>
    <m/>
    <s v="José Ramón Rodríguez"/>
    <s v="PGP Nacional"/>
    <s v="Si"/>
    <x v="2"/>
    <s v="Marketing/Ventas Cilindros"/>
    <n v="3"/>
    <n v="5"/>
    <n v="1"/>
    <n v="5"/>
    <n v="0"/>
    <n v="1"/>
    <n v="3"/>
    <n v="270"/>
    <n v="5"/>
    <n v="5"/>
    <n v="2"/>
    <n v="3"/>
    <n v="5"/>
    <n v="3"/>
    <n v="5"/>
    <n v="420"/>
    <n v="690"/>
    <s v="S: Se libera la herramienta, se da capacitación a usuarios._x000a_N: Se dará acceso a gerentes comerciales."/>
    <m/>
    <s v="Compliance"/>
    <m/>
    <x v="0"/>
    <m/>
    <m/>
    <m/>
    <m/>
    <m/>
    <m/>
    <m/>
    <n v="0"/>
    <m/>
    <m/>
    <x v="0"/>
  </r>
  <r>
    <s v="G7"/>
    <n v="1"/>
    <s v="GPG34734"/>
    <m/>
    <s v="Argus for Customer Contracts"/>
    <s v="El objetivo es alimentar la herramienta con contratos y esta genere tablas e info de manera organizada (predefinida). Con el objetivo de identificar oportunidades de cobros o ajustes a clientes."/>
    <m/>
    <s v="PROYECTO ANTERIOR"/>
    <d v="2024-08-01T00:00:00"/>
    <d v="2025-05-24T00:00:00"/>
    <n v="296"/>
    <s v="On time"/>
    <s v="Finanzas, RH, Administración"/>
    <s v="No"/>
    <x v="3"/>
    <x v="0"/>
    <s v="Global AI"/>
    <s v="NA"/>
    <s v="Ninfaedith Fernández"/>
    <s v="Ninfaedith Fernández"/>
    <s v="Iván Arredondo"/>
    <s v="Tania Mercado"/>
    <s v="Finanzas /Compras / IT"/>
    <s v="Sí"/>
    <x v="0"/>
    <s v="Finanzas/RH/Compras/Nitropet"/>
    <n v="4"/>
    <n v="5"/>
    <n v="1"/>
    <n v="5"/>
    <n v="3"/>
    <n v="3"/>
    <n v="5"/>
    <n v="390"/>
    <n v="4"/>
    <n v="4"/>
    <n v="3"/>
    <n v="5"/>
    <n v="5"/>
    <n v="3"/>
    <n v="5"/>
    <n v="435"/>
    <n v="825"/>
    <s v="S: Se finaliza y en un proyecto posterior se integrará al CRM._x000a_N: En un siguiente proyecto se desarrollará la integración con CRM e integrar al equipo de T. Digital, Edgar Madrigal, Ruben Gonzalez y Cindy Lozano"/>
    <s v="Falta la integración al CRM como una segunda etapa."/>
    <n v="64000"/>
    <m/>
    <x v="12"/>
    <m/>
    <m/>
    <m/>
    <m/>
    <m/>
    <m/>
    <m/>
    <n v="0"/>
    <d v="2025-06-01T00:00:00"/>
    <m/>
    <x v="0"/>
  </r>
  <r>
    <m/>
    <n v="1"/>
    <s v="AM03523"/>
    <m/>
    <s v="Herramienta Digital para el análisis y seguimiento de facturas no timbradas con el error relacionado"/>
    <s v="Algoritmo inteligente que identifica los casos de facturas no timbradas para detonar acciones correctiva, mejorar el control de las transacciones y evitar sanciones"/>
    <m/>
    <d v="2025-01-01T00:00:00"/>
    <d v="2025-01-02T00:00:00"/>
    <d v="2025-06-01T00:00:00"/>
    <n v="150"/>
    <s v="On time"/>
    <s v="Finanzas, RH, Administración"/>
    <m/>
    <x v="3"/>
    <x v="0"/>
    <s v="Digital"/>
    <s v="Aldo Maldonado"/>
    <s v="Oscar Flores"/>
    <s v="Oscar Flores"/>
    <s v="Marina Dávila"/>
    <s v="José Ramón Rodríguez"/>
    <s v="Finanzas /Compras / IT"/>
    <s v="Sí"/>
    <x v="2"/>
    <s v="Finanzas/RH/Compras/Nitropet"/>
    <n v="3"/>
    <n v="5"/>
    <n v="4"/>
    <n v="5"/>
    <n v="1"/>
    <n v="3"/>
    <n v="3"/>
    <n v="360"/>
    <n v="5"/>
    <n v="5"/>
    <n v="2"/>
    <n v="3"/>
    <n v="5"/>
    <n v="3"/>
    <n v="3"/>
    <n v="390"/>
    <n v="750"/>
    <s v="S: Mensualmente en GE existe un promedio de 120 facturas (1.4mmps) que no se timbran por error en datos fiscales, actualmente se obtiene reporte y se trabaja manualmente para identificarlas y tomar acciones._x000a_Posibles Consecuencias para el negocio:_x000a_Denuncia ante SAT, multas, cierre de establecimiento, revocación de certificado. _x000a_Se libera dentro del Scorecard daily visor de ordenes retenidas."/>
    <s v="Se agenda sesión con IT_x000a_30 /Junio : Concluido"/>
    <s v="Control"/>
    <m/>
    <x v="0"/>
    <m/>
    <m/>
    <m/>
    <m/>
    <m/>
    <m/>
    <m/>
    <n v="0"/>
    <m/>
    <m/>
    <x v="0"/>
  </r>
  <r>
    <m/>
    <n v="68"/>
    <s v="AM03521"/>
    <m/>
    <s v="Herramienta Digital para el analisis y seguimiento de Bitácoras de ingresos pendientes de cerrar"/>
    <s v="Visor en Power BI para visualizar bitácoras pendiente de cerrar, el importe pendiente de cerrar, medición del tiempo de ciclo, la tendencia a través del tiempo, la vista calendario de lo pendiente y el tipo de recolección de efectivo"/>
    <m/>
    <d v="2025-02-01T00:00:00"/>
    <d v="2025-01-02T00:00:00"/>
    <d v="2025-06-01T00:00:00"/>
    <n v="150"/>
    <s v="On time"/>
    <s v="Finanzas, RH, Administración"/>
    <m/>
    <x v="3"/>
    <x v="0"/>
    <m/>
    <s v="Aldo Maldonado"/>
    <s v="Oscar Flores"/>
    <s v="Oscar Flores"/>
    <m/>
    <s v="José Ramón Rodríguez"/>
    <s v="PGP Nacional"/>
    <s v="Si"/>
    <x v="2"/>
    <s v="Marketing/Ventas Cilindros"/>
    <n v="3"/>
    <n v="5"/>
    <n v="1"/>
    <n v="5"/>
    <n v="0"/>
    <n v="1"/>
    <n v="5"/>
    <n v="300"/>
    <n v="5"/>
    <n v="5"/>
    <n v="2"/>
    <n v="3"/>
    <n v="5"/>
    <n v="3"/>
    <n v="5"/>
    <n v="420"/>
    <n v="720"/>
    <s v="S: Se termina desarrollo por parte del equipo de Pedro Ramírez, se realizam sesiones de revisión y se solicitan algunos ajustes. Aldo continua con desarrollo e implementa dashboard en scorecard diario para seguimiento a bitácoras pendientes de cerrar. Se libera a supervisores administrativos._x000a_N: Se genera vista para liberar a todos los ventas mostrador_x000a_"/>
    <s v="Concluido"/>
    <s v="Compliance"/>
    <m/>
    <x v="0"/>
    <m/>
    <m/>
    <m/>
    <m/>
    <m/>
    <m/>
    <m/>
    <n v="0"/>
    <m/>
    <m/>
    <x v="0"/>
  </r>
  <r>
    <m/>
    <n v="1"/>
    <m/>
    <m/>
    <s v="Página de Sharepoint de Precios y Contratos."/>
    <s v="Actualización de la página de PYC con información relevante para el área comercial."/>
    <m/>
    <d v="2025-04-23T00:00:00"/>
    <d v="2025-05-22T00:00:00"/>
    <d v="2025-06-25T00:00:00"/>
    <n v="34"/>
    <s v="On time"/>
    <s v="Finanzas, RH, Administración"/>
    <s v="No"/>
    <x v="3"/>
    <x v="0"/>
    <s v="Digital"/>
    <s v="Claudia Oliden"/>
    <s v="Ninfaedith Fernández"/>
    <s v="Ninfaedith Fernández"/>
    <s v="NA"/>
    <s v="Tania Mercado"/>
    <s v="Finanzas /Compras / IT"/>
    <s v="Si"/>
    <x v="0"/>
    <s v="Finanzas/RH/Compras/Nitropet"/>
    <n v="3"/>
    <n v="5"/>
    <n v="4"/>
    <n v="5"/>
    <n v="0"/>
    <n v="3"/>
    <n v="0"/>
    <n v="300"/>
    <n v="5"/>
    <n v="5"/>
    <n v="4"/>
    <n v="5"/>
    <n v="3"/>
    <n v="5"/>
    <n v="5"/>
    <n v="480"/>
    <n v="780"/>
    <s v="S: Sitio terminado y validado por Ninfaedith Fernández."/>
    <m/>
    <s v="Reducción de Tiempos de consulta"/>
    <m/>
    <x v="6"/>
    <m/>
    <m/>
    <m/>
    <m/>
    <m/>
    <m/>
    <m/>
    <n v="0"/>
    <m/>
    <m/>
    <x v="0"/>
  </r>
  <r>
    <m/>
    <n v="62"/>
    <m/>
    <m/>
    <s v="Herramienta Digital para el análisis y seguimiento de Facturas retenidas sin contabilizar (duplicado)"/>
    <s v="Herramienta que Identifique ventas retenidas en estatus 580 - 620 con el fin de identificar el error con un algoritmo inteligente y liberarlas lo antes posible."/>
    <m/>
    <d v="2025-01-01T00:00:00"/>
    <d v="2025-01-02T00:00:00"/>
    <d v="2025-06-01T00:00:00"/>
    <m/>
    <s v="Cancelado"/>
    <s v="Finanzas, RH, Administración"/>
    <m/>
    <x v="3"/>
    <x v="1"/>
    <s v="Digital"/>
    <s v="Aldo Maldonado"/>
    <s v="Oscar Flores"/>
    <s v="Oscar Flores"/>
    <s v="Marina Dávila"/>
    <s v="José Ramón Rodríguez"/>
    <s v="Finanzas /Compras / IT"/>
    <s v="Sí"/>
    <x v="2"/>
    <s v="Finanzas/RH/Compras/Nitropet"/>
    <n v="3"/>
    <n v="5"/>
    <n v="1"/>
    <n v="5"/>
    <n v="3"/>
    <n v="5"/>
    <n v="3"/>
    <n v="375"/>
    <n v="5"/>
    <n v="5"/>
    <n v="2"/>
    <n v="3"/>
    <n v="3"/>
    <n v="3"/>
    <n v="3"/>
    <n v="360"/>
    <n v="735"/>
    <s v="S: En nov-24 se tenían 163 documentos a crédito de enero a octubre en 580-620 por un importe de $1.8 mmps.  Se definen reglas para identificar ordenes/facturas de producto ya entregado y que aún no esta contabilizado en JDE (estatus 580-620 y anteriores, ordenes con código de retención o pedientes por TA) así como sus motivos y responsable de avanzar dichas ordenes. Se libera información en dashboard de scorecard daily._x000a_N: Crear roles específicos para acceso a la información a usuarios de las areas: Soporte Integra, Operaciones, Facturación, Crédito y Cobranza."/>
    <s v="Se agenda sesión 29 abril con Cobranza y Facturación"/>
    <n v="50000"/>
    <m/>
    <x v="16"/>
    <m/>
    <m/>
    <m/>
    <m/>
    <m/>
    <m/>
    <m/>
    <n v="0"/>
    <d v="2025-08-01T00:00:00"/>
    <m/>
    <x v="1"/>
  </r>
  <r>
    <m/>
    <n v="1"/>
    <s v="AM03517"/>
    <m/>
    <s v="Herramienta Digital para el análisis y seguimiento del uso de Hand Held en Distrubución"/>
    <s v="Herramienta de uso diario con visibilidad de uso de las HH, responsables administrativos, zonas, detalle de clientes y vendedores_x000a_"/>
    <m/>
    <d v="2025-06-01T00:00:00"/>
    <d v="2025-06-01T00:00:00"/>
    <d v="2025-06-30T00:00:00"/>
    <n v="29"/>
    <s v="On time"/>
    <s v="Finanzas, RH, Administración"/>
    <m/>
    <x v="3"/>
    <x v="0"/>
    <s v="Digital"/>
    <s v="Aldo Maldonado"/>
    <s v="Oscar Flores"/>
    <s v="Oscar Flores"/>
    <s v="N/A"/>
    <s v="José Ramón Rodríguez"/>
    <m/>
    <s v="Si"/>
    <x v="3"/>
    <s v="Finanzas/RH/Compras/Nitropet"/>
    <n v="3"/>
    <n v="5"/>
    <n v="4"/>
    <n v="5"/>
    <n v="0"/>
    <n v="1"/>
    <n v="3"/>
    <n v="315"/>
    <n v="5"/>
    <n v="5"/>
    <n v="3"/>
    <n v="5"/>
    <n v="5"/>
    <n v="5"/>
    <n v="5"/>
    <n v="495"/>
    <n v="810"/>
    <s v="Se mejoró el reporte original de uso de HH, asignando responsables administrativos, detalle de lo que debe trabajar, por Región y localidad "/>
    <s v="Concluido "/>
    <s v="Control "/>
    <m/>
    <x v="0"/>
    <m/>
    <m/>
    <m/>
    <m/>
    <m/>
    <m/>
    <m/>
    <n v="0"/>
    <m/>
    <m/>
    <x v="4"/>
  </r>
  <r>
    <m/>
    <n v="1"/>
    <s v="AM03520"/>
    <m/>
    <s v="Heramienta Digital para el análisis y seguimiento diario reclamaciones"/>
    <s v="Seguimiento diario al cierre de reclamaciones con visibilidad de responsables administrativos, zonas, detalle de clientes y vendedores. Estatus, vencimiento, recurrencia etc._x000a_"/>
    <m/>
    <d v="2025-06-01T00:00:00"/>
    <d v="2025-06-01T00:00:00"/>
    <d v="2025-06-30T00:00:00"/>
    <n v="29"/>
    <s v="On time"/>
    <s v="Finanzas, RH, Administración"/>
    <m/>
    <x v="3"/>
    <x v="0"/>
    <s v="Digital"/>
    <s v="Aldo Maldonado"/>
    <s v="Oscar Flores"/>
    <s v="Oscar Flores"/>
    <s v="N/A"/>
    <s v="José Ramón Rodríguez"/>
    <m/>
    <s v="Si"/>
    <x v="3"/>
    <s v="Finanzas/RH/Compras/Nitropet"/>
    <n v="3"/>
    <n v="5"/>
    <n v="4"/>
    <n v="5"/>
    <n v="0"/>
    <n v="1"/>
    <n v="3"/>
    <n v="315"/>
    <n v="5"/>
    <n v="5"/>
    <n v="3"/>
    <n v="5"/>
    <n v="5"/>
    <n v="5"/>
    <n v="5"/>
    <n v="495"/>
    <n v="810"/>
    <s v="Se desarrolló un nuevo reporte para visualizar el estatus de las reclamaciones, este reporte se actualiza a diario.  Se puede visualizar por responsable administrativo, Región, localida. Estatus, reclamaciones por vencer y el deatlle de la información de la reclamación y todo lo documentado en el SMC"/>
    <s v="Concluido "/>
    <s v="Control "/>
    <m/>
    <x v="0"/>
    <m/>
    <m/>
    <m/>
    <m/>
    <m/>
    <m/>
    <m/>
    <n v="0"/>
    <m/>
    <m/>
    <x v="4"/>
  </r>
  <r>
    <m/>
    <n v="1"/>
    <s v="AM03526"/>
    <m/>
    <s v="BD digital para administración de proyectos de construcción, remodelación o reubicaciones"/>
    <s v="BD que facilita el control y seguimiento de las actividades a ejecutar durante una construcción, remodelación, etc. "/>
    <m/>
    <d v="2025-01-01T00:00:00"/>
    <d v="2025-06-01T00:00:00"/>
    <d v="2025-06-30T00:00:00"/>
    <n v="29"/>
    <s v="On time"/>
    <s v="Finanzas, RH, Administración"/>
    <s v="No"/>
    <x v="3"/>
    <x v="0"/>
    <s v="Digital"/>
    <s v="Practicantes"/>
    <s v="Oscar Flores"/>
    <s v="Octavio Rendón"/>
    <s v="TBD"/>
    <s v="José Ramón Rodríguez"/>
    <s v="PGP Nacional"/>
    <s v="Sí"/>
    <x v="0"/>
    <s v="Marketing/Ventas Cilindros"/>
    <n v="3"/>
    <n v="5"/>
    <n v="1"/>
    <n v="3"/>
    <n v="0"/>
    <n v="1"/>
    <n v="3"/>
    <n v="240"/>
    <n v="5"/>
    <n v="5"/>
    <n v="5"/>
    <n v="5"/>
    <n v="5"/>
    <n v="5"/>
    <n v="5"/>
    <n v="525"/>
    <n v="765"/>
    <s v="Terminado"/>
    <s v="Se desarrolló un template de seguimiento  en office 365 lists, con la base de datos de proyectos de construcción y remodelación. Con los status de avance y pendientes"/>
    <s v="Control"/>
    <m/>
    <x v="6"/>
    <m/>
    <m/>
    <m/>
    <m/>
    <m/>
    <m/>
    <m/>
    <n v="0"/>
    <m/>
    <m/>
    <x v="0"/>
  </r>
  <r>
    <m/>
    <n v="1"/>
    <s v="AM03519"/>
    <m/>
    <s v="Actualización a la herramienta digital de seguimiento a Permisos en tiendas"/>
    <s v="Mejoras al reporte. incluye al responsable administrativo y una visión de corto plazo de lo que está en riesgo de vencimiento."/>
    <m/>
    <d v="2025-06-01T00:00:00"/>
    <d v="2025-06-01T00:00:00"/>
    <d v="2025-06-30T00:00:00"/>
    <n v="29"/>
    <s v="On time"/>
    <s v="Finanzas, RH, Administración"/>
    <m/>
    <x v="3"/>
    <x v="0"/>
    <s v="Digital"/>
    <s v="Aldo Maldonado"/>
    <s v="Oscar Flores"/>
    <s v="Oscar Flores"/>
    <s v="N/A"/>
    <s v="José Ramón Rodríguez"/>
    <m/>
    <s v="Si"/>
    <x v="3"/>
    <s v="Finanzas/RH/Compras/Nitropet"/>
    <n v="3"/>
    <n v="5"/>
    <n v="4"/>
    <n v="5"/>
    <n v="0"/>
    <n v="1"/>
    <n v="3"/>
    <n v="315"/>
    <n v="5"/>
    <n v="5"/>
    <n v="3"/>
    <n v="5"/>
    <n v="5"/>
    <n v="5"/>
    <n v="5"/>
    <n v="495"/>
    <n v="810"/>
    <s v="Se desarrolló un nuevo reporte sobre la base del anterior, que no solo muestra el estatus de los permisos si no que también permite dar un seguimiento diario del los permisos en riesgo de vencimiento en el corto plazo."/>
    <s v="Concluido "/>
    <s v="Control "/>
    <m/>
    <x v="0"/>
    <m/>
    <m/>
    <m/>
    <m/>
    <m/>
    <m/>
    <m/>
    <n v="0"/>
    <m/>
    <m/>
    <x v="4"/>
  </r>
  <r>
    <m/>
    <n v="67"/>
    <m/>
    <m/>
    <s v="Facturas retenidas sin contabilizar"/>
    <s v="Herramienta que Identifique ventas retenidas en estatus 580 - 620 o estaus anteriores con el fin de identificar el error con un algoritmo inteligente y liberarlas lo antes posible."/>
    <m/>
    <d v="2025-01-01T00:00:00"/>
    <d v="2025-07-01T00:00:00"/>
    <d v="2025-07-31T00:00:00"/>
    <n v="30"/>
    <s v="On time"/>
    <s v="Finanzas, RH, Administración"/>
    <m/>
    <x v="3"/>
    <x v="0"/>
    <s v="Digital"/>
    <s v="Aldo Maldonado"/>
    <s v="Oscar Flores"/>
    <s v="Oscar Flores"/>
    <s v="Marina Dávila"/>
    <s v="José Ramón Rodríguez"/>
    <s v="Finanzas /Compras / IT"/>
    <s v="Sí"/>
    <x v="2"/>
    <s v="Finanzas/RH/Compras/Nitropet"/>
    <n v="3"/>
    <n v="5"/>
    <n v="1"/>
    <n v="5"/>
    <n v="3"/>
    <n v="5"/>
    <n v="3"/>
    <n v="375"/>
    <n v="5"/>
    <n v="5"/>
    <n v="2"/>
    <n v="3"/>
    <n v="3"/>
    <n v="3"/>
    <n v="3"/>
    <n v="360"/>
    <n v="735"/>
    <s v="S: Se libera información en dashboard de scorecard daily._x000a_N: Crear roles específicos para acceso a la información a usuarios de las areas: Soporte Integra, Operaciones, Facturación, Crédito y Cobranza."/>
    <s v="Concluido"/>
    <n v="50000"/>
    <m/>
    <x v="0"/>
    <m/>
    <m/>
    <m/>
    <m/>
    <m/>
    <m/>
    <m/>
    <n v="0"/>
    <d v="2025-08-01T00:00:00"/>
    <m/>
    <x v="4"/>
  </r>
  <r>
    <m/>
    <n v="31"/>
    <m/>
    <m/>
    <s v="Trackabout Value Streams. Tablero Desviaciones Operativas"/>
    <s v="Se enfoca en el desarrollo de una serie de tableros de las 5 desviaciones operativas principales con la información generada por TA"/>
    <m/>
    <d v="2024-10-01T00:00:00"/>
    <d v="2024-10-15T00:00:00"/>
    <s v="TBD"/>
    <n v="350"/>
    <s v="En riesgo o vencido &gt; 2 meses"/>
    <s v="Finanzas, RH, Administración"/>
    <m/>
    <x v="3"/>
    <x v="3"/>
    <s v="Digital "/>
    <m/>
    <s v="Diego Carpio"/>
    <s v="Diego Carpio"/>
    <s v="Aldo Maldonado"/>
    <s v="Aldo Maldonado"/>
    <s v="Nacional"/>
    <s v="Sí"/>
    <x v="3"/>
    <s v="Producción/Distribución Envasados"/>
    <n v="5"/>
    <n v="5"/>
    <n v="3"/>
    <n v="5"/>
    <n v="0"/>
    <n v="3"/>
    <n v="3"/>
    <n v="360"/>
    <n v="5"/>
    <n v="4"/>
    <n v="1"/>
    <n v="3"/>
    <n v="1"/>
    <n v="1"/>
    <n v="3"/>
    <n v="270"/>
    <n v="630"/>
    <s v="S: Se liberó el primer tablero y se identificó la necesidad de mejorar la calidad de datos. Para tener efectividad en el resto de los tableros dependemos del % de escaneo_x000a_N: Es neCésario mejorar la calidad de datos para que la información sea confiable."/>
    <s v="El tablero de desviaciones en el alta de cilindros ya se liberó."/>
    <m/>
    <m/>
    <x v="0"/>
    <m/>
    <m/>
    <m/>
    <m/>
    <m/>
    <m/>
    <m/>
    <n v="0"/>
    <m/>
    <m/>
    <x v="5"/>
  </r>
  <r>
    <m/>
    <n v="29"/>
    <m/>
    <m/>
    <s v="Perfil de capacitación por empleado ligado a un Código QR"/>
    <s v="Automatizar el proceso de capacitación (cursos clave o básicos) para personal de operaciones."/>
    <m/>
    <d v="2024-11-11T00:00:00"/>
    <d v="2025-01-15T00:00:00"/>
    <m/>
    <n v="293"/>
    <s v="Stand by"/>
    <s v="Finanzas, RH, Administración"/>
    <s v="Si"/>
    <x v="3"/>
    <x v="3"/>
    <s v="IT Corporativo / RH"/>
    <s v="Johnny Hernández"/>
    <s v="Diego Carpio"/>
    <s v="Manuel Lozoya"/>
    <s v="TBD"/>
    <s v="José Ramón Rodríguez"/>
    <s v="PGP NAL."/>
    <s v="Sí"/>
    <x v="4"/>
    <s v="Capacitacion  técnica/Procesos PGP"/>
    <n v="2"/>
    <n v="1"/>
    <n v="5"/>
    <n v="5"/>
    <n v="1"/>
    <n v="3"/>
    <n v="5"/>
    <n v="330"/>
    <n v="4"/>
    <n v="4"/>
    <n v="3"/>
    <n v="3"/>
    <n v="3"/>
    <n v="3"/>
    <n v="3"/>
    <n v="345"/>
    <n v="675"/>
    <s v="S: Se revisó con RH la necesidad y se identificó que hay varios departamentos con necesidades similares. RH quedó de integrar en un solo esfuerzo una herramienta que sirva para todos. Se consolidará en un proyecto mayor de otros negocios con la misma necesidad de acuerdo a IT_x000a_N: Revisar con RH estatus y asignación de recursos para el desarrollo, integrarlos a las sesiones de seguimiento de proyectos."/>
    <s v="Se llevo a cabo una sesión con Raul Gallegos y su equipo,"/>
    <m/>
    <m/>
    <x v="6"/>
    <m/>
    <m/>
    <m/>
    <m/>
    <m/>
    <m/>
    <m/>
    <n v="0"/>
    <m/>
    <m/>
    <x v="4"/>
  </r>
  <r>
    <m/>
    <n v="8"/>
    <m/>
    <m/>
    <s v="Eliminación de manejo de efectivo en tiendas."/>
    <s v="Implementación Mercado Pago para ventas de contado, adecuación al Sistema de Bitácoras y Tesorería para el cierre de bitácoras."/>
    <m/>
    <s v="TBD"/>
    <d v="2025-06-01T00:00:00"/>
    <d v="2025-10-01T00:00:00"/>
    <n v="156"/>
    <s v="On time"/>
    <s v="Finanzas, RH, Administración"/>
    <m/>
    <x v="2"/>
    <x v="0"/>
    <s v="Externo /IT"/>
    <m/>
    <s v="Oscar Flores/Marco Pacheco"/>
    <s v="Deyanira Blanco"/>
    <s v="Velia Niño, Marina Dávila"/>
    <s v="Tania Mercado"/>
    <s v="PGP NAL."/>
    <s v="Sí"/>
    <x v="2"/>
    <s v="Finanzas/RH/Compras/Nitropet"/>
    <n v="5"/>
    <n v="5"/>
    <n v="3"/>
    <n v="5"/>
    <n v="5"/>
    <n v="1"/>
    <n v="3"/>
    <n v="405"/>
    <n v="5"/>
    <n v="5"/>
    <n v="2"/>
    <n v="5"/>
    <n v="3"/>
    <n v="3"/>
    <n v="3"/>
    <n v="390"/>
    <n v="795"/>
    <s v="S: Se firma NDA  y contato. Se implementa nuevo desarrollo en sistema Bitácoras y Tesorería. Se inicia en Agosto piloto con 6 sucursales._x000a_N: En mes septiembre se avanza con implementación en 30 localidades y en octubre con las 46 localidades restantes, a partir de noviembre se inicia cancelación servicio panamericano. Evaluación proceso conductores para eliminación del manejo de efectivo en rutas para implementar en octubre"/>
    <m/>
    <n v="150000"/>
    <m/>
    <x v="0"/>
    <m/>
    <m/>
    <m/>
    <m/>
    <m/>
    <m/>
    <m/>
    <n v="0"/>
    <d v="2025-10-01T00:00:00"/>
    <m/>
    <x v="3"/>
  </r>
  <r>
    <m/>
    <n v="1"/>
    <m/>
    <m/>
    <s v="Dashboard del Cost to Serve. "/>
    <s v="Herramienta que permite calcular la rentabilidad por cliente / producto para basados en el cost to serve a nivel detalle que permitirá ajustar precios y tomar decisiones que incfrementen la retabilidad el negocio PGP"/>
    <m/>
    <d v="2024-09-01T00:00:00"/>
    <d v="2024-09-01T00:00:00"/>
    <d v="2025-04-01T00:00:00"/>
    <n v="212"/>
    <s v="On time"/>
    <s v="Finanzas, RH, Administración"/>
    <m/>
    <x v="0"/>
    <x v="0"/>
    <s v="Digital "/>
    <s v="Santiago Juárez"/>
    <s v="Oscar Flores"/>
    <s v="Oscar Flores"/>
    <s v="Gerardo Moya"/>
    <s v="José Ramón Rodríguez"/>
    <s v="PGP NAL."/>
    <s v="Sí"/>
    <x v="3"/>
    <s v="Marketing/Ventas Cilindros"/>
    <n v="5"/>
    <n v="5"/>
    <n v="2"/>
    <n v="5"/>
    <n v="3"/>
    <n v="3"/>
    <n v="3"/>
    <n v="390"/>
    <n v="5"/>
    <n v="5"/>
    <n v="3"/>
    <n v="5"/>
    <n v="5"/>
    <n v="3"/>
    <n v="5"/>
    <n v="465"/>
    <n v="855"/>
    <s v="S: Ya se hizo el desarrollo, se encuentra en validación y pruebas_x000a_N: Terminar las pruebas y liberarlo est.. Mar25. Calcular Beneficios"/>
    <s v="1. Se programan sesiones de seguimiento de avances 1 vez a la semana, Sem 24 al 28 de feb_x000a_2. Al terminar la primer corrida de información y ver el potencial de clientes, se hará un plan de acción para modificar precios a manera de piloto._x000a_3. Definir plan de despliegue con Gtes. comerciales - Mar 30"/>
    <s v="Incremento de precio extraordinario a cliente con bajo margen (revisar resultados en primer corrida)"/>
    <n v="15000"/>
    <x v="12"/>
    <m/>
    <m/>
    <m/>
    <m/>
    <m/>
    <m/>
    <m/>
    <n v="0"/>
    <m/>
    <m/>
    <x v="0"/>
  </r>
  <r>
    <m/>
    <n v="1"/>
    <m/>
    <m/>
    <s v="Herramienta Digital del análisis de inventario de cilindros basado en el modelo de CIM"/>
    <s v="Herramienta gráfica que permite desplegar los resultados del modelo del Cilinder Inventory Management para identificar las oportunidades de balance y tranferencia de inventarios en las localidades de PGP"/>
    <m/>
    <d v="2024-10-01T00:00:00"/>
    <d v="2025-01-03T00:00:00"/>
    <d v="2025-04-30T00:00:00"/>
    <n v="117"/>
    <s v="On time"/>
    <s v="Finanzas, RH, Administración"/>
    <m/>
    <x v="0"/>
    <x v="0"/>
    <s v="Digital"/>
    <s v="Santiago Juárez"/>
    <s v="Diego Carpio"/>
    <s v="Francisco Mata"/>
    <s v="Gerardo Moya"/>
    <s v="José Ramón Rodríguez"/>
    <s v="PGP Nte./ Occidente / Noroeste"/>
    <s v="Sí"/>
    <x v="4"/>
    <s v="Producción/Distribución Envasados"/>
    <n v="5"/>
    <n v="5"/>
    <n v="1"/>
    <n v="5"/>
    <n v="5"/>
    <n v="1"/>
    <n v="5"/>
    <n v="405"/>
    <n v="4"/>
    <n v="5"/>
    <n v="3"/>
    <n v="5"/>
    <n v="3"/>
    <n v="5"/>
    <n v="5"/>
    <n v="450"/>
    <n v="855"/>
    <s v="S: Terminada validada por Operaciones_x000a_N: En seguimiento para su difusión y uso "/>
    <s v="Se realizan sesiones con Jose Lainez de Corporación para el entendimiento del modelo del CIM y poder aprovechar el modelo en el desarrollo del tablero"/>
    <s v="Control de Activos"/>
    <m/>
    <x v="8"/>
    <m/>
    <m/>
    <m/>
    <m/>
    <m/>
    <m/>
    <m/>
    <n v="0"/>
    <m/>
    <m/>
    <x v="0"/>
  </r>
  <r>
    <m/>
    <n v="7"/>
    <m/>
    <m/>
    <s v="Sistema de administración de permisos y requerimientos de autoridades localidades LInde: BD , APP  para alimentación"/>
    <s v="Aplicación para alimentación de estatus de permisos y requerimientos de autoridades para localidades Linde complementada por un visor que muestra el estatus de permisos y requiermientos en las localidades. PARTE 1_x000a_"/>
    <m/>
    <d v="2025-05-05T00:00:00"/>
    <d v="2025-05-14T00:00:00"/>
    <d v="2025-06-30T00:00:00"/>
    <n v="47"/>
    <s v="On time"/>
    <s v="Finanzas, RH, Administración"/>
    <s v="No"/>
    <x v="0"/>
    <x v="0"/>
    <s v="Digital"/>
    <s v="Santiago Juárez"/>
    <s v="Juan José Ochoa"/>
    <s v="Eduardo Galván"/>
    <s v="NA"/>
    <s v="Miguel Delgado"/>
    <s v="Operaciones"/>
    <s v="Si"/>
    <x v="0"/>
    <s v="Marketing/Ventas Cilindros"/>
    <n v="5"/>
    <n v="5"/>
    <n v="4"/>
    <n v="5"/>
    <n v="5"/>
    <n v="3"/>
    <n v="5"/>
    <n v="480"/>
    <n v="5"/>
    <n v="5"/>
    <n v="4"/>
    <n v="3"/>
    <n v="3"/>
    <n v="5"/>
    <n v="5"/>
    <n v="450"/>
    <n v="930"/>
    <s v="S: Se desarrollaron BD, APPs y visor referentes a permisos y otros requerimientos (RH, COFEPRIS, Otros) para Tiendas."/>
    <s v="APPS listas desarrolladas por Santiago Juárez y el reporte de bi en ajustes por Braulio Martínez"/>
    <s v="Compliance"/>
    <m/>
    <x v="0"/>
    <m/>
    <m/>
    <m/>
    <m/>
    <m/>
    <m/>
    <m/>
    <n v="0"/>
    <m/>
    <m/>
    <x v="0"/>
  </r>
  <r>
    <m/>
    <n v="7"/>
    <m/>
    <m/>
    <s v="Sistema de administración de permisos y requerimientos de autoridades en PLANTAS Linde: BD, APP  para alimentación  y visor de estatus de los anteriores. Tiendas"/>
    <s v="Desarrollo de 6 Aplicaciones para alimentación de estatus de permisos y requerimientos de autoridades para Tiends, Plantas ( PGP y GI), Nitropet, Onsite, Oficinas, Inmuebles y unidades de distribuión (PGP, Bulk, Nitropet). Así mismo un visor que muestra el estatus de permisos y requiermientos en las localidades. Se complementó el proyecto con guías y videos de cómo hacer la evaluación en las APPs. PARTE 2 (Surge de nuevos requerimientos hechos por el negocio)_x000a_"/>
    <m/>
    <d v="2019-06-01T00:00:00"/>
    <d v="2025-06-19T00:00:00"/>
    <d v="2025-07-30T00:00:00"/>
    <n v="41"/>
    <s v="On time"/>
    <s v="Finanzas, RH, Administración"/>
    <s v="No"/>
    <x v="0"/>
    <x v="0"/>
    <s v="Digital"/>
    <s v="Santiago Juárez"/>
    <s v="Juan José Ochoa"/>
    <s v="Eduardo Galván"/>
    <s v="NA"/>
    <s v="Miguel Delgado"/>
    <s v="Operaciones"/>
    <s v="Si"/>
    <x v="0"/>
    <s v="Marketing/Ventas Cilindros"/>
    <n v="5"/>
    <n v="5"/>
    <n v="4"/>
    <n v="5"/>
    <n v="5"/>
    <n v="3"/>
    <n v="5"/>
    <n v="480"/>
    <n v="5"/>
    <n v="5"/>
    <n v="4"/>
    <n v="3"/>
    <n v="3"/>
    <n v="5"/>
    <n v="5"/>
    <n v="450"/>
    <n v="930"/>
    <s v="S: Requerimiento por parte del Ing. Eduardo Galván que fue evolucionando de ser para efectuar un due diligence de permisos y requerimientos de autoridades en tiendas, a evaluación también de Plantas (PGP y Bulk), Nitropet, Onsite, Oficinas, Inmuebles y unidades de distribución (Bulk, Nitropet, PGP) a nivel México. Se desarrollaron las bases de datos, 6 APPs, un visor en powerbi y guías (PDF) con su respectivo video de cómo llevar a cabo la evaluación para cada APP (segmento)."/>
    <m/>
    <s v="Compliance"/>
    <m/>
    <x v="0"/>
    <m/>
    <m/>
    <m/>
    <m/>
    <m/>
    <m/>
    <m/>
    <n v="0"/>
    <m/>
    <m/>
    <x v="0"/>
  </r>
  <r>
    <m/>
    <n v="28"/>
    <m/>
    <m/>
    <s v="Firma Electrónica de documentos legales (Dotaciones, crédito)"/>
    <s v="Proceso digital para la firma de documentos legales que soportan activos de Linde._x000a_"/>
    <m/>
    <s v="TBD"/>
    <d v="2024-01-20T00:00:00"/>
    <d v="2025-11-01T00:00:00"/>
    <n v="619"/>
    <s v="On time"/>
    <s v="Finanzas, RH, Administración"/>
    <m/>
    <x v="2"/>
    <x v="3"/>
    <s v="IT Local"/>
    <m/>
    <s v="Manuel Lozoya"/>
    <s v="Pilar Arenas"/>
    <s v="Yasmin Barragan "/>
    <s v="Tania Mercado"/>
    <s v="PGP Nte./ Occidente / Noroeste"/>
    <s v="Sí"/>
    <x v="3"/>
    <s v="Finanzas/RH/Compras/Nitropet"/>
    <n v="5"/>
    <n v="5"/>
    <n v="5"/>
    <n v="5"/>
    <n v="3"/>
    <n v="5"/>
    <n v="3"/>
    <n v="465"/>
    <n v="3"/>
    <n v="2"/>
    <n v="2"/>
    <n v="5"/>
    <n v="1"/>
    <n v="1"/>
    <n v="1"/>
    <n v="225"/>
    <n v="690"/>
    <s v="S: En proceso el Risk Assesment con Corporación por IT, se está re-evaluando la cantidad de plantillas y formatos del negocio de Medicinales neCésarios en la operación para ajustar cotización de OPEX. Inician pruebas y configuraciones en HH, 30 Ene._x000a_N: Revisar resultados de las pruebas finales en HH de la aplicación. Ajustar Business Case con la información obtenida y validar el GO/No Go del proyecto"/>
    <s v="1. Concluir pruebas de campo con HH, está detenido hasta que la Corporación libere el uso de la HH y los permisos _x000a_2. Se concluyo con la actualización de los números de Homecare_x000a_3. Se enviará la información a (No hay sugerencias) para la actualización de la propuesta económica /28 de feb _x000a_4. Revisar plan de implementación con base en los números de transacciones actualizados_x000a_5. Se revisó con Alan la tabla de beneficios y se va actualizar, revisar números 26 de Feb_x000a__x000a_"/>
    <m/>
    <s v="USD $501 K_x000a_"/>
    <x v="0"/>
    <m/>
    <m/>
    <m/>
    <m/>
    <m/>
    <m/>
    <m/>
    <n v="0"/>
    <m/>
    <m/>
    <x v="4"/>
  </r>
  <r>
    <m/>
    <m/>
    <m/>
    <m/>
    <s v="APP Backlog incidencias proyecto firma electrónica."/>
    <s v="BD y APP para alimentación de incidencias reportadas por usuarios en la implementación de la firma electrónica."/>
    <m/>
    <d v="2025-09-01T00:00:00"/>
    <d v="2025-10-29T00:00:00"/>
    <d v="2025-11-10T00:00:00"/>
    <n v="12"/>
    <s v="On time"/>
    <s v="Finanzas, RH, Administración"/>
    <s v="No"/>
    <x v="0"/>
    <x v="3"/>
    <s v="Digital"/>
    <s v="David Márquez"/>
    <s v="Pilar Arenas"/>
    <s v="Claudia Oliden"/>
    <s v="NA"/>
    <s v="Miguel Delgado"/>
    <s v="Operaciones"/>
    <s v="Sí"/>
    <x v="0"/>
    <s v="Marketing/Ventas Cilindros"/>
    <n v="5"/>
    <n v="1"/>
    <n v="5"/>
    <n v="3"/>
    <n v="1"/>
    <n v="3"/>
    <n v="3"/>
    <n v="315"/>
    <n v="5"/>
    <n v="5"/>
    <n v="4"/>
    <n v="3"/>
    <n v="5"/>
    <n v="5"/>
    <n v="5"/>
    <n v="480"/>
    <n v="795"/>
    <s v="S Herramienta en apoyo a la implementación de la firma electrónica en PGP._x000a_"/>
    <m/>
    <m/>
    <m/>
    <x v="0"/>
    <m/>
    <m/>
    <m/>
    <m/>
    <m/>
    <m/>
    <m/>
    <n v="0"/>
    <m/>
    <m/>
    <x v="6"/>
  </r>
  <r>
    <m/>
    <n v="86"/>
    <m/>
    <m/>
    <s v="Cambio de reporte rotación de tableau a Power BI"/>
    <s v="Migración de reportes de Tableau a power BI por Directriz._x000a_"/>
    <m/>
    <s v="TBD"/>
    <d v="2024-12-15T00:00:00"/>
    <s v="TBD"/>
    <n v="324"/>
    <s v="Cancelado"/>
    <s v="Operaciones"/>
    <m/>
    <x v="3"/>
    <x v="1"/>
    <s v="Digital "/>
    <m/>
    <s v="Erika Acosta"/>
    <s v="Erika Acosta"/>
    <s v="TBD"/>
    <s v="Aldo Maldonado"/>
    <m/>
    <s v="Sí"/>
    <x v="3"/>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_x000a_2. Agosto 2025 : Se hará una sesión de alineación para validar requerimientos sobre una nueva aplicación y necesidad.  Dependiendo de esta sesión se decidí si iniciar con la migración de tableau a power BI, se coloca en HOLD hasta nuevo aviso."/>
    <m/>
    <m/>
    <x v="1"/>
    <m/>
    <m/>
    <m/>
    <m/>
    <m/>
    <m/>
    <m/>
    <n v="0"/>
    <m/>
    <m/>
    <x v="4"/>
  </r>
  <r>
    <m/>
    <n v="110"/>
    <m/>
    <m/>
    <s v="Tablero KPIS mensuales Operaciones.(Producción y Distribución)"/>
    <s v="Tablero en PowerBi donde se muestren los principales KPIs de Operaciones."/>
    <m/>
    <d v="2025-08-01T00:00:00"/>
    <m/>
    <m/>
    <m/>
    <s v="No iniciado"/>
    <s v="Operaciones"/>
    <m/>
    <x v="1"/>
    <x v="2"/>
    <s v="Digital "/>
    <s v="Aldo Maldonado"/>
    <s v="Diego Carpio"/>
    <s v="Diego Carpio"/>
    <s v="Aldo Maldonado"/>
    <s v="Aldo Maldonado"/>
    <s v="Operaciones"/>
    <s v="Sí"/>
    <x v="2"/>
    <m/>
    <n v="3"/>
    <n v="5"/>
    <n v="1"/>
    <n v="5"/>
    <n v="1"/>
    <n v="5"/>
    <n v="5"/>
    <n v="375"/>
    <n v="1"/>
    <n v="5"/>
    <n v="2"/>
    <n v="3"/>
    <n v="3"/>
    <n v="1"/>
    <n v="1"/>
    <n v="240"/>
    <n v="615"/>
    <s v="S: Actualmente Aldo desarrolló parte del tablero. Faltan datos que requieren de un desarrollo para completar el tablero. Se requiere un desarrollo para el registro de las horas hombre (no existe actualmente)_x000a_N. Reunión con líder de operaciones / negocio para definir requerimientos y alcances"/>
    <s v="1. Sesión para revisar alcance del reporte de Aldo y levantar requerimientos de negocio - 3 al 7 de Mar"/>
    <m/>
    <m/>
    <x v="17"/>
    <m/>
    <m/>
    <m/>
    <m/>
    <m/>
    <m/>
    <m/>
    <n v="0"/>
    <m/>
    <m/>
    <x v="2"/>
  </r>
  <r>
    <m/>
    <n v="119"/>
    <m/>
    <m/>
    <s v="Optimización de Cadena de suministro de Helio PGP."/>
    <s v="Herramienta digital que permita optimizar la cadena de suministro de Helio Líquido desde su fuente hasta las distintas plantas en tiempo y costo."/>
    <m/>
    <d v="2024-11-01T00:00:00"/>
    <m/>
    <m/>
    <m/>
    <s v="No iniciado"/>
    <s v="Operaciones"/>
    <m/>
    <x v="1"/>
    <x v="2"/>
    <s v="Digital "/>
    <m/>
    <s v="Francisco Mata"/>
    <s v="Manuel Lozoya"/>
    <s v="TBD"/>
    <s v="José Ramón Rodríguez"/>
    <s v="PGP Nte./ Occidente / Noroeste"/>
    <s v="Sí"/>
    <x v="4"/>
    <s v="Producción/Distribución Envasados"/>
    <n v="5"/>
    <n v="5"/>
    <n v="1"/>
    <n v="5"/>
    <n v="3"/>
    <n v="3"/>
    <n v="5"/>
    <n v="405"/>
    <m/>
    <m/>
    <m/>
    <m/>
    <m/>
    <m/>
    <m/>
    <n v="0"/>
    <n v="405"/>
    <s v="S: Se identificó la necesidad general por el negocio. Se requiere asignar un recurso técnico y por el negocio definir los alcances y datos para construir el modelo. 13 Feb Nancy envía a Salvador los requerimientos neCésarios al sistema._x000a_N: Asignar desarrollo a recursos por ingresar (becarios) y tener las definiciones se negocio de los alcances del modelo y funcionalidad. Asignar líder de operaciones para este proyecto. "/>
    <s v="_x000a_"/>
    <m/>
    <m/>
    <x v="1"/>
    <m/>
    <m/>
    <m/>
    <m/>
    <m/>
    <m/>
    <m/>
    <n v="0"/>
    <m/>
    <m/>
    <x v="2"/>
  </r>
  <r>
    <m/>
    <n v="106"/>
    <m/>
    <m/>
    <s v="Proceso de toma de inventario físico en TA "/>
    <s v="Aprovechar el TA para facilitar el proceso de inventarios físicos en localidades."/>
    <m/>
    <d v="2024-09-01T00:00:00"/>
    <m/>
    <m/>
    <m/>
    <s v="No iniciado"/>
    <s v="Operaciones"/>
    <m/>
    <x v="2"/>
    <x v="2"/>
    <s v="Digital "/>
    <m/>
    <s v="Erika Acosta"/>
    <s v="Erika Acosta"/>
    <s v="Uriel Torres"/>
    <s v="Aldo Maldonado"/>
    <s v="Operaciones"/>
    <s v="Sí"/>
    <x v="3"/>
    <s v="Finanzas/RH/Compras/Nitropet"/>
    <n v="4"/>
    <n v="5"/>
    <n v="2"/>
    <n v="5"/>
    <n v="1"/>
    <n v="5"/>
    <n v="3"/>
    <n v="375"/>
    <n v="3"/>
    <n v="3"/>
    <n v="2"/>
    <n v="3"/>
    <n v="3"/>
    <n v="3"/>
    <n v="3"/>
    <n v="300"/>
    <n v="675"/>
    <s v="S: Se identificó la necesidad con grupo de implementación de TA. Se realizaron unas pruebas en la versión de TA en Puebla. Se identificaron requerimientos del negocio que no cubre la funcionalidad actual y es neCésario para el negocio. Se tiene que realizar una conciliación. Ej. No funcionaba botón de cilindro perdido. Temas con los estatus. Proveedor de TA está realizando los cambios._x000a_N: En espera de modificaciones solicitadas en modulo de TA, probar, validar y liberar"/>
    <m/>
    <m/>
    <m/>
    <x v="18"/>
    <m/>
    <m/>
    <m/>
    <m/>
    <m/>
    <m/>
    <m/>
    <n v="0"/>
    <m/>
    <m/>
    <x v="3"/>
  </r>
  <r>
    <m/>
    <n v="133"/>
    <m/>
    <m/>
    <s v="Sitio de Sharepoint PGP"/>
    <m/>
    <m/>
    <d v="2025-03-07T00:00:00"/>
    <m/>
    <m/>
    <m/>
    <s v="No iniciado"/>
    <s v="Operaciones"/>
    <m/>
    <x v="3"/>
    <x v="2"/>
    <m/>
    <m/>
    <s v="Diego Carpio"/>
    <m/>
    <m/>
    <s v="Aldo Maldonado"/>
    <m/>
    <s v="Si"/>
    <x v="0"/>
    <s v="Producción/Distribución Envasados"/>
    <m/>
    <m/>
    <m/>
    <m/>
    <m/>
    <m/>
    <m/>
    <m/>
    <m/>
    <m/>
    <m/>
    <m/>
    <m/>
    <m/>
    <m/>
    <n v="0"/>
    <m/>
    <s v="Revisar con el negocio"/>
    <m/>
    <m/>
    <m/>
    <x v="1"/>
    <m/>
    <m/>
    <m/>
    <m/>
    <m/>
    <m/>
    <m/>
    <n v="0"/>
    <m/>
    <m/>
    <x v="2"/>
  </r>
  <r>
    <m/>
    <n v="24"/>
    <m/>
    <m/>
    <s v="Medición de las mermas de Gases en Plantas"/>
    <s v="Actualmente no se miden las mermas diarias. Aprox 8 millones de pesos se incrementaron las mermas Vs el año anterior. Se da seguimiento semanal o quincenal. La información es manual y no siempre se tiene disponible. Se esperaría tener un mapa para tomar decisiones. Actualmente se usa un Excel donde se captura manual Producción, con factores en una &quot;calculadora&quot; de acuerdo al vol de producción."/>
    <m/>
    <d v="2025-03-07T00:00:00"/>
    <m/>
    <m/>
    <m/>
    <s v="No iniciado"/>
    <s v="Operaciones"/>
    <m/>
    <x v="3"/>
    <x v="2"/>
    <s v="Digital"/>
    <s v="Aldo Maldonado"/>
    <s v="Diego Carpio"/>
    <s v="Francisco Mata"/>
    <m/>
    <s v="Miguel Delgado"/>
    <s v="Operaciones"/>
    <s v="Si"/>
    <x v="2"/>
    <s v="Producción/Distribución Envasados"/>
    <n v="5"/>
    <n v="5"/>
    <n v="1"/>
    <n v="5"/>
    <n v="1"/>
    <n v="3"/>
    <n v="3"/>
    <n v="345"/>
    <n v="5"/>
    <n v="5"/>
    <n v="2"/>
    <n v="5"/>
    <n v="5"/>
    <n v="5"/>
    <n v="5"/>
    <n v="480"/>
    <n v="825"/>
    <s v="Revisar con el negocio"/>
    <m/>
    <m/>
    <m/>
    <x v="1"/>
    <m/>
    <m/>
    <m/>
    <m/>
    <m/>
    <m/>
    <m/>
    <n v="0"/>
    <m/>
    <m/>
    <x v="2"/>
  </r>
  <r>
    <m/>
    <n v="132"/>
    <m/>
    <m/>
    <s v="Automatización de Sistema de Llenado de Postmix"/>
    <m/>
    <m/>
    <d v="2025-03-07T00:00:00"/>
    <m/>
    <m/>
    <m/>
    <s v="No iniciado"/>
    <s v="Operaciones"/>
    <m/>
    <x v="3"/>
    <x v="2"/>
    <m/>
    <m/>
    <s v="Diego Carpio"/>
    <m/>
    <m/>
    <s v="Aldo Maldonado"/>
    <m/>
    <s v="Si"/>
    <x v="1"/>
    <s v="Producción/Distribución Envasados"/>
    <m/>
    <m/>
    <m/>
    <m/>
    <m/>
    <m/>
    <m/>
    <m/>
    <m/>
    <m/>
    <m/>
    <m/>
    <m/>
    <m/>
    <m/>
    <n v="0"/>
    <m/>
    <s v="Revisar con el negocio"/>
    <m/>
    <m/>
    <m/>
    <x v="1"/>
    <m/>
    <m/>
    <m/>
    <m/>
    <m/>
    <m/>
    <m/>
    <n v="0"/>
    <m/>
    <m/>
    <x v="2"/>
  </r>
  <r>
    <m/>
    <n v="134"/>
    <m/>
    <m/>
    <s v="Dashboard Ejecutivo PGP de Indicadores por Area. Producción / Distribución / Comercial / Administracion"/>
    <s v="Dashboard Ejecutivo PGP de Indicadores por Area. Producción / Distribución / Comercial / Administracion"/>
    <m/>
    <d v="2025-08-01T00:00:00"/>
    <m/>
    <m/>
    <m/>
    <s v="No iniciado"/>
    <s v="Operaciones"/>
    <m/>
    <x v="1"/>
    <x v="2"/>
    <m/>
    <m/>
    <m/>
    <m/>
    <m/>
    <m/>
    <m/>
    <m/>
    <x v="3"/>
    <m/>
    <m/>
    <m/>
    <m/>
    <m/>
    <m/>
    <m/>
    <m/>
    <m/>
    <m/>
    <m/>
    <m/>
    <m/>
    <m/>
    <m/>
    <m/>
    <n v="0"/>
    <m/>
    <m/>
    <m/>
    <m/>
    <m/>
    <x v="1"/>
    <m/>
    <m/>
    <m/>
    <m/>
    <m/>
    <m/>
    <m/>
    <n v="0"/>
    <m/>
    <m/>
    <x v="2"/>
  </r>
  <r>
    <m/>
    <n v="131"/>
    <m/>
    <m/>
    <s v="Control de la merma y residuales de Helio en Pipas de Helio"/>
    <m/>
    <m/>
    <d v="2025-03-07T00:00:00"/>
    <m/>
    <m/>
    <m/>
    <s v="No iniciado"/>
    <s v="Operaciones"/>
    <m/>
    <x v="2"/>
    <x v="2"/>
    <m/>
    <m/>
    <m/>
    <s v="Heberto Marin"/>
    <m/>
    <m/>
    <m/>
    <s v="Si"/>
    <x v="1"/>
    <s v="Producción/Distribución Envasados"/>
    <m/>
    <m/>
    <m/>
    <m/>
    <m/>
    <m/>
    <m/>
    <m/>
    <m/>
    <m/>
    <m/>
    <m/>
    <m/>
    <m/>
    <m/>
    <n v="0"/>
    <m/>
    <s v="Revisar con el negocio"/>
    <m/>
    <m/>
    <m/>
    <x v="1"/>
    <m/>
    <m/>
    <m/>
    <m/>
    <m/>
    <m/>
    <m/>
    <n v="0"/>
    <m/>
    <m/>
    <x v="2"/>
  </r>
  <r>
    <s v="A10"/>
    <n v="107"/>
    <m/>
    <m/>
    <s v="Automatización toma de pedidos y solicitud de productos especiales a Pta. Sto. Domingo."/>
    <s v="BOT que pueda leer mails y que detecte información sobre pedidos especiales de RTVs o VM para clientes de productos específicos (especiales) que solo se produzcan y tienen que pedir a Pta. Sto. Domingo. "/>
    <m/>
    <d v="2025-01-01T00:00:00"/>
    <m/>
    <m/>
    <m/>
    <s v="Cancelado"/>
    <s v="Operaciones"/>
    <s v="No"/>
    <x v="0"/>
    <x v="2"/>
    <s v="IT Local"/>
    <s v="David Márquez"/>
    <s v="Alejandro Torres"/>
    <s v="Abraham Ramos "/>
    <s v="Yasmin Barragan "/>
    <s v="Miguel Delgado"/>
    <s v="PGP Centro/Sur"/>
    <s v="Sí"/>
    <x v="0"/>
    <s v="Producción/Distribución Envasados"/>
    <n v="2"/>
    <n v="1"/>
    <n v="1"/>
    <n v="5"/>
    <n v="1"/>
    <n v="5"/>
    <n v="3"/>
    <n v="270"/>
    <n v="5"/>
    <n v="5"/>
    <n v="4"/>
    <n v="1"/>
    <n v="3"/>
    <n v="5"/>
    <n v="3"/>
    <n v="390"/>
    <n v="660"/>
    <s v="S: Análisis del Requerimientos. Actualmente se tiene una solución que pudiera usarse a partir de información de correos_x000a_N: Concluir el RFP con Requester y revisar solución actual. Algo adicional pudiera ser con AI. Invitar a Adolfo Olmedo"/>
    <m/>
    <m/>
    <m/>
    <x v="19"/>
    <m/>
    <m/>
    <m/>
    <m/>
    <m/>
    <m/>
    <m/>
    <n v="0"/>
    <m/>
    <m/>
    <x v="2"/>
  </r>
  <r>
    <m/>
    <n v="5"/>
    <m/>
    <n v="30498"/>
    <s v="Aplicación Celonis/Qliq _x000a_Flujo de un cilindro"/>
    <s v="Facilitar el proceso de monitoreo del flujo de un cilindro desde que es inicializado para detectar oportunidades._x000a_"/>
    <m/>
    <s v="TBD"/>
    <d v="2025-01-01T00:00:00"/>
    <m/>
    <n v="307"/>
    <s v="Stand by"/>
    <s v="Operaciones"/>
    <m/>
    <x v="1"/>
    <x v="3"/>
    <s v="Digital Business Solutions (Global)"/>
    <m/>
    <s v="Erika Acosta"/>
    <s v="Anabel Estrada / Brenda Ramírez"/>
    <s v="Uriel Torres / Pedro Ramírez"/>
    <s v="Aldo Maldonado"/>
    <m/>
    <s v="Sí"/>
    <x v="3"/>
    <s v="Producción/Distribución Envasados"/>
    <n v="5"/>
    <n v="5"/>
    <n v="2"/>
    <n v="5"/>
    <n v="3"/>
    <n v="3"/>
    <n v="3"/>
    <n v="390"/>
    <n v="5"/>
    <n v="5"/>
    <n v="3"/>
    <n v="5"/>
    <n v="3"/>
    <n v="5"/>
    <n v="3"/>
    <n v="435"/>
    <n v="825"/>
    <s v="S:  Se probo la solución en su versión original de Europa, identificando ajustes neCésarios para la región LATAM. _x000a_Se levantaron definiciones de negocio y de proceso para cobros potenciales. Aunque la versión de Europa usaba SAP y se adaptó la nueva versión a JDE._x000a_Actualmente ya se tienen 6 países incluyendo México con esta funcionalidad_x000a_Gerardo solicitó cambios a unos requerimientos - semana del 17 de Feb._x000a_N: Realizar los cambios identificados - 24 al 28 de feb"/>
    <s v="1. Seguimiento con Pedro Ramírez sobre los cambios solicitados - 3 de Mar_x000a_2. Una vez liberados los cambios, se requiere probar y validar._x000a_"/>
    <m/>
    <m/>
    <x v="8"/>
    <m/>
    <m/>
    <m/>
    <m/>
    <m/>
    <m/>
    <m/>
    <n v="0"/>
    <m/>
    <m/>
    <x v="3"/>
  </r>
  <r>
    <m/>
    <n v="23"/>
    <m/>
    <m/>
    <s v="Tablero One Page de indicadores para control de cilindros en Power BI"/>
    <s v="Aprovechar la migración de tablea a power BI de reportes clave de Control del cilindros para armar un reporte One Page"/>
    <m/>
    <s v="TBD"/>
    <d v="2024-03-12T00:00:00"/>
    <d v="2025-11-01T00:00:00"/>
    <n v="567"/>
    <s v="On time"/>
    <s v="Operaciones"/>
    <m/>
    <x v="3"/>
    <x v="3"/>
    <s v="Digital "/>
    <m/>
    <s v="Erika Acosta"/>
    <s v="Erika Acosta"/>
    <s v="TBD"/>
    <s v="Aldo Maldonado"/>
    <m/>
    <s v="Sí"/>
    <x v="3"/>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
    <m/>
    <m/>
    <x v="6"/>
    <m/>
    <m/>
    <m/>
    <m/>
    <m/>
    <m/>
    <m/>
    <n v="0"/>
    <m/>
    <m/>
    <x v="3"/>
  </r>
  <r>
    <m/>
    <n v="24"/>
    <m/>
    <m/>
    <s v="Reporte automático de recuperación y aumentos de dotación en power BI"/>
    <s v="Migración de reportes de Tableau a power BI._x000a_"/>
    <m/>
    <s v="TBD"/>
    <d v="2024-05-01T00:00:00"/>
    <d v="2025-11-01T00:00:00"/>
    <n v="517"/>
    <s v="On time"/>
    <s v="Operaciones"/>
    <m/>
    <x v="3"/>
    <x v="3"/>
    <s v="Digital"/>
    <m/>
    <s v="Erika Acosta"/>
    <s v="Erika Acosta "/>
    <s v="Gustavo Primo "/>
    <s v="Aldo Maldonado"/>
    <m/>
    <s v="Sí"/>
    <x v="3"/>
    <s v="Producción/Distribución Envasados"/>
    <n v="3"/>
    <n v="5"/>
    <n v="2"/>
    <n v="5"/>
    <n v="0"/>
    <n v="3"/>
    <n v="3"/>
    <n v="315"/>
    <n v="5"/>
    <n v="5"/>
    <n v="2"/>
    <n v="5"/>
    <n v="3"/>
    <n v="3"/>
    <n v="3"/>
    <n v="390"/>
    <n v="705"/>
    <s v="S: Ya se tiene una versión actual, los cambios están en están en desarrollo, se ha dado prioridad a Homecare, después se dará prioridad al reporte GAP._x000a_N: Terminar desarrollos, validar información y desplegar."/>
    <s v="1. Sesión de seguimiento con Gerardo y Erika para armar plan de trabajo y prioridad para la migración de los reportes semana 24 al 28 de feb"/>
    <m/>
    <m/>
    <x v="6"/>
    <m/>
    <m/>
    <m/>
    <m/>
    <m/>
    <m/>
    <m/>
    <n v="0"/>
    <m/>
    <m/>
    <x v="3"/>
  </r>
  <r>
    <m/>
    <n v="3"/>
    <m/>
    <m/>
    <s v="BOT para actualización de datos de empleados en la BD de Licencias y Constancia Psicofísica de Conductores PGP._x000a_"/>
    <s v="Desarrollo de un BOT que llene en automático la información de Licencias y Constancias Psicofísicas en la BD ya creada (proyecto previo)._x000a_"/>
    <m/>
    <d v="2025-05-23T00:00:00"/>
    <d v="2025-05-27T00:00:00"/>
    <s v="TBD"/>
    <n v="161"/>
    <s v="On time"/>
    <s v="Operaciones"/>
    <s v="No"/>
    <x v="2"/>
    <x v="3"/>
    <s v="IT Local"/>
    <m/>
    <s v="Diego Carpio"/>
    <s v="Eduardo Galván"/>
    <s v="David Silva"/>
    <s v="Miguel Delgado"/>
    <s v="Operaciones"/>
    <s v="Si"/>
    <x v="0"/>
    <s v="Producción/Distribución Envasados"/>
    <n v="5"/>
    <n v="5"/>
    <n v="5"/>
    <n v="5"/>
    <n v="3"/>
    <n v="3"/>
    <n v="5"/>
    <n v="465"/>
    <n v="5"/>
    <n v="5"/>
    <n v="3"/>
    <n v="3"/>
    <n v="5"/>
    <n v="3"/>
    <n v="3"/>
    <n v="405"/>
    <n v="870"/>
    <s v="S: Se identifica la necesidad de automatizar llenado de datos con un BOT, revisado con Eduardo Galvan_x000a_N: Se programó para el 27 de mayo la junta inicial con David Silva. Se definirán requerimientos. Posterior a eso, se realizó una junta con Adrián Espinoza y Gerardo Moya en donde se validó el proceso y se quedó Gerardo Moya con la tarea de investigar cómo se puede hacer este requerimiento. Mientras tanto la APP se puede alimentar de manera manual."/>
    <s v="Proyecto que queda como segunda parte después del llenado por parte del personal de PGP de licencias y constancias psicofísicas."/>
    <s v="Reducción de Tiempos"/>
    <s v="Control / Compliance"/>
    <x v="0"/>
    <m/>
    <m/>
    <m/>
    <m/>
    <m/>
    <m/>
    <m/>
    <n v="0"/>
    <m/>
    <m/>
    <x v="4"/>
  </r>
  <r>
    <m/>
    <n v="128"/>
    <m/>
    <n v="31222"/>
    <s v="Trackabout Value Streams Dashboard - Mejora en la calidad de la información. Detección de duplicados de Num de Serie de cilindros"/>
    <s v="Herramienta que permite identificar desviaciones y asegurar la calidad de los datos dentro de la aplicación de TA, identificando errores y/o inconsistencias de información como Num de Serie."/>
    <m/>
    <d v="2025-01-01T00:00:00"/>
    <d v="2025-01-01T00:00:00"/>
    <d v="2025-04-01T00:00:00"/>
    <n v="90"/>
    <s v="On time"/>
    <s v="Operaciones"/>
    <m/>
    <x v="1"/>
    <x v="0"/>
    <s v="Digital"/>
    <m/>
    <s v="Anabel Estrada"/>
    <s v="Héctor Cuéllar"/>
    <s v="Uriel Torres"/>
    <s v="Miguel Delgado"/>
    <s v="Nacional"/>
    <s v="Si"/>
    <x v="3"/>
    <s v="Producción/Distribución Envasados"/>
    <n v="3"/>
    <n v="5"/>
    <n v="4"/>
    <n v="5"/>
    <n v="0"/>
    <n v="3"/>
    <n v="3"/>
    <n v="345"/>
    <n v="5"/>
    <n v="5"/>
    <s v="Validar con Gera y Uriel"/>
    <n v="3"/>
    <n v="1"/>
    <n v="1"/>
    <n v="3"/>
    <e v="#VALUE!"/>
    <m/>
    <s v="S:  Tablero de alta de activos elaborado y liberado en validación. Muestra activos que ingresan por registros de activos (la que debe ser) y los que ingresan por otros medio (recolecta, etc.) esto es FASE 1._x000a_N: AMEF_x000a__x000a_N: Realizar un AMEF y validar nuevos requerimientos para el tablero."/>
    <s v="Sesión de seguimiento con Anabel 3 al 7 de Marzo"/>
    <s v="Compliance"/>
    <m/>
    <x v="8"/>
    <m/>
    <m/>
    <m/>
    <m/>
    <m/>
    <m/>
    <m/>
    <n v="0"/>
    <m/>
    <m/>
    <x v="0"/>
  </r>
  <r>
    <m/>
    <n v="7"/>
    <m/>
    <m/>
    <s v="Modificación de las reglas de corte y prioridades en JDE para Medigas en JDE"/>
    <s v="Modificación de las reglas de decision digitales en JDE para los cortes de pedidos y convenios de Medigas para planta Nogalar en función de los acuerdos comerciales y la Operación de planta. Es necesario modificar la lógica actual del módulo de órdenes en JDE con una serie de reglas de corte predefinidas que se traslapan con reglas de convenios negocioados con instituciones Privadas."/>
    <m/>
    <d v="2025-05-14T00:00:00"/>
    <d v="2025-05-14T00:00:00"/>
    <d v="2025-10-01T00:00:00"/>
    <n v="174"/>
    <s v="On time"/>
    <s v="Operaciones"/>
    <s v="No"/>
    <x v="2"/>
    <x v="0"/>
    <s v="IT Local"/>
    <m/>
    <s v="Karla Rodriguez"/>
    <s v="Luis Banda"/>
    <s v="Sergio Israel Rdgz"/>
    <s v="Miguel Delgado"/>
    <s v="Desarrollo de Negocios"/>
    <s v="Si"/>
    <x v="2"/>
    <s v="Marketing/Ventas Cilindros"/>
    <n v="3"/>
    <n v="5"/>
    <n v="1"/>
    <n v="5"/>
    <n v="5"/>
    <n v="3"/>
    <n v="3"/>
    <n v="375"/>
    <n v="5"/>
    <n v="5"/>
    <n v="3"/>
    <n v="5"/>
    <n v="5"/>
    <n v="3"/>
    <n v="3"/>
    <n v="435"/>
    <n v="810"/>
    <s v="S: Se da de alta card 34872, las pruebas resultaron correctas._x000a_N: Se pedirá pasar el desarrollo a producción"/>
    <s v="Una vez realizados los ajustes en el ambiente de producción, se deberá llevar a cabo una prueba piloto del proceso que actualizará la información. Si el resultado es satisfactorio y el funcionamiento es el esperado, se procederá con la solicitud de calendarización del proceso de forma automática."/>
    <s v="Servicio / Compliance"/>
    <m/>
    <x v="7"/>
    <m/>
    <m/>
    <m/>
    <m/>
    <m/>
    <m/>
    <m/>
    <n v="0"/>
    <m/>
    <m/>
    <x v="5"/>
  </r>
  <r>
    <m/>
    <n v="20"/>
    <m/>
    <m/>
    <s v="Visor de Mantenimiento para PGS"/>
    <s v="Visor que permita tener en forma de resumen toda la informacíón sobre mantenimientos de pgs´s en plantas envasados: Plantas, operadores, cantidad pgs, tipos de mantenimientos, horas, productividad, costos."/>
    <m/>
    <m/>
    <d v="2025-10-01T00:00:00"/>
    <d v="2025-11-30T00:00:00"/>
    <n v="34"/>
    <s v="On time"/>
    <s v="Operaciones"/>
    <m/>
    <x v="0"/>
    <x v="3"/>
    <s v="Digital"/>
    <s v="Miguel González"/>
    <s v="Diego Carpio"/>
    <s v="Heberto Marín"/>
    <m/>
    <s v="Miguel Delgado"/>
    <s v="Operaciones"/>
    <m/>
    <x v="2"/>
    <m/>
    <n v="3"/>
    <n v="5"/>
    <n v="1"/>
    <n v="5"/>
    <n v="0"/>
    <n v="3"/>
    <n v="3"/>
    <n v="300"/>
    <n v="5"/>
    <n v="5"/>
    <n v="2"/>
    <n v="3"/>
    <n v="5"/>
    <n v="5"/>
    <n v="5"/>
    <n v="450"/>
    <n v="750"/>
    <m/>
    <m/>
    <s v="Control"/>
    <m/>
    <x v="6"/>
    <m/>
    <m/>
    <m/>
    <m/>
    <m/>
    <m/>
    <m/>
    <n v="0"/>
    <m/>
    <m/>
    <x v="6"/>
  </r>
  <r>
    <m/>
    <n v="1"/>
    <m/>
    <n v="30619"/>
    <s v="Reporte de Dotaciones Negativas"/>
    <s v="Enviar un reporte o alerta a vendedores y facturistas cuando se encuentre un caso de dotación negativa reciente de cualquier producto, basado en la última actualización de dotaciones de clientes y localidades (Alertar si el cliente presenta una dotación negativa y además en el periodo de actualización anterior tuvo una dotación mayor)"/>
    <m/>
    <d v="2025-03-24T00:00:00"/>
    <d v="2025-01-04T00:00:00"/>
    <d v="2025-05-23T00:00:00"/>
    <n v="139"/>
    <s v="On time"/>
    <s v="Operaciones"/>
    <m/>
    <x v="1"/>
    <x v="0"/>
    <s v="Digital "/>
    <m/>
    <s v="Erika Acosta"/>
    <s v="Erika Acosta"/>
    <s v="Gustavo Primo"/>
    <s v="Aldo Maldonado"/>
    <s v="Operaciones"/>
    <s v="Sí"/>
    <x v="2"/>
    <s v="Producción/Distribución Envasados"/>
    <n v="5"/>
    <n v="5"/>
    <n v="3"/>
    <n v="5"/>
    <n v="1"/>
    <n v="3"/>
    <n v="3"/>
    <n v="375"/>
    <n v="5"/>
    <n v="5"/>
    <n v="4"/>
    <n v="5"/>
    <n v="5"/>
    <n v="5"/>
    <n v="3"/>
    <n v="480"/>
    <n v="855"/>
    <s v="S:Se terminaron los desarrollos según los requerimientos y se realizaron pruebas. La herramienta fue liberada en producción dentro del dashboard GAP-Inventario Añejamiento_x000a_N: Despliegue por parte del negocio con usuarios"/>
    <m/>
    <s v="Control de Activos"/>
    <n v="0"/>
    <x v="8"/>
    <m/>
    <m/>
    <m/>
    <m/>
    <m/>
    <m/>
    <m/>
    <n v="0"/>
    <m/>
    <m/>
    <x v="0"/>
  </r>
  <r>
    <m/>
    <n v="90"/>
    <m/>
    <n v="30619"/>
    <s v="Cambio de reporte GAP / inventario de tableau a Power BI"/>
    <s v="Migración de reportes de Tableau a power BI."/>
    <m/>
    <s v="TBD"/>
    <d v="2024-02-28T00:00:00"/>
    <d v="2025-07-01T00:00:00"/>
    <n v="489"/>
    <s v="On time"/>
    <s v="Operaciones"/>
    <m/>
    <x v="1"/>
    <x v="0"/>
    <s v="IT"/>
    <m/>
    <s v="Erika Acosta"/>
    <s v="Erika Acosta"/>
    <s v="Gustavo Primo / Juan Romero "/>
    <s v="Aldo Maldonado"/>
    <m/>
    <s v="Sí"/>
    <x v="3"/>
    <s v="Producción/Distribución Envasados"/>
    <n v="3"/>
    <n v="5"/>
    <n v="2"/>
    <n v="5"/>
    <n v="0"/>
    <n v="3"/>
    <n v="3"/>
    <n v="315"/>
    <n v="5"/>
    <n v="5"/>
    <n v="2"/>
    <n v="5"/>
    <n v="3"/>
    <n v="3"/>
    <n v="3"/>
    <n v="390"/>
    <n v="705"/>
    <s v="S: Ya se tiene una versión actual, los cambios están en desarrollo, se ha dado prioridad a Homecare_x000a_N: Terminar desarrollos, validar información y desplegar. Revision final ultima semana de Mayo"/>
    <s v="1. Sesión de seguimiento con Gerardo y Erika para armar plan de trabajo y prioridad para la migración de los reportes semana 24 al 28 de feb"/>
    <s v="Control de Activos"/>
    <m/>
    <x v="6"/>
    <m/>
    <m/>
    <m/>
    <m/>
    <m/>
    <m/>
    <m/>
    <n v="0"/>
    <m/>
    <m/>
    <x v="0"/>
  </r>
  <r>
    <m/>
    <n v="1"/>
    <m/>
    <m/>
    <s v="App para la Digitalización del proceso de registro de Mtto de Cilindros"/>
    <s v="Se sustituyen formatos de Excel por una APP que permite registrar la información de los Mttos de Cil. y PGS relacionado hasta 17 servicios distintos con su respectivo costo y tiempo para medir eficiencias del proceso por operador y planta"/>
    <m/>
    <d v="2025-03-07T00:00:00"/>
    <d v="2025-03-20T00:00:00"/>
    <d v="2025-04-30T00:00:00"/>
    <n v="41"/>
    <s v="On time"/>
    <s v="Operaciones"/>
    <s v="No"/>
    <x v="0"/>
    <x v="0"/>
    <s v="Digital"/>
    <s v="Santiago Juárez"/>
    <s v="Diego Carpio"/>
    <s v="Heberto Marin"/>
    <s v="NA"/>
    <s v="Miguel Delgado"/>
    <s v="Operaciones"/>
    <s v="Si"/>
    <x v="0"/>
    <s v="Producción/Distribución Envasados"/>
    <n v="3"/>
    <n v="5"/>
    <n v="1"/>
    <n v="5"/>
    <n v="3"/>
    <n v="3"/>
    <n v="5"/>
    <n v="375"/>
    <n v="5"/>
    <n v="5"/>
    <n v="5"/>
    <n v="3"/>
    <n v="5"/>
    <n v="5"/>
    <n v="5"/>
    <n v="495"/>
    <n v="870"/>
    <s v="S: App terminada y presentada en el comité digitalización"/>
    <s v="Terminado"/>
    <n v="75000"/>
    <m/>
    <x v="6"/>
    <m/>
    <m/>
    <m/>
    <m/>
    <m/>
    <m/>
    <m/>
    <n v="0"/>
    <m/>
    <m/>
    <x v="0"/>
  </r>
  <r>
    <m/>
    <n v="1"/>
    <m/>
    <m/>
    <s v="Herramienta Digital (visor) de KPI´s  básicos del proceso de Mantenimiento de Cilindros. _x000a_"/>
    <s v="Dashboard que permite la generación automática delos KPIs básicos del proceso e Mtto de Cilindros  que actualmente se generan de manera manual en plantas PGP._x000a_"/>
    <m/>
    <d v="2025-04-15T00:00:00"/>
    <d v="2025-04-30T00:00:00"/>
    <d v="2025-05-30T00:00:00"/>
    <n v="30"/>
    <s v="On time"/>
    <s v="Operaciones"/>
    <s v="No"/>
    <x v="0"/>
    <x v="0"/>
    <s v="Digital"/>
    <s v="Santiago Juárez"/>
    <s v="Diego Carpio"/>
    <s v="Heberto Marin"/>
    <s v="NA"/>
    <s v="Miguel Delgado"/>
    <s v="Operaciones"/>
    <s v="Si"/>
    <x v="0"/>
    <s v="Producción/Distribución Envasados"/>
    <n v="3"/>
    <n v="5"/>
    <n v="1"/>
    <n v="5"/>
    <n v="3"/>
    <n v="3"/>
    <n v="5"/>
    <n v="375"/>
    <n v="5"/>
    <n v="5"/>
    <n v="5"/>
    <n v="3"/>
    <n v="5"/>
    <n v="5"/>
    <n v="5"/>
    <n v="495"/>
    <n v="870"/>
    <s v="S: Se finalizó el visor con los KPIS básicos de productividad en mantenimiento de cilindros._x000a_N: Como siguiente proyecto se incluirán los costos de los insumos para los mantenimientos al tablero para validación de costos del proceso por planta."/>
    <s v="Terminado. La siguiente etapa del visor será realizado por Miguel González (donde se incluyen costos de insumos de mantenimientos)."/>
    <s v="Eficiencia Operativa"/>
    <m/>
    <x v="6"/>
    <m/>
    <m/>
    <m/>
    <m/>
    <m/>
    <m/>
    <m/>
    <n v="0"/>
    <m/>
    <m/>
    <x v="0"/>
  </r>
  <r>
    <m/>
    <n v="19"/>
    <m/>
    <m/>
    <s v="APP Mantenimiento para PGS"/>
    <s v="Aplicación para la captura de actividades realizadas en cada PGS que se le da mantenimiento, de manera que arroje las horas y costos incurridos así como un % de productividad por cada operador y que permita conocer el estatus de los PGS que se encuentran en el talller de mantenimiento."/>
    <m/>
    <m/>
    <d v="2025-07-01T00:00:00"/>
    <d v="2025-09-01T00:00:00"/>
    <n v="62"/>
    <s v="On time"/>
    <s v="Operaciones"/>
    <m/>
    <x v="0"/>
    <x v="0"/>
    <s v="Digital"/>
    <s v="Miguel González"/>
    <s v="Diego Carpio"/>
    <s v="Heberto Marín"/>
    <m/>
    <s v="Miguel Delgado"/>
    <s v="Operaciones"/>
    <m/>
    <x v="2"/>
    <m/>
    <n v="3"/>
    <n v="5"/>
    <n v="1"/>
    <n v="5"/>
    <n v="0"/>
    <n v="3"/>
    <n v="3"/>
    <n v="300"/>
    <n v="5"/>
    <n v="5"/>
    <n v="2"/>
    <n v="3"/>
    <n v="5"/>
    <n v="3"/>
    <n v="5"/>
    <n v="420"/>
    <n v="720"/>
    <s v="S: Se entrega a Heberto Marin link de aplicación y tutoriales para capacitación a usuarios"/>
    <m/>
    <s v="Control"/>
    <m/>
    <x v="6"/>
    <m/>
    <m/>
    <m/>
    <m/>
    <m/>
    <m/>
    <m/>
    <n v="0"/>
    <m/>
    <m/>
    <x v="0"/>
  </r>
  <r>
    <s v="E8"/>
    <n v="1"/>
    <m/>
    <m/>
    <s v="Segmentación de clientes CIAC - Norte"/>
    <s v="Proceso automático para actualizar la segmentación de los clientes de PGP según sus criterios de comportamiento"/>
    <m/>
    <d v="2024-09-01T00:00:00"/>
    <d v="2024-01-09T00:00:00"/>
    <d v="2025-03-01T00:00:00"/>
    <n v="417"/>
    <s v="On time"/>
    <s v="Servicio al Cliente"/>
    <m/>
    <x v="4"/>
    <x v="0"/>
    <s v="SSC"/>
    <m/>
    <s v="Oscar Flores"/>
    <s v="Ana Treviño"/>
    <s v="César Paz"/>
    <s v="José Ramón Rodríguez"/>
    <s v="PGP Nte./ Occidente / Noroeste"/>
    <s v="Sí"/>
    <x v="3"/>
    <s v="Marketing/Ventas Cilindros"/>
    <n v="3"/>
    <n v="5"/>
    <n v="3"/>
    <n v="5"/>
    <n v="3"/>
    <n v="5"/>
    <n v="3"/>
    <n v="405"/>
    <n v="5"/>
    <n v="5"/>
    <n v="2"/>
    <n v="3"/>
    <n v="3"/>
    <n v="5"/>
    <n v="5"/>
    <n v="420"/>
    <n v="825"/>
    <s v="S:Se desarrolló en CRM tablas con los cuestionarios para capturar la información y mediante un reporte combinando calcular los valores de cada segmento al que corresponden los clientes. Actualmente se está utilizando en CIAC Norte_x000a__x000a_N: Replicar a Centro y otras divisiones"/>
    <s v="1. Sesión para revisar el alcance del avance en CRM y definir cómo se puede replicar para el Centro_x000a_2. Tocar base con Gonzalo y Paco porque hay cambio en el alcance de la implementación del CIAC_x000a_3. Incluir dentro del alcance de los practicantes el diseño del proceso automático de la segmentación"/>
    <s v="Reducción de Tiempo"/>
    <m/>
    <x v="6"/>
    <m/>
    <m/>
    <m/>
    <m/>
    <m/>
    <m/>
    <m/>
    <n v="0"/>
    <m/>
    <m/>
    <x v="0"/>
  </r>
  <r>
    <s v="G4"/>
    <n v="30"/>
    <m/>
    <n v="30648"/>
    <s v="Speach Analytics para CSC"/>
    <s v="Herramienta en el CSC Medigas que detecte palabras  de situaciones críticas que alarme la situación. Generar una herramienta alterna a Berint (detección) y que escale automáticamente casos críticos en Medigas."/>
    <m/>
    <d v="2024-07-01T00:00:00"/>
    <d v="2024-07-15T00:00:00"/>
    <s v="TBD"/>
    <m/>
    <s v="Cancelado"/>
    <s v="Servicio al Cliente"/>
    <m/>
    <x v="1"/>
    <x v="1"/>
    <s v="Digital "/>
    <m/>
    <s v="Marcela Hernández"/>
    <s v="Marcela Hernández"/>
    <s v="Iván Arredondo"/>
    <s v="Tania Mercado"/>
    <s v="Finanzas /Compras / IT"/>
    <s v="Sí"/>
    <x v="2"/>
    <s v="Finanzas/RH/Compras/Nitropet"/>
    <n v="4"/>
    <n v="5"/>
    <n v="1"/>
    <n v="5"/>
    <n v="1"/>
    <n v="1"/>
    <n v="5"/>
    <n v="330"/>
    <n v="3"/>
    <n v="2"/>
    <n v="1"/>
    <n v="5"/>
    <n v="3"/>
    <n v="1"/>
    <n v="5"/>
    <n v="300"/>
    <n v="630"/>
    <s v="S: Se identificó la necesidad en CSC. Analizado posibles soluciones_x000a_Actualmente no se tiene acceso a las BD de Atento, esto limita explotar la informacion_x000a__x000a_N: Definir soluciones potenciales y evaluarlas"/>
    <s v="Su utilizaba el speach Analytics pero quedó obsoleto, se implementó servicio por parte de Atento &quot;Insight&quot; el cual detecta sintomas y urgencias en la llamada (revisado con Karla Rdz)"/>
    <m/>
    <s v="Soft"/>
    <x v="20"/>
    <m/>
    <m/>
    <m/>
    <m/>
    <m/>
    <m/>
    <m/>
    <n v="0"/>
    <m/>
    <m/>
    <x v="1"/>
  </r>
  <r>
    <m/>
    <n v="57"/>
    <m/>
    <m/>
    <s v="Integración Argus con CRM "/>
    <s v="Integración información organizada de contratos con Argus a CRM"/>
    <m/>
    <d v="2025-05-23T00:00:00"/>
    <m/>
    <m/>
    <m/>
    <s v="No iniciado"/>
    <s v="Servicio al Cliente"/>
    <s v="No"/>
    <x v="4"/>
    <x v="2"/>
    <s v="TBD"/>
    <s v="NA"/>
    <s v="Edgar Madrigal"/>
    <s v="NinfaEdith Fernández"/>
    <m/>
    <s v="Tania Mercado"/>
    <s v="Finanzas /Compras / IT"/>
    <s v="Sí"/>
    <x v="0"/>
    <s v="Finanzas/RH/Compras/Nitropet"/>
    <n v="3"/>
    <n v="5"/>
    <n v="3"/>
    <n v="5"/>
    <n v="1"/>
    <n v="3"/>
    <n v="5"/>
    <n v="375"/>
    <n v="3"/>
    <n v="5"/>
    <n v="3"/>
    <n v="5"/>
    <n v="3"/>
    <n v="3"/>
    <n v="3"/>
    <n v="375"/>
    <n v="750"/>
    <s v="S: Por iniciar._x000a_N: Se programará sesión con NinfaEdith Fdz, Edgar Madrigal y Gerardo Moya."/>
    <s v="En siguiente sesión de validación con PYC se definirá alcance de este proyecto para tocar luego base con Edgar Madrigal_x000a_"/>
    <m/>
    <m/>
    <x v="1"/>
    <m/>
    <m/>
    <m/>
    <m/>
    <m/>
    <m/>
    <m/>
    <n v="0"/>
    <m/>
    <m/>
    <x v="2"/>
  </r>
  <r>
    <m/>
    <n v="120"/>
    <m/>
    <m/>
    <s v="Conexión CONSOL con TA para el rastreo de cilindros de Gases Especiales"/>
    <s v="Fase 1. Rastrear con TA los cilindros pedidos a través de CONSOL desde su salida de planta Santo Domingo a localidades Linde y posteriormente al cliente._x000a_Fase 2. Programación automática en JDE_x000a_"/>
    <m/>
    <d v="2024-12-01T00:00:00"/>
    <m/>
    <m/>
    <m/>
    <s v="No iniciado"/>
    <s v="Servicio al Cliente"/>
    <m/>
    <x v="2"/>
    <x v="2"/>
    <s v="SSC"/>
    <m/>
    <s v="Raúl Gallegos "/>
    <s v="Arael Mejía"/>
    <s v="TBD"/>
    <s v="Aldo Maldonado"/>
    <m/>
    <s v="Sí"/>
    <x v="3"/>
    <m/>
    <n v="5"/>
    <n v="5"/>
    <n v="3"/>
    <n v="5"/>
    <n v="1"/>
    <n v="3"/>
    <n v="3"/>
    <n v="375"/>
    <m/>
    <m/>
    <m/>
    <m/>
    <m/>
    <m/>
    <m/>
    <n v="0"/>
    <n v="375"/>
    <s v="S: Actualmente se tienen herramientas como Green Mile que permite rastrear un pedido._x000a_N: Revisar con el negocio los requerimientos para definir alcance"/>
    <m/>
    <m/>
    <m/>
    <x v="13"/>
    <m/>
    <m/>
    <m/>
    <m/>
    <m/>
    <m/>
    <m/>
    <n v="0"/>
    <m/>
    <m/>
    <x v="2"/>
  </r>
  <r>
    <s v="G8"/>
    <n v="13"/>
    <m/>
    <n v="30647"/>
    <s v="OrderGPT para Gases Envasados"/>
    <s v="Solución de IA enfocada en CSC Envasados  que interpreta mails con pedidos, resumiendo solicitud y crea pedido (orden) en JDE."/>
    <m/>
    <s v="TBD"/>
    <d v="2025-01-15T00:00:00"/>
    <d v="2025-12-15T00:00:00"/>
    <n v="293"/>
    <s v="On time"/>
    <s v="Servicio al Cliente"/>
    <m/>
    <x v="1"/>
    <x v="3"/>
    <s v="Digital EEUU"/>
    <m/>
    <s v="Karla Rodriguez"/>
    <s v="Karla Rodriguez"/>
    <s v="Adolfo Olmedo/Lei Sun"/>
    <s v="José Ramón Rodríguez"/>
    <s v="Finanzas /Compras / IT"/>
    <s v="Sí"/>
    <x v="2"/>
    <s v="Finanzas/RH/Compras/Nitropet"/>
    <n v="4"/>
    <n v="5"/>
    <n v="5"/>
    <n v="5"/>
    <n v="1"/>
    <n v="1"/>
    <n v="5"/>
    <n v="375"/>
    <n v="5"/>
    <n v="5"/>
    <n v="1"/>
    <n v="3"/>
    <n v="3"/>
    <n v="3"/>
    <n v="3"/>
    <n v="255"/>
    <n v="630"/>
    <s v="S: Ya está en desarrollo."/>
    <m/>
    <n v="36000"/>
    <m/>
    <x v="6"/>
    <m/>
    <m/>
    <m/>
    <m/>
    <m/>
    <m/>
    <m/>
    <n v="0"/>
    <m/>
    <m/>
    <x v="5"/>
  </r>
  <r>
    <s v="A1"/>
    <n v="1"/>
    <m/>
    <m/>
    <s v="Nitro for CSC"/>
    <s v="Asistente virtual de consulta de agentes del CSC para brindar respuestas e información a pacientes de Medigas. Haciendo mas confiable y rápida la respuesta"/>
    <m/>
    <d v="2024-08-01T00:00:00"/>
    <d v="2025-01-07T00:00:00"/>
    <d v="2025-05-30T00:00:00"/>
    <n v="143"/>
    <s v="On time"/>
    <s v="Servicio al Cliente"/>
    <m/>
    <x v="3"/>
    <x v="0"/>
    <s v="Global AI"/>
    <m/>
    <s v="Marcela Hernández"/>
    <s v="Marcela Hernández"/>
    <s v="Iván Arredondo"/>
    <s v="Tania Mercado"/>
    <s v="Finanzas /Compras / IT"/>
    <s v="Sí"/>
    <x v="2"/>
    <s v="Finanzas/RH/Compras/Nitropet"/>
    <n v="3"/>
    <n v="5"/>
    <n v="5"/>
    <n v="5"/>
    <n v="0"/>
    <n v="3"/>
    <n v="5"/>
    <n v="390"/>
    <n v="5"/>
    <n v="5"/>
    <n v="2"/>
    <n v="3"/>
    <n v="3"/>
    <n v="5"/>
    <n v="5"/>
    <n v="420"/>
    <n v="810"/>
    <s v="S: Información cargada en Nitro lista para su uso y liberación_x000a_N: CSC tiene nueva opción de usar herramienta De Atento con mayor funcionalidad."/>
    <m/>
    <s v="Mejora en Servicio"/>
    <n v="0"/>
    <x v="7"/>
    <m/>
    <m/>
    <m/>
    <m/>
    <m/>
    <m/>
    <m/>
    <n v="0"/>
    <m/>
    <m/>
    <x v="0"/>
  </r>
  <r>
    <m/>
    <n v="17"/>
    <m/>
    <m/>
    <s v="QR para descarga de certificados de calidad Gases puros"/>
    <s v="Replicar la funcionalidad de Ecuador para descarga de certificados de calidad para gases puros"/>
    <m/>
    <d v="2025-02-01T00:00:00"/>
    <d v="2025-01-30T00:00:00"/>
    <s v="TBD"/>
    <n v="278"/>
    <s v="Stand by"/>
    <s v="Servicio al Cliente"/>
    <m/>
    <x v="2"/>
    <x v="3"/>
    <s v="IT Local "/>
    <s v="N/A"/>
    <s v="Raúl Gallegos "/>
    <s v="Arael Mejía"/>
    <s v="Ismael Hernández"/>
    <s v="Aldo Maldonado"/>
    <s v="Gases Especiales"/>
    <s v="Sí"/>
    <x v="3"/>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con Raul Gallegos, su equipo, Rodolfo Gomez, Ismael Hernández._x000a_30 / 06 / 2025 Está lista de espera de IT"/>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4. Esta en lista de espera por IT _x000a_"/>
    <m/>
    <m/>
    <x v="0"/>
    <m/>
    <m/>
    <m/>
    <m/>
    <m/>
    <m/>
    <m/>
    <n v="0"/>
    <m/>
    <m/>
    <x v="3"/>
  </r>
  <r>
    <m/>
    <n v="1"/>
    <m/>
    <m/>
    <s v="Ordenes Medigas Canceladas"/>
    <s v="Dashboard que muestre las ordenes del negocio de Medigas que han sido canceladas por el operador con sus motivos para su análisis._x000a_Actualización de dashboard estatus de pedidos Medigas_x000a_"/>
    <m/>
    <d v="2025-07-01T00:00:00"/>
    <d v="2025-07-15T00:00:00"/>
    <d v="2025-08-08T00:00:00"/>
    <n v="24"/>
    <s v="On time"/>
    <s v="Servicio al Cliente"/>
    <m/>
    <x v="3"/>
    <x v="0"/>
    <s v="Trans Digital"/>
    <s v="Marina Dávila"/>
    <s v="Alan Mendoza"/>
    <s v="Alan Mendoza"/>
    <m/>
    <m/>
    <s v="PGP Nacional"/>
    <s v="Si"/>
    <x v="2"/>
    <s v="Marketing/Ventas Cilindros"/>
    <n v="3"/>
    <n v="5"/>
    <n v="1"/>
    <n v="5"/>
    <n v="0"/>
    <n v="3"/>
    <n v="3"/>
    <n v="300"/>
    <n v="5"/>
    <n v="5"/>
    <n v="3"/>
    <n v="5"/>
    <n v="5"/>
    <n v="5"/>
    <n v="5"/>
    <n v="495"/>
    <n v="795"/>
    <s v="S: Se desarrolla y se libera dashboard de Ordenes Canceladas Medigas así como la actualización del dashboard Estatus Pedidos Medigas dentro del Panel de rutas_x000a_"/>
    <m/>
    <s v="Control"/>
    <m/>
    <x v="0"/>
    <m/>
    <m/>
    <m/>
    <m/>
    <m/>
    <m/>
    <m/>
    <n v="0"/>
    <m/>
    <m/>
    <x v="0"/>
  </r>
  <r>
    <m/>
    <n v="1"/>
    <m/>
    <m/>
    <s v="%Servicio Cumplimiento Servicio Pedidos Medigas"/>
    <s v="Actualización de dashboard de Seguimiento Pedidos Medigas agregando información de %Cumplimiento de Servicio, %de los diferentes estatus de pedidos, agrupación e identificación de las causas de pedidos reprogramados, identificación de pedidos SAOS y Oxígeno domiciliario"/>
    <m/>
    <d v="2025-08-08T00:00:00"/>
    <d v="2025-08-08T00:00:00"/>
    <d v="2025-08-27T00:00:00"/>
    <n v="19"/>
    <s v="On time"/>
    <s v="Servicio al Cliente"/>
    <m/>
    <x v="3"/>
    <x v="0"/>
    <s v="Trans Digital"/>
    <s v="Marina Dávila"/>
    <s v="Alan Mendoza"/>
    <s v="Alan Mendoza"/>
    <m/>
    <m/>
    <s v="PGP Nacional"/>
    <s v="Si"/>
    <x v="2"/>
    <s v="Marketing/Ventas Cilindros"/>
    <n v="3"/>
    <n v="5"/>
    <n v="1"/>
    <n v="5"/>
    <n v="0"/>
    <n v="3"/>
    <n v="3"/>
    <n v="300"/>
    <n v="5"/>
    <n v="5"/>
    <n v="5"/>
    <n v="5"/>
    <n v="5"/>
    <n v="5"/>
    <n v="5"/>
    <n v="525"/>
    <n v="825"/>
    <s v="S: Se desarrollan cambios y se publican dentro del Panel de Rutas PDE´s "/>
    <m/>
    <s v="Control"/>
    <m/>
    <x v="7"/>
    <m/>
    <m/>
    <m/>
    <m/>
    <m/>
    <m/>
    <m/>
    <n v="0"/>
    <m/>
    <m/>
    <x v="0"/>
  </r>
  <r>
    <s v="E2"/>
    <n v="35"/>
    <m/>
    <m/>
    <s v="App Medigas, Rediseño"/>
    <s v="Re diseño de App Medigas para permitir que los pacientes soliciten accesorios, cilindros chicos, o la recolección de activos._x000a_"/>
    <m/>
    <m/>
    <d v="2024-08-01T00:00:00"/>
    <d v="2025-06-01T00:00:00"/>
    <n v="304"/>
    <s v="Cancelado"/>
    <s v="Servicio al Cliente"/>
    <s v="No"/>
    <x v="4"/>
    <x v="1"/>
    <s v="SSC"/>
    <s v="NA"/>
    <s v="Alan Mendoza"/>
    <s v="Cindy Lozano"/>
    <s v="Christian Carrillo"/>
    <s v="José Ramón Rodríguez"/>
    <s v="Desarrollo de Negocios"/>
    <s v="Sí"/>
    <x v="0"/>
    <s v="Distribución Bulk/Servicio a Clientes - Instalaciones"/>
    <n v="4"/>
    <n v="5"/>
    <n v="5"/>
    <n v="5"/>
    <n v="1"/>
    <n v="3"/>
    <n v="5"/>
    <n v="420"/>
    <n v="5"/>
    <n v="5"/>
    <n v="2"/>
    <n v="5"/>
    <n v="3"/>
    <n v="1"/>
    <n v="5"/>
    <n v="390"/>
    <n v="810"/>
    <s v="S: Estaba en la etapa de análisis de los requerimientos extra (por pacientes). Originalmente esto surgió por el equipo de T. Digital para generar la adopción por parte de pacientes que siguen marcando al CSC Medigas para solicitudes EXTRA a recargas (otro tipo de accesorio o cilindro y eso no se puede hacer en la APP y es el ajuste que proponía T. Digital). Se quedó en backlog por parte de T. Digital dado que les asignaron otras responsabilidades._x000a_N: En Validación con Edgar Madrigal y Cindy Lozano si se llevará a cabo este año o no."/>
    <s v="Proyecto colocado en backlog por el área de transformación digital dado que es un nice to have y actualmente el equipo se está enfocando en otras necesidades, además que esto nunca fue solicitado por el negocio."/>
    <n v="60000"/>
    <s v="Tiempo - Hard Savings $ 60 K USD (disminución de 4 agentes $25k MXN/mes en CSC por conversión digital)_x000a_"/>
    <x v="21"/>
    <m/>
    <m/>
    <m/>
    <m/>
    <m/>
    <m/>
    <m/>
    <n v="0"/>
    <m/>
    <m/>
    <x v="4"/>
  </r>
  <r>
    <s v="A3"/>
    <n v="18"/>
    <m/>
    <m/>
    <s v="Implementación Azure B2C"/>
    <s v="Implementación de Azure B2C para unificar cuentas de usuarios en canales digitales: Portales, Recarga Linde web, Apps móviles._x000a_"/>
    <m/>
    <s v="PROYECTO ANTERIOR"/>
    <d v="2024-10-01T00:00:00"/>
    <d v="2025-09-01T00:00:00"/>
    <n v="335"/>
    <s v="On time"/>
    <s v="Servicio al Cliente"/>
    <s v="No"/>
    <x v="4"/>
    <x v="0"/>
    <s v="SSC"/>
    <s v="NA"/>
    <s v="Edgar Madrigal"/>
    <s v="Cindy Lozano"/>
    <s v="Christian Carrillo"/>
    <s v="José Ramón Rodríguez"/>
    <s v="Desarrollo de Negocios"/>
    <s v="Sí"/>
    <x v="0"/>
    <s v="Marketing/Ventas Cilindros"/>
    <n v="3"/>
    <n v="5"/>
    <n v="5"/>
    <n v="5"/>
    <n v="0"/>
    <n v="3"/>
    <n v="5"/>
    <n v="390"/>
    <n v="3"/>
    <n v="5"/>
    <n v="2"/>
    <n v="5"/>
    <n v="3"/>
    <n v="1"/>
    <n v="3"/>
    <n v="330"/>
    <n v="720"/>
    <s v="S: Desarrollo terminado, en etapa de estabilización previo al Go Live."/>
    <m/>
    <m/>
    <m/>
    <x v="7"/>
    <m/>
    <m/>
    <m/>
    <m/>
    <m/>
    <m/>
    <m/>
    <n v="0"/>
    <m/>
    <m/>
    <x v="0"/>
  </r>
  <r>
    <m/>
    <n v="16"/>
    <m/>
    <m/>
    <s v="ECOA etapa II Mezclas especiales"/>
    <s v="Replicar la funcionalidad de ECOA para gases puros para las Mezclas especiales. Consiste en el desarrollo de reportes y certificados de calidad para las mezclas especiales. (etapa 1 réplica de código QR)"/>
    <m/>
    <s v="TBD"/>
    <d v="2025-01-02T00:00:00"/>
    <s v="TBD"/>
    <n v="306"/>
    <s v="Stand by"/>
    <s v="Servicio al Cliente"/>
    <m/>
    <x v="2"/>
    <x v="3"/>
    <s v="IT Local "/>
    <s v="N/A"/>
    <s v="Raúl Gallegos "/>
    <s v="Arael Mejía"/>
    <s v="Ismael Hernández"/>
    <s v="Aldo Maldonado"/>
    <m/>
    <s v="Sí"/>
    <x v="3"/>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19 Feb con Raul Gallegos, su equipo, Rodolfo Gomez, Ismael Hernández."/>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
    <m/>
    <s v="$TBD"/>
    <x v="0"/>
    <m/>
    <m/>
    <m/>
    <m/>
    <m/>
    <m/>
    <m/>
    <n v="0"/>
    <m/>
    <m/>
    <x v="3"/>
  </r>
  <r>
    <m/>
    <n v="27"/>
    <s v="AM03473"/>
    <m/>
    <s v="Automatización para la Gestión de Altas de Pacientes ISSSTE"/>
    <s v="El proyecto consiste en desarrollar un proceso automatizado para la alta de pacientes y la generación del servicio inicial a partir de solicitudes enviadas vía correo electrónico. Las solicitudes, que incluyen documentos PDF con la información, serán procesadas mediante la herramienta Argus, basada en inteligencia artificial, para descifrar y convertir el contenido en datos estructurados. Posteriormente, estos datos se integrarán en el CRM y en JDE para crear el registro del paciente y la orden, completando el ciclo con la confirmación automática enviada a la institución._x000a_El objetivo principal es optimizar el tiempo de respuesta, asegurando que cada solicitud sea atendida en menos de 30 minutos, cumpliendo con los estándares establecidos por contrato. Esto permitirá sustituir el flujo manual actual, que ha generado incumplimientos en dicha métrica, con un proceso eficiente y completamente automatizado."/>
    <m/>
    <d v="2025-05-03T00:00:00"/>
    <d v="2025-06-04T00:00:00"/>
    <d v="2025-11-30T00:00:00"/>
    <n v="153"/>
    <s v="On time"/>
    <s v="Servicio al Cliente"/>
    <s v="No"/>
    <x v="4"/>
    <x v="3"/>
    <s v="T. Digital, Digitalización"/>
    <s v="NA"/>
    <s v="Alan Mendoza"/>
    <s v="Luis Banda"/>
    <s v="Adolfo Olmedo"/>
    <s v="José Ramón Rodríguez"/>
    <s v="Desarrollo de Negocios"/>
    <s v="Sí"/>
    <x v="0"/>
    <s v="Marketing/Ventas Cilindros"/>
    <n v="5"/>
    <n v="5"/>
    <n v="5"/>
    <n v="5"/>
    <m/>
    <n v="3"/>
    <n v="3"/>
    <n v="345"/>
    <n v="4"/>
    <n v="4"/>
    <n v="2"/>
    <n v="3"/>
    <n v="5"/>
    <n v="1"/>
    <n v="1"/>
    <n v="270"/>
    <n v="615"/>
    <s v="S: En proceso la orden de compra para empezar el desarrollo. "/>
    <m/>
    <s v="Tiempo / Compliance"/>
    <m/>
    <x v="7"/>
    <m/>
    <m/>
    <m/>
    <m/>
    <m/>
    <m/>
    <m/>
    <n v="0"/>
    <m/>
    <m/>
    <x v="3"/>
  </r>
  <r>
    <m/>
    <n v="117"/>
    <m/>
    <m/>
    <s v="Seguimiento a tareas de Seguridad SOS a través de Teams."/>
    <s v="Generación de grupos de TEAMS donde personal de Linde pueda documentar y dar seguimientos a hallazgos de seguridad y limpieza en localidades."/>
    <m/>
    <s v="TBD"/>
    <d v="2025-01-01T00:00:00"/>
    <s v="TBD"/>
    <n v="307"/>
    <s v="Cancelado"/>
    <s v="SHEQ"/>
    <m/>
    <x v="3"/>
    <x v="1"/>
    <s v="Digital "/>
    <s v="Claudia Oliden"/>
    <s v="Obed Vázquez"/>
    <s v="Obed Vázquez"/>
    <s v="no asignado"/>
    <s v="Armando Guerrero"/>
    <m/>
    <s v="Sí"/>
    <x v="2"/>
    <m/>
    <n v="3"/>
    <n v="5"/>
    <n v="5"/>
    <n v="5"/>
    <n v="1"/>
    <n v="3"/>
    <n v="5"/>
    <n v="405"/>
    <m/>
    <m/>
    <m/>
    <m/>
    <m/>
    <m/>
    <m/>
    <n v="0"/>
    <n v="405"/>
    <s v="S: Se enlista necesidad general_x000a_N: Se requiere reunión con Negocio para detallar alcances y detalle de requerimientos"/>
    <m/>
    <m/>
    <m/>
    <x v="1"/>
    <m/>
    <m/>
    <m/>
    <m/>
    <m/>
    <m/>
    <m/>
    <n v="0"/>
    <m/>
    <m/>
    <x v="2"/>
  </r>
  <r>
    <s v="E5"/>
    <n v="104"/>
    <s v="GPG33156"/>
    <m/>
    <s v="Email automation Customer Insight / AI"/>
    <s v="Envío de correos automáticos a grupos de clientes en función del cumplimiento de criterios predefinidos, para generar clientes potenciales de Ventas Nuevas."/>
    <m/>
    <s v="TBD"/>
    <d v="2024-01-05T00:00:00"/>
    <d v="2025-01-01T00:00:00"/>
    <n v="362"/>
    <s v="On time"/>
    <s v="Ventas &amp; Mkt."/>
    <m/>
    <x v="4"/>
    <x v="0"/>
    <s v="Externo"/>
    <s v="Desarrollo de Negocios"/>
    <s v="Tania Castorena"/>
    <s v="Jorge Villarreal"/>
    <s v="Externo"/>
    <s v="José Ramón Rodríguez"/>
    <s v="Desarrollo de Negocios"/>
    <s v="Sí"/>
    <x v="2"/>
    <m/>
    <n v="3"/>
    <n v="5"/>
    <n v="5"/>
    <n v="5"/>
    <n v="3"/>
    <n v="3"/>
    <n v="3"/>
    <n v="405"/>
    <n v="3"/>
    <n v="3"/>
    <n v="2"/>
    <n v="3"/>
    <n v="3"/>
    <n v="1"/>
    <n v="3"/>
    <n v="270"/>
    <n v="675"/>
    <s v="S: Liberada y funcionando con campaña actual. Promoción del COBOT. 27Ene25. 2600 correos que generaron 30 leads interesados en una prueba._x000a_N: Seguimiento a la campaña actual y diseño de nuevas campañas"/>
    <s v="Se revisó con Adalberto Mejía estatus y se identifica la necesidad de depurar datos de contacto (e-mails) con perfil de dueños de empresa y tomadores de decisiones. Sesión De Adalberto con Tania Castorena semana del 2 de Mayo para revisar estatus"/>
    <n v="500000"/>
    <m/>
    <x v="12"/>
    <m/>
    <m/>
    <m/>
    <m/>
    <m/>
    <m/>
    <m/>
    <n v="0"/>
    <m/>
    <m/>
    <x v="0"/>
  </r>
  <r>
    <s v="A5"/>
    <n v="1"/>
    <s v="AM03524"/>
    <n v="27157"/>
    <s v="Rental &amp; Fees Tracking RPA/AI"/>
    <s v="Herramienta para automatizar el cobro de rentas a clientes y dar seguimiento. (Etapa 1 Dashboard de datos)"/>
    <m/>
    <s v="TBD"/>
    <d v="2024-01-01T00:00:00"/>
    <d v="2025-03-01T00:00:00"/>
    <n v="425"/>
    <s v="On time"/>
    <s v="Ventas &amp; Mkt."/>
    <m/>
    <x v="1"/>
    <x v="0"/>
    <s v="Digital EEUU"/>
    <m/>
    <s v="Oscar Flores"/>
    <s v="Oscar Flores / Alejandro Torres"/>
    <s v="Iván Arredondo/Lei Sun"/>
    <s v="José Ramón Rodríguez"/>
    <s v="PGP Norte"/>
    <s v="Sí"/>
    <x v="2"/>
    <s v="Marketing/Ventas Cilindros"/>
    <n v="5"/>
    <n v="5"/>
    <n v="5"/>
    <n v="5"/>
    <n v="3"/>
    <n v="3"/>
    <n v="5"/>
    <n v="465"/>
    <n v="5"/>
    <n v="5"/>
    <n v="2"/>
    <n v="3"/>
    <n v="3"/>
    <n v="5"/>
    <n v="3"/>
    <n v="390"/>
    <n v="855"/>
    <s v="S: Identificación de oportunidades de incremento del ingreso por cobro de rentas. Versión conectada a JDE México, con detalle de casos por vendedor. Liberado para identificar oportunidades de cobro_x000a__x000a_N: Se realiza presentación de la Htta y en proceso capacitaciones a personal"/>
    <s v="Armar plan de despliegue - Programar las sesiones de capacitación con Gtes _x000a_Actualizar valores de target para rentas, con la Corporación  - completo_x000a_Desarrollar tablero para el tracking de beneficios con apoyo de la Corporación_x000a_Sesión para validar cómo conectarlo con CRM y programar tareas para ventas_x000a_"/>
    <n v="300000"/>
    <m/>
    <x v="12"/>
    <m/>
    <m/>
    <n v="25557"/>
    <n v="13000"/>
    <m/>
    <m/>
    <m/>
    <n v="38557"/>
    <d v="2025-05-01T00:00:00"/>
    <d v="2026-04-01T00:00:00"/>
    <x v="0"/>
  </r>
  <r>
    <s v="G1"/>
    <n v="101"/>
    <m/>
    <m/>
    <s v="Trackabout Value Streams. Automatización de la generación de la órden para facturar a clientes cilindros dañados."/>
    <s v="Identificar los activos dañados por clientes, que deben ser dados de baja por ya no ser aptos para servicio, o bien que requieren un mantenimiento para continuar en operación y automatizar el cobro al cliente y éstos facturarlos automaticamente al cliente en un proceso Automático"/>
    <m/>
    <d v="2024-12-01T00:00:00"/>
    <m/>
    <m/>
    <m/>
    <s v="No iniciado"/>
    <s v="Ventas &amp; Mkt."/>
    <m/>
    <x v="1"/>
    <x v="2"/>
    <s v="Digital"/>
    <m/>
    <s v="Jessica Zanella"/>
    <s v="Jessica Zanella"/>
    <s v="Uriel Torres"/>
    <s v="Aldo Maldonado"/>
    <s v="Nacional "/>
    <s v="Sí"/>
    <x v="3"/>
    <s v="Marketing/Ventas Cilindros"/>
    <n v="5"/>
    <n v="5"/>
    <n v="4"/>
    <n v="5"/>
    <n v="3"/>
    <n v="3"/>
    <n v="3"/>
    <n v="420"/>
    <n v="5"/>
    <n v="4"/>
    <n v="1"/>
    <n v="3"/>
    <n v="1"/>
    <n v="1"/>
    <n v="3"/>
    <n v="270"/>
    <n v="690"/>
    <s v="S: Se desarrollo reporte de cilindros potenciales de cobro de Mtto._x000a_N: Revisar / confirmar causas que se alimentan desde Trackabout. Limpieza de datos de Cilindros/activos en TA Vs JDE. Falta definición de negocio (proceso) para identificar automatización de cargos y/o excepciones. No está estandarizado el monto para cobro"/>
    <s v="1. Pendiente concluir con la validación de la calidad de la información - 30 de marzo_x000a_2. Sesión con Jessica Zanella para mapear empezar con la definición de requerimientos de negocio - 10 al 14 de marzo"/>
    <n v="117000"/>
    <m/>
    <x v="13"/>
    <m/>
    <m/>
    <m/>
    <m/>
    <m/>
    <m/>
    <m/>
    <n v="0"/>
    <m/>
    <m/>
    <x v="4"/>
  </r>
  <r>
    <s v="E6"/>
    <n v="1"/>
    <m/>
    <m/>
    <s v="Modulo Bulk &amp; Microbulk eChannel"/>
    <s v="Acceso a facturación, estados de cuenta, históricos de consumo, niveles de tanques y sobre pedidos de clientes de bulk, microbulk y mixtos."/>
    <m/>
    <s v="PROYECTO ANTERIOR"/>
    <d v="2024-05-01T00:00:00"/>
    <d v="2025-02-01T00:00:00"/>
    <n v="276"/>
    <s v="On time"/>
    <s v="Ventas &amp; Mkt."/>
    <s v="No"/>
    <x v="4"/>
    <x v="0"/>
    <s v="IT Corporativo"/>
    <s v="NA"/>
    <s v="Adriana Loredo / Jessica Zanella"/>
    <s v="Tania Castorena"/>
    <s v="Adolfo Olmedo"/>
    <s v="José Ramón Rodríguez"/>
    <s v="Desarrollo de Negocios"/>
    <s v="Sí"/>
    <x v="0"/>
    <s v="Marketing/Ventas Cilindros"/>
    <n v="3"/>
    <n v="5"/>
    <n v="5"/>
    <n v="5"/>
    <n v="1"/>
    <n v="3"/>
    <n v="5"/>
    <n v="405"/>
    <n v="3"/>
    <n v="4"/>
    <n v="2"/>
    <n v="5"/>
    <n v="3"/>
    <n v="1"/>
    <n v="5"/>
    <n v="345"/>
    <n v="750"/>
    <s v="S: Terminado_x000a_N: En proceso despliegue interno y externo."/>
    <s v="Productividad - Soft Savings $106.5 K USD,  Hard Savings $15 K USD (conversión digital de pedidos cliente sobre pedido)"/>
    <n v="15000"/>
    <m/>
    <x v="12"/>
    <m/>
    <m/>
    <m/>
    <m/>
    <m/>
    <m/>
    <m/>
    <n v="0"/>
    <d v="2025-07-01T00:00:00"/>
    <d v="2026-06-01T00:00:00"/>
    <x v="0"/>
  </r>
  <r>
    <m/>
    <n v="125"/>
    <m/>
    <m/>
    <s v="Reporte para visualizar cilindros asignados a clientes Vs cobro de renta"/>
    <s v="Visualizar los cilindros y /o activos asignados a clientes vs a los que les cobramos renta con el objetivo de identificar oportunidades de manera sencilla y ágil (Cilindros y tanques / inventario de activos por cliente)."/>
    <m/>
    <d v="2024-12-01T00:00:00"/>
    <m/>
    <m/>
    <m/>
    <s v="No iniciado"/>
    <s v="Ventas &amp; Mkt."/>
    <m/>
    <x v="1"/>
    <x v="2"/>
    <s v="Digital "/>
    <m/>
    <s v="Jorge Ruíz"/>
    <s v="Jorge Ruíz"/>
    <m/>
    <s v="José Ramón Rodríguez"/>
    <m/>
    <s v="Sí"/>
    <x v="3"/>
    <s v="Marketing/Ventas Cilindros"/>
    <m/>
    <m/>
    <m/>
    <m/>
    <m/>
    <m/>
    <m/>
    <n v="0"/>
    <m/>
    <m/>
    <m/>
    <m/>
    <m/>
    <m/>
    <m/>
    <n v="0"/>
    <n v="0"/>
    <s v="Esta necesidad se cubre con el Proyecto &quot;Rental &amp; Fees Tracking&quot;"/>
    <s v="1. Sesión con Oscar Flores para alinear la necesidad con un solo proyecto - 3 al 7 de Marzo"/>
    <m/>
    <m/>
    <x v="1"/>
    <m/>
    <m/>
    <m/>
    <m/>
    <m/>
    <m/>
    <m/>
    <n v="0"/>
    <m/>
    <m/>
    <x v="2"/>
  </r>
  <r>
    <m/>
    <n v="87"/>
    <m/>
    <m/>
    <s v="Reporte de crecimiento de PSO´s ´para gases especiales. "/>
    <s v="Convertir el  Reporte de crecimiento de PSO´s que es manual y se hace con base al conocimiento de los vendedores a un reporte automatizado. Revisar con Edgar, la iniciativa de registrar PSO en CRM"/>
    <m/>
    <m/>
    <m/>
    <m/>
    <m/>
    <s v="No iniciado"/>
    <s v="Ventas &amp; Mkt."/>
    <m/>
    <x v="1"/>
    <x v="2"/>
    <s v="Trans Digital"/>
    <m/>
    <s v="Raúl Gallegos "/>
    <s v="Raúl Gallegos "/>
    <m/>
    <s v="José Ramón Rodríguez"/>
    <m/>
    <s v="Sí"/>
    <x v="3"/>
    <s v="Marketing/Ventas Cilindros"/>
    <n v="3"/>
    <n v="5"/>
    <n v="1"/>
    <n v="5"/>
    <n v="0"/>
    <n v="1"/>
    <n v="5"/>
    <n v="300"/>
    <n v="5"/>
    <n v="5"/>
    <n v="3"/>
    <n v="3"/>
    <n v="3"/>
    <n v="3"/>
    <n v="5"/>
    <n v="405"/>
    <n v="705"/>
    <s v="S: Se identificó oportunidad con usuario y se requiere definiciones de alcances y líderes para el proyecto._x000a_N: Sesión con Process Owner para tomar definiciones de negocio"/>
    <s v="1. Programar sesión para definir el proyecto, alcance y equipo 24 - 28 Feb"/>
    <m/>
    <m/>
    <x v="22"/>
    <m/>
    <m/>
    <m/>
    <m/>
    <m/>
    <m/>
    <m/>
    <n v="0"/>
    <m/>
    <m/>
    <x v="2"/>
  </r>
  <r>
    <m/>
    <n v="124"/>
    <m/>
    <m/>
    <s v="RPA para alta de precios especiales en sistema basado en contratos firmados con clientes."/>
    <s v="RPA  para automatizar la generación de solicitudes de precios especiales en sistema, basado en los contratos con Gobierno"/>
    <m/>
    <d v="2025-05-01T00:00:00"/>
    <m/>
    <m/>
    <m/>
    <s v="No iniciado"/>
    <s v="Ventas &amp; Mkt."/>
    <s v="No"/>
    <x v="2"/>
    <x v="2"/>
    <s v="SSC"/>
    <s v="Gabriela Barriga"/>
    <s v="Alan Mendoza"/>
    <s v="Gabriela Barriga"/>
    <s v="Miguel González Moreno"/>
    <m/>
    <s v="PGP Nacional"/>
    <s v="Si"/>
    <x v="0"/>
    <s v="Marketing/Ventas Cilindros"/>
    <n v="3"/>
    <n v="5"/>
    <n v="1"/>
    <n v="5"/>
    <n v="1"/>
    <n v="3"/>
    <n v="3"/>
    <n v="315"/>
    <n v="3"/>
    <n v="3"/>
    <n v="1"/>
    <n v="3"/>
    <n v="1"/>
    <n v="1"/>
    <n v="1"/>
    <n v="195"/>
    <n v="510"/>
    <m/>
    <m/>
    <m/>
    <m/>
    <x v="1"/>
    <m/>
    <m/>
    <m/>
    <m/>
    <m/>
    <m/>
    <m/>
    <n v="0"/>
    <m/>
    <m/>
    <x v="2"/>
  </r>
  <r>
    <m/>
    <n v="76"/>
    <m/>
    <m/>
    <s v="Modulo para Análisis de patrones de consumo de Ctes.."/>
    <s v="Proyecto Réplica de Digital Américas"/>
    <m/>
    <d v="2024-12-01T00:00:00"/>
    <m/>
    <m/>
    <m/>
    <s v="No iniciado"/>
    <s v="Ventas &amp; Mkt."/>
    <m/>
    <x v="1"/>
    <x v="2"/>
    <m/>
    <m/>
    <s v="Oscar Flores"/>
    <s v="Oscar Flores"/>
    <s v="Gerardo Moya"/>
    <s v="José Ramón Rodríguez"/>
    <m/>
    <m/>
    <x v="2"/>
    <s v="Marketing/Ventas Cilindros"/>
    <n v="3"/>
    <n v="5"/>
    <n v="3"/>
    <n v="5"/>
    <m/>
    <n v="1"/>
    <n v="3"/>
    <n v="300"/>
    <n v="5"/>
    <n v="5"/>
    <n v="2"/>
    <n v="5"/>
    <n v="3"/>
    <n v="3"/>
    <n v="5"/>
    <n v="420"/>
    <n v="720"/>
    <s v="S: Gerardo revisará información con el equipo de José Pinto para probar los datos._x000a_N: En función de las pruebas se definirán los sig. Pasos"/>
    <m/>
    <m/>
    <m/>
    <x v="1"/>
    <m/>
    <m/>
    <m/>
    <m/>
    <m/>
    <m/>
    <m/>
    <n v="0"/>
    <m/>
    <m/>
    <x v="2"/>
  </r>
  <r>
    <m/>
    <n v="49"/>
    <m/>
    <m/>
    <s v="Modulo de Rentabilidad de Cte./ Producto de HG´s"/>
    <s v="Proyecto Réplica de Digital Américas."/>
    <m/>
    <d v="2024-12-01T00:00:00"/>
    <m/>
    <m/>
    <m/>
    <s v="No iniciado"/>
    <s v="Ventas &amp; Mkt."/>
    <s v="No"/>
    <x v="1"/>
    <x v="2"/>
    <s v="Digital"/>
    <s v="Aldo Maldonado"/>
    <s v="Oscar Flores"/>
    <s v="Oscar Flores"/>
    <s v="Gerardo Moya"/>
    <s v="José Ramón Rodríguez"/>
    <s v="PGP Nacional"/>
    <s v="Sí"/>
    <x v="0"/>
    <s v="Marketing/Ventas Cilindros"/>
    <n v="3"/>
    <n v="5"/>
    <n v="3"/>
    <n v="5"/>
    <n v="3"/>
    <n v="1"/>
    <n v="3"/>
    <n v="345"/>
    <n v="5"/>
    <n v="5"/>
    <n v="2"/>
    <n v="5"/>
    <n v="3"/>
    <n v="3"/>
    <n v="5"/>
    <n v="420"/>
    <n v="765"/>
    <s v="S: Gerardo revisará información con el equipo de José Pinto para probar los datos._x000a_N: En función de las pruebas se definirán los sig. Pasos"/>
    <s v="Generar sesión con Oscar Flores para validar alcance de este proyecto."/>
    <m/>
    <m/>
    <x v="1"/>
    <m/>
    <m/>
    <m/>
    <m/>
    <m/>
    <m/>
    <m/>
    <n v="0"/>
    <m/>
    <m/>
    <x v="2"/>
  </r>
  <r>
    <m/>
    <n v="122"/>
    <m/>
    <m/>
    <s v="Proceso de cambio de precios especiales HG"/>
    <s v="Automatizar el proceso de autorización y actualización de precios en JDE"/>
    <m/>
    <d v="2025-01-01T00:00:00"/>
    <m/>
    <m/>
    <m/>
    <s v="No iniciado"/>
    <s v="Ventas &amp; Mkt."/>
    <m/>
    <x v="2"/>
    <x v="2"/>
    <s v="IT Local"/>
    <m/>
    <s v="Marco Pacheco"/>
    <s v="Elena Morales"/>
    <m/>
    <s v="José Ramón Rodríguez"/>
    <m/>
    <s v="Sí"/>
    <x v="2"/>
    <s v="Marketing/Ventas Cilindros"/>
    <n v="3"/>
    <n v="1"/>
    <n v="3"/>
    <n v="5"/>
    <n v="1"/>
    <n v="5"/>
    <n v="3"/>
    <n v="315"/>
    <m/>
    <m/>
    <m/>
    <m/>
    <m/>
    <m/>
    <m/>
    <n v="0"/>
    <n v="315"/>
    <s v="S: Automatizar el proceso de autorización y actualización de precios en JDE cuando es SPOT_x000a_N: Revisar con Negocio y IT requerimientos para evaluar opciones de desarrollo. Revisar con negocio si la iniciativa que ya se tiene con IT puede ayudar a este requerimiento. Silverio Hernández"/>
    <m/>
    <m/>
    <m/>
    <x v="1"/>
    <m/>
    <m/>
    <m/>
    <m/>
    <m/>
    <m/>
    <m/>
    <n v="0"/>
    <m/>
    <m/>
    <x v="2"/>
  </r>
  <r>
    <m/>
    <n v="50"/>
    <m/>
    <m/>
    <s v="Actualizar el reporte de clientes perdidos o en riesgo, para clientes de Especiales (Win / Lost) "/>
    <s v="Actualizar el reporte de clientes perdidos o en riesgo, para clientes de Especiales (Win / Lost) - _x000a_Para que se acomode a los criterios del SIP"/>
    <m/>
    <d v="2025-07-01T00:00:00"/>
    <m/>
    <m/>
    <m/>
    <s v="No iniciado"/>
    <s v="Ventas &amp; Mkt."/>
    <m/>
    <x v="1"/>
    <x v="2"/>
    <s v="Digital"/>
    <s v="Aldo Maldonado"/>
    <s v="Raúl Gallegos "/>
    <s v="Raúl Gallegos "/>
    <s v="N/A"/>
    <s v="José Ramón Rodríguez"/>
    <m/>
    <s v="Sí"/>
    <x v="3"/>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s v="Control "/>
    <m/>
    <x v="23"/>
    <m/>
    <m/>
    <m/>
    <m/>
    <m/>
    <m/>
    <m/>
    <n v="0"/>
    <m/>
    <m/>
    <x v="1"/>
  </r>
  <r>
    <m/>
    <n v="58"/>
    <m/>
    <m/>
    <s v="Reporte para visualizar el Margen por línea de Flash gases especiales "/>
    <s v="Automatizar un reporte para monitorear el margen por línea de Flash, costos y su desempeño, precios.  "/>
    <m/>
    <d v="2024-12-01T00:00:00"/>
    <m/>
    <m/>
    <m/>
    <s v="No iniciado"/>
    <s v="Ventas &amp; Mkt."/>
    <m/>
    <x v="3"/>
    <x v="2"/>
    <s v="Digital"/>
    <m/>
    <s v="Raúl Gallegos "/>
    <s v="Raúl Gallegos "/>
    <m/>
    <s v="José Ramón Rodríguez"/>
    <m/>
    <s v="Sí"/>
    <x v="3"/>
    <s v="Marketing/Ventas Cilindros"/>
    <n v="3"/>
    <n v="5"/>
    <n v="1"/>
    <n v="5"/>
    <n v="0"/>
    <n v="1"/>
    <n v="5"/>
    <n v="300"/>
    <n v="4"/>
    <n v="5"/>
    <n v="3"/>
    <n v="5"/>
    <n v="3"/>
    <n v="5"/>
    <n v="5"/>
    <n v="450"/>
    <n v="750"/>
    <s v="S: Se identificó oportunidad con usuario y se requiere definiciones de alcances y líderes para el proyecto._x000a_N: Sesión con Process Owner para tomar definiciones de negocio"/>
    <s v="1. Se revisará el reporte del Cost to serve con Raúl Gallegos para ver si la información es lo que busca para el análisis de rentabilidad de los clientes de especiales / Semana 20 al 28 de feb_x000a_2. Levantar requerimientos de negocio para diseñar la solución tecnológica neCésaria_x000a_"/>
    <m/>
    <m/>
    <x v="1"/>
    <m/>
    <m/>
    <m/>
    <m/>
    <m/>
    <m/>
    <m/>
    <n v="0"/>
    <m/>
    <m/>
    <x v="2"/>
  </r>
  <r>
    <m/>
    <n v="113"/>
    <m/>
    <m/>
    <s v="Mejorar el sistema de facturación en punto de venta"/>
    <s v="Mejoras en el sistema de facturación en punto de venta y control de inventarios (Códigos de barras, aplicación de cupones, pago de servicios etc.) _x000a_"/>
    <m/>
    <d v="2024-12-01T00:00:00"/>
    <m/>
    <m/>
    <m/>
    <s v="No iniciado"/>
    <s v="Ventas &amp; Mkt."/>
    <m/>
    <x v="2"/>
    <x v="2"/>
    <s v="IT Local "/>
    <m/>
    <s v="Marco Pacheco"/>
    <s v="Deyanira Blanco "/>
    <m/>
    <s v="José Ramón Rodríguez"/>
    <m/>
    <s v="Sí"/>
    <x v="2"/>
    <s v="Marketing/Ventas Cilindros"/>
    <n v="3"/>
    <n v="1"/>
    <n v="5"/>
    <n v="5"/>
    <n v="3"/>
    <n v="5"/>
    <n v="5"/>
    <n v="405"/>
    <n v="3"/>
    <n v="2"/>
    <n v="1"/>
    <n v="3"/>
    <n v="1"/>
    <n v="1"/>
    <n v="1"/>
    <n v="180"/>
    <n v="585"/>
    <s v="S: Mejorara el proceso de facturación en punto de venta, actualmente se usa JDE como POS_x000a_N: Junta con Negocio para definir requerimientos de negocio y evaluar"/>
    <m/>
    <m/>
    <m/>
    <x v="1"/>
    <m/>
    <m/>
    <m/>
    <m/>
    <m/>
    <m/>
    <m/>
    <n v="0"/>
    <m/>
    <m/>
    <x v="2"/>
  </r>
  <r>
    <m/>
    <n v="126"/>
    <m/>
    <m/>
    <s v="Facturación automática de cilindros en lento movimiento."/>
    <s v="Facturación automática de cilindros en lento movimiento, incluye un proceso simple de autorización.  Evitar la generación manual del proceso de facturación."/>
    <m/>
    <d v="2024-12-01T00:00:00"/>
    <m/>
    <m/>
    <m/>
    <s v="No iniciado"/>
    <s v="Ventas &amp; Mkt."/>
    <m/>
    <x v="2"/>
    <x v="2"/>
    <s v="IT Local "/>
    <m/>
    <s v="Jorge Ruíz"/>
    <s v="TBD"/>
    <m/>
    <s v="Aldo Maldonado"/>
    <m/>
    <s v="Sí"/>
    <x v="3"/>
    <s v="Marketing/Ventas Cilindros"/>
    <m/>
    <m/>
    <m/>
    <m/>
    <m/>
    <m/>
    <m/>
    <n v="0"/>
    <m/>
    <m/>
    <m/>
    <m/>
    <m/>
    <m/>
    <m/>
    <n v="0"/>
    <n v="0"/>
    <s v="S: Definir requerimientos para la solución"/>
    <s v="1. Revisar alcance con reporte de lento movimiento de TA - 3 al 7 de Marzo"/>
    <m/>
    <m/>
    <x v="1"/>
    <m/>
    <m/>
    <m/>
    <m/>
    <m/>
    <m/>
    <m/>
    <n v="0"/>
    <m/>
    <m/>
    <x v="2"/>
  </r>
  <r>
    <m/>
    <n v="75"/>
    <m/>
    <n v="19155"/>
    <s v="MB Quoting Tool"/>
    <s v="Adecuar la herramienta en a la versión de EU para considerar cálculo de rentabilidad._x000a_Esta herramienta permite guardar las cotizaciones realizadas y enviarlas de manera automática a clientes"/>
    <s v="Etapa 1: Esta herramienta, basada en un desarrollo  de EEUU.  Facilita y agiliza la generación y envío automático de cotizaciones, además de generar datos que permiten monitorear el estatus, identificar tendencias y apoyar la toma dedecisiones oporrtunas._x000a_Etapa 2: Desarrollo de la caratula de autorización de Gtes y VP´s para concluir con la automatización completa del proceso"/>
    <s v="TBD"/>
    <d v="2024-04-30T00:00:00"/>
    <d v="2025-08-01T00:00:00"/>
    <n v="458"/>
    <s v="On time"/>
    <s v="Ventas &amp; Mkt."/>
    <m/>
    <x v="1"/>
    <x v="0"/>
    <s v="Digital EEUU "/>
    <m/>
    <s v="Jessica Zanella"/>
    <s v="Jessica Zanella"/>
    <s v="Uriel Torres/ Lei Sun"/>
    <s v="José Ramón Rodríguez"/>
    <s v="PGP Centro/Sur"/>
    <s v="Sí"/>
    <x v="3"/>
    <s v="Marketing/Ventas Cilindros"/>
    <n v="3"/>
    <n v="5"/>
    <n v="2"/>
    <n v="5"/>
    <n v="1"/>
    <n v="1"/>
    <n v="3"/>
    <n v="300"/>
    <n v="5"/>
    <n v="5"/>
    <n v="2"/>
    <n v="5"/>
    <n v="3"/>
    <n v="3"/>
    <n v="5"/>
    <n v="420"/>
    <n v="720"/>
    <s v="S:  Se hicieron los ultimos ajustes por parte de la corporación y Yarizma esta trabajando en el formato final que se genera para la cotizacion. Se estima tenerlo listo para 11 de Abril_x000a_N: Una vez que se entregue el formato, la corporación (Lei) revisará integrar un flujo de aprobación de acuerdo a lo que requiere el negocio (Jessica definirá el flujo)_x000a_30 ago 2025 : Se libera la aplicación para cotizar mientras se desarrolla la caratula de autorización"/>
    <s v="1. Se realiza sesión con Jose Pinto y Lei en Mty 4 Abr25, se revisa con Yarizma y Jessica las acciones a tomar: Terminar de definir formato_x000a_2. Definir el flujo del proceso con la nueva herramienta y validar con Gtes.. Yarizma. 3Mar25 Pilar convoca sesión para revisar antes de la sesión con el resto del equipo_x000a_3. Gerardo proporciona guía básica de temas a definir por el negocio 26Feb25_x000a_4. Se requiere ratificar el proceso y definir el proceso por parte del negocio y logística, Luis Enrique Macario, Roxana Frutos. j. cotizaciones en zonas donde no hay cobertura._x000a_5.  Solo esta pendiente la realización de pruebas por parte de ventas para liberar la herramienta,  30 jul 2025_x000a_6. La herramienta esta en las prubas finales por parte del área comercial, despues de las últimas correcciones, ya lista para liberar el mes de septiembre.  La liberación se retrasó por la realización del ABP de ventas, 30 ago 2025."/>
    <s v="Optimizacion del Proceso y reducción de tiempo admvo"/>
    <m/>
    <x v="6"/>
    <m/>
    <m/>
    <m/>
    <m/>
    <m/>
    <m/>
    <m/>
    <n v="0"/>
    <m/>
    <m/>
    <x v="0"/>
  </r>
  <r>
    <m/>
    <m/>
    <m/>
    <m/>
    <s v="IA Inteligencia de Mercado"/>
    <s v="Herramienta para identificar nuevas oportunidades de venta de PSO para PGP Linde en México. Una herramienta con IA podría generar un proceso más rápido y preciso para identificar nuevas oportunidades de ventas rentables de PSO en segmentos e industrias específicos, de modo que la empresa pueda tomar decisiones rápidas y aumentar las ventas y la cuota de mercado. Este proceso podría automatizarse para ejecutarse regularmente y generar nuevas oportunidades de forma constante. Automatización del Reporte de TAM y Market Share"/>
    <s v="se ejecutan procesos manuales con información parcial de bases de datos internas y externas. El proceso es demasiado largo y complejo. El cálculo de la cuota de mercado, así como la toma de decisiones sobre los segmentos y sectores industriales en los que enfocarse, se realiza sin considerar toda la información digital disponible"/>
    <d v="2025-08-01T00:00:00"/>
    <d v="2025-08-01T00:00:00"/>
    <d v="2025-09-30T00:00:00"/>
    <n v="95"/>
    <s v="On time"/>
    <s v="Ventas &amp; Mkt."/>
    <m/>
    <x v="1"/>
    <x v="0"/>
    <s v="Digitalización"/>
    <m/>
    <s v="Francisco Mata"/>
    <s v="Francisco Mata"/>
    <s v="Ivan Arredondo"/>
    <s v="Armando Guerrero"/>
    <s v="VP Gases Envasados"/>
    <s v="Si"/>
    <x v="2"/>
    <s v="Marketing/Ventas Cilindros"/>
    <n v="5"/>
    <n v="5"/>
    <n v="3"/>
    <n v="5"/>
    <n v="5"/>
    <n v="5"/>
    <n v="3"/>
    <n v="465"/>
    <n v="5"/>
    <n v="5"/>
    <n v="2"/>
    <n v="5"/>
    <n v="3"/>
    <n v="3"/>
    <n v="5"/>
    <n v="420"/>
    <n v="885"/>
    <s v="S: Se revisan avances de la herramienta (1 sep) y se solicitan ajustes_x000a_N: Proxima reunión de seguimiento 18 sep"/>
    <m/>
    <s v="TBD (Las ventas actuales de PGP México industrial relacionadas con POS son de $2.7 millones de dólares/año)"/>
    <m/>
    <x v="12"/>
    <m/>
    <m/>
    <m/>
    <m/>
    <m/>
    <m/>
    <m/>
    <n v="0"/>
    <m/>
    <m/>
    <x v="0"/>
  </r>
  <r>
    <s v="A2"/>
    <n v="121"/>
    <m/>
    <m/>
    <s v="COMPENSA Sistema de compensación variable para Retail  (Ventas)  "/>
    <s v="Sistema para calcular la compensación variable de personal comercial de Retail._x000a_"/>
    <m/>
    <d v="2024-12-01T00:00:00"/>
    <m/>
    <m/>
    <m/>
    <s v="No iniciado"/>
    <s v="Ventas &amp; Mkt."/>
    <m/>
    <x v="2"/>
    <x v="2"/>
    <s v="IT Local"/>
    <m/>
    <s v="Marco Pacheco"/>
    <s v="NinfaEdith Fernández / Deyanira Blanco (negocio)"/>
    <s v="Juan Lopez_x000a_ Julio Olvera"/>
    <s v="José Ramón Rodríguez"/>
    <s v="PGP Nte./ Occidente / Noroeste"/>
    <s v="Sí"/>
    <x v="2"/>
    <s v="Marketing/Ventas Cilindros"/>
    <n v="4"/>
    <n v="5"/>
    <n v="2"/>
    <n v="5"/>
    <n v="1"/>
    <n v="1"/>
    <n v="3"/>
    <n v="315"/>
    <m/>
    <m/>
    <m/>
    <m/>
    <m/>
    <m/>
    <m/>
    <n v="0"/>
    <n v="315"/>
    <s v="S: Se desarrollo una primer etapa para Bulk que termina en Mar25, se decisión poner on Hold el alcance para PGP_x000a_N: Retomar proyecto para PGP. Primero Definir reglas de negocio"/>
    <m/>
    <m/>
    <m/>
    <x v="24"/>
    <m/>
    <m/>
    <m/>
    <m/>
    <m/>
    <m/>
    <m/>
    <n v="0"/>
    <m/>
    <m/>
    <x v="2"/>
  </r>
  <r>
    <m/>
    <n v="77"/>
    <m/>
    <m/>
    <s v="Cobro automático de rentas y mtto. a clientes de contado"/>
    <s v="Automatizar el cobro de rentas y mantenimientos a clientes de contado."/>
    <m/>
    <d v="2024-12-01T00:00:00"/>
    <m/>
    <m/>
    <m/>
    <s v="No iniciado"/>
    <s v="Ventas &amp; Mkt."/>
    <m/>
    <x v="2"/>
    <x v="2"/>
    <s v="IT Local"/>
    <m/>
    <s v="Marco Pacheco"/>
    <s v="Deyanira Blanco "/>
    <m/>
    <s v="José Ramón Rodríguez"/>
    <m/>
    <s v="Sí"/>
    <x v="2"/>
    <s v="Marketing/Ventas Cilindros"/>
    <n v="3"/>
    <n v="1"/>
    <n v="3"/>
    <n v="5"/>
    <n v="5"/>
    <n v="5"/>
    <n v="5"/>
    <n v="405"/>
    <n v="4"/>
    <n v="3"/>
    <n v="2"/>
    <n v="3"/>
    <n v="3"/>
    <n v="3"/>
    <n v="3"/>
    <n v="315"/>
    <n v="720"/>
    <s v="S: Automatizar el cobro de rentas y Mattos a clientes de Contado / Crédito_x000a_N: Realizar Junta para entender requerimientos del negocio. Sesión con Alejandro Torres / Deyanira Blanco / Rubén / Oscar Flores  Monterrubio. Evaluar uso de un Orquestador"/>
    <s v="Agendar sesión para definir requerimientos de Negocio 3Mar25"/>
    <m/>
    <m/>
    <x v="1"/>
    <m/>
    <m/>
    <m/>
    <m/>
    <m/>
    <m/>
    <m/>
    <n v="0"/>
    <m/>
    <m/>
    <x v="2"/>
  </r>
  <r>
    <s v="G5"/>
    <n v="89"/>
    <m/>
    <m/>
    <s v="Cierre automático de bitácoras para Ventas de contado"/>
    <s v="Conciliación automática de depósitos/transferencias del banco y pagos con tarjeta con las ventas de contado en el sistema de bitácoras_x000a_"/>
    <m/>
    <d v="2024-12-01T00:00:00"/>
    <m/>
    <m/>
    <m/>
    <s v="No iniciado"/>
    <s v="Ventas &amp; Mkt."/>
    <m/>
    <x v="2"/>
    <x v="2"/>
    <s v="IT Local"/>
    <m/>
    <s v="Marco Pacheco"/>
    <s v="Deyanira Blanco"/>
    <s v="Carlos Arturo Rodríguez_x000a_/ Armando Ramos"/>
    <s v="José Ramón Rodríguez"/>
    <s v="Nacional"/>
    <s v="Sí"/>
    <x v="2"/>
    <s v="Marketing/Ventas Cilindros"/>
    <n v="5"/>
    <n v="5"/>
    <n v="2"/>
    <n v="5"/>
    <n v="0"/>
    <n v="5"/>
    <n v="5"/>
    <n v="405"/>
    <n v="3"/>
    <n v="3"/>
    <n v="2"/>
    <n v="5"/>
    <n v="1"/>
    <n v="3"/>
    <n v="3"/>
    <n v="300"/>
    <n v="705"/>
    <s v="S: Actualmente se realiza proceso manual para identificar los pagos de los clientes en sistema de Tesorería y posteriormente se relaciona ese pago en el sistema de bitácoras para la conciliación de la venta de contado._x000a_N: Detallar requerimiento con negocio"/>
    <s v="Este proyecto tiene dependencia del proyecto 23, donde se integra cierre de bitácora de ventas contado de Mercado Pago. Se podrían ir describiendo requerimientos de negocios con supuestos de funcionalidad con Mercado Pago"/>
    <m/>
    <m/>
    <x v="25"/>
    <m/>
    <m/>
    <m/>
    <m/>
    <m/>
    <m/>
    <m/>
    <n v="0"/>
    <m/>
    <m/>
    <x v="2"/>
  </r>
  <r>
    <s v="E4"/>
    <n v="12"/>
    <m/>
    <m/>
    <s v="Migración de Tienda Linde y Tienda Medigas"/>
    <s v="Actualización de la plataforma Prestashop  de e-Commerce a última versión para reducción de oportunidades en ciberseguridad._x000a_"/>
    <m/>
    <s v="PROYECTO ANTERIOR"/>
    <d v="2024-12-01T00:00:00"/>
    <d v="2025-10-30T00:00:00"/>
    <n v="333"/>
    <s v="On time"/>
    <s v="Ventas &amp; Mkt."/>
    <s v="No"/>
    <x v="4"/>
    <x v="0"/>
    <s v="IT Corporativo"/>
    <s v="NA"/>
    <s v="Edgar Madrigal"/>
    <s v="Cindy Lozano"/>
    <s v="TBD"/>
    <s v="José Ramón Rodríguez"/>
    <s v="Desarrollo de Negocios"/>
    <s v="Sí"/>
    <x v="0"/>
    <s v="Marketing/Ventas Cilindros"/>
    <n v="5"/>
    <n v="5"/>
    <n v="5"/>
    <n v="5"/>
    <n v="0"/>
    <n v="5"/>
    <n v="3"/>
    <n v="345"/>
    <n v="3"/>
    <n v="2"/>
    <n v="2"/>
    <n v="5"/>
    <n v="3"/>
    <n v="1"/>
    <n v="5"/>
    <n v="225"/>
    <n v="570"/>
    <s v="S: Actualmente ya se liberó la Tienda Medigas y también la tienda de Envasados. Update oct 27, 2025 por Cindy Lozano."/>
    <m/>
    <m/>
    <m/>
    <x v="5"/>
    <m/>
    <m/>
    <m/>
    <m/>
    <m/>
    <m/>
    <m/>
    <n v="0"/>
    <m/>
    <m/>
    <x v="0"/>
  </r>
  <r>
    <m/>
    <n v="7"/>
    <m/>
    <m/>
    <s v="Asistente Virtual Inteligente para asistencia en Tiendas con NITRO AI"/>
    <s v="Alimentar Nitro con información de consulta para vendedores en tiendas que pueda ayudar a los Vendedores a obtener información inmediata de diversos temas, Adminitrativos, Comerciales y Técnicos, con un alto nivel de confiabilidad. "/>
    <m/>
    <d v="2025-02-01T00:00:00"/>
    <d v="2025-01-02T00:00:00"/>
    <d v="2025-03-31T00:00:00"/>
    <n v="88"/>
    <s v="On time"/>
    <s v="Ventas &amp; Mkt."/>
    <s v="Si"/>
    <x v="3"/>
    <x v="0"/>
    <s v="Global AI"/>
    <s v="Manuel Lozoya"/>
    <s v="Marco Pacheco"/>
    <s v="Deyanira Blanco"/>
    <s v="Gerardo Moya"/>
    <s v="José Ramón Rodríguez"/>
    <s v="PGP Centro/Sur"/>
    <s v="Sí"/>
    <x v="2"/>
    <s v="Marketing/Ventas Cilindros"/>
    <n v="3"/>
    <n v="5"/>
    <n v="2"/>
    <n v="5"/>
    <n v="3"/>
    <n v="3"/>
    <n v="5"/>
    <n v="390"/>
    <n v="5"/>
    <n v="5"/>
    <n v="3"/>
    <n v="5"/>
    <n v="5"/>
    <n v="5"/>
    <n v="5"/>
    <n v="495"/>
    <n v="885"/>
    <s v="S: Implementó en 3 tiendas de Mty. Info ABC de tiendas, Catálogo de productos e información técnicas (Procesos de soldar) _x000a__x000a_N: Habilitar al resto de los usuarios a nivel nacional en el resto de las tiendas. Semana del 7 Abril._x000a_Integrar otros grupós como los Vtas comerciales y express"/>
    <s v="Invitacion a sesión con tiendas. Deyanira Blanco_x000a_Seguimiento a uso de la herramienta en tiendas piloto y resto de las localidades_x000a_Continuar con la carga de documentos adicionales para enriquecer BD´s"/>
    <s v="Reduccion de Tiempo / Vtas adicionales"/>
    <m/>
    <x v="7"/>
    <m/>
    <m/>
    <m/>
    <m/>
    <m/>
    <m/>
    <m/>
    <n v="0"/>
    <m/>
    <m/>
    <x v="0"/>
  </r>
  <r>
    <m/>
    <n v="130"/>
    <m/>
    <m/>
    <s v="Cargo automático de cilindros paseados desde la entrega el conductor detone el proceso de facturación. Los cargos hoy son manuales incluir estadías."/>
    <s v="Cargo automático de cilindros paseados desde la entrega el conductor detone el proceso de facturación. Los cargos hoy son manuales incluir estadías."/>
    <m/>
    <d v="2024-12-01T00:00:00"/>
    <m/>
    <m/>
    <m/>
    <s v="No iniciado"/>
    <s v="Ventas &amp; Mkt."/>
    <m/>
    <x v="2"/>
    <x v="2"/>
    <s v="IT Local "/>
    <m/>
    <s v="Jorge Ruíz"/>
    <s v="Jorge Ruíz"/>
    <m/>
    <s v="Aldo Maldonado"/>
    <m/>
    <s v="Sí"/>
    <x v="2"/>
    <s v="Marketing/Ventas Cilindros"/>
    <m/>
    <m/>
    <m/>
    <m/>
    <m/>
    <m/>
    <m/>
    <n v="0"/>
    <m/>
    <m/>
    <m/>
    <m/>
    <m/>
    <m/>
    <m/>
    <n v="0"/>
    <m/>
    <s v="Revisar con el negocio"/>
    <m/>
    <m/>
    <m/>
    <x v="26"/>
    <m/>
    <m/>
    <m/>
    <m/>
    <m/>
    <m/>
    <m/>
    <n v="0"/>
    <m/>
    <m/>
    <x v="2"/>
  </r>
  <r>
    <m/>
    <n v="10"/>
    <m/>
    <n v="30600"/>
    <s v="Reporte (visor) de Facturación Día Paciente."/>
    <s v="Tablero que presenta datos de facturación de día paciente - Homecare."/>
    <m/>
    <s v="PROYECTO ANTERIOR"/>
    <d v="2025-03-30T00:00:00"/>
    <d v="2025-12-01T00:00:00"/>
    <n v="219"/>
    <s v="En riesgo o vencido &gt; 2 meses"/>
    <s v="Ventas &amp; Mkt."/>
    <s v="No"/>
    <x v="1"/>
    <x v="3"/>
    <s v="Digital"/>
    <s v="NA"/>
    <s v="Alan Mendoza"/>
    <s v="Marta Gaspar"/>
    <s v="Gustavo Primo / Fiorella de Medina"/>
    <s v="Armando Guerrero"/>
    <s v="PGP Nacional"/>
    <s v="Sí"/>
    <x v="0"/>
    <s v="Producción/Distribución Envasados"/>
    <n v="3"/>
    <n v="5"/>
    <n v="3"/>
    <n v="5"/>
    <n v="1"/>
    <n v="3"/>
    <n v="3"/>
    <n v="345"/>
    <n v="5"/>
    <n v="5"/>
    <n v="3"/>
    <n v="3"/>
    <n v="5"/>
    <n v="3"/>
    <n v="5"/>
    <n v="435"/>
    <n v="780"/>
    <s v="S: Ya está el borrador del tablero, sin embargo hubo un delay dado de Israel López quien veía administración de Homecare dejó el puesto. Ya tuvimos una sesión inicial con Marta Gaspar (nueva responsable), Gerardo Moya, Gustavo Pinto y Fiorella de Medina (quien ahora ejecutará los ajustes al tablero). En esta sesión ya se hicieron algunas precisiones para los ajustes requeridos._x000a_"/>
    <m/>
    <m/>
    <m/>
    <x v="6"/>
    <m/>
    <m/>
    <m/>
    <m/>
    <m/>
    <m/>
    <m/>
    <n v="0"/>
    <m/>
    <m/>
    <x v="3"/>
  </r>
  <r>
    <m/>
    <n v="21"/>
    <m/>
    <n v="27154"/>
    <s v="Reporte de ventas y forecast para mezclas especiales."/>
    <s v="Automatizar el reporte de ventas de gases especiales a un nivel de detalle granular y que sirva como base para el cálculo del forecast (Se necesitan varios cortes al mes)"/>
    <m/>
    <s v="TBD"/>
    <d v="2025-01-01T00:00:00"/>
    <d v="2025-11-01T00:00:00"/>
    <n v="307"/>
    <s v="On time"/>
    <s v="Ventas &amp; Mkt."/>
    <m/>
    <x v="1"/>
    <x v="3"/>
    <s v="Digital"/>
    <s v="TBD"/>
    <s v="Raúl Gallegos "/>
    <s v="Raúl Gallegos "/>
    <m/>
    <s v="José Ramón Rodríguez"/>
    <m/>
    <s v="Sí"/>
    <x v="3"/>
    <m/>
    <n v="3"/>
    <n v="5"/>
    <n v="1"/>
    <n v="5"/>
    <n v="0"/>
    <n v="1"/>
    <n v="5"/>
    <n v="300"/>
    <n v="4"/>
    <n v="4"/>
    <n v="3"/>
    <n v="5"/>
    <n v="3"/>
    <n v="5"/>
    <n v="3"/>
    <n v="405"/>
    <n v="705"/>
    <s v="S: Se identificó oportunidad con usuario y se requiere definiciones de alcances y líderes para el proyecto._x000a_Se revisa el alcance del reporte de ventas que está en proceso y hay posibilidad de integrar ambos requerimientos y desarrollar un solo reporte_x000a_N: Sesión con Process Owner para tomar definiciones de negocio_x000a_30/06/2025 : Se toma un nuevo modelo de datos para hacer el cálculo del forecast"/>
    <s v="Se sugiere dividir el proyecto en dos etapas para acelerar el resultado:_x000a_Etapa 1: Ampliar el alcance del proyecto de forecast automático de Oscar Flores para que incluya Especiales, ese proyecto tiene 70% de avance y tiene juntas de seguimiento quincenales, la siguiente junta es el 28 de feb._x000a_30/06/2025 : Pendiente la validación de datos resultado de correr el nuevo modelo _x000a_Etapa 2: Levantar requerimientos para diseñar el reporte de ventas, se propone revisar el proceso As Is con César Moreno y Pablo Núñez / semana del 20 al 28 de feb._x000a_"/>
    <m/>
    <m/>
    <x v="6"/>
    <m/>
    <m/>
    <m/>
    <m/>
    <m/>
    <m/>
    <m/>
    <n v="0"/>
    <m/>
    <m/>
    <x v="4"/>
  </r>
  <r>
    <m/>
    <n v="1"/>
    <m/>
    <m/>
    <s v="Migración CIAC /Atento"/>
    <s v="Migración de actividades de asesores comerciales que actualmente desempeña personal interno a terciarizarlo con Atento en el CSC"/>
    <m/>
    <d v="2025-04-01T00:00:00"/>
    <d v="2025-04-01T00:00:00"/>
    <d v="2025-06-01T00:00:00"/>
    <n v="61"/>
    <s v="On time"/>
    <s v="Ventas &amp; Mkt."/>
    <m/>
    <x v="3"/>
    <x v="0"/>
    <m/>
    <s v="Pilar Arenas"/>
    <s v="Gonzalo Algarra"/>
    <s v="Gonzalo Algarra"/>
    <m/>
    <m/>
    <s v="PGP Nacional"/>
    <s v="Si"/>
    <x v="3"/>
    <m/>
    <n v="5"/>
    <n v="5"/>
    <n v="5"/>
    <n v="5"/>
    <n v="3"/>
    <n v="3"/>
    <n v="3"/>
    <n v="435"/>
    <n v="4"/>
    <n v="5"/>
    <n v="3"/>
    <n v="3"/>
    <n v="3"/>
    <n v="5"/>
    <n v="3"/>
    <n v="390"/>
    <n v="825"/>
    <s v="S: Se solicita a Pilar Arenas empezar a trabajar con Equipo de CSC para migrar actividades. Se sostienen reuniones en el mes de Abril_x000a_N: En proceso transición de actividades durante May y Jun."/>
    <m/>
    <s v="Optimizacion del Proceso"/>
    <m/>
    <x v="7"/>
    <m/>
    <m/>
    <m/>
    <m/>
    <m/>
    <m/>
    <m/>
    <n v="0"/>
    <m/>
    <m/>
    <x v="3"/>
  </r>
  <r>
    <m/>
    <n v="99"/>
    <m/>
    <m/>
    <s v="Página de Sharepoint de Alimentos (desarrollo de Negocios)"/>
    <s v="Desarrollo de la página de desarrollo de Mercado para alimentos con información útil para el personal de ventas. "/>
    <m/>
    <d v="2025-05-01T00:00:00"/>
    <d v="2025-05-26T00:00:00"/>
    <d v="2025-06-25T00:00:00"/>
    <n v="30"/>
    <s v="On time"/>
    <s v="Ventas &amp; Mkt."/>
    <s v="No"/>
    <x v="3"/>
    <x v="0"/>
    <s v="Digital"/>
    <s v="Nineth Gallegos / Claudia Oliden"/>
    <s v="Nineth Gallegos"/>
    <s v="Nineth Gallegos"/>
    <s v="NA"/>
    <s v="José Ramón Rodríguez"/>
    <s v="Desarrollo de Negocios"/>
    <s v="Si"/>
    <x v="0"/>
    <s v="Marketing/Ventas Cilindros"/>
    <n v="3"/>
    <n v="1"/>
    <n v="2"/>
    <n v="5"/>
    <n v="0"/>
    <n v="3"/>
    <n v="0"/>
    <n v="210"/>
    <n v="5"/>
    <n v="5"/>
    <n v="4"/>
    <n v="5"/>
    <n v="3"/>
    <n v="5"/>
    <n v="5"/>
    <n v="480"/>
    <n v="690"/>
    <s v="S: Sitio terminado y validado por Nineth Gallegos"/>
    <m/>
    <s v="Reducción de Tiempos de consulta"/>
    <m/>
    <x v="6"/>
    <m/>
    <m/>
    <m/>
    <m/>
    <m/>
    <m/>
    <m/>
    <n v="0"/>
    <m/>
    <m/>
    <x v="0"/>
  </r>
  <r>
    <m/>
    <n v="1"/>
    <m/>
    <m/>
    <s v="APP/ BD de documentos para cumplimiento del REPSE en proyectos con clientes para servicios especializados Microbulk."/>
    <s v="APP / BD para solicitud y disponibilidad de documentos requeridos (pagos de nómina /IMSS / INFONAVIT) del REPSE en proyectos de Microbulk con el cliente."/>
    <m/>
    <d v="2025-05-06T00:00:00"/>
    <d v="2025-05-06T00:00:00"/>
    <d v="2025-06-30T00:00:00"/>
    <n v="55"/>
    <s v="On time"/>
    <s v="Ventas &amp; Mkt."/>
    <s v="No"/>
    <x v="3"/>
    <x v="0"/>
    <s v="Digital"/>
    <s v="Adán Alarcón"/>
    <s v="Jessica Zanella"/>
    <s v="Adán Alarcón"/>
    <s v="NA"/>
    <m/>
    <s v="PGP Nacional"/>
    <s v="Si"/>
    <x v="0"/>
    <s v="Marketing/Ventas Cilindros"/>
    <n v="3"/>
    <n v="5"/>
    <n v="2"/>
    <n v="5"/>
    <n v="0"/>
    <n v="3"/>
    <n v="3"/>
    <n v="315"/>
    <n v="5"/>
    <n v="5"/>
    <n v="4"/>
    <n v="5"/>
    <n v="3"/>
    <n v="5"/>
    <n v="5"/>
    <n v="480"/>
    <n v="795"/>
    <s v="S: En etapa de implementación, por pasar la info a comunicación."/>
    <s v="Proyecto desarrollado por CITIZEN DEVELOPER: Adán Alarcón"/>
    <s v="Tiempo / Compliance"/>
    <m/>
    <x v="0"/>
    <m/>
    <m/>
    <m/>
    <m/>
    <m/>
    <m/>
    <m/>
    <n v="0"/>
    <m/>
    <m/>
    <x v="0"/>
  </r>
  <r>
    <m/>
    <n v="9"/>
    <m/>
    <n v="27154"/>
    <s v="Sales Forecast Tool"/>
    <s v="Herramienta para automatizar el proceso de creación de forecast mensual para PGP basado en modelo de la Región Noroeste._x000a_"/>
    <m/>
    <s v="TBD"/>
    <d v="2024-12-01T00:00:00"/>
    <d v="2025-10-01T00:00:00"/>
    <n v="303"/>
    <s v="On time"/>
    <s v="Ventas &amp; Mkt."/>
    <m/>
    <x v="1"/>
    <x v="3"/>
    <s v="Digital EEUU"/>
    <m/>
    <s v="Oscar Flores"/>
    <s v="Oscar Flores"/>
    <s v="José Lainez"/>
    <s v="José Ramón Rodríguez"/>
    <s v="PGP Norte"/>
    <s v="Sí"/>
    <x v="2"/>
    <s v="Marketing/Ventas Cilindros"/>
    <n v="3"/>
    <n v="5"/>
    <n v="3"/>
    <n v="5"/>
    <n v="0"/>
    <n v="3"/>
    <n v="5"/>
    <n v="360"/>
    <n v="5"/>
    <n v="5"/>
    <n v="3"/>
    <n v="5"/>
    <n v="3"/>
    <n v="5"/>
    <n v="3"/>
    <n v="435"/>
    <n v="795"/>
    <s v="S: Se realiza el desarrollo y se encuentra en pruebas para validar información._x000a_N: Se realizan juntas semanales de seguimiento"/>
    <m/>
    <s v="Reducción de Tiempos en Gtes"/>
    <n v="0"/>
    <x v="6"/>
    <m/>
    <m/>
    <m/>
    <m/>
    <m/>
    <m/>
    <m/>
    <n v="0"/>
    <m/>
    <m/>
    <x v="3"/>
  </r>
  <r>
    <m/>
    <n v="2"/>
    <m/>
    <m/>
    <s v="IA Inteligencia de Mercado (Dashboard)"/>
    <s v="Visor PBI con información clave para el area comercial del negocio PGP: Clientes y empresas en el mercado con clasificación CLEE y PSO, ubicaciones y análisis de  ventas."/>
    <s v="se ejecutan procesos manuales con información parcial de bases de datos internas y externas. El proceso es demasiado largo y complejo. El cálculo de la cuota de mercado, así como la toma de decisiones sobre los segmentos y sectores industriales en los que enfocarse, se realiza sin considerar toda la información digital disponible"/>
    <d v="2025-08-01T00:00:00"/>
    <d v="2025-09-01T00:00:00"/>
    <d v="2025-11-01T00:00:00"/>
    <n v="64"/>
    <s v="On time"/>
    <s v="Ventas &amp; Mkt."/>
    <m/>
    <x v="1"/>
    <x v="3"/>
    <s v="Digitalización"/>
    <m/>
    <s v="Francisco Mata"/>
    <s v="Francisco Mata"/>
    <s v="Ivan Arredondo"/>
    <s v="Armando Guerrero"/>
    <s v="VP Gases Envasados"/>
    <s v="Si"/>
    <x v="2"/>
    <s v="Marketing/Ventas Cilindros"/>
    <n v="5"/>
    <n v="5"/>
    <n v="3"/>
    <n v="5"/>
    <n v="5"/>
    <n v="5"/>
    <n v="3"/>
    <n v="465"/>
    <n v="5"/>
    <n v="5"/>
    <n v="2"/>
    <n v="5"/>
    <n v="3"/>
    <n v="3"/>
    <n v="5"/>
    <n v="420"/>
    <n v="885"/>
    <s v="S: Se revisan avances de la herramienta (1 sep) y se solicitan ajustes_x000a_N: Proxima reunión de seguimiento 18 sep"/>
    <m/>
    <m/>
    <m/>
    <x v="12"/>
    <m/>
    <m/>
    <m/>
    <m/>
    <m/>
    <m/>
    <m/>
    <n v="0"/>
    <m/>
    <m/>
    <x v="3"/>
  </r>
  <r>
    <m/>
    <n v="1"/>
    <s v="AM03525"/>
    <m/>
    <s v="Gestión de clientes nuevos "/>
    <s v="Dashboard de power BI para Medición de venta nueva en #Cantidad, $Valor y Volumen"/>
    <m/>
    <d v="2025-07-01T00:00:00"/>
    <d v="2025-07-01T00:00:00"/>
    <d v="2025-07-29T00:00:00"/>
    <n v="28"/>
    <s v="On time"/>
    <s v="Ventas &amp; Mkt."/>
    <m/>
    <x v="3"/>
    <x v="0"/>
    <s v="N/A"/>
    <s v="Aldo Maldonado"/>
    <s v="Oscar Flores"/>
    <s v="Oscar Flores"/>
    <m/>
    <s v="José Ramón Rodríguez"/>
    <s v="VP Gases Envasados"/>
    <m/>
    <x v="3"/>
    <m/>
    <n v="3"/>
    <n v="5"/>
    <n v="3"/>
    <n v="5"/>
    <n v="5"/>
    <n v="3"/>
    <n v="5"/>
    <n v="435"/>
    <n v="5"/>
    <n v="5"/>
    <n v="4"/>
    <n v="5"/>
    <n v="5"/>
    <n v="5"/>
    <n v="5"/>
    <n v="510"/>
    <n v="945"/>
    <s v="Se inició y concluyó el mismo mes de Junio.  Esta pendiente el seguimiento para alcanzar los beneficos"/>
    <s v="Terminado"/>
    <n v="150000"/>
    <m/>
    <x v="12"/>
    <m/>
    <m/>
    <m/>
    <n v="16236"/>
    <m/>
    <m/>
    <m/>
    <n v="16236"/>
    <s v="Agostos 2025"/>
    <d v="2026-08-01T00:00:00"/>
    <x v="0"/>
  </r>
  <r>
    <m/>
    <n v="32"/>
    <m/>
    <n v="34796"/>
    <s v="Desempeño Clientes nuevos/perdidos"/>
    <s v="Herramienta que muestre y calcule el desempeño de la fuerza comercial en base a los clientes nuevos, prospectos, clientes perdidos así como se asigne una calificación a cada vendedor/región que permita colocarlo en un ranking."/>
    <m/>
    <d v="2025-07-07T00:00:00"/>
    <d v="2025-07-07T00:00:00"/>
    <d v="2025-11-01T00:00:00"/>
    <n v="120"/>
    <s v="On time"/>
    <s v="Ventas &amp; Mkt."/>
    <m/>
    <x v="1"/>
    <x v="3"/>
    <s v="Trans Digital / Digital"/>
    <m/>
    <s v="Francisco Mata"/>
    <s v="Eber Montoya"/>
    <s v="Ivan Arredondo"/>
    <s v="José Ramón Rodríguez"/>
    <s v="VP Gases Envasados"/>
    <s v="Sí"/>
    <x v="2"/>
    <s v="Marketing/Ventas Cilindros"/>
    <n v="3"/>
    <n v="5"/>
    <n v="1"/>
    <n v="5"/>
    <n v="0"/>
    <n v="3"/>
    <n v="3"/>
    <n v="300"/>
    <n v="5"/>
    <n v="5"/>
    <n v="2"/>
    <n v="3"/>
    <n v="5"/>
    <n v="5"/>
    <n v="5"/>
    <n v="450"/>
    <n v="750"/>
    <s v="S: La herramienta se encuentra en desarrollo, fecha de liberación: 14 oct"/>
    <m/>
    <s v="Ventas"/>
    <m/>
    <x v="12"/>
    <m/>
    <m/>
    <m/>
    <m/>
    <m/>
    <m/>
    <m/>
    <n v="0"/>
    <m/>
    <m/>
    <x v="3"/>
  </r>
  <r>
    <m/>
    <n v="1"/>
    <m/>
    <m/>
    <s v="Actualización Automática de Tablero de Ventas Retail"/>
    <s v="Automatización de información en tablero existente. Actualmente IT y Retail gestionan parte de la información manual para actualizarlo. _x000a_"/>
    <m/>
    <d v="2024-11-06T00:00:00"/>
    <d v="2025-01-02T00:00:00"/>
    <d v="2025-07-01T00:00:00"/>
    <n v="180"/>
    <s v="On time"/>
    <s v="Ventas &amp; Mkt."/>
    <s v="Si"/>
    <x v="2"/>
    <x v="0"/>
    <s v="SSC"/>
    <s v="Marina Dávila"/>
    <s v="Marco Pacheco"/>
    <s v="Deyanira Blanco"/>
    <s v="Juan Romero "/>
    <s v="José Ramón Rodríguez"/>
    <s v="PGP Centro/Sur"/>
    <s v="Sí"/>
    <x v="2"/>
    <s v="Marketing/Ventas Cilindros"/>
    <n v="3"/>
    <n v="5"/>
    <n v="2"/>
    <n v="5"/>
    <n v="1"/>
    <n v="5"/>
    <n v="3"/>
    <n v="360"/>
    <n v="5"/>
    <n v="5"/>
    <n v="3"/>
    <n v="3"/>
    <n v="5"/>
    <n v="5"/>
    <n v="5"/>
    <n v="465"/>
    <n v="825"/>
    <s v="S: Se crearon las cards 32535 ( para cargar de forma automática los vendedores vigentes - Juan Romero) la cual ya esta cerrada y la card 32536 (Programa para cargar las excepciones), ambas cards cerradas._x000a_"/>
    <s v="Concluido"/>
    <s v="Optimizacion del Proceso y reducción de tiempo admvo"/>
    <n v="0"/>
    <x v="6"/>
    <m/>
    <m/>
    <m/>
    <m/>
    <m/>
    <m/>
    <m/>
    <n v="0"/>
    <m/>
    <m/>
    <x v="0"/>
  </r>
  <r>
    <m/>
    <m/>
    <m/>
    <m/>
    <s v="Integración de Mercado Pago con Echannel"/>
    <s v="Integrar la pasarela de Mercado Pago al portal de Clientes."/>
    <m/>
    <d v="2025-10-01T00:00:00"/>
    <d v="2025-07-30T00:00:00"/>
    <d v="2026-03-30T00:00:00"/>
    <n v="97"/>
    <s v="On time"/>
    <s v="Ventas &amp; Mkt."/>
    <m/>
    <x v="4"/>
    <x v="3"/>
    <s v="Proveedor externo Valtech"/>
    <s v="NA"/>
    <s v="Edgar Madrigal"/>
    <s v="Cindy Lozano"/>
    <s v="Adolfo Olmedo"/>
    <s v="José Ramón Rodríguez"/>
    <s v="Desarrollo de Negocios"/>
    <s v="Sí"/>
    <x v="0"/>
    <s v="Marketing/Ventas Cilindros"/>
    <n v="3"/>
    <n v="1"/>
    <n v="5"/>
    <n v="5"/>
    <n v="5"/>
    <n v="3"/>
    <n v="5"/>
    <n v="405"/>
    <n v="3"/>
    <n v="2"/>
    <n v="1"/>
    <n v="5"/>
    <n v="5"/>
    <n v="1"/>
    <n v="5"/>
    <n v="330"/>
    <n v="735"/>
    <s v="S: Actualmente se registró documentación que pide la corporación. Los developers están por arrancar el desarrollo."/>
    <m/>
    <m/>
    <m/>
    <x v="0"/>
    <m/>
    <m/>
    <m/>
    <m/>
    <m/>
    <m/>
    <m/>
    <n v="0"/>
    <m/>
    <m/>
    <x v="4"/>
  </r>
  <r>
    <m/>
    <n v="103"/>
    <m/>
    <m/>
    <s v="Visor para medir el desempeño de la fuerza de ventas - Efectos"/>
    <s v="Herramienta para medir el desempeño en crecimiento de clientes por vendedor, Región y División. "/>
    <m/>
    <d v="2024-10-01T00:00:00"/>
    <d v="2025-01-15T00:00:00"/>
    <d v="2025-08-01T00:00:00"/>
    <n v="198"/>
    <s v="On time"/>
    <s v="Ventas &amp; Mkt."/>
    <m/>
    <x v="3"/>
    <x v="0"/>
    <s v="N/A"/>
    <s v="Aldo Maldonado"/>
    <s v="Oscar Flores"/>
    <s v="Oscar Flores"/>
    <s v="Aldo Maldonado"/>
    <s v="José Ramón Rodríguez"/>
    <s v="PGP NAL."/>
    <s v="Sí"/>
    <x v="2"/>
    <s v="Marketing/Ventas Cilindros"/>
    <n v="3"/>
    <n v="5"/>
    <n v="1"/>
    <n v="5"/>
    <n v="0"/>
    <n v="5"/>
    <n v="3"/>
    <n v="330"/>
    <n v="5"/>
    <n v="5"/>
    <n v="2"/>
    <n v="3"/>
    <n v="3"/>
    <n v="3"/>
    <n v="3"/>
    <n v="360"/>
    <n v="690"/>
    <s v="S: Se revisa con usuario requerimiento y diselo del dashboard. Se obtiene en julio acceso a BD para los practicantes que van a realizar el desarrollo._x000a_N: Desarrollo en Power BI."/>
    <s v="Se programa sesión con Oscar Flores el 5 de mayo para validar requerimientos"/>
    <s v="Reducción de tiempo"/>
    <m/>
    <x v="6"/>
    <m/>
    <m/>
    <m/>
    <m/>
    <m/>
    <m/>
    <m/>
    <n v="0"/>
    <m/>
    <m/>
    <x v="0"/>
  </r>
  <r>
    <m/>
    <n v="52"/>
    <m/>
    <m/>
    <s v="Actualizar el reporte de clientes perdidos o en riesgo, para clientes de Especiales (Win / Lost) "/>
    <s v="Actualizar el reporte de clientes perdidos o en riesgo, para clientes de Especiales (Win / Lost) - Carolina Varela"/>
    <m/>
    <s v="TBD"/>
    <d v="2025-01-01T00:00:00"/>
    <s v="TBD"/>
    <n v="307"/>
    <s v="Cancelado"/>
    <s v="Ventas &amp; Mkt."/>
    <m/>
    <x v="3"/>
    <x v="1"/>
    <s v="Digital"/>
    <m/>
    <s v="Raúl Gallegos "/>
    <s v="Raúl Gallegos "/>
    <m/>
    <s v="José Ramón Rodríguez"/>
    <m/>
    <s v="Sí"/>
    <x v="3"/>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m/>
    <m/>
    <x v="1"/>
    <m/>
    <m/>
    <m/>
    <m/>
    <m/>
    <m/>
    <m/>
    <n v="0"/>
    <m/>
    <m/>
    <x v="2"/>
  </r>
  <r>
    <m/>
    <n v="3"/>
    <s v="AM03225"/>
    <m/>
    <s v="Dashboard Digital de Inventarios Hardgoods."/>
    <s v="Herramienta de análisis de inventarios de Hardgoods, rotación, venta, recepciones, precios, que permite tomar decisiones expeditas para reducir los inventarios en lento movimiento y añejamiento."/>
    <m/>
    <d v="2025-03-10T00:00:00"/>
    <d v="2025-03-10T00:00:00"/>
    <d v="2025-04-30T00:00:00"/>
    <n v="51"/>
    <s v="On time"/>
    <s v="Ventas &amp; Mkt."/>
    <s v="No"/>
    <x v="0"/>
    <x v="0"/>
    <s v="IT Juan España*"/>
    <s v="Braulio Martínez"/>
    <s v="Marco Pacheco"/>
    <s v="Nancy González"/>
    <s v="Gerardo Moya"/>
    <s v="José Ramón Rodríguez"/>
    <s v="PGP NAL."/>
    <s v="Sí"/>
    <x v="0"/>
    <s v="Marketing/Ventas Cilindros"/>
    <n v="3"/>
    <n v="5"/>
    <n v="2"/>
    <n v="5"/>
    <n v="5"/>
    <n v="3"/>
    <n v="5"/>
    <n v="420"/>
    <n v="5"/>
    <n v="5"/>
    <n v="4"/>
    <n v="5"/>
    <n v="5"/>
    <n v="5"/>
    <n v="5"/>
    <n v="510"/>
    <n v="930"/>
    <s v="S: Terminado el tablero_x000a_N: Hay una columna que aunque está definida la información tiene inconsistencia pero se requiere que Juan España proporcione la información correcta. Se está dando seguimiento."/>
    <s v="Terminado el visor."/>
    <n v="100000"/>
    <m/>
    <x v="6"/>
    <m/>
    <m/>
    <m/>
    <m/>
    <m/>
    <m/>
    <m/>
    <n v="0"/>
    <d v="2025-08-01T00:00:00"/>
    <d v="2026-07-01T00:00:00"/>
    <x v="0"/>
  </r>
  <r>
    <m/>
    <n v="1"/>
    <m/>
    <m/>
    <s v="Herramienta / Visor de costos y gastos Gases Envasados"/>
    <s v="Herramienta que permita visualizar la información actualizada de costos y gastos al detalle, que facilite el análisis y envíe alertas de gastos fuera de promedio."/>
    <s v="A diferencia de Decision y el cubo de gastos, en esta herramienta puedes visualizar la información a un nivel del detalle mínimo del año actual y el año anterior así como tambien análisis y variaciones de los datos."/>
    <d v="2025-05-14T00:00:00"/>
    <d v="2025-05-14T00:00:00"/>
    <d v="2025-08-01T00:00:00"/>
    <n v="79"/>
    <s v="On time"/>
    <s v="Ventas &amp; Mkt."/>
    <s v="No"/>
    <x v="4"/>
    <x v="0"/>
    <s v="SSC"/>
    <m/>
    <s v="Marco Pacheco"/>
    <s v="Marco Pacheco"/>
    <s v="Aldo Maldonado"/>
    <s v="José Ramón Rodríguez"/>
    <s v="PGP Nacional"/>
    <s v="Si"/>
    <x v="2"/>
    <s v="Marketing/Ventas Cilindros"/>
    <n v="3"/>
    <n v="5"/>
    <n v="1"/>
    <n v="5"/>
    <n v="1"/>
    <n v="3"/>
    <n v="3"/>
    <n v="315"/>
    <n v="5"/>
    <n v="5"/>
    <n v="3"/>
    <n v="3"/>
    <n v="5"/>
    <n v="3"/>
    <n v="5"/>
    <n v="435"/>
    <n v="750"/>
    <s v="S: Card 34390. Se termina y libera desarrollo de dashboard. Se capacita a la gerencia comercial de GE._x000a_"/>
    <m/>
    <s v="Reducción de Tiempos"/>
    <m/>
    <x v="6"/>
    <m/>
    <m/>
    <m/>
    <m/>
    <m/>
    <m/>
    <m/>
    <n v="0"/>
    <m/>
    <m/>
    <x v="5"/>
  </r>
  <r>
    <m/>
    <n v="98"/>
    <m/>
    <m/>
    <s v="Desarrollo de APP para alta de prospectos de PSOs MAPAX de  Atmósfera controlada para alimentos."/>
    <s v="Desarrollo de una BD y APP que pueda alimentar la fuerza de ventas con proyectos prospecto para las PSOs MAPAX de atmósfera controlada para Alimentos. La APP servirá para asesorar a los vendedores de acuerdo a sus prospectos por parte de Nineth Gallegos y además llevar una administración de captura de leads para el negocio de Alimentos y Bebidas (desarrollo de mercado). La APP quedó instertada en el sitio de Sharepoint de Alimentos y Bebidas, también desarrollado por el área de Digitalización y Procesos."/>
    <m/>
    <d v="2025-06-25T00:00:00"/>
    <d v="2025-06-25T00:00:00"/>
    <d v="2025-07-14T00:00:00"/>
    <n v="19"/>
    <s v="On time"/>
    <s v="Ventas &amp; Mkt."/>
    <s v="No"/>
    <x v="0"/>
    <x v="0"/>
    <s v="Digital"/>
    <s v="Santiago Juárez"/>
    <s v="Nineth Gallegos"/>
    <s v="Nineth Gallegos"/>
    <s v="NA"/>
    <s v="José Ramón Rodríguez"/>
    <s v="Desarrollo de Negocios"/>
    <s v="Si"/>
    <x v="0"/>
    <s v="Marketing/Ventas Cilindros"/>
    <n v="3"/>
    <n v="1"/>
    <n v="2"/>
    <n v="5"/>
    <n v="0"/>
    <n v="3"/>
    <n v="0"/>
    <n v="210"/>
    <n v="5"/>
    <n v="5"/>
    <n v="4"/>
    <n v="5"/>
    <n v="3"/>
    <n v="5"/>
    <n v="5"/>
    <n v="480"/>
    <n v="690"/>
    <s v="S: Se tienes ya  la APP de maduración, pero se que requiere ser agregadas el resto de PSOs. Como una siguiente etapa, se verá con Edgar Madrigal y Cindy Lozano si en CRM se puede poner la información para evitar tener una herramienta que pueda estar en CRM integrada."/>
    <m/>
    <s v="Ventas"/>
    <m/>
    <x v="12"/>
    <m/>
    <m/>
    <m/>
    <m/>
    <m/>
    <m/>
    <m/>
    <n v="0"/>
    <m/>
    <m/>
    <x v="0"/>
  </r>
  <r>
    <m/>
    <n v="1"/>
    <m/>
    <m/>
    <s v="Visor de CO2 Bebidas"/>
    <s v="Visor del negocio de CO2 enfocado en indicadores de venta para el segmento de Bebidas para los más importante grupos a nivel México."/>
    <m/>
    <d v="2025-05-06T00:00:00"/>
    <d v="2025-06-15T00:00:00"/>
    <d v="2025-08-28T00:00:00"/>
    <n v="74"/>
    <s v="On time"/>
    <s v="Ventas &amp; Mkt."/>
    <s v="No"/>
    <x v="0"/>
    <x v="0"/>
    <s v="Digital"/>
    <s v="Valenti Arriaga"/>
    <s v="Jessica Zanella"/>
    <s v="Grisel Martínez"/>
    <s v="NA"/>
    <s v="NA"/>
    <s v="PGP Nacional"/>
    <s v="Si"/>
    <x v="0"/>
    <s v="Marketing/Ventas Cilindros"/>
    <n v="3"/>
    <n v="5"/>
    <n v="1"/>
    <n v="5"/>
    <n v="0"/>
    <n v="3"/>
    <n v="3"/>
    <n v="300"/>
    <n v="5"/>
    <n v="5"/>
    <n v="4"/>
    <n v="5"/>
    <n v="3"/>
    <n v="5"/>
    <n v="5"/>
    <n v="480"/>
    <n v="780"/>
    <s v="Se tiene listo el visor, solo se requiere validar que estén todos los CST por grupo definido por Grisel."/>
    <m/>
    <s v="Ahorro horas hombre preparación reporte"/>
    <m/>
    <x v="6"/>
    <m/>
    <m/>
    <m/>
    <m/>
    <m/>
    <m/>
    <m/>
    <n v="0"/>
    <m/>
    <m/>
    <x v="0"/>
  </r>
  <r>
    <m/>
    <m/>
    <m/>
    <m/>
    <s v="Visor de Facturación de Instalaciones de PGP"/>
    <s v="Dashboard que muestra la facturación de Instalaciones en el negocio de PGP para Envasados, Especiales y Medicinales. Incluye facturación YTD, YOY._x000a_"/>
    <m/>
    <d v="2025-09-01T00:00:00"/>
    <d v="2025-09-09T00:00:00"/>
    <d v="2025-09-23T00:00:00"/>
    <n v="56"/>
    <s v="On time"/>
    <s v="Ventas &amp; Mkt."/>
    <s v="No"/>
    <x v="0"/>
    <x v="0"/>
    <s v="IT"/>
    <s v="Valenti Arriaga"/>
    <s v="Jessica Zanella"/>
    <s v="Adán Alarcón"/>
    <s v="NA"/>
    <s v="José Ramón Rodríguez"/>
    <s v="VP Gases Envasados"/>
    <s v="Si"/>
    <x v="0"/>
    <s v="Marketing/Ventas Cilindros"/>
    <n v="3"/>
    <n v="5"/>
    <n v="1"/>
    <n v="5"/>
    <n v="1"/>
    <n v="3"/>
    <n v="3"/>
    <n v="315"/>
    <n v="5"/>
    <n v="5"/>
    <n v="5"/>
    <n v="5"/>
    <n v="5"/>
    <n v="5"/>
    <n v="5"/>
    <n v="525"/>
    <n v="840"/>
    <s v="Visor terminado y validado con Adán Alarcón y él a su vez con Jessica Zanella."/>
    <m/>
    <s v="$120,000 USD al año (aumento de facturación por seguimiento puntual a proyectos)"/>
    <m/>
    <x v="6"/>
    <s v="4 horas / mes en preparación de reporte"/>
    <m/>
    <m/>
    <m/>
    <m/>
    <m/>
    <m/>
    <n v="0"/>
    <s v="Por definir"/>
    <m/>
    <x v="0"/>
  </r>
  <r>
    <m/>
    <m/>
    <m/>
    <m/>
    <s v="App para Administración de Prefacturas y entrega de producto, Visor de información prefacturas y saldos"/>
    <s v="Aplicación para la captura de prefacturas y ordenes A3 para la administracion de saldos. Visor en power BI donde se pueda dar seguimiento a reportes de saldos y estatus de prefacturas por cliente"/>
    <m/>
    <m/>
    <d v="2025-10-01T00:00:00"/>
    <d v="2025-12-15T00:00:00"/>
    <n v="34"/>
    <s v="On time"/>
    <s v="Ventas &amp; Mkt."/>
    <m/>
    <x v="0"/>
    <x v="3"/>
    <s v="SSC"/>
    <m/>
    <s v="Alejandro Torres"/>
    <s v="Alejandro Torres"/>
    <m/>
    <s v="José Ramón Rodríguez"/>
    <s v="PGP Centro/Sur"/>
    <s v="Si"/>
    <x v="2"/>
    <s v="Marketing/Ventas Cilindros"/>
    <n v="3"/>
    <n v="5"/>
    <n v="1"/>
    <n v="1"/>
    <n v="1"/>
    <n v="3"/>
    <n v="3"/>
    <n v="255"/>
    <n v="5"/>
    <n v="5"/>
    <n v="2"/>
    <n v="3"/>
    <n v="3"/>
    <n v="5"/>
    <n v="5"/>
    <n v="420"/>
    <n v="675"/>
    <s v="S: Se registra la card 36696 para la creación del modelo de datos de cual se alimentará el dashboard en power bi. Aplicación de power Apps en desarrollo para el registro de las prefacturas y A3_x000a_N: Seguimiento con Juan Romero para la creación del modelo de datos."/>
    <m/>
    <m/>
    <m/>
    <x v="1"/>
    <m/>
    <m/>
    <m/>
    <m/>
    <m/>
    <m/>
    <m/>
    <m/>
    <m/>
    <m/>
    <x v="6"/>
  </r>
  <r>
    <m/>
    <m/>
    <m/>
    <m/>
    <s v="Omnicalalidad CRM integración de canales Digitales de clientes"/>
    <s v="Lograr la integración de todos los canales donde los clientes tienen interacción parara que Agentes Call Center/ CIAC / Usuarios de CRM / Vendedores Inhouse puedan tener una visión 360 del total de interacciones que el cliente tiene con Linde"/>
    <m/>
    <d v="2025-10-01T00:00:00"/>
    <m/>
    <m/>
    <m/>
    <s v="No iniciado"/>
    <s v="Ventas &amp; Mkt."/>
    <m/>
    <x v="1"/>
    <x v="2"/>
    <m/>
    <m/>
    <m/>
    <m/>
    <m/>
    <m/>
    <m/>
    <s v="Si"/>
    <x v="1"/>
    <m/>
    <m/>
    <m/>
    <m/>
    <m/>
    <m/>
    <m/>
    <m/>
    <m/>
    <m/>
    <m/>
    <m/>
    <m/>
    <m/>
    <m/>
    <m/>
    <m/>
    <m/>
    <m/>
    <m/>
    <m/>
    <m/>
    <x v="1"/>
    <m/>
    <m/>
    <m/>
    <m/>
    <m/>
    <m/>
    <m/>
    <m/>
    <m/>
    <m/>
    <x v="2"/>
  </r>
  <r>
    <m/>
    <m/>
    <m/>
    <m/>
    <s v="Algoritmos AI Predictivos de necesidades de Ctes y mejorar la Experiencia CX"/>
    <s v="Lograr el análisis avanzado de datos para descucbrir patrones que permitan predecir comportamientos y parovecharlos en estrategias de: _x000a_1. Cross Selling. Detección_x000a_2. Pedidos Recurrentes_x000a_3. Campañas_x000a_4. Clientes potenciales de e-commerce"/>
    <m/>
    <d v="2025-10-01T00:00:00"/>
    <m/>
    <m/>
    <m/>
    <s v="No iniciado"/>
    <s v="Ventas &amp; Mkt."/>
    <m/>
    <x v="1"/>
    <x v="2"/>
    <m/>
    <m/>
    <m/>
    <m/>
    <m/>
    <m/>
    <m/>
    <m/>
    <x v="1"/>
    <m/>
    <m/>
    <m/>
    <m/>
    <m/>
    <m/>
    <m/>
    <m/>
    <m/>
    <m/>
    <m/>
    <m/>
    <m/>
    <m/>
    <m/>
    <m/>
    <m/>
    <m/>
    <m/>
    <m/>
    <m/>
    <m/>
    <x v="1"/>
    <m/>
    <m/>
    <m/>
    <m/>
    <m/>
    <m/>
    <m/>
    <m/>
    <m/>
    <m/>
    <x v="2"/>
  </r>
  <r>
    <m/>
    <m/>
    <m/>
    <m/>
    <s v="Agentes Virtuales AI – chat y voice Bots de atención Pedidos "/>
    <s v="Agentes virtuales que soporten la toma de pedidos realizada por clientes"/>
    <m/>
    <d v="2025-10-01T00:00:00"/>
    <m/>
    <m/>
    <m/>
    <s v="No iniciado"/>
    <s v="Servicio al Cliente"/>
    <m/>
    <x v="1"/>
    <x v="2"/>
    <m/>
    <m/>
    <m/>
    <m/>
    <m/>
    <m/>
    <m/>
    <m/>
    <x v="1"/>
    <m/>
    <m/>
    <m/>
    <m/>
    <m/>
    <m/>
    <m/>
    <m/>
    <m/>
    <m/>
    <m/>
    <m/>
    <m/>
    <m/>
    <m/>
    <m/>
    <m/>
    <m/>
    <m/>
    <m/>
    <m/>
    <m/>
    <x v="1"/>
    <m/>
    <m/>
    <m/>
    <m/>
    <m/>
    <m/>
    <m/>
    <m/>
    <m/>
    <m/>
    <x v="2"/>
  </r>
  <r>
    <m/>
    <m/>
    <m/>
    <m/>
    <s v="Asistente Virtual interno de apoyo a los agentes CSC y CIAC con AI "/>
    <s v="Asistentes virtuales que soporten la atención de clientes internos de linde, agentes actuales y del CIAC, automatizando respuestas e interacciones"/>
    <m/>
    <d v="2025-11-03T00:00:00"/>
    <m/>
    <m/>
    <m/>
    <s v="No iniciado"/>
    <s v="Servicio al Cliente"/>
    <m/>
    <x v="1"/>
    <x v="2"/>
    <m/>
    <m/>
    <m/>
    <m/>
    <m/>
    <m/>
    <m/>
    <m/>
    <x v="1"/>
    <m/>
    <m/>
    <m/>
    <m/>
    <m/>
    <m/>
    <m/>
    <m/>
    <m/>
    <m/>
    <m/>
    <m/>
    <m/>
    <m/>
    <m/>
    <m/>
    <m/>
    <m/>
    <m/>
    <m/>
    <m/>
    <m/>
    <x v="1"/>
    <m/>
    <m/>
    <m/>
    <m/>
    <m/>
    <m/>
    <m/>
    <m/>
    <m/>
    <m/>
    <x v="2"/>
  </r>
  <r>
    <m/>
    <m/>
    <m/>
    <m/>
    <s v="Agente Vendedor Virtual PGP"/>
    <s v="Contar con un vendedor virtual con funciones acotadas para clientes comerciales, que ofrezca productos y logre contactar volumenes altos de clientes con campañas específicas. Inicialmente con enfoque en ventas cruzadas_x000a_"/>
    <m/>
    <d v="2025-11-03T00:00:00"/>
    <m/>
    <m/>
    <m/>
    <s v="No iniciado"/>
    <s v="Ventas &amp; Mkt."/>
    <m/>
    <x v="1"/>
    <x v="2"/>
    <m/>
    <m/>
    <m/>
    <m/>
    <m/>
    <m/>
    <m/>
    <m/>
    <x v="1"/>
    <m/>
    <m/>
    <m/>
    <m/>
    <m/>
    <m/>
    <m/>
    <m/>
    <m/>
    <m/>
    <m/>
    <m/>
    <m/>
    <m/>
    <m/>
    <m/>
    <m/>
    <m/>
    <m/>
    <m/>
    <m/>
    <m/>
    <x v="1"/>
    <m/>
    <m/>
    <m/>
    <m/>
    <m/>
    <m/>
    <m/>
    <m/>
    <m/>
    <m/>
    <x v="2"/>
  </r>
  <r>
    <m/>
    <m/>
    <m/>
    <m/>
    <s v="Analítica Avanzada de datos e-commerce "/>
    <s v="Análisis avanzado de los datos generados por las visitas en las páginas de e-commerce para identificar patrones que permitan ser utilizados en campañas, ventas cruzadas, estrategias dirigidas, etc."/>
    <m/>
    <d v="2025-11-03T00:00:00"/>
    <m/>
    <m/>
    <m/>
    <s v="No iniciado"/>
    <s v="Ventas &amp; Mkt."/>
    <m/>
    <x v="1"/>
    <x v="2"/>
    <m/>
    <m/>
    <m/>
    <m/>
    <m/>
    <m/>
    <m/>
    <m/>
    <x v="1"/>
    <m/>
    <m/>
    <m/>
    <m/>
    <m/>
    <m/>
    <m/>
    <m/>
    <m/>
    <m/>
    <m/>
    <m/>
    <m/>
    <m/>
    <m/>
    <m/>
    <m/>
    <m/>
    <m/>
    <m/>
    <m/>
    <m/>
    <x v="1"/>
    <m/>
    <m/>
    <m/>
    <m/>
    <m/>
    <m/>
    <m/>
    <m/>
    <m/>
    <m/>
    <x v="2"/>
  </r>
  <r>
    <m/>
    <m/>
    <m/>
    <m/>
    <s v="Asistente virtual con AI para apoyo a Operaciones PGP"/>
    <s v="Uso de un asistente virtual con AI (Potencial uso de Nitro) para apoyo en la consulta de información de operaciones en las plantas. Manuales, procedimientos, estándares, etc. Operativos"/>
    <m/>
    <d v="2025-11-03T00:00:00"/>
    <m/>
    <m/>
    <m/>
    <s v="No iniciado"/>
    <s v="Operaciones"/>
    <m/>
    <x v="1"/>
    <x v="2"/>
    <m/>
    <m/>
    <m/>
    <m/>
    <m/>
    <m/>
    <m/>
    <m/>
    <x v="1"/>
    <m/>
    <m/>
    <m/>
    <m/>
    <m/>
    <m/>
    <m/>
    <m/>
    <m/>
    <m/>
    <m/>
    <m/>
    <m/>
    <m/>
    <m/>
    <m/>
    <m/>
    <m/>
    <m/>
    <m/>
    <m/>
    <m/>
    <x v="1"/>
    <m/>
    <m/>
    <m/>
    <m/>
    <m/>
    <m/>
    <m/>
    <m/>
    <m/>
    <m/>
    <x v="2"/>
  </r>
  <r>
    <m/>
    <m/>
    <m/>
    <m/>
    <s v="Firma Electrónica de documentos legales (Home Care) Fase 2"/>
    <s v="Proceso digital para la firma de documentos legales que soportan activos de Linde._x000a_"/>
    <m/>
    <d v="2025-11-03T00:00:00"/>
    <m/>
    <m/>
    <m/>
    <s v="No iniciado"/>
    <s v="Finanzas, RH, Administración"/>
    <m/>
    <x v="2"/>
    <x v="2"/>
    <m/>
    <m/>
    <m/>
    <m/>
    <m/>
    <m/>
    <m/>
    <m/>
    <x v="1"/>
    <m/>
    <m/>
    <m/>
    <m/>
    <m/>
    <m/>
    <m/>
    <m/>
    <m/>
    <m/>
    <m/>
    <m/>
    <m/>
    <m/>
    <m/>
    <m/>
    <m/>
    <m/>
    <m/>
    <m/>
    <m/>
    <m/>
    <x v="1"/>
    <m/>
    <m/>
    <m/>
    <m/>
    <m/>
    <m/>
    <m/>
    <m/>
    <m/>
    <m/>
    <x v="2"/>
  </r>
  <r>
    <m/>
    <m/>
    <m/>
    <m/>
    <s v="Integración sistemas Docusign / CRM / Otros"/>
    <s v="Integración de los flujos y procesos de firma electrónica de documentos de PGP con la funcionalidad de CRM para detonar desde CRM los flujos de documentos a clientes. Evaluar potenciales integracion con otros potenciales proyectos como CLM de Salesforce / Contratos, etc"/>
    <m/>
    <d v="2025-11-03T00:00:00"/>
    <m/>
    <m/>
    <m/>
    <s v="No iniciado"/>
    <s v="Finanzas, RH, Administración"/>
    <m/>
    <x v="2"/>
    <x v="2"/>
    <m/>
    <m/>
    <m/>
    <m/>
    <m/>
    <m/>
    <m/>
    <m/>
    <x v="1"/>
    <m/>
    <m/>
    <m/>
    <m/>
    <m/>
    <m/>
    <m/>
    <m/>
    <m/>
    <m/>
    <m/>
    <m/>
    <m/>
    <m/>
    <m/>
    <m/>
    <m/>
    <m/>
    <m/>
    <m/>
    <m/>
    <m/>
    <x v="1"/>
    <m/>
    <m/>
    <m/>
    <m/>
    <m/>
    <m/>
    <m/>
    <m/>
    <m/>
    <m/>
    <x v="2"/>
  </r>
  <r>
    <m/>
    <m/>
    <m/>
    <m/>
    <s v="Visor de crecimiento de ventas por MKT / PSO / Otros"/>
    <s v="Visor digital que automatice la generación de información de ventas generada por contribución del area de Mkt y desarrollo de Mercado. Power BI"/>
    <m/>
    <d v="2025-11-03T00:00:00"/>
    <m/>
    <m/>
    <m/>
    <s v="No iniciado"/>
    <s v="Ventas &amp; Mkt."/>
    <m/>
    <x v="1"/>
    <x v="2"/>
    <m/>
    <m/>
    <m/>
    <s v="Adalberto Mejía"/>
    <m/>
    <m/>
    <m/>
    <m/>
    <x v="1"/>
    <m/>
    <m/>
    <m/>
    <m/>
    <m/>
    <m/>
    <m/>
    <m/>
    <m/>
    <m/>
    <m/>
    <m/>
    <m/>
    <m/>
    <m/>
    <m/>
    <m/>
    <m/>
    <m/>
    <m/>
    <m/>
    <m/>
    <x v="1"/>
    <m/>
    <m/>
    <m/>
    <m/>
    <m/>
    <m/>
    <m/>
    <m/>
    <m/>
    <m/>
    <x v="2"/>
  </r>
  <r>
    <m/>
    <m/>
    <m/>
    <m/>
    <s v="Algoritmo de medición, alertas, comparativos de mermas PGP"/>
    <s v="Algoritmo de análisis avanzado de datos que permita identificar patrones y lanzar alertas sobre el proceso de medición de mermas. Puede incluir modelo predictivo"/>
    <m/>
    <d v="2025-11-03T00:00:00"/>
    <m/>
    <m/>
    <m/>
    <s v="No iniciado"/>
    <s v="Operaciones"/>
    <m/>
    <x v="1"/>
    <x v="2"/>
    <m/>
    <m/>
    <m/>
    <m/>
    <m/>
    <m/>
    <m/>
    <m/>
    <x v="1"/>
    <m/>
    <m/>
    <m/>
    <m/>
    <m/>
    <m/>
    <m/>
    <m/>
    <m/>
    <m/>
    <m/>
    <m/>
    <m/>
    <m/>
    <m/>
    <m/>
    <m/>
    <m/>
    <m/>
    <m/>
    <m/>
    <m/>
    <x v="1"/>
    <m/>
    <m/>
    <m/>
    <m/>
    <m/>
    <m/>
    <m/>
    <m/>
    <m/>
    <m/>
    <x v="2"/>
  </r>
  <r>
    <m/>
    <m/>
    <m/>
    <m/>
    <s v="Canal para soporte del proceso de implementación del Proyecto de Firma Electrónica"/>
    <s v="Canal digital de soporte para usuarios que tengan alguna duda o requieran soporte en referencia al proyecto de Firma Electrónica PGP."/>
    <m/>
    <d v="2025-10-31T00:00:00"/>
    <d v="2025-10-30T00:00:00"/>
    <d v="2025-11-15T00:00:00"/>
    <n v="16"/>
    <s v="On time"/>
    <s v="Finanzas, RH, Administración"/>
    <s v="No"/>
    <x v="0"/>
    <x v="3"/>
    <s v="Digital"/>
    <s v="Valenti Arriaga"/>
    <s v="Pilar Arenas"/>
    <s v="Claudia Oliden"/>
    <s v="NA"/>
    <s v="Miguel Delgado"/>
    <s v="Operaciones"/>
    <s v="Sí"/>
    <x v="0"/>
    <s v="Marketing/Ventas Cilindros"/>
    <n v="5"/>
    <n v="1"/>
    <n v="5"/>
    <n v="3"/>
    <n v="1"/>
    <n v="3"/>
    <n v="3"/>
    <n v="315"/>
    <n v="5"/>
    <n v="5"/>
    <n v="4"/>
    <n v="3"/>
    <n v="5"/>
    <n v="5"/>
    <n v="5"/>
    <n v="480"/>
    <n v="795"/>
    <s v="S Herramienta en apoyo a la implementación de la firma electrónica en PGP._x000a_"/>
    <m/>
    <m/>
    <m/>
    <x v="0"/>
    <m/>
    <m/>
    <m/>
    <m/>
    <m/>
    <m/>
    <m/>
    <n v="0"/>
    <m/>
    <m/>
    <x v="6"/>
  </r>
  <r>
    <m/>
    <m/>
    <m/>
    <m/>
    <s v="Automatización de flujos de autorización de oportunidades de inventarios de cilindros"/>
    <s v="Uso de la herramienta Profits para automatizar flujos de autorización de oportunidades de inventarios de cilindros"/>
    <m/>
    <d v="2025-11-03T00:00:00"/>
    <m/>
    <m/>
    <m/>
    <s v="No iniciado"/>
    <s v="Operaciones"/>
    <m/>
    <x v="1"/>
    <x v="2"/>
    <m/>
    <m/>
    <m/>
    <m/>
    <m/>
    <m/>
    <m/>
    <m/>
    <x v="1"/>
    <m/>
    <m/>
    <m/>
    <m/>
    <m/>
    <m/>
    <m/>
    <m/>
    <m/>
    <m/>
    <m/>
    <m/>
    <m/>
    <m/>
    <m/>
    <m/>
    <m/>
    <m/>
    <m/>
    <m/>
    <m/>
    <m/>
    <x v="1"/>
    <m/>
    <m/>
    <m/>
    <m/>
    <m/>
    <m/>
    <m/>
    <m/>
    <m/>
    <m/>
    <x v="2"/>
  </r>
  <r>
    <m/>
    <m/>
    <m/>
    <m/>
    <s v="Bot para Automatización de facturación en PGP por distintos temas comerciales y operaciones (lento movimiento, cilindros paseados, desviaciones operativas)"/>
    <s v="Automatización de facturación en PGP por distintos temas comerciales y operaciones (lento movimiento, cilindros paseados, desviaciones operativas) derivados de la información generada por Trackabout"/>
    <m/>
    <d v="2025-11-03T00:00:00"/>
    <m/>
    <m/>
    <m/>
    <s v="No iniciado"/>
    <s v="Ventas &amp; Mkt."/>
    <m/>
    <x v="1"/>
    <x v="2"/>
    <m/>
    <m/>
    <m/>
    <m/>
    <m/>
    <m/>
    <m/>
    <m/>
    <x v="1"/>
    <m/>
    <m/>
    <m/>
    <m/>
    <m/>
    <m/>
    <m/>
    <m/>
    <m/>
    <m/>
    <m/>
    <m/>
    <m/>
    <m/>
    <m/>
    <m/>
    <m/>
    <m/>
    <m/>
    <m/>
    <m/>
    <m/>
    <x v="1"/>
    <m/>
    <m/>
    <m/>
    <m/>
    <m/>
    <m/>
    <m/>
    <m/>
    <m/>
    <m/>
    <x v="2"/>
  </r>
  <r>
    <m/>
    <m/>
    <m/>
    <m/>
    <s v="Comportamiento de las ventas con AI "/>
    <s v="Uso de AI para análisis de tendencias y patrones en las ventas. (Churn rate, tendencias, ctes en riesgo, )"/>
    <m/>
    <d v="2025-11-03T00:00:00"/>
    <m/>
    <m/>
    <m/>
    <s v="No iniciado"/>
    <s v="Ventas &amp; Mkt."/>
    <m/>
    <x v="1"/>
    <x v="2"/>
    <m/>
    <m/>
    <m/>
    <m/>
    <m/>
    <m/>
    <m/>
    <m/>
    <x v="1"/>
    <m/>
    <m/>
    <m/>
    <m/>
    <m/>
    <m/>
    <m/>
    <m/>
    <m/>
    <m/>
    <m/>
    <m/>
    <m/>
    <m/>
    <m/>
    <m/>
    <m/>
    <m/>
    <m/>
    <m/>
    <m/>
    <m/>
    <x v="1"/>
    <m/>
    <m/>
    <m/>
    <m/>
    <m/>
    <m/>
    <m/>
    <m/>
    <m/>
    <m/>
    <x v="2"/>
  </r>
  <r>
    <m/>
    <m/>
    <m/>
    <m/>
    <s v="Asistente virtual con AI para Operación PGP"/>
    <s v="Asistente virtual que permita dar información en tiempo real de la operación relacionada a invetarios, cilindros y decisiones de la operación"/>
    <m/>
    <d v="2025-11-03T00:00:00"/>
    <m/>
    <m/>
    <m/>
    <s v="No iniciado"/>
    <s v="Operaciones"/>
    <m/>
    <x v="1"/>
    <x v="2"/>
    <m/>
    <m/>
    <m/>
    <m/>
    <m/>
    <m/>
    <m/>
    <m/>
    <x v="1"/>
    <m/>
    <m/>
    <m/>
    <m/>
    <m/>
    <m/>
    <m/>
    <m/>
    <m/>
    <m/>
    <m/>
    <m/>
    <m/>
    <m/>
    <m/>
    <m/>
    <m/>
    <m/>
    <m/>
    <m/>
    <m/>
    <m/>
    <x v="1"/>
    <m/>
    <m/>
    <m/>
    <m/>
    <m/>
    <m/>
    <m/>
    <m/>
    <m/>
    <m/>
    <x v="2"/>
  </r>
  <r>
    <m/>
    <m/>
    <m/>
    <m/>
    <s v="Visor Compliance permisos y requerimientos de autoridades para los negocios de Linde México."/>
    <s v="Desarrollo del visor de compliance de permisos, requerimientos por parte de autoridades (COFERPIS, STPSS, SSYPA)  para localidades Linde México (Incluye PGP, GI, Onsite, Nitropet, oficinas corporativas e inmuebles) y requerimientos para unidades de distribución de PGP, Bulk, Nitropet._x000a_"/>
    <m/>
    <d v="2025-10-10T00:00:00"/>
    <d v="2025-10-10T00:00:00"/>
    <d v="2025-11-15T00:00:00"/>
    <n v="36"/>
    <s v="On time"/>
    <s v="Finanzas, RH, Administración"/>
    <s v="No"/>
    <x v="0"/>
    <x v="3"/>
    <s v="Digital"/>
    <s v="Santiago Juárez"/>
    <s v="Diana Rodríguez"/>
    <s v="Eduardo Galván"/>
    <s v="NA"/>
    <s v="Miguel Delgado"/>
    <s v="Operaciones"/>
    <s v="Si"/>
    <x v="0"/>
    <s v="Marketing/Ventas Cilindros"/>
    <n v="5"/>
    <n v="5"/>
    <n v="4"/>
    <n v="5"/>
    <n v="5"/>
    <n v="3"/>
    <n v="5"/>
    <n v="480"/>
    <n v="5"/>
    <n v="5"/>
    <n v="4"/>
    <n v="3"/>
    <n v="3"/>
    <n v="5"/>
    <n v="5"/>
    <n v="450"/>
    <n v="930"/>
    <s v="S: Parte final del proyecto de Compliance. Se está desarrollando el visor."/>
    <m/>
    <s v="Compliance"/>
    <m/>
    <x v="0"/>
    <m/>
    <m/>
    <m/>
    <m/>
    <m/>
    <m/>
    <m/>
    <n v="0"/>
    <m/>
    <m/>
    <x v="3"/>
  </r>
  <r>
    <m/>
    <m/>
    <m/>
    <m/>
    <s v="Integración total para la Satisfacción del Cliente (Visión 360º del Cliente) Etapa 1"/>
    <s v="Integración de los indicadores clave del cliente (Financiero + Servicio + Operativo + Comercial)  para la toma de decisiones en conjunto con la integración de oportunidades de negocio por anticiparnos a las necesidades de los clientes."/>
    <m/>
    <d v="2025-11-03T00:00:00"/>
    <m/>
    <m/>
    <m/>
    <s v="No iniciado"/>
    <s v="Servicio al Cliente"/>
    <m/>
    <x v="1"/>
    <x v="2"/>
    <s v="IT"/>
    <m/>
    <m/>
    <s v="Jesus Fraustro"/>
    <m/>
    <s v="Tania Mercado"/>
    <m/>
    <m/>
    <x v="1"/>
    <m/>
    <n v="3"/>
    <n v="1"/>
    <n v="2"/>
    <n v="5"/>
    <n v="0"/>
    <n v="3"/>
    <n v="5"/>
    <n v="285"/>
    <m/>
    <m/>
    <m/>
    <m/>
    <m/>
    <m/>
    <m/>
    <m/>
    <m/>
    <s v="Ya se tiene un avance con IT. Agendar una sesión con Equipo de CRM para evaluar la necesisdad y si se puede aprovechar algo que ya se tenga. Ya se tienen mapeados los campos y se detuvo con IT"/>
    <m/>
    <m/>
    <m/>
    <x v="1"/>
    <m/>
    <m/>
    <m/>
    <m/>
    <m/>
    <m/>
    <m/>
    <m/>
    <m/>
    <m/>
    <x v="2"/>
  </r>
  <r>
    <m/>
    <m/>
    <m/>
    <m/>
    <s v="Documentación de reclamaciones Omnicanal con validación de procedencia"/>
    <s v="Habilitar a nuestros clientes y pacientes que puedan levantar sus reclamaciones por cualquier canal digital: portal de clientes, app RL, app Medigas, WhatsApp Medigas, WhatsApp Envasados, WhatsApp Bulk, validando la fecha de entrega del producto o del servicio en nuestros sistemas internos. Fase 1 México, Fase 2 PHN"/>
    <s v="Darle Autonomía al Cliente para que registre su reclamación y darle seguimiento"/>
    <d v="2025-11-03T00:00:00"/>
    <m/>
    <m/>
    <m/>
    <s v="No iniciado"/>
    <s v="Servicio al Cliente"/>
    <m/>
    <x v="4"/>
    <x v="2"/>
    <s v="IT"/>
    <m/>
    <m/>
    <s v="Jesus Fraustro"/>
    <m/>
    <s v="Tania Mercado"/>
    <m/>
    <m/>
    <x v="1"/>
    <m/>
    <n v="3"/>
    <n v="1"/>
    <n v="3"/>
    <n v="5"/>
    <n v="1"/>
    <n v="3"/>
    <n v="3"/>
    <n v="285"/>
    <m/>
    <m/>
    <m/>
    <m/>
    <m/>
    <m/>
    <m/>
    <m/>
    <m/>
    <s v="Se tiene el diagrama avanzado en conjunto con el área de Transformación Digital"/>
    <m/>
    <m/>
    <m/>
    <x v="1"/>
    <m/>
    <m/>
    <m/>
    <m/>
    <m/>
    <m/>
    <m/>
    <m/>
    <m/>
    <m/>
    <x v="2"/>
  </r>
  <r>
    <m/>
    <m/>
    <m/>
    <m/>
    <s v="Automatización en la generación órdenes EY de reclamación"/>
    <s v="Crear ordenes automáticas de reposición EY al momento que el cliente levante su reclamación por producto o contenedor. Y Conocer su estatus. Fase 1 Mx, Fase 2 PHN"/>
    <m/>
    <d v="2025-11-03T00:00:00"/>
    <m/>
    <m/>
    <m/>
    <s v="No iniciado"/>
    <s v="Servicio al Cliente"/>
    <m/>
    <x v="2"/>
    <x v="2"/>
    <s v="IT"/>
    <m/>
    <m/>
    <m/>
    <m/>
    <m/>
    <m/>
    <m/>
    <x v="1"/>
    <m/>
    <n v="3"/>
    <n v="1"/>
    <n v="1"/>
    <n v="5"/>
    <n v="1"/>
    <n v="1"/>
    <n v="3"/>
    <n v="225"/>
    <m/>
    <m/>
    <m/>
    <m/>
    <m/>
    <m/>
    <m/>
    <m/>
    <m/>
    <s v="Evaluar si pudiera ser en paralelo con el proyecto anterior de crear la reclamación por el cte en cualquier canal digital o si se puede trabajar en paralelo y luego conectar"/>
    <m/>
    <m/>
    <m/>
    <x v="1"/>
    <m/>
    <m/>
    <m/>
    <m/>
    <m/>
    <m/>
    <m/>
    <m/>
    <m/>
    <m/>
    <x v="2"/>
  </r>
  <r>
    <m/>
    <m/>
    <m/>
    <m/>
    <s v="Automatización de la asignación de reclamaciones"/>
    <s v="Para cada folio de reclamación creado en el sistema de reclamaciones, asignar al responsable de atención. Fase 1 Mx, Fase 2 PHN"/>
    <m/>
    <d v="2025-11-03T00:00:00"/>
    <m/>
    <m/>
    <m/>
    <s v="No iniciado"/>
    <s v="Servicio al Cliente"/>
    <m/>
    <x v="2"/>
    <x v="2"/>
    <m/>
    <m/>
    <m/>
    <m/>
    <m/>
    <m/>
    <m/>
    <m/>
    <x v="1"/>
    <m/>
    <n v="3"/>
    <n v="1"/>
    <n v="1"/>
    <n v="5"/>
    <n v="1"/>
    <n v="1"/>
    <n v="3"/>
    <n v="225"/>
    <m/>
    <m/>
    <m/>
    <m/>
    <m/>
    <m/>
    <m/>
    <m/>
    <m/>
    <m/>
    <m/>
    <m/>
    <m/>
    <x v="1"/>
    <m/>
    <m/>
    <m/>
    <m/>
    <m/>
    <m/>
    <m/>
    <m/>
    <m/>
    <m/>
    <x v="2"/>
  </r>
  <r>
    <m/>
    <m/>
    <m/>
    <m/>
    <s v="Trazabilidad automática de reclamaciones"/>
    <s v="Para las reclamaciones documentandas en el SMC asignar y firmar automáticamente a las localidades que estarán participando en la trazabilidad del contenedor o dispositivos médicos, acorde a la información de Trackabout"/>
    <m/>
    <d v="2025-11-03T00:00:00"/>
    <m/>
    <m/>
    <m/>
    <s v="No iniciado"/>
    <s v="Servicio al Cliente"/>
    <m/>
    <x v="2"/>
    <x v="2"/>
    <s v="Digital"/>
    <m/>
    <m/>
    <m/>
    <m/>
    <m/>
    <m/>
    <m/>
    <x v="1"/>
    <m/>
    <n v="3"/>
    <n v="1"/>
    <n v="3"/>
    <n v="5"/>
    <n v="1"/>
    <n v="1"/>
    <n v="3"/>
    <n v="255"/>
    <m/>
    <m/>
    <m/>
    <m/>
    <m/>
    <m/>
    <m/>
    <m/>
    <m/>
    <s v="Ya se desarrollo un tag físico para colocarle al cilindro que es un Cil de reclamación"/>
    <m/>
    <m/>
    <m/>
    <x v="1"/>
    <m/>
    <m/>
    <m/>
    <m/>
    <m/>
    <m/>
    <m/>
    <m/>
    <m/>
    <m/>
    <x v="2"/>
  </r>
  <r>
    <m/>
    <m/>
    <m/>
    <m/>
    <s v="Inspección técnica digital de reclamaciones por contenedor producto "/>
    <s v="Habilitar los checklists de inspección técnica en formato digital para el equipo de operaciones cuando analicen sus reclamaciones de producto y contenedor y esté sincronizado con el sistema de reclamaciones"/>
    <m/>
    <d v="2025-11-03T00:00:00"/>
    <m/>
    <m/>
    <m/>
    <s v="No iniciado"/>
    <s v="Servicio al Cliente"/>
    <m/>
    <x v="0"/>
    <x v="2"/>
    <s v="Digital"/>
    <m/>
    <m/>
    <s v="Jesus Fraustro"/>
    <m/>
    <m/>
    <m/>
    <m/>
    <x v="1"/>
    <m/>
    <n v="3"/>
    <n v="1"/>
    <n v="2"/>
    <n v="5"/>
    <n v="1"/>
    <n v="1"/>
    <n v="5"/>
    <n v="270"/>
    <m/>
    <m/>
    <m/>
    <m/>
    <m/>
    <m/>
    <m/>
    <m/>
    <m/>
    <m/>
    <m/>
    <m/>
    <m/>
    <x v="1"/>
    <m/>
    <m/>
    <m/>
    <m/>
    <m/>
    <m/>
    <m/>
    <m/>
    <m/>
    <m/>
    <x v="2"/>
  </r>
  <r>
    <m/>
    <m/>
    <m/>
    <m/>
    <s v="Automatización de Cierre de Reclamaciones"/>
    <s v="Envío de resolución de reclamaciones a clientes y pacientes vía correo electrónico (Linde) o WhatsApp (Medigas) con cierre automático en el sistema de reclamaciones. Fase 1 Mx, Fase 2 PHN"/>
    <m/>
    <d v="2025-11-03T00:00:00"/>
    <m/>
    <m/>
    <m/>
    <s v="No iniciado"/>
    <s v="Servicio al Cliente"/>
    <m/>
    <x v="0"/>
    <x v="2"/>
    <s v="IT"/>
    <m/>
    <m/>
    <m/>
    <m/>
    <m/>
    <m/>
    <m/>
    <x v="1"/>
    <m/>
    <n v="3"/>
    <n v="1"/>
    <n v="3"/>
    <n v="5"/>
    <n v="1"/>
    <n v="1"/>
    <n v="5"/>
    <n v="285"/>
    <m/>
    <m/>
    <m/>
    <m/>
    <m/>
    <m/>
    <m/>
    <m/>
    <m/>
    <s v="Actualmente ya sale una notificación del buzón de reclamaciones pero basado en un archivo de Excel. En el SMC se alimenta manualmente la inforamción de cierre, la respuesta del cliente, la encuesta de satisfacción, todo por correo manual."/>
    <m/>
    <m/>
    <m/>
    <x v="1"/>
    <m/>
    <m/>
    <m/>
    <m/>
    <m/>
    <m/>
    <m/>
    <m/>
    <m/>
    <m/>
    <x v="2"/>
  </r>
  <r>
    <m/>
    <m/>
    <m/>
    <m/>
    <s v="Asistente Virtual para Documentación de Reclamaciones y para levantar encuestas de servicio"/>
    <s v="Para los clientes o pacientes que requieran apoyo para levantar su reclamación vía canal telefónico o cuaenndo se requiera lanzar encuestas con un agente"/>
    <m/>
    <d v="2025-11-03T00:00:00"/>
    <m/>
    <m/>
    <m/>
    <s v="No iniciado"/>
    <s v="Servicio al Cliente"/>
    <m/>
    <x v="1"/>
    <x v="2"/>
    <m/>
    <m/>
    <m/>
    <m/>
    <m/>
    <m/>
    <m/>
    <m/>
    <x v="1"/>
    <m/>
    <m/>
    <m/>
    <m/>
    <m/>
    <m/>
    <m/>
    <m/>
    <m/>
    <m/>
    <m/>
    <m/>
    <m/>
    <m/>
    <m/>
    <m/>
    <m/>
    <m/>
    <m/>
    <m/>
    <m/>
    <m/>
    <x v="1"/>
    <m/>
    <m/>
    <m/>
    <m/>
    <m/>
    <m/>
    <m/>
    <m/>
    <m/>
    <m/>
    <x v="2"/>
  </r>
  <r>
    <m/>
    <m/>
    <m/>
    <m/>
    <s v="Plataforma de gestión de experiencias"/>
    <s v="Plataforma que recopila y analiza retroalimentación en tiempo real de clientes, em.pleados y otros grupos de interés, en diversos puntos de contacto para aprendizaje automático y análisis avanzado (sentimientos, de texto, e inteligencia predictiva). En Mercado están Qualtrics y Medallia"/>
    <m/>
    <d v="2025-11-03T00:00:00"/>
    <m/>
    <m/>
    <m/>
    <s v="No iniciado"/>
    <s v="Servicio al Cliente"/>
    <m/>
    <x v="1"/>
    <x v="2"/>
    <m/>
    <m/>
    <m/>
    <m/>
    <m/>
    <m/>
    <m/>
    <m/>
    <x v="1"/>
    <m/>
    <m/>
    <m/>
    <m/>
    <m/>
    <m/>
    <m/>
    <m/>
    <m/>
    <m/>
    <m/>
    <m/>
    <m/>
    <m/>
    <m/>
    <m/>
    <m/>
    <m/>
    <m/>
    <m/>
    <m/>
    <m/>
    <x v="1"/>
    <m/>
    <m/>
    <m/>
    <m/>
    <m/>
    <m/>
    <m/>
    <m/>
    <m/>
    <m/>
    <x v="2"/>
  </r>
  <r>
    <m/>
    <m/>
    <m/>
    <m/>
    <s v="Clippings v2"/>
    <s v="Habilitar un nuevo sistema de gestión de contenido (wordpress) para clippings México &amp; PHN donde los colaboradores puedan interactuar con la información de la plataforma con acceso directo a fuentes web"/>
    <m/>
    <d v="2025-11-03T00:00:00"/>
    <m/>
    <m/>
    <m/>
    <s v="No iniciado"/>
    <s v="Servicio al Cliente"/>
    <m/>
    <x v="1"/>
    <x v="2"/>
    <m/>
    <m/>
    <m/>
    <m/>
    <m/>
    <m/>
    <m/>
    <m/>
    <x v="1"/>
    <m/>
    <m/>
    <m/>
    <m/>
    <m/>
    <m/>
    <m/>
    <m/>
    <m/>
    <m/>
    <m/>
    <m/>
    <m/>
    <m/>
    <m/>
    <m/>
    <m/>
    <m/>
    <m/>
    <m/>
    <m/>
    <m/>
    <x v="1"/>
    <m/>
    <m/>
    <m/>
    <m/>
    <m/>
    <m/>
    <m/>
    <m/>
    <m/>
    <m/>
    <x v="2"/>
  </r>
  <r>
    <m/>
    <m/>
    <m/>
    <m/>
    <s v="Automatización de Reporte de Operaciones PGP"/>
    <s v="En una Fase 1, automatizar la generación de la tabla del Análisis de Margen Variable que actualmente se elabora a mano"/>
    <m/>
    <d v="2025-11-03T00:00:00"/>
    <m/>
    <m/>
    <m/>
    <s v="No iniciado"/>
    <s v="Operaciones"/>
    <s v="No"/>
    <x v="1"/>
    <x v="2"/>
    <s v="IT"/>
    <s v="Marina Davila"/>
    <s v="Gonzalo Espinosa"/>
    <s v="Gonzalo Espinosa"/>
    <s v="Cynthia Ramirez"/>
    <s v="Zaida Del Llano"/>
    <s v="PGP Nte/Occidente / NO"/>
    <s v="Si"/>
    <x v="5"/>
    <s v="Operaciones"/>
    <n v="4"/>
    <n v="5"/>
    <n v="1"/>
    <n v="5"/>
    <n v="1"/>
    <n v="3"/>
    <n v="3"/>
    <n v="330"/>
    <m/>
    <m/>
    <m/>
    <m/>
    <m/>
    <m/>
    <m/>
    <n v="0"/>
    <n v="330"/>
    <s v="Agendar sesión con Diego Carpio y dar prioridad a esta iniciativa vs el resto de los proyectos"/>
    <m/>
    <m/>
    <m/>
    <x v="1"/>
    <m/>
    <m/>
    <m/>
    <m/>
    <m/>
    <m/>
    <m/>
    <m/>
    <m/>
    <m/>
    <x v="2"/>
  </r>
</pivotCacheRecords>
</file>

<file path=xl/pivotCache/pivotCacheRecords1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8">
  <r>
    <m/>
    <n v="1"/>
    <m/>
    <m/>
    <s v="Visor para registro de auditorías y cumplimiento de normatividad CALIDAD en plantas._x000a_"/>
    <s v="Generación de un visor de resultados de auditorías realizadas por el área de Calidad y externos en plantas Linde México, así como validación de requerimientos normativos. El visor tiene como objetivo dar seguimiento a resultados y planes de acción ante no conformidades resultantes en las auditorías._x000a_"/>
    <m/>
    <d v="2025-05-23T00:00:00"/>
    <x v="0"/>
    <x v="0"/>
    <n v="52"/>
    <s v="On time"/>
    <s v="Calidad"/>
    <s v="No"/>
    <s v="Digital Nlatam - Practicantes"/>
    <x v="0"/>
    <s v="Digital"/>
    <s v="Santiago Juárez"/>
    <s v="Brenda Apreza"/>
    <s v="Alejandra Medrano"/>
    <s v="NA"/>
    <s v="Miguel Delgado"/>
    <s v="Operaciones"/>
    <s v="Sí"/>
    <s v="Claudia Oliden"/>
    <s v="Calidad"/>
    <n v="5"/>
    <n v="5"/>
    <n v="1"/>
    <n v="5"/>
    <n v="1"/>
    <n v="3"/>
    <n v="5"/>
    <n v="375"/>
    <n v="5"/>
    <n v="5"/>
    <n v="5"/>
    <n v="3"/>
    <n v="5"/>
    <n v="5"/>
    <n v="5"/>
    <n v="495"/>
    <n v="870"/>
    <s v="S: Se tiene la estructura del visor, solo se espera que IT libere la extracción de datos del Sistema de Calidad para enlazarlo al tablero y tener completa la información a mostrar en el tablero."/>
    <m/>
    <s v="Compliance"/>
    <s v="Control / Compliance"/>
    <s v="Compliance / Control"/>
    <m/>
    <m/>
    <m/>
    <m/>
    <m/>
    <m/>
    <m/>
    <n v="0"/>
    <m/>
    <m/>
    <x v="0"/>
  </r>
  <r>
    <m/>
    <n v="111"/>
    <m/>
    <m/>
    <s v="Tablero KPIS de Distribución PGP"/>
    <s v="Tablero en PowerBi donde se muestren los principales KPIs de Distribución."/>
    <m/>
    <d v="2024-12-06T00:00:00"/>
    <x v="1"/>
    <x v="1"/>
    <m/>
    <s v="Cancelado"/>
    <s v="Distribución"/>
    <s v="No"/>
    <s v="Digital Nlatam"/>
    <x v="1"/>
    <s v="Digital"/>
    <s v="NA"/>
    <s v="Arturo Lozano"/>
    <s v="Arturo Lozano"/>
    <s v="ND"/>
    <s v="Miguel Delgado"/>
    <s v="Operaciones"/>
    <s v="Sí"/>
    <s v="Claudia Oliden"/>
    <s v="Producción/Distribución Envasados"/>
    <n v="3"/>
    <n v="5"/>
    <n v="1"/>
    <n v="5"/>
    <n v="1"/>
    <n v="5"/>
    <n v="5"/>
    <n v="375"/>
    <n v="1"/>
    <n v="5"/>
    <n v="2"/>
    <n v="3"/>
    <n v="3"/>
    <n v="1"/>
    <n v="1"/>
    <n v="240"/>
    <n v="615"/>
    <s v="S: Se tienen actualmente KPIs de distribución._x000a_N: se requiere junta con el negocio para definir requerimientos y alcances de la oportunidad"/>
    <s v="Este tablero fue un requerimiento de Arturo Lozano, sin embargo se está planeando otro proyecto con KPIS de OPERACIONES, lo cual puede absover este requerimiento. Se considera cancelar este proyecto para ingresarlo en el otro de tablero KPIS OPERACIONES."/>
    <m/>
    <m/>
    <m/>
    <m/>
    <m/>
    <m/>
    <m/>
    <m/>
    <m/>
    <m/>
    <n v="0"/>
    <m/>
    <m/>
    <x v="1"/>
  </r>
  <r>
    <m/>
    <n v="116"/>
    <m/>
    <m/>
    <s v="Automatización de proceso de validación de conductores en tecnología a bordo de unidades."/>
    <s v="Reconocimiento facial a conductores profesionales para contar sus horas de servicio y tener disponible en un tablero:_x000a_i._x0009_En el acceso a la localidad para el check in e inician las horas de servicio._x000a_ii._x0009_En la unidad check in para iniciar la ruta e inician horas de conducción._x000a_iii._x0009_Check out al terminar la ruta._x000a_iv._x0009_Check out al salir de la localidad y cerrar las Horas de servicio del conductor."/>
    <m/>
    <d v="2024-12-06T00:00:00"/>
    <x v="1"/>
    <x v="1"/>
    <m/>
    <s v="Cancelado"/>
    <s v="Distribución"/>
    <s v="No"/>
    <s v="Digital Nlatam"/>
    <x v="1"/>
    <s v="IT Group"/>
    <s v="NA"/>
    <s v="Arturo Lozano"/>
    <s v="Arturo Lozano"/>
    <s v="ND"/>
    <s v="Miguel Delgado"/>
    <s v="Operaciones"/>
    <s v="Sí"/>
    <m/>
    <s v="Producción/Distribución Envasados"/>
    <n v="3"/>
    <n v="1"/>
    <n v="4"/>
    <n v="3"/>
    <n v="1"/>
    <n v="3"/>
    <n v="3"/>
    <n v="270"/>
    <n v="3"/>
    <n v="3"/>
    <n v="2"/>
    <n v="3"/>
    <n v="1"/>
    <n v="3"/>
    <n v="1"/>
    <n v="240"/>
    <n v="510"/>
    <s v="S: Se enlista necesidad general_x000a_N: Se requiere reunión con Negocio para detallar alcances y detalle de requerimientos"/>
    <s v="Se evaluará este proyecto con Arturo Lozano para validar con él si es prioritario o no."/>
    <m/>
    <m/>
    <m/>
    <m/>
    <m/>
    <m/>
    <m/>
    <m/>
    <m/>
    <m/>
    <n v="0"/>
    <m/>
    <m/>
    <x v="1"/>
  </r>
  <r>
    <s v="G2"/>
    <n v="56"/>
    <m/>
    <n v="27155"/>
    <s v="Auto - Geoposición pacientes iniciales"/>
    <s v="Desarrollo para que los pacientes de Homecare puedan  poner su ubicación real (domicilio). Con miras a resolver el problema de geoposición de los clientes. (HOLD)"/>
    <m/>
    <s v="PROYECTO ANTERIOR"/>
    <x v="2"/>
    <x v="2"/>
    <n v="365"/>
    <s v="Cancelado"/>
    <s v="Distribución"/>
    <s v="No"/>
    <s v="Digital Nlatam"/>
    <x v="1"/>
    <s v="Digital"/>
    <s v="NA"/>
    <s v="Mayela Ramírez"/>
    <s v="Mayela Ramírez"/>
    <s v="Gerardo Moya"/>
    <s v="Miguel Delgado"/>
    <s v="Excelencia operacional "/>
    <s v="Sí"/>
    <s v="Claudia Oliden"/>
    <s v="Producción/Distribución Envasados"/>
    <n v="4"/>
    <n v="5"/>
    <n v="5"/>
    <n v="5"/>
    <n v="1"/>
    <n v="5"/>
    <n v="5"/>
    <n v="450"/>
    <n v="5"/>
    <n v="3"/>
    <n v="2"/>
    <n v="1"/>
    <n v="3"/>
    <n v="3"/>
    <n v="3"/>
    <n v="300"/>
    <n v="750"/>
    <s v="S: Se identificó la necesidad. Se realizaron algunas pruebas del modelo de estandarización de direcciones (ML) con largos tiempos de procesamiento. Se solicitó un servidor con mayor capacidad_x000a_N: Resolver si se requiere inversión de un servidor adicional en cuanto confirme IT disponibilidad de recursos"/>
    <s v="Validar con Mayela Ramírez tiempos de requerimiento de este proyecto, en función de la inversión requerida."/>
    <m/>
    <m/>
    <m/>
    <m/>
    <m/>
    <m/>
    <m/>
    <m/>
    <m/>
    <m/>
    <n v="0"/>
    <m/>
    <m/>
    <x v="1"/>
  </r>
  <r>
    <m/>
    <n v="25"/>
    <m/>
    <m/>
    <s v="Video de Capacitación hecho con IA sobre el uso de la APP del PESD-"/>
    <s v="Desarrollo de video de capacitación digital en Synthesia sobre el uso correcto y llenado de la APP del PESD para Conductores profesionales, que serán publicados en Elevate."/>
    <m/>
    <d v="2024-12-06T00:00:00"/>
    <x v="3"/>
    <x v="3"/>
    <n v="35"/>
    <s v="On time"/>
    <s v="Distribución"/>
    <s v="No"/>
    <s v="Digital Nlatam - Practicantes"/>
    <x v="0"/>
    <s v="Digital"/>
    <s v="Valenti Arriaga"/>
    <s v="Héctor Cuellar"/>
    <s v="Arturo Lozano"/>
    <s v="ND"/>
    <s v="Tania Mercado"/>
    <s v="Operaciones"/>
    <s v="Sí"/>
    <s v="Claudia Oliden"/>
    <s v="Distribución Bulk/Servicio a Clientes - Instalaciones"/>
    <n v="3"/>
    <n v="1"/>
    <n v="4"/>
    <n v="5"/>
    <n v="1"/>
    <n v="5"/>
    <n v="5"/>
    <n v="360"/>
    <n v="5"/>
    <n v="5"/>
    <n v="3"/>
    <n v="5"/>
    <n v="3"/>
    <n v="5"/>
    <n v="5"/>
    <n v="465"/>
    <n v="825"/>
    <s v="S: Video terminado. Como siguiente paso es subir el video a ELEVATE con apoyo de César González."/>
    <m/>
    <m/>
    <m/>
    <s v="Compliance / Control"/>
    <m/>
    <m/>
    <m/>
    <m/>
    <m/>
    <m/>
    <m/>
    <n v="0"/>
    <m/>
    <m/>
    <x v="0"/>
  </r>
  <r>
    <m/>
    <n v="65"/>
    <m/>
    <m/>
    <s v="Automatizar o digitalizar el proceso de conciliación de rutas"/>
    <s v="Facilitar y agilizar el proceso de conciliación administrativa en plantas y sucursales, asegurar la conciliación de rutas_x000a_"/>
    <m/>
    <s v="TBD"/>
    <x v="1"/>
    <x v="1"/>
    <m/>
    <s v="Cancelado"/>
    <s v="Distribución"/>
    <m/>
    <s v="IT Group"/>
    <x v="1"/>
    <s v="Digital "/>
    <m/>
    <s v="Oscar Flores"/>
    <s v="Aldo Maldonado"/>
    <s v="Velia Niño, Marina Dávila"/>
    <s v="José Ramón Rodríguez"/>
    <s v="Operaciones"/>
    <s v="Sí"/>
    <s v="Marina Dávila"/>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Sesión con el negocio para definir requerimientos 1era semana de marzo_x000a_"/>
    <n v="100000"/>
    <m/>
    <s v="Control de transacciones y cumplimiento"/>
    <m/>
    <m/>
    <m/>
    <m/>
    <m/>
    <m/>
    <m/>
    <n v="0"/>
    <m/>
    <m/>
    <x v="2"/>
  </r>
  <r>
    <m/>
    <n v="112"/>
    <m/>
    <m/>
    <s v="Tablero TA en pantallas en plantas y CEDIS*"/>
    <s v="Desarrollar tableros a partir de la información de TA para monitorear la operación en plantas y CEDIS_x000a_"/>
    <m/>
    <d v="2024-12-01T00:00:00"/>
    <x v="1"/>
    <x v="1"/>
    <m/>
    <s v="No iniciado"/>
    <s v="Distribución"/>
    <m/>
    <s v="Digital Nlatam"/>
    <x v="2"/>
    <s v="Digital / IT "/>
    <m/>
    <s v="Erika Acosta"/>
    <s v="Erika Acosta"/>
    <s v="Uriel Torres"/>
    <s v="Aldo Maldonado"/>
    <m/>
    <s v="Sí"/>
    <s v="Pilar Arenas"/>
    <m/>
    <n v="3"/>
    <n v="5"/>
    <n v="3"/>
    <n v="5"/>
    <n v="0"/>
    <n v="1"/>
    <n v="3"/>
    <n v="300"/>
    <n v="1"/>
    <n v="3"/>
    <n v="2"/>
    <n v="3"/>
    <n v="3"/>
    <n v="5"/>
    <n v="3"/>
    <n v="300"/>
    <n v="600"/>
    <s v="S: Se enlista necesidad general_x000a_N: Se requiere reunión con Negocio para detallar alcances y detalle de requerimientos"/>
    <s v="1. Sesión para hacer la definición del proyecto y levantar requerimientos."/>
    <m/>
    <m/>
    <s v="Control de la operación "/>
    <m/>
    <m/>
    <m/>
    <m/>
    <m/>
    <m/>
    <m/>
    <n v="0"/>
    <m/>
    <m/>
    <x v="2"/>
  </r>
  <r>
    <m/>
    <n v="115"/>
    <m/>
    <m/>
    <s v="Desarrollo para sustituir avión de entrada y salida de unidades *"/>
    <s v="Formato digital para sustituir el avión de entrada y salida de unidades para mejorar el control y aprovechar el uso de información digital _x000a_"/>
    <m/>
    <d v="2025-01-01T00:00:00"/>
    <x v="1"/>
    <x v="1"/>
    <m/>
    <s v="No iniciado"/>
    <s v="Distribución"/>
    <s v="No"/>
    <s v="IT Group"/>
    <x v="2"/>
    <s v="IT local/digital"/>
    <s v="Practicantes"/>
    <s v="Erika Acosta"/>
    <s v="Erika Acosta"/>
    <s v="TBD"/>
    <s v="Miguel Delgado"/>
    <s v="Operaciones"/>
    <s v="Sí"/>
    <s v="Marina Dávila"/>
    <s v="Producción/Distribución Envasados"/>
    <n v="3"/>
    <n v="1"/>
    <n v="3"/>
    <n v="5"/>
    <n v="1"/>
    <n v="3"/>
    <n v="3"/>
    <n v="285"/>
    <n v="5"/>
    <n v="5"/>
    <n v="3"/>
    <n v="1"/>
    <n v="1"/>
    <n v="3"/>
    <n v="1"/>
    <n v="285"/>
    <n v="570"/>
    <s v="S: El Avión es un formato que actualmente se utiliza para contabilizar cilindros que sale a la ruta. Es en papel._x000a_N: Revisar con el negocio los requerimientos para evaluar"/>
    <s v="Validar alcance de este proyecto. Aún pendiente validar el requerimiento."/>
    <m/>
    <m/>
    <s v="Control"/>
    <m/>
    <m/>
    <m/>
    <m/>
    <m/>
    <m/>
    <m/>
    <n v="0"/>
    <m/>
    <m/>
    <x v="2"/>
  </r>
  <r>
    <s v="A6"/>
    <n v="11"/>
    <m/>
    <m/>
    <s v="Roadnet Cloud"/>
    <s v="Migración de RoadNet Entreprise a RoadNet Cloud."/>
    <m/>
    <s v="PROYECTO ANTERIOR"/>
    <x v="4"/>
    <x v="4"/>
    <n v="518"/>
    <s v="On time"/>
    <s v="Distribución"/>
    <s v="No"/>
    <s v="IT Group"/>
    <x v="3"/>
    <s v="IT Local"/>
    <m/>
    <s v="Mayela Ramírez"/>
    <s v="Mayela Ramírez"/>
    <s v="Leonel Lopez"/>
    <s v="Miguel Delgado"/>
    <s v="Operaciones"/>
    <s v="Sí"/>
    <s v="Claudia Oliden"/>
    <s v="Producción/Distribución Envasados"/>
    <n v="5"/>
    <n v="5"/>
    <n v="5"/>
    <n v="5"/>
    <n v="5"/>
    <n v="3"/>
    <n v="5"/>
    <n v="495"/>
    <n v="3"/>
    <n v="1"/>
    <n v="1"/>
    <n v="5"/>
    <n v="3"/>
    <n v="1"/>
    <n v="3"/>
    <n v="255"/>
    <n v="750"/>
    <s v="S: Solución en proceso, se espera poner en producción finales de octubre y su estabilización en Noviembre 2025."/>
    <m/>
    <m/>
    <m/>
    <s v="Cybersecurity"/>
    <m/>
    <m/>
    <m/>
    <m/>
    <m/>
    <m/>
    <m/>
    <n v="0"/>
    <m/>
    <m/>
    <x v="3"/>
  </r>
  <r>
    <m/>
    <n v="1"/>
    <m/>
    <m/>
    <s v="Automatización de búsqueda de multas de Distribución RPA"/>
    <s v="Desarrollo de un BOT que realice la búsqueda en diferentes páginas federales y estatales, para detectar multas en vehículos de PGP"/>
    <m/>
    <d v="2025-02-19T00:00:00"/>
    <x v="5"/>
    <x v="4"/>
    <n v="258"/>
    <s v="On time"/>
    <s v="Distribución"/>
    <s v="No"/>
    <s v="IT Group"/>
    <x v="3"/>
    <s v="Digitalización"/>
    <s v="TBD"/>
    <s v="Arturo Lozano"/>
    <s v="Salvador García"/>
    <s v="David Silva"/>
    <s v="Aldo Maldonado"/>
    <s v="VP Gases Envasados"/>
    <s v="Si"/>
    <s v="Manuel Lozoya"/>
    <s v="Producción/Distribución Envasados"/>
    <n v="5"/>
    <n v="5"/>
    <n v="3"/>
    <n v="5"/>
    <n v="3"/>
    <n v="3"/>
    <n v="3"/>
    <n v="405"/>
    <n v="5"/>
    <n v="5"/>
    <n v="4"/>
    <n v="5"/>
    <n v="5"/>
    <n v="5"/>
    <n v="5"/>
    <n v="510"/>
    <n v="915"/>
    <s v="S: Se solicita apertura de proyecto. Se contruyó el RPA para consulta del portan de NL dado que los portales de otros estados no despliegan la información correcta. En espera de las autoridades para que nos den acceso a Linde a un portal de alcance nacional gestionado por Alonso Teutle._x000a_N: En espera de la respuesta de las autoridades y seguir con pruebas con IT en los portales de Jalisco y Edo de Mexico. No hay portales estándar a nivel nacional. Se define acotarlo sólo al Estado de NL como primera etapa"/>
    <s v="Junta con Salvador González y David Silva semana del 24 de Feb"/>
    <m/>
    <m/>
    <s v="Compliance / Control"/>
    <m/>
    <m/>
    <m/>
    <m/>
    <m/>
    <m/>
    <m/>
    <n v="0"/>
    <m/>
    <m/>
    <x v="3"/>
  </r>
  <r>
    <m/>
    <n v="63"/>
    <m/>
    <m/>
    <s v="Rediseño de modelo de compensación Variable de Distribución para PGP"/>
    <s v="Revision de modelo de compensación Variable de PGP, para automatizar y reducir oportunidades de GAPS en el proceso"/>
    <m/>
    <d v="2025-04-01T00:00:00"/>
    <x v="6"/>
    <x v="5"/>
    <m/>
    <s v="Cancelado"/>
    <s v="Distribución"/>
    <m/>
    <s v="Digital Nlatam - Citizen Developers"/>
    <x v="1"/>
    <m/>
    <s v="Marina Davila"/>
    <s v="Hector Cuellar"/>
    <s v="Hector Cuellar"/>
    <m/>
    <m/>
    <s v="PGP Nacional"/>
    <s v="Si"/>
    <s v="Marina Dávila"/>
    <m/>
    <n v="5"/>
    <n v="5"/>
    <n v="5"/>
    <n v="5"/>
    <n v="3"/>
    <n v="5"/>
    <n v="5"/>
    <n v="495"/>
    <n v="3"/>
    <n v="3"/>
    <n v="2"/>
    <n v="5"/>
    <n v="1"/>
    <n v="1"/>
    <n v="1"/>
    <n v="240"/>
    <n v="735"/>
    <s v="S: Se realiza sesión con equipo Staff para entender los GAPS identificados y se elabora un plan a seguir involucrando otras áreas_x000a_N: Sesión con líderes de Distribción para revisar el mapeo del proceso y las oportunidades identificadas. Definir oportunidades de Tecnología y/o definiciones de negocio (Procedimiento)"/>
    <m/>
    <s v="Compliance"/>
    <m/>
    <m/>
    <m/>
    <m/>
    <m/>
    <m/>
    <m/>
    <m/>
    <m/>
    <n v="0"/>
    <m/>
    <m/>
    <x v="4"/>
  </r>
  <r>
    <m/>
    <n v="25"/>
    <m/>
    <m/>
    <s v="BD y APP para el control de Horas de Manejo de Conductores profesionales PGP, Bulk y Nitropet"/>
    <s v="Desarrollo de una Herramienta Digital para llevar el seguimiento y control de las Hrs de manejo de Conductores Profesionales"/>
    <m/>
    <d v="2025-04-30T00:00:00"/>
    <x v="7"/>
    <x v="6"/>
    <m/>
    <s v="Stand by"/>
    <s v="Distribución"/>
    <s v="No"/>
    <s v="IT Group"/>
    <x v="3"/>
    <s v="Digital"/>
    <m/>
    <s v="Alfredo Luna"/>
    <s v="Eduardo Galván"/>
    <s v="Operaciones"/>
    <s v="Miguel Delgado"/>
    <s v="Operaciones"/>
    <s v="Si"/>
    <s v="Marina Dávila"/>
    <s v="Producción/Distribución Envasados"/>
    <n v="5"/>
    <n v="5"/>
    <n v="4"/>
    <n v="5"/>
    <n v="0"/>
    <n v="3"/>
    <n v="5"/>
    <n v="405"/>
    <n v="5"/>
    <n v="5"/>
    <n v="4"/>
    <n v="1"/>
    <n v="1"/>
    <n v="3"/>
    <n v="1"/>
    <n v="300"/>
    <n v="705"/>
    <s v="S: Se identifica la necesidad y se tienen sesiones con distintas areas del negocio para conocer la tecnología actual disponible. Marina Dávila solicita a Roberto Mtz acceso a las BD de datos donde se tiene reconocimiento facial para primeras pruebas._x000a_N: Sesión con seguridad, IT, Distribución y RH, Semana 12 May para definir alcance de un primer piloto basado en los identificadores de reconocimiento facial instalados en disntintas plantas. Definir con Seguridad e IT cuál será la tecnología estándar a instalar en el resto de las localidades"/>
    <s v="Definición rápida de alcance del proyecto con Manuel Lozoya. Validar lo del login facial con RH dado que las BD y dispositivo son de proveedores externos."/>
    <s v="Compliance"/>
    <m/>
    <s v="Compliance / Control"/>
    <m/>
    <m/>
    <m/>
    <m/>
    <m/>
    <m/>
    <m/>
    <n v="0"/>
    <m/>
    <m/>
    <x v="3"/>
  </r>
  <r>
    <s v="E1"/>
    <n v="1"/>
    <m/>
    <m/>
    <s v="Datawarehouse de logística para KPIS logística"/>
    <s v="Creación de un Dataware house para KPIS logística."/>
    <m/>
    <s v="PROYECTO ANTERIOR"/>
    <x v="8"/>
    <x v="7"/>
    <n v="416"/>
    <s v="On time"/>
    <s v="Distribución"/>
    <s v="No"/>
    <s v="IT Group"/>
    <x v="0"/>
    <s v="Externo"/>
    <s v="NA"/>
    <s v="Mayela Ramírez"/>
    <s v="Mayela Ramírez"/>
    <s v="Juan España y  proveedor externo"/>
    <s v="Miguel Delgado"/>
    <s v="Operaciones"/>
    <s v="Sí"/>
    <s v="Claudia Oliden"/>
    <s v="Producción/Distribución Envasados"/>
    <n v="5"/>
    <n v="5"/>
    <n v="5"/>
    <n v="5"/>
    <n v="0"/>
    <n v="5"/>
    <n v="5"/>
    <n v="450"/>
    <n v="4"/>
    <n v="4"/>
    <n v="1"/>
    <n v="5"/>
    <n v="3"/>
    <n v="1"/>
    <n v="5"/>
    <n v="345"/>
    <n v="795"/>
    <s v="S: Modelo de datos liberado con el que se han podido construir 3 tableros de indicadores para Distribución._x000a_N: Mantener el modelo y seguir construyendo herramientas basadas en el modelo construido"/>
    <s v="Mayela Ramírez confirma que el proyecto ya está terminado, inlusive los tableros que requiere. Lo que actualmente hace es tener un seguimiento con IT en caso de que algún tablero presente alguna falla."/>
    <s v="Reducción de Tiempo"/>
    <m/>
    <s v="Time reduction"/>
    <m/>
    <m/>
    <m/>
    <m/>
    <m/>
    <m/>
    <m/>
    <n v="0"/>
    <m/>
    <m/>
    <x v="0"/>
  </r>
  <r>
    <m/>
    <n v="1"/>
    <m/>
    <n v="35589"/>
    <s v="Update y revisión de Tablero &quot;Homecare Delieveries&quot;"/>
    <s v="Actualización del tablero de Producto entregado a pacientes Homecare (delieveries) que permanecerá en Tableau. El tablero presenta todos las entregas (recargas etc.) a pacientes Homecare."/>
    <m/>
    <s v="PROYECTO ANTERIOR"/>
    <x v="9"/>
    <x v="8"/>
    <n v="220"/>
    <s v="On time"/>
    <s v="Distribución"/>
    <s v="No"/>
    <s v="Digital Nlatam"/>
    <x v="0"/>
    <s v="Digital"/>
    <s v="NA"/>
    <s v="Alan Mendoza"/>
    <s v="Alan Mendoza"/>
    <s v="Gustavo Primo"/>
    <s v="Armando Guerrero"/>
    <s v="PGP Nte./ Occidente / Noroeste"/>
    <s v="Sí"/>
    <s v="Claudia Oliden"/>
    <s v="Producción/Distribución Envasados"/>
    <n v="3"/>
    <n v="5"/>
    <n v="3"/>
    <n v="5"/>
    <n v="1"/>
    <n v="3"/>
    <n v="3"/>
    <n v="345"/>
    <n v="5"/>
    <n v="5"/>
    <n v="3"/>
    <n v="3"/>
    <n v="5"/>
    <n v="3"/>
    <n v="5"/>
    <n v="435"/>
    <n v="780"/>
    <s v="S:Este tablero se queda en Tableau dado que la corporación definió que sí se mantendran las licencias del mismo. Se realizaron ajustes y quedó terminado._x000a_"/>
    <s v="Terminado."/>
    <s v="Control"/>
    <m/>
    <s v="Time reduction"/>
    <m/>
    <m/>
    <m/>
    <m/>
    <m/>
    <m/>
    <m/>
    <n v="0"/>
    <m/>
    <m/>
    <x v="0"/>
  </r>
  <r>
    <m/>
    <n v="14"/>
    <m/>
    <m/>
    <s v="Visor EAM: Principales KPIS de mantenimientos PREVENTIVOS en unidades de distribución"/>
    <s v="Dashboard para seguimiento a KPI´s sobre los mantenimientos preventivos y correctivos que se registran en la app EAM"/>
    <m/>
    <m/>
    <x v="10"/>
    <x v="4"/>
    <n v="105"/>
    <s v="On time"/>
    <s v="Distribución"/>
    <m/>
    <s v="Digital Nlatam - Practicantes"/>
    <x v="3"/>
    <s v="Digital"/>
    <s v="Miguel González"/>
    <s v="Oscar Caballero"/>
    <s v="Jesus Guzman"/>
    <m/>
    <s v="Miguel Delgado"/>
    <s v="Operaciones"/>
    <m/>
    <s v="Marina Dávila"/>
    <m/>
    <n v="3"/>
    <n v="5"/>
    <n v="1"/>
    <n v="5"/>
    <n v="0"/>
    <n v="1"/>
    <n v="3"/>
    <n v="270"/>
    <n v="5"/>
    <n v="5"/>
    <n v="3"/>
    <n v="3"/>
    <n v="5"/>
    <n v="5"/>
    <n v="5"/>
    <n v="465"/>
    <n v="735"/>
    <s v="S: el dashboard se encuentra en desarrollo y validación de datos"/>
    <m/>
    <s v="Control y optimización"/>
    <m/>
    <s v="Time reduction"/>
    <m/>
    <m/>
    <m/>
    <m/>
    <m/>
    <m/>
    <m/>
    <n v="0"/>
    <m/>
    <m/>
    <x v="3"/>
  </r>
  <r>
    <m/>
    <n v="1"/>
    <m/>
    <n v="30618"/>
    <s v="Reporte (visor) de Cumplimiento Homecare"/>
    <s v="Tablero que estaba en Tableau que se migra a Powerbi y hacer ajustes necesarios por fallas del mismo al integrarse Track About. El visor muestra estatus de entregas de Servicios iniciales, finales y muestra servicios pendientes de entrega."/>
    <m/>
    <s v="PROYECTO ANTERIOR"/>
    <x v="11"/>
    <x v="8"/>
    <n v="95"/>
    <s v="On time"/>
    <s v="Distribución"/>
    <s v="No"/>
    <s v="Digital Nlatam"/>
    <x v="0"/>
    <s v="Digital"/>
    <s v="NA"/>
    <s v="Alan Mendoza"/>
    <s v="Alan Mendoza"/>
    <s v="Gustavo Primo"/>
    <s v="Armando Guerrero"/>
    <s v="PGP Nacional"/>
    <s v="Sí"/>
    <s v="Claudia Oliden"/>
    <s v="Producción/Distribución Envasados"/>
    <n v="3"/>
    <n v="5"/>
    <n v="3"/>
    <n v="5"/>
    <n v="1"/>
    <n v="3"/>
    <n v="3"/>
    <n v="345"/>
    <n v="5"/>
    <n v="5"/>
    <n v="3"/>
    <n v="3"/>
    <n v="5"/>
    <n v="3"/>
    <n v="5"/>
    <n v="435"/>
    <n v="780"/>
    <s v="S :Este tablero quedó finalizado._x000a_N: Uso por parte del negocio_x000a_"/>
    <s v="Terminado."/>
    <s v="Mejora en Servicio"/>
    <m/>
    <s v="Time reduction"/>
    <m/>
    <m/>
    <m/>
    <m/>
    <m/>
    <m/>
    <m/>
    <n v="0"/>
    <m/>
    <m/>
    <x v="0"/>
  </r>
  <r>
    <s v="G3"/>
    <n v="79"/>
    <m/>
    <n v="30503"/>
    <s v="Use of vehicle ramps at unauthorized stops"/>
    <s v="Reporte de Información de uso de rampas de Mix Telematics."/>
    <m/>
    <s v="PROYECTO ANTERIOR"/>
    <x v="12"/>
    <x v="9"/>
    <n v="303"/>
    <s v="On time"/>
    <s v="Distribución"/>
    <s v="No"/>
    <s v="Digital Nlatam"/>
    <x v="0"/>
    <s v="Digital"/>
    <s v="NA"/>
    <s v="Mayela Ramírez"/>
    <s v="Uriel Torres"/>
    <s v="Uriel Torres"/>
    <s v="Miguel Delgado"/>
    <s v="PGP Nte./ Occidente / Noroeste"/>
    <s v="Sí"/>
    <s v="Claudia Oliden"/>
    <s v="Producción/Distribución Envasados"/>
    <n v="5"/>
    <n v="5"/>
    <n v="1"/>
    <n v="5"/>
    <n v="1"/>
    <n v="3"/>
    <n v="3"/>
    <n v="345"/>
    <n v="5"/>
    <n v="3"/>
    <n v="2"/>
    <n v="3"/>
    <n v="3"/>
    <n v="3"/>
    <n v="5"/>
    <n v="360"/>
    <n v="705"/>
    <s v="Proyecto terminado por Uriel Torres. Este proyecto en realidad fueron dos etapas, la primera parte fue  uso de rampas con trackabout y  seguirá la segunda parte que tiene que ver con  paradas no planeadas. Se está trabajando en la segunda etapa con Mayela Ramírez, Gerardo Moya, Uriel Torres y esta segunda etapa está en la fase de defición de lineamientos por parte del negocio (Héctor Cuéllar)."/>
    <m/>
    <s v="Control"/>
    <s v="Soft"/>
    <s v="Compliance / Control"/>
    <m/>
    <m/>
    <m/>
    <m/>
    <m/>
    <m/>
    <m/>
    <n v="0"/>
    <m/>
    <m/>
    <x v="0"/>
  </r>
  <r>
    <m/>
    <n v="1"/>
    <m/>
    <m/>
    <s v="Página Sharepoint para Distribución "/>
    <s v="Site de SharePoint que contenga la información relativa al área de Distribución: procedimientos, materiales de capacitación PESD. Réplica sitio Retail"/>
    <m/>
    <d v="2024-12-06T00:00:00"/>
    <x v="13"/>
    <x v="10"/>
    <n v="33"/>
    <s v="On time"/>
    <s v="Distribución"/>
    <s v="No"/>
    <s v="Digital Nlatam - Citizen Developers"/>
    <x v="0"/>
    <s v="NA"/>
    <s v="Claudia Oliden"/>
    <s v="Arturo Lozano"/>
    <s v="Arturo Lozano"/>
    <m/>
    <s v="Miguel Delgado"/>
    <s v="Operaciones"/>
    <s v="Sí"/>
    <s v="Claudia Oliden"/>
    <s v="Producción/Distribución Envasados"/>
    <n v="3"/>
    <n v="5"/>
    <n v="4"/>
    <n v="5"/>
    <n v="0"/>
    <n v="3"/>
    <n v="5"/>
    <n v="375"/>
    <n v="5"/>
    <n v="5"/>
    <n v="3"/>
    <n v="5"/>
    <n v="3"/>
    <n v="5"/>
    <n v="5"/>
    <n v="465"/>
    <n v="840"/>
    <s v="S: Se diseñó y construyó el sitio. Actualmente dados de alta 24 documentos, 5 dashboards, 2 accesos a sitios, 34 videos._x000a__x000a_N: En proceso se sube información que comparta Arturo Lozano en la página."/>
    <s v="Continuar con alimentación que compartan Arturo Lozano y Salvador González."/>
    <s v="Reducción de Tiempo"/>
    <m/>
    <s v="Time reduction"/>
    <m/>
    <m/>
    <m/>
    <m/>
    <m/>
    <m/>
    <m/>
    <n v="0"/>
    <m/>
    <m/>
    <x v="0"/>
  </r>
  <r>
    <m/>
    <n v="26"/>
    <m/>
    <m/>
    <s v="Modelo de compensación Variable Distribución PGP"/>
    <s v="Revisión del Modelo actual de compensación Variable de PGP que permita mejorar el proceso, identificando oportunidades de control y automatización_x000a_"/>
    <m/>
    <d v="2025-04-15T00:00:00"/>
    <x v="14"/>
    <x v="11"/>
    <n v="203"/>
    <s v="En riesgo o vencido &gt; 2 meses"/>
    <s v="Distribución"/>
    <s v="No"/>
    <s v="IT Group"/>
    <x v="3"/>
    <s v="Digital"/>
    <s v="Marina Davila"/>
    <s v="Hector Cuellar"/>
    <s v="Hector Cuellar"/>
    <s v="NA"/>
    <s v="Miguel Delgado"/>
    <s v="Operaciones"/>
    <s v="Si"/>
    <s v="Pilar Arenas"/>
    <s v="Producción/Distribución Envasados"/>
    <n v="5"/>
    <n v="5"/>
    <n v="4"/>
    <n v="5"/>
    <n v="1"/>
    <n v="3"/>
    <n v="5"/>
    <n v="420"/>
    <n v="3"/>
    <n v="3"/>
    <n v="2"/>
    <n v="3"/>
    <n v="1"/>
    <n v="3"/>
    <n v="3"/>
    <n v="270"/>
    <n v="690"/>
    <s v="S: Se identifican oportunidades en el proceso actual de compensación de Dist. de PGP en el registro de información. Se requiere reducir la interaccion manual de datos en el proceso_x000a_N: Revisión del proceso con líderes de Distribución, staff Distribución y business Analyst, semana 5 de May. para identificar oportunidades de sistema o proceso"/>
    <s v="Agendar sesión de revisión inicial con Líderes y ejecutores, 7 de Mayo 25"/>
    <s v="Compliance"/>
    <m/>
    <s v="Compliance / Control"/>
    <m/>
    <m/>
    <m/>
    <m/>
    <m/>
    <m/>
    <m/>
    <n v="0"/>
    <m/>
    <m/>
    <x v="3"/>
  </r>
  <r>
    <m/>
    <n v="1"/>
    <s v="AM03518"/>
    <m/>
    <s v="Herramienta Digital para el analisis y seguimiento del proceso de conciliación de rutas"/>
    <s v="Htta que facilita el seguimiento al cumplimiento dirario de conciliación administrativa de rutas en plantas y sucursales. _x000a_"/>
    <m/>
    <d v="2025-01-01T00:00:00"/>
    <x v="15"/>
    <x v="2"/>
    <n v="63"/>
    <s v="On time"/>
    <s v="Distribución"/>
    <m/>
    <s v="IT Group"/>
    <x v="0"/>
    <s v="Digital "/>
    <s v="Aldo Maldonado"/>
    <s v="Oscar Flores"/>
    <s v="Aldo Maldonado"/>
    <s v="Velia Niño, Marina Dávila"/>
    <s v="José Ramón Rodríguez"/>
    <s v="Operaciones"/>
    <s v="Sí"/>
    <s v="Marina Dávila"/>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Proyecto Concluido_x000a_"/>
    <s v="Compliance"/>
    <m/>
    <s v="Compliance / Control"/>
    <m/>
    <m/>
    <m/>
    <m/>
    <m/>
    <m/>
    <m/>
    <n v="0"/>
    <m/>
    <m/>
    <x v="0"/>
  </r>
  <r>
    <m/>
    <n v="1"/>
    <s v="AM03522"/>
    <m/>
    <s v="Herramienta Digital para el análisis y seguimiento de transacciones pendientes por cerrar (A8, O2, TT, TY)"/>
    <s v="Htta que facilita la detección y seguimiento en plantas y sucursales ordenes de JDE retenidas y que tienen que cerrarse._x000a_"/>
    <m/>
    <d v="2025-01-01T00:00:00"/>
    <x v="15"/>
    <x v="2"/>
    <n v="63"/>
    <s v="On time"/>
    <s v="Distribución"/>
    <m/>
    <s v="IT Group"/>
    <x v="0"/>
    <s v="Digital "/>
    <s v="Aldo Maldonado"/>
    <s v="Oscar Flores"/>
    <s v="Aldo Maldonado"/>
    <s v="Velia Niño, Marina Dávila"/>
    <s v="José Ramón Rodríguez"/>
    <s v="Operaciones"/>
    <s v="Sí"/>
    <s v="Marina Dávila"/>
    <s v="Producción/Distribución Envasados"/>
    <n v="5"/>
    <n v="5"/>
    <n v="3"/>
    <n v="5"/>
    <n v="3"/>
    <n v="1"/>
    <n v="3"/>
    <n v="375"/>
    <n v="5"/>
    <n v="5"/>
    <n v="2"/>
    <n v="3"/>
    <n v="3"/>
    <n v="3"/>
    <n v="3"/>
    <n v="360"/>
    <n v="735"/>
    <s v="S: Se desarrolla dashboard con el resumen y detalle de todas las ordenes pendientes de cerrar (O2, TY, A8 y ordenes pendientes de verificar en TA). Se libera con supervisores adiministrativos_x000a_"/>
    <s v="Proyecto Concluido_x000a_"/>
    <s v="Compliance"/>
    <m/>
    <s v="Compliance / Control"/>
    <m/>
    <m/>
    <m/>
    <m/>
    <m/>
    <m/>
    <m/>
    <n v="0"/>
    <m/>
    <m/>
    <x v="0"/>
  </r>
  <r>
    <s v="E3"/>
    <n v="96"/>
    <m/>
    <m/>
    <s v="Automatización servicios  iniciales SAOS"/>
    <s v="Proceso de automatización de los servicios iniciales para pacientes de SAOS, pasando por los procesos de  servicio inicial, entrega de consumibles, entrega de equipo y servicio final."/>
    <m/>
    <s v="PROYECTO ANTERIOR"/>
    <x v="16"/>
    <x v="12"/>
    <n v="178"/>
    <s v="On time"/>
    <s v="Distribución"/>
    <s v="No"/>
    <s v="Transformación Digital"/>
    <x v="0"/>
    <s v="SSC"/>
    <s v="NA"/>
    <s v="Alan Mendoza"/>
    <s v="Omar Acosta"/>
    <s v="César Paz"/>
    <s v="José Ramón Rodríguez"/>
    <s v="Desarrollo de Negocios"/>
    <s v="Sí"/>
    <s v="Claudia Oliden"/>
    <s v="Producción/Distribución Envasados"/>
    <n v="3"/>
    <n v="5"/>
    <n v="5"/>
    <n v="5"/>
    <n v="3"/>
    <n v="3"/>
    <n v="3"/>
    <n v="405"/>
    <n v="3"/>
    <n v="4"/>
    <n v="2"/>
    <n v="5"/>
    <n v="3"/>
    <n v="1"/>
    <n v="1"/>
    <n v="285"/>
    <n v="690"/>
    <s v="S: Se llevó a cabo la orquestación con JDE el dia 12 de julio. Proyecto terminado por Omar Acosta."/>
    <m/>
    <n v="144000"/>
    <m/>
    <s v="Time reduction"/>
    <m/>
    <m/>
    <m/>
    <m/>
    <m/>
    <m/>
    <m/>
    <n v="0"/>
    <m/>
    <m/>
    <x v="0"/>
  </r>
  <r>
    <m/>
    <n v="1"/>
    <s v="AM03222"/>
    <m/>
    <s v="APP y BD para alimentación de licencias de conductores PGP ."/>
    <s v="Aplicación para la alimentación de las licencias de conductores PGP a nivel nacional, que permite el tracking de la vigencia."/>
    <m/>
    <d v="2025-04-11T00:00:00"/>
    <x v="17"/>
    <x v="13"/>
    <n v="16"/>
    <s v="On time"/>
    <s v="Distribución"/>
    <s v="No"/>
    <s v="Digital Nlatam - Practicantes"/>
    <x v="0"/>
    <s v="Digital"/>
    <s v="Braulio Martínez"/>
    <s v="Diego Carpio"/>
    <s v="Manuel Lozoya"/>
    <s v="NA"/>
    <s v="Miguel Delgado"/>
    <s v="Operaciones"/>
    <s v="Si"/>
    <s v="Claudia Oliden"/>
    <s v="Producción/Distribución Envasados"/>
    <n v="3"/>
    <n v="5"/>
    <n v="3"/>
    <n v="5"/>
    <n v="3"/>
    <n v="3"/>
    <n v="5"/>
    <n v="405"/>
    <n v="5"/>
    <n v="5"/>
    <n v="4"/>
    <n v="3"/>
    <n v="3"/>
    <n v="5"/>
    <n v="5"/>
    <n v="450"/>
    <n v="855"/>
    <s v="S: BD terminada y APP_x000a_N: Publicación y Capacitación de personal de Operaciones para alimentar información"/>
    <s v="Terminado el desarrollo, solo falta validar acceso con ID y alimentar BD con datos de RH proporcionados por Laura Ocampo."/>
    <n v="10000"/>
    <m/>
    <s v="Compliance / Control"/>
    <m/>
    <m/>
    <m/>
    <m/>
    <m/>
    <m/>
    <m/>
    <n v="0"/>
    <d v="2025-08-01T00:00:00"/>
    <d v="2026-07-01T00:00:00"/>
    <x v="0"/>
  </r>
  <r>
    <m/>
    <n v="1"/>
    <m/>
    <m/>
    <s v="APP y BD para alimentación de Constancia de Aptitud Psicofísica de conductores PGP"/>
    <s v="Aplicación para la alimentación de las Constancias de Aptitud Psicofísica de conductores PGP a nivel nacional. Requerimiento de Compliance para SCT"/>
    <m/>
    <d v="2025-04-29T00:00:00"/>
    <x v="17"/>
    <x v="13"/>
    <n v="16"/>
    <s v="On time"/>
    <s v="Distribución"/>
    <s v="No"/>
    <s v="Digital Nlatam - Practicantes"/>
    <x v="0"/>
    <s v="Digital"/>
    <s v="Braulio Martínez"/>
    <s v="Jesús Guzmán"/>
    <s v="Diego Carpio"/>
    <s v="NA"/>
    <s v="Miguel Delgado"/>
    <s v="Operaciones"/>
    <s v="Si"/>
    <s v="Claudia Oliden"/>
    <s v="Producción/Distribución Envasados"/>
    <n v="3"/>
    <n v="5"/>
    <n v="3"/>
    <n v="5"/>
    <n v="3"/>
    <n v="3"/>
    <n v="5"/>
    <n v="405"/>
    <n v="5"/>
    <n v="5"/>
    <n v="4"/>
    <n v="3"/>
    <n v="3"/>
    <n v="5"/>
    <n v="5"/>
    <n v="450"/>
    <n v="855"/>
    <s v="S: BD terminada y APP_x000a_N: Publicación y Capacitación de personal de Operaciones para alimentar información"/>
    <s v="Obtener la información del personal por parte de RH."/>
    <n v="10000"/>
    <m/>
    <s v="Compliance / Control"/>
    <m/>
    <m/>
    <m/>
    <m/>
    <m/>
    <m/>
    <m/>
    <n v="0"/>
    <d v="2025-08-01T00:00:00"/>
    <d v="2026-07-01T00:00:00"/>
    <x v="0"/>
  </r>
  <r>
    <m/>
    <n v="1"/>
    <m/>
    <m/>
    <s v="Herramienta Digital para el análisis y seguimiento de licencias y Constancias Psicofísicas de conductores linde."/>
    <s v="Visor que reportará estatus de licencias y Constancias Psicofísicas de conductores PGP a nivel nacional así como de las alertas emitidas previas a los vencimientos de documentos"/>
    <m/>
    <d v="2025-04-23T00:00:00"/>
    <x v="18"/>
    <x v="14"/>
    <n v="35"/>
    <s v="On time"/>
    <s v="Distribución"/>
    <s v="No"/>
    <s v="Digital Nlatam - Practicantes"/>
    <x v="0"/>
    <s v="Digital"/>
    <s v="Braulio Martínez"/>
    <s v="Diego Carpio"/>
    <s v="Manuel Lozoya"/>
    <s v="NA"/>
    <s v="Miguel Delgado"/>
    <s v="Operaciones"/>
    <s v="Si"/>
    <s v="Claudia Oliden"/>
    <s v="Producción/Distribución Envasados"/>
    <n v="3"/>
    <n v="5"/>
    <n v="3"/>
    <n v="5"/>
    <n v="3"/>
    <n v="3"/>
    <n v="5"/>
    <n v="405"/>
    <n v="5"/>
    <n v="5"/>
    <n v="4"/>
    <n v="3"/>
    <n v="3"/>
    <n v="5"/>
    <n v="5"/>
    <n v="450"/>
    <n v="855"/>
    <s v="S: Ya se cuenta con el visor, solo se está ajustando un powerautomate para el envío de alertas."/>
    <m/>
    <s v="Compliance"/>
    <m/>
    <s v="Compliance / Control"/>
    <m/>
    <m/>
    <m/>
    <m/>
    <m/>
    <m/>
    <m/>
    <n v="0"/>
    <m/>
    <m/>
    <x v="0"/>
  </r>
  <r>
    <m/>
    <n v="25"/>
    <m/>
    <m/>
    <s v="BD y APP para el control de Horas de Servicio de Conductores profesionales PGP, Bulk y Nitropet"/>
    <s v="Desarrollo de una Herramienta Digital para llevar el seguimiento y control de las Hrs de servicio de Conductores Profesionales"/>
    <m/>
    <d v="2025-04-30T00:00:00"/>
    <x v="7"/>
    <x v="6"/>
    <m/>
    <s v="Stand by"/>
    <s v="Distribución"/>
    <s v="No"/>
    <s v="IT Group"/>
    <x v="3"/>
    <s v="Digital"/>
    <m/>
    <s v="Alfredo Luna"/>
    <s v="Eduardo Galván"/>
    <s v="Operaciones"/>
    <s v="Miguel Delgado"/>
    <s v="Operaciones"/>
    <s v="Si"/>
    <s v="Marina Dávila"/>
    <s v="Producción/Distribución Envasados"/>
    <n v="5"/>
    <n v="5"/>
    <n v="4"/>
    <n v="5"/>
    <n v="0"/>
    <n v="3"/>
    <n v="5"/>
    <n v="405"/>
    <n v="5"/>
    <n v="5"/>
    <n v="4"/>
    <n v="1"/>
    <n v="1"/>
    <n v="3"/>
    <n v="1"/>
    <n v="300"/>
    <n v="705"/>
    <s v="S: Se identifica la necesidad y se tienen sesiones con distintas areas del negocio para conocer la tecnología actual disponible. Marina Dávila solicita a Roberto Mtz acceso a las BD de datos donde se tiene reconocimiento facial para primeras pruebas._x000a_N: Sesión con seguridad, IT, Distribución y RH, Semana 12 May para definir alcance de un primer piloto basado en los identificadores de reconocimiento facial instalados en disntintas plantas. Definir con Seguridad e IT cuál será la tecnología estándar a instalar en el resto de las localidades"/>
    <s v="Definición rápida de alcance del proyecto con Manuel Lozoya. Validar lo del login facial con RH dado que las BD y dispositivo son de proveedores externos."/>
    <s v="Compliance"/>
    <m/>
    <s v="Compliance / Control"/>
    <m/>
    <m/>
    <m/>
    <m/>
    <m/>
    <m/>
    <m/>
    <n v="0"/>
    <m/>
    <m/>
    <x v="3"/>
  </r>
  <r>
    <m/>
    <n v="69"/>
    <m/>
    <m/>
    <s v="Identificación proactiva de créditos informales"/>
    <s v="Visor en Power BI para visualizar desviaciones de efectivo"/>
    <m/>
    <d v="2025-05-01T00:00:00"/>
    <x v="19"/>
    <x v="15"/>
    <n v="29"/>
    <s v="On time"/>
    <s v="Finanzas, RH, Administración"/>
    <m/>
    <s v="Digital Nlatam - Citizen Developers"/>
    <x v="0"/>
    <m/>
    <s v="Aldo Maldonado"/>
    <s v="Oscar Flores"/>
    <s v="Oscar Flores"/>
    <m/>
    <s v="José Ramón Rodríguez"/>
    <s v="PGP Nacional"/>
    <s v="Si"/>
    <s v="Marina Dávila"/>
    <s v="Marketing/Ventas Cilindros"/>
    <n v="3"/>
    <n v="5"/>
    <n v="1"/>
    <n v="5"/>
    <n v="0"/>
    <n v="1"/>
    <n v="5"/>
    <n v="300"/>
    <n v="5"/>
    <n v="5"/>
    <n v="2"/>
    <n v="3"/>
    <n v="5"/>
    <n v="3"/>
    <n v="5"/>
    <n v="420"/>
    <n v="720"/>
    <s v="S: Sesión jueves 10 julio para validación de datos y liberación del visor"/>
    <s v="Concluido"/>
    <s v="Compliance - Soft: Working Capital"/>
    <m/>
    <s v="Compliance / Control"/>
    <m/>
    <m/>
    <m/>
    <m/>
    <m/>
    <m/>
    <m/>
    <n v="0"/>
    <m/>
    <m/>
    <x v="0"/>
  </r>
  <r>
    <s v="G9"/>
    <n v="7"/>
    <s v="AM03224"/>
    <m/>
    <s v="Facturación Dia paciente instituciones públicas RPA"/>
    <s v="Automatizar el proceso de facturación de Día Paciente del negocio de Homecare."/>
    <m/>
    <s v="PROYECTO ANTERIOR"/>
    <x v="8"/>
    <x v="16"/>
    <n v="357"/>
    <s v="On time"/>
    <s v="Finanzas, RH, Administración"/>
    <s v="No"/>
    <s v="IT Group"/>
    <x v="0"/>
    <s v="IT Local"/>
    <s v="NA"/>
    <s v="Alan Mendoza"/>
    <s v="Nohemí Perez / _x000a_Alan Mendoza"/>
    <s v="Ruben Monterrubio"/>
    <s v="Armando Guerrero"/>
    <s v="PGP Nte./ Occidente / Noroeste"/>
    <s v="Sí"/>
    <s v="Claudia Oliden"/>
    <s v="Marketing/Ventas Cilindros"/>
    <n v="3"/>
    <n v="5"/>
    <n v="1"/>
    <n v="5"/>
    <n v="5"/>
    <n v="3"/>
    <n v="3"/>
    <n v="375"/>
    <n v="5"/>
    <n v="5"/>
    <n v="3"/>
    <n v="5"/>
    <n v="5"/>
    <n v="5"/>
    <n v="5"/>
    <n v="495"/>
    <n v="870"/>
    <s v="S: Ya liberado y funcionando._x000a_N: Seguimiento por parte del negocio. Calcular beneficio y reportar $"/>
    <s v="Terminado"/>
    <s v="Reducción de Tiempo"/>
    <m/>
    <s v="Time reduction"/>
    <m/>
    <m/>
    <m/>
    <m/>
    <m/>
    <m/>
    <m/>
    <n v="0"/>
    <m/>
    <m/>
    <x v="0"/>
  </r>
  <r>
    <m/>
    <n v="94"/>
    <m/>
    <m/>
    <s v="Herramienta Digital para el Análisis, Monitoreo e identificación de riesgos de manera remota de variables administrativas en Sucursales"/>
    <s v="Herramienta de diagnostico/medición de riesgos en sucursales en los siguientes temas: microcréditos, tiempo de cierre de bitácoras, TDI vs lista de empleados, productos a demostración, añejamiento en productos a demostración entre otras."/>
    <m/>
    <d v="2025-04-01T00:00:00"/>
    <x v="6"/>
    <x v="15"/>
    <n v="91"/>
    <s v="On time"/>
    <s v="Finanzas, RH, Administración"/>
    <m/>
    <s v="Digital Nlatam - Citizen Developers"/>
    <x v="0"/>
    <m/>
    <s v="Aldo Maldonado"/>
    <s v="Oscar Flores"/>
    <s v="Oscar Flores"/>
    <m/>
    <s v="José Ramón Rodríguez"/>
    <s v="PGP Nacional"/>
    <s v="Si"/>
    <s v="Marina Dávila"/>
    <s v="Marketing/Ventas Cilindros"/>
    <n v="3"/>
    <n v="5"/>
    <n v="1"/>
    <n v="5"/>
    <n v="0"/>
    <n v="1"/>
    <n v="3"/>
    <n v="270"/>
    <n v="5"/>
    <n v="5"/>
    <n v="2"/>
    <n v="3"/>
    <n v="5"/>
    <n v="3"/>
    <n v="5"/>
    <n v="420"/>
    <n v="690"/>
    <s v="S: Se libera herramienta que integra información para monitoreo de indicadores críticos en sucursales._x000a_N: La información de producto a demostración se libera en una herramienta por separardo."/>
    <s v="Concluido"/>
    <s v="Compliance"/>
    <m/>
    <s v="Compliance / Control"/>
    <m/>
    <m/>
    <m/>
    <m/>
    <m/>
    <m/>
    <m/>
    <n v="0"/>
    <m/>
    <m/>
    <x v="0"/>
  </r>
  <r>
    <m/>
    <n v="1"/>
    <s v="AM03136"/>
    <m/>
    <s v="Notificaciones automáticas a Clientes. RPA/AI"/>
    <s v="Automatización de proceso de notificación al cliente al momento de generar una transacción con Linde a su nombre."/>
    <m/>
    <d v="2024-01-01T00:00:00"/>
    <x v="20"/>
    <x v="7"/>
    <n v="780"/>
    <s v="On time"/>
    <s v="Finanzas, RH, Administración"/>
    <s v="No"/>
    <s v="IT Group"/>
    <x v="0"/>
    <s v="IT Local"/>
    <s v="Marina Dávila"/>
    <s v="Oscar Flores"/>
    <s v="Marina Dávila"/>
    <s v="Carlos Arturo Rodríguez_x000a_/ Armando Ramos"/>
    <s v="José Ramón Rodríguez"/>
    <s v="PGP NAL."/>
    <s v="Sí"/>
    <s v="Marina Dávila"/>
    <s v="Marketing/Ventas Cilindros"/>
    <n v="4"/>
    <n v="5"/>
    <n v="5"/>
    <n v="5"/>
    <n v="1"/>
    <n v="5"/>
    <n v="5"/>
    <n v="450"/>
    <n v="5"/>
    <n v="5"/>
    <n v="2"/>
    <n v="5"/>
    <n v="3"/>
    <n v="3"/>
    <n v="3"/>
    <n v="390"/>
    <n v="840"/>
    <s v="S: RPA terminado, liberado para Cedis Saltillo y Cedis VH,_x000a_N: Continuación de despliegue resto de localidades"/>
    <s v="Marina convoca a Fuerza comercial y CSC para comunicación 26 de Feb, Ctes. 27 de Feb."/>
    <s v="Control de Activos"/>
    <n v="0"/>
    <s v="Customer Service_x000a_"/>
    <m/>
    <m/>
    <m/>
    <m/>
    <m/>
    <m/>
    <m/>
    <n v="0"/>
    <m/>
    <m/>
    <x v="0"/>
  </r>
  <r>
    <m/>
    <n v="82"/>
    <s v="AM03192"/>
    <n v="30489"/>
    <s v="Trackabout Value Streams. Tablero Lento Movimiento"/>
    <s v="Tablero que permite identificar los cilindros que entregamos a los clientes y que no regresan a nuestras plantas en periodos de 30, 45, 60 días (Contador, identifica a clientes con lento movimiento para detonar acciones de recuperación o cobro automático. "/>
    <m/>
    <d v="2024-09-01T00:00:00"/>
    <x v="21"/>
    <x v="7"/>
    <n v="417"/>
    <s v="On time"/>
    <s v="Finanzas, RH, Administración"/>
    <m/>
    <s v="Digital Nlatam"/>
    <x v="0"/>
    <s v="Digital "/>
    <m/>
    <s v="Oscar Flores"/>
    <s v="Oscar Flores"/>
    <s v="Uriel Torres"/>
    <s v="Armando Guerrero"/>
    <s v="PGP Norte"/>
    <s v="Sí"/>
    <s v="Pilar Arenas"/>
    <s v="Producción/Distribución Envasados"/>
    <n v="5"/>
    <n v="5"/>
    <n v="5"/>
    <n v="5"/>
    <n v="3"/>
    <n v="3"/>
    <n v="3"/>
    <n v="435"/>
    <n v="5"/>
    <n v="4"/>
    <n v="1"/>
    <n v="3"/>
    <n v="1"/>
    <n v="1"/>
    <n v="3"/>
    <n v="270"/>
    <n v="705"/>
    <s v="S:  Tablero terminado_x000a_N: Corrección de duplicidad de cilindros en TA. Pendiente Integración a CRM para que se generen tareas para una segunda etapa"/>
    <s v="1. Sesión para validar siguientes pasos con el proceso, después de elaborado el reporte - Semana del 3 al 7 de marzo"/>
    <n v="55000"/>
    <m/>
    <s v="Asset Control"/>
    <m/>
    <m/>
    <n v="16636"/>
    <n v="10142"/>
    <m/>
    <m/>
    <m/>
    <n v="26778"/>
    <d v="2025-07-01T00:00:00"/>
    <d v="2026-06-01T00:00:00"/>
    <x v="0"/>
  </r>
  <r>
    <m/>
    <n v="123"/>
    <m/>
    <m/>
    <s v="Tablero para identificar a diario las entregas que no se hicieron a clientes de gases especiales"/>
    <s v="Asegurar la comunicación y gestión comercial oportuna con los clientes cuando entregamos de forma parcial o no entregamos"/>
    <m/>
    <d v="2024-12-01T00:00:00"/>
    <x v="1"/>
    <x v="1"/>
    <m/>
    <s v="No iniciado"/>
    <s v="Finanzas, RH, Administración"/>
    <m/>
    <s v="Transformación Digital"/>
    <x v="2"/>
    <s v="Trans Digital / Digital"/>
    <s v="Definir"/>
    <s v="Raúl Gallegos "/>
    <s v="César Moreno"/>
    <s v="TBD"/>
    <s v="Tania Mercado"/>
    <m/>
    <s v="Sí"/>
    <s v="Pilar Arenas"/>
    <s v="Finanzas/RH/Compras/Nitropet"/>
    <m/>
    <m/>
    <m/>
    <m/>
    <m/>
    <m/>
    <m/>
    <n v="0"/>
    <m/>
    <m/>
    <m/>
    <m/>
    <m/>
    <m/>
    <m/>
    <n v="0"/>
    <n v="0"/>
    <s v="S: Se identificó oportunidad con usuario y se requiere definiciones de alcances y líderes para el proyecto._x000a_N: Sesión con Process Owner para tomar definiciones de negocio"/>
    <s v="1. Sesión con Raúl Gallegos para Definir el alcance del proyecto y enlistar requerimientos - 24 al 28 de Mar"/>
    <m/>
    <m/>
    <s v="Recuperación de costos por viajes en falso "/>
    <m/>
    <m/>
    <m/>
    <m/>
    <m/>
    <m/>
    <m/>
    <n v="0"/>
    <m/>
    <m/>
    <x v="2"/>
  </r>
  <r>
    <s v="E7"/>
    <n v="78"/>
    <m/>
    <m/>
    <s v="Reporte One Page de ventas"/>
    <s v="Reporte integral del área de ventas, que incluye los compromisos de diversos indicadores_x000a_"/>
    <m/>
    <d v="2024-12-01T00:00:00"/>
    <x v="1"/>
    <x v="1"/>
    <s v="x"/>
    <s v="No iniciado"/>
    <s v="Finanzas, RH, Administración"/>
    <m/>
    <s v="Transformación Digital"/>
    <x v="2"/>
    <s v="SSC"/>
    <s v="Desarrollo de Negocios"/>
    <s v="Oscar Flores"/>
    <s v="Ruben González"/>
    <s v="César Paz"/>
    <s v="Tania Mercado"/>
    <s v="Desarrollo de Negocios"/>
    <s v="Sí"/>
    <s v="Marina Dávila"/>
    <s v="Finanzas/RH/Compras/Nitropet"/>
    <n v="3"/>
    <n v="5"/>
    <n v="3"/>
    <n v="5"/>
    <n v="0"/>
    <n v="1"/>
    <n v="5"/>
    <n v="330"/>
    <n v="4"/>
    <n v="5"/>
    <n v="2"/>
    <n v="3"/>
    <n v="3"/>
    <n v="3"/>
    <n v="5"/>
    <n v="375"/>
    <n v="705"/>
    <s v="S: Se definieron requerimientos y se habilitaron en CRM. Tareas para vendedores para registrar compromisos de recolección de cilindros, cobros de rentas. _x000a_N: Retomar proyecto con Negocio, Diseñar reporte. Hacer plan de trabajo. Junta con Negocio para definir requerimientos"/>
    <m/>
    <m/>
    <m/>
    <s v="Tiempo - Disminución de horas en elaboración de reportes área de Ventas"/>
    <m/>
    <m/>
    <m/>
    <m/>
    <m/>
    <m/>
    <m/>
    <n v="0"/>
    <m/>
    <m/>
    <x v="2"/>
  </r>
  <r>
    <m/>
    <n v="83"/>
    <s v="AM03412"/>
    <n v="30490"/>
    <s v="Trackabout Value Streams. Tablero Desviaciones comerciales"/>
    <s v="Identificar todos los cilindros que nos regresan los clientes a los cuales no les entregué originalmente"/>
    <m/>
    <d v="2024-10-01T00:00:00"/>
    <x v="21"/>
    <x v="17"/>
    <n v="420"/>
    <s v="On time"/>
    <s v="Finanzas, RH, Administración"/>
    <m/>
    <s v="Digital Nlatam"/>
    <x v="0"/>
    <s v="Digital "/>
    <m/>
    <s v="Edgar Borquez"/>
    <s v="Oscar Flores"/>
    <s v="Uriel Torres"/>
    <s v="José Ramón Rodríguez"/>
    <s v="PGP Norte"/>
    <s v="Sí"/>
    <s v="Pilar Arenas"/>
    <s v="Marketing/Ventas Cilindros"/>
    <n v="5"/>
    <n v="5"/>
    <n v="5"/>
    <n v="5"/>
    <n v="3"/>
    <n v="3"/>
    <n v="3"/>
    <n v="435"/>
    <n v="5"/>
    <n v="4"/>
    <n v="1"/>
    <n v="3"/>
    <n v="1"/>
    <n v="1"/>
    <n v="3"/>
    <n v="270"/>
    <n v="705"/>
    <s v="S:  Tablero terminado _x000a_N: En proceso de identificar casos de desviaciones para tomar acción. En evaluación etapa de integración con CRM"/>
    <s v="1. Dar seguimiento en la semana del 24 al 28 de Feb, para validar la funcionalidad del ultimo requerimiento del filtro._x000a_2. Junta en la semana del 20 al 28 de feb para aterrizar beneficios potenciales en conjunto con el BB (Edgar junto con José Ramon)_x000a_3. Confirmar que la herramienta está terminada y ahora hay que aprovecharla para detectar oportunidades. Sesión 4Mar25"/>
    <n v="41293"/>
    <m/>
    <s v="Asset Control"/>
    <m/>
    <n v="12388"/>
    <m/>
    <m/>
    <m/>
    <m/>
    <m/>
    <n v="12388"/>
    <d v="2025-10-01T00:00:00"/>
    <d v="2026-09-01T00:00:00"/>
    <x v="0"/>
  </r>
  <r>
    <m/>
    <n v="91"/>
    <m/>
    <n v="30491"/>
    <s v="Trackabout Value Streams Dashboard. &quot;Black Hole&quot; "/>
    <s v="Herramienta de análisis de datos digital para identificar aquellos cilindros que NO estaban registrados en inventario de activos y gracias a Trackabout se recuperan."/>
    <m/>
    <d v="2024-09-01T00:00:00"/>
    <x v="21"/>
    <x v="18"/>
    <n v="448"/>
    <s v="En riesgo o vencido &gt; 2 meses"/>
    <s v="Finanzas, RH, Administración"/>
    <m/>
    <s v="Digital Nlatam"/>
    <x v="0"/>
    <s v="Digital "/>
    <s v="Aldo Maldonado"/>
    <s v="Erika Acosta"/>
    <s v="Erika Acosta"/>
    <s v="Uriel Torres"/>
    <s v="Civoney Alvarez"/>
    <s v="PGP Norte"/>
    <s v="Sí"/>
    <s v="Pilar Arenas"/>
    <s v="Producción/Distribución Envasados"/>
    <n v="3"/>
    <n v="5"/>
    <n v="1"/>
    <n v="5"/>
    <n v="1"/>
    <n v="3"/>
    <n v="5"/>
    <n v="345"/>
    <n v="5"/>
    <n v="5"/>
    <n v="3"/>
    <n v="3"/>
    <n v="1"/>
    <n v="3"/>
    <n v="3"/>
    <n v="345"/>
    <n v="690"/>
    <s v="S:  Tablero elaborado en validación (elaborado por Aldo Maldonado). Se está realizando limpieza de datos en TA._x000a_N: Definir si el tablero actual cumple el objetivo, sino hacer los ajustes pertinentes. Validar la calidad de los datos en TA."/>
    <s v="1. Sesión para revisar alcance del reporte existente y levantar requerimientos - Semana del 3 al 7 de marzo"/>
    <s v="Control de Activos"/>
    <m/>
    <s v="Asset Control"/>
    <m/>
    <m/>
    <m/>
    <m/>
    <m/>
    <m/>
    <m/>
    <n v="0"/>
    <m/>
    <m/>
    <x v="0"/>
  </r>
  <r>
    <s v="A8"/>
    <n v="118"/>
    <m/>
    <m/>
    <s v="Planeación centralizada de rutas para conductores Retail"/>
    <m/>
    <m/>
    <d v="2024-02-01T00:00:00"/>
    <x v="1"/>
    <x v="1"/>
    <m/>
    <s v="No iniciado"/>
    <s v="Finanzas, RH, Administración"/>
    <m/>
    <s v="IT Group"/>
    <x v="2"/>
    <s v="IT Local "/>
    <m/>
    <s v="Marco Pacheco"/>
    <s v="Deyanira Blanco "/>
    <s v="Juan Romero "/>
    <s v="José Ramón Rodríguez"/>
    <s v="PGP Nte./ Occidente / Noroeste"/>
    <s v="Sí"/>
    <s v="Marina Dávila"/>
    <s v="Marketing/Ventas Cilindros"/>
    <n v="5"/>
    <n v="5"/>
    <n v="3"/>
    <n v="5"/>
    <n v="3"/>
    <n v="3"/>
    <n v="3"/>
    <n v="405"/>
    <m/>
    <m/>
    <m/>
    <m/>
    <m/>
    <m/>
    <m/>
    <n v="0"/>
    <n v="405"/>
    <s v="S: Se identifica la necesidad de mejorar el canal Express. Se busca planeación centralizada con Geoposiciones y todo lo que implica para aprovechar los reportes de desviaciones actuales que se monitorean en Distribución. Ya se está avanzando con el geoposicionamiento de clientes, Gdl., Valle de México, Mty.. Se tiene un piloto corriendo en Gdl.. Valle de México ya están Geoposicionados 100%, Mty. ya se tienen las geoposiciones y falta que carguen la info en Roadnet._x000a__x000a_N: Revisar del piloto de Gdl. los hallazgos encontrados._x000a_"/>
    <s v="Agendar sesión para definir requerimientos de Negocio 3Mar25_x000a__x000a_Seguimiento al los resultados. "/>
    <m/>
    <m/>
    <s v="Tiempo "/>
    <m/>
    <m/>
    <m/>
    <m/>
    <m/>
    <m/>
    <m/>
    <n v="0"/>
    <m/>
    <m/>
    <x v="2"/>
  </r>
  <r>
    <m/>
    <n v="114"/>
    <m/>
    <m/>
    <s v="Cámaras en áreas designadas para recuperación de cilindros "/>
    <s v="Instalación de cámaras que con IA detecten en las localidades faltas de compliance."/>
    <m/>
    <d v="2025-01-01T00:00:00"/>
    <x v="1"/>
    <x v="1"/>
    <m/>
    <s v="No iniciado"/>
    <s v="Finanzas, RH, Administración"/>
    <s v="No"/>
    <s v="Digital Nlatam"/>
    <x v="2"/>
    <s v="Digital / IT"/>
    <s v="NA"/>
    <s v="Erika Acosta"/>
    <s v="Erika Acosta"/>
    <s v="TBD"/>
    <s v="Tania Mercado"/>
    <s v="Operaciones"/>
    <s v="Sí"/>
    <s v="Pilar Arenas"/>
    <s v="Finanzas/RH/Compras/Nitropet"/>
    <n v="3"/>
    <n v="1"/>
    <n v="4"/>
    <n v="5"/>
    <n v="5"/>
    <n v="3"/>
    <n v="3"/>
    <n v="360"/>
    <n v="3"/>
    <n v="2"/>
    <n v="5"/>
    <n v="1"/>
    <n v="1"/>
    <n v="1"/>
    <n v="1"/>
    <n v="210"/>
    <n v="570"/>
    <s v="S: Se enlista necesidad general_x000a_N: Se requiere reunión con Negocio para detallar alcances y detalle de requerimientos"/>
    <s v="Validar alcance de este proyecto."/>
    <m/>
    <m/>
    <s v="Control"/>
    <m/>
    <m/>
    <m/>
    <m/>
    <m/>
    <m/>
    <m/>
    <n v="0"/>
    <m/>
    <m/>
    <x v="2"/>
  </r>
  <r>
    <m/>
    <n v="93"/>
    <m/>
    <m/>
    <s v="Visor Seguimiento de cilindros vacios pendientes de enviar a planta"/>
    <s v="Reporte que permita visualizar las órdenes de sistema donde no se han enviado los cilindros vacíos a planta"/>
    <m/>
    <d v="2025-04-01T00:00:00"/>
    <x v="1"/>
    <x v="1"/>
    <m/>
    <s v="No iniciado"/>
    <s v="Finanzas, RH, Administración"/>
    <m/>
    <s v="Digital Nlatam - Citizen Developers"/>
    <x v="2"/>
    <m/>
    <s v="Aldo Maldonado"/>
    <s v="Oscar Flores"/>
    <s v="Oscar Flores"/>
    <m/>
    <s v="José Ramón Rodríguez"/>
    <s v="PGP Nacional"/>
    <s v="Si"/>
    <s v="Marina Dávila"/>
    <s v="Producción/Distribución Envasados"/>
    <n v="3"/>
    <n v="5"/>
    <n v="1"/>
    <n v="5"/>
    <n v="0"/>
    <n v="1"/>
    <n v="3"/>
    <n v="270"/>
    <n v="5"/>
    <n v="5"/>
    <n v="2"/>
    <n v="3"/>
    <n v="5"/>
    <n v="3"/>
    <n v="5"/>
    <n v="420"/>
    <n v="690"/>
    <s v="S: Definición de requerimientos"/>
    <m/>
    <m/>
    <m/>
    <m/>
    <m/>
    <m/>
    <m/>
    <m/>
    <m/>
    <m/>
    <m/>
    <n v="0"/>
    <m/>
    <m/>
    <x v="2"/>
  </r>
  <r>
    <m/>
    <n v="1"/>
    <m/>
    <n v="30498"/>
    <s v="Aplicación Qliq _x000a_Lento movimiento"/>
    <s v="Analizar la información generada por TA para identificar oportunidades de Lento movimiento, mejorar y monitorear el inventario por localidad "/>
    <m/>
    <d v="2025-01-01T00:00:00"/>
    <x v="22"/>
    <x v="19"/>
    <n v="136"/>
    <s v="On time"/>
    <s v="Finanzas, RH, Administración"/>
    <m/>
    <s v="Digital Nlatam"/>
    <x v="0"/>
    <s v="Digital "/>
    <m/>
    <s v="Erika Acosta"/>
    <s v="Anabel Estrada / Brenda Ramírez"/>
    <s v="TBD"/>
    <s v="Aldo Maldonado"/>
    <s v="Operaciones"/>
    <s v="Sí"/>
    <s v="Marina Dávila"/>
    <s v="Producción/Distribución Envasados"/>
    <n v="5"/>
    <n v="5"/>
    <n v="2"/>
    <n v="5"/>
    <n v="3"/>
    <n v="3"/>
    <n v="3"/>
    <n v="390"/>
    <n v="5"/>
    <n v="5"/>
    <n v="3"/>
    <n v="5"/>
    <n v="3"/>
    <n v="5"/>
    <n v="3"/>
    <n v="435"/>
    <n v="825"/>
    <s v="S: Realización de cambios solicitados, no hay nada pendiente por desarrollar. Herramienta liberada._x000a_N: Revisar con usuarios el uso de la herramienta."/>
    <m/>
    <s v="Control de Activos"/>
    <m/>
    <s v="Asset Control"/>
    <m/>
    <m/>
    <m/>
    <m/>
    <m/>
    <m/>
    <m/>
    <n v="0"/>
    <m/>
    <m/>
    <x v="0"/>
  </r>
  <r>
    <s v="G10"/>
    <n v="2"/>
    <s v="AM02959"/>
    <n v="30572"/>
    <s v="Pricing Precision con AI (Pricing Precision - Mexico)"/>
    <s v="Modelo IA que analiza precios de clientes por variables: producto, región, volumen, tipo de cliente. Para detectar oportunidades de incrementos con la herramienta. PRICE TAG de manera automática."/>
    <m/>
    <s v="TBD"/>
    <x v="23"/>
    <x v="20"/>
    <n v="302"/>
    <s v="On time"/>
    <s v="Finanzas, RH, Administración"/>
    <s v="No"/>
    <s v="Digital Nlatam"/>
    <x v="0"/>
    <s v="Global AI"/>
    <s v="NA"/>
    <s v="Ninfaedith Fernández"/>
    <s v="Ninfaedith Fernández"/>
    <s v="Iván Arredondo"/>
    <s v="Tania Mercado"/>
    <s v="Finanzas /Compras / IT"/>
    <s v="Sí"/>
    <s v="Claudia Oliden"/>
    <s v="Finanzas/RH/Compras/Nitropet"/>
    <n v="4"/>
    <n v="5"/>
    <n v="5"/>
    <n v="5"/>
    <n v="5"/>
    <n v="3"/>
    <n v="5"/>
    <n v="480"/>
    <n v="5"/>
    <n v="5"/>
    <n v="2"/>
    <n v="5"/>
    <n v="3"/>
    <n v="5"/>
    <n v="5"/>
    <n v="450"/>
    <n v="930"/>
    <s v="S: terminada primera etapa del modelo. Se planea utilizarlo en la campaña de precios de junio/julio 2025."/>
    <s v=" El plan es usar el pricing precisión en la sig campaña (junio-julio 25)"/>
    <n v="1512000"/>
    <m/>
    <s v="Add. Sales"/>
    <m/>
    <m/>
    <m/>
    <m/>
    <m/>
    <m/>
    <m/>
    <n v="0"/>
    <d v="2025-08-01T00:00:00"/>
    <d v="2026-07-01T00:00:00"/>
    <x v="0"/>
  </r>
  <r>
    <m/>
    <n v="129"/>
    <m/>
    <m/>
    <s v="Fase 2 de sistema de dotaciones"/>
    <s v="Terminar integraciones con JDE y CRM como etapa 2 del proyecto._x000a_"/>
    <m/>
    <d v="2024-12-01T00:00:00"/>
    <x v="1"/>
    <x v="1"/>
    <m/>
    <s v="No iniciado"/>
    <s v="Finanzas, RH, Administración"/>
    <m/>
    <s v="IT Group"/>
    <x v="2"/>
    <s v="SSC"/>
    <m/>
    <s v="Erika Acosta"/>
    <s v="Erika Acosta"/>
    <s v="Sergio Villalobos"/>
    <s v="Tania Mercado"/>
    <s v="Excelencia operacional "/>
    <s v="Sí"/>
    <s v="Pilar Arenas"/>
    <s v="Finanzas/RH/Compras/Nitropet"/>
    <m/>
    <m/>
    <m/>
    <m/>
    <m/>
    <m/>
    <m/>
    <n v="0"/>
    <m/>
    <m/>
    <m/>
    <m/>
    <m/>
    <m/>
    <m/>
    <n v="0"/>
    <m/>
    <s v="S: Revisar con Montserrat Mejía"/>
    <s v="1. Sesión con Erika Acosta para validar el alcance de requerimientos y como acelerar el proyecto - 3 al 7 de marzo"/>
    <m/>
    <m/>
    <s v="Control de activos"/>
    <m/>
    <m/>
    <m/>
    <m/>
    <m/>
    <m/>
    <m/>
    <n v="0"/>
    <m/>
    <m/>
    <x v="2"/>
  </r>
  <r>
    <m/>
    <n v="1"/>
    <s v="AM02959"/>
    <n v="30572"/>
    <s v="Herramienta Digital, Visor Pricing Precision - Mexico"/>
    <s v="El visor dará la info de la situación actual de precios a nivel cliente - producto, así como recomendaciones/oportunidades de precios siguiendo el modelo de Pricing Precision (IA). Muesta historico de precios, comparativa vs. el promedio, etc."/>
    <m/>
    <d v="2025-06-25T00:00:00"/>
    <x v="24"/>
    <x v="21"/>
    <n v="132"/>
    <s v="On time"/>
    <s v="Finanzas, RH, Administración"/>
    <s v="No"/>
    <s v="Digital Nlatam"/>
    <x v="0"/>
    <s v="Global AI"/>
    <s v="NA"/>
    <s v="Ninfaedith Fernández"/>
    <s v="Pablo Vela"/>
    <s v="Iván Arredondo"/>
    <s v="Tania Mercado"/>
    <s v="Finanzas /Compras / IT"/>
    <s v="Sí"/>
    <s v="Claudia Oliden"/>
    <s v="Finanzas/RH/Compras/Nitropet"/>
    <n v="4"/>
    <n v="5"/>
    <n v="3"/>
    <n v="5"/>
    <n v="5"/>
    <n v="3"/>
    <n v="5"/>
    <n v="450"/>
    <n v="5"/>
    <n v="5"/>
    <n v="2"/>
    <n v="5"/>
    <n v="5"/>
    <n v="1"/>
    <n v="5"/>
    <n v="420"/>
    <n v="870"/>
    <s v="Proyecto terminado, solo falta presentación con Pablo Vela"/>
    <m/>
    <n v="1512000"/>
    <m/>
    <s v="Add. Sales"/>
    <m/>
    <m/>
    <m/>
    <m/>
    <m/>
    <m/>
    <m/>
    <n v="0"/>
    <m/>
    <m/>
    <x v="0"/>
  </r>
  <r>
    <m/>
    <n v="127"/>
    <m/>
    <m/>
    <s v="Centralización digitalización de expedientes"/>
    <s v="Digitalización y resguardo centralizado de expedientes de clientes de GE."/>
    <m/>
    <d v="2025-01-01T00:00:00"/>
    <x v="1"/>
    <x v="1"/>
    <m/>
    <s v="No iniciado"/>
    <s v="Finanzas, RH, Administración"/>
    <m/>
    <s v="IT Group"/>
    <x v="2"/>
    <s v="Externo /IT"/>
    <m/>
    <s v="Erika Acosta"/>
    <s v="Erika Acosta"/>
    <s v="TBD"/>
    <s v="Tania Mercado"/>
    <m/>
    <s v="Sí"/>
    <s v="Marina Dávila"/>
    <s v="Finanzas/RH/Compras/Nitropet"/>
    <m/>
    <m/>
    <m/>
    <m/>
    <m/>
    <m/>
    <m/>
    <n v="0"/>
    <m/>
    <m/>
    <m/>
    <m/>
    <m/>
    <m/>
    <m/>
    <n v="0"/>
    <n v="0"/>
    <s v="S: Se justificó centralizar físicamente los expedientes y Digitalizarlos con un Proveedor Externo_x000a_N: En proceso la contratación del proveedor_x000a_"/>
    <m/>
    <m/>
    <m/>
    <m/>
    <m/>
    <m/>
    <m/>
    <m/>
    <m/>
    <m/>
    <m/>
    <n v="0"/>
    <m/>
    <m/>
    <x v="2"/>
  </r>
  <r>
    <m/>
    <n v="100"/>
    <m/>
    <m/>
    <s v="App para seguimiento de buenas prácticas de producto medicinal en sucursales."/>
    <s v="Llevar el seguimiento de visitas y hallazgos de los responsables sanitarios a las sucursales."/>
    <m/>
    <d v="2025-02-01T00:00:00"/>
    <x v="1"/>
    <x v="1"/>
    <m/>
    <s v="No iniciado"/>
    <s v="Finanzas, RH, Administración"/>
    <s v="No"/>
    <s v="Digital Nlatam - Practicantes"/>
    <x v="2"/>
    <s v="Digital"/>
    <s v="Santiago Juárez"/>
    <s v="Oscar Flores"/>
    <s v="Aldo Maldonado"/>
    <s v="N/A"/>
    <s v="José Ramón Rodríguez"/>
    <s v="PGP Nacional"/>
    <s v="Sí"/>
    <s v="Claudia Oliden"/>
    <s v="Marketing/Ventas Cilindros"/>
    <n v="3"/>
    <n v="5"/>
    <n v="1"/>
    <n v="3"/>
    <n v="0"/>
    <n v="5"/>
    <n v="3"/>
    <n v="300"/>
    <n v="5"/>
    <n v="5"/>
    <n v="4"/>
    <n v="3"/>
    <n v="3"/>
    <n v="3"/>
    <n v="3"/>
    <n v="390"/>
    <n v="690"/>
    <s v="S: Se identificó la oportunidad_x000a_N: Sesión con el negocio para definir requerimientos"/>
    <s v="Este proyecto es posible se cancele dado que quedó incluido en el proyecto solciitado por el Ing. Galván."/>
    <m/>
    <m/>
    <s v="Control y cumplimiento para la continuidad del negocio"/>
    <m/>
    <m/>
    <m/>
    <m/>
    <m/>
    <m/>
    <m/>
    <n v="0"/>
    <m/>
    <m/>
    <x v="2"/>
  </r>
  <r>
    <m/>
    <n v="74"/>
    <m/>
    <m/>
    <s v="Actualización plan compensación a vendedores PGP &amp; Merchant"/>
    <s v="Update de la matriz digital para generar la compensación variable a vendedores de GE y Merchant."/>
    <m/>
    <d v="2024-12-01T00:00:00"/>
    <x v="1"/>
    <x v="1"/>
    <m/>
    <s v="No iniciado"/>
    <s v="Finanzas, RH, Administración"/>
    <m/>
    <s v="IT Group"/>
    <x v="2"/>
    <s v="IT Local "/>
    <s v="No aplica"/>
    <s v="Pablo Vela"/>
    <s v="Ninfaedith Fernández"/>
    <s v="Velia Niño"/>
    <s v="Tania Mercado"/>
    <s v="Finanzas /Compras / IT"/>
    <s v="Sí"/>
    <s v="Marina Dávila"/>
    <s v="Finanzas/RH/Compras/Nitropet"/>
    <n v="4"/>
    <n v="5"/>
    <n v="4"/>
    <n v="5"/>
    <n v="3"/>
    <n v="5"/>
    <n v="5"/>
    <n v="465"/>
    <n v="3"/>
    <n v="2"/>
    <n v="2"/>
    <n v="3"/>
    <n v="3"/>
    <n v="1"/>
    <n v="3"/>
    <n v="255"/>
    <n v="720"/>
    <s v="S: Proveedor seleccionado, en proceso de alta y sesiones iniciales de analisis de alcance y plan de desarrollo_x000a_N: Concuir el proceso de arranque y hacer seguimiento de sprints "/>
    <m/>
    <m/>
    <m/>
    <m/>
    <m/>
    <m/>
    <m/>
    <m/>
    <m/>
    <m/>
    <m/>
    <n v="0"/>
    <m/>
    <m/>
    <x v="2"/>
  </r>
  <r>
    <s v="G6"/>
    <n v="4"/>
    <m/>
    <n v="30571"/>
    <s v="Price Tag"/>
    <s v="Automatización de las campañas dinámicas de incremento de precios. Identifica rezagos en repaso de la inflación interna. Se alimenta del modelo del proyecto PRICING PRECISION."/>
    <m/>
    <s v="PROYECTO ANTERIOR"/>
    <x v="25"/>
    <x v="4"/>
    <n v="411"/>
    <s v="En riesgo o vencido &gt; 2 meses"/>
    <s v="Finanzas, RH, Administración"/>
    <s v="No"/>
    <s v="Digital Nlatam"/>
    <x v="3"/>
    <s v="Digital EEUU"/>
    <s v="NA"/>
    <s v="Ninfaedith Fernández"/>
    <s v="Oscar Flores / Ninfaedith Fernández"/>
    <s v="Iván Arredondo/ Frank Mufalli"/>
    <s v="Tania Mercado"/>
    <s v="PGP Centro/Sur"/>
    <s v="Sí"/>
    <s v="Claudia Oliden"/>
    <s v="Finanzas/RH/Compras/Nitropet"/>
    <n v="4"/>
    <n v="5"/>
    <n v="3"/>
    <n v="5"/>
    <n v="5"/>
    <n v="3"/>
    <n v="5"/>
    <n v="450"/>
    <n v="5"/>
    <n v="5"/>
    <n v="2"/>
    <n v="5"/>
    <n v="3"/>
    <n v="3"/>
    <n v="3"/>
    <n v="390"/>
    <n v="840"/>
    <s v="S: Sigue pendiente el tema de las jerarquías. Se armó un file por parte de PYC y actualmente el desarrollador de la corporación  está configurando la información pero va  muy lento y aparte notificó que se va de la compañía en diciembre. _x000a_ Update: 28 octubre 2025 por NinfaEdith Fernández"/>
    <s v="Hablar con José Pinto para agilizar la solución o que defina un deadline para que quede el punto de las jerarquías."/>
    <n v="80000"/>
    <m/>
    <s v="Add. Sales"/>
    <m/>
    <m/>
    <m/>
    <m/>
    <m/>
    <m/>
    <m/>
    <n v="0"/>
    <m/>
    <m/>
    <x v="3"/>
  </r>
  <r>
    <m/>
    <n v="15"/>
    <m/>
    <m/>
    <s v="App para administración de vigilancia, intendencia y servicios TI latina "/>
    <s v="Digitalizar y simplificar el proceso de inasistencias de vigilancia y seguridad para llevar un control Digital."/>
    <m/>
    <d v="2025-02-01T00:00:00"/>
    <x v="26"/>
    <x v="22"/>
    <n v="141"/>
    <s v="On time"/>
    <s v="Finanzas, RH, Administración"/>
    <s v="No"/>
    <s v="Digital Nlatam - Citizen Developers"/>
    <x v="0"/>
    <s v="Digital"/>
    <s v="Aldo Maldonado"/>
    <s v="Oscar Flores"/>
    <s v="Oscar Flores"/>
    <m/>
    <s v="José Ramón Rodríguez"/>
    <s v="PGP Nacional"/>
    <s v="Sí"/>
    <s v="Claudia Oliden"/>
    <s v="Marketing/Ventas Cilindros"/>
    <n v="3"/>
    <n v="5"/>
    <n v="1"/>
    <n v="5"/>
    <n v="0"/>
    <n v="5"/>
    <n v="3"/>
    <n v="330"/>
    <n v="5"/>
    <n v="5"/>
    <n v="4"/>
    <n v="3"/>
    <n v="3"/>
    <n v="3"/>
    <n v="3"/>
    <n v="390"/>
    <n v="720"/>
    <s v="Aplicación terminada, actualmente se están corriendo ya pruebas piloto en algunas tiendas. Updat 28 octubre 2025 por Oscar Flores"/>
    <m/>
    <n v="20000"/>
    <m/>
    <s v="Compliance / Control"/>
    <m/>
    <m/>
    <m/>
    <m/>
    <m/>
    <m/>
    <m/>
    <n v="0"/>
    <m/>
    <m/>
    <x v="0"/>
  </r>
  <r>
    <m/>
    <n v="22"/>
    <m/>
    <m/>
    <s v="Sistema de resurtimiento en JDE de HG (RPS - POP)"/>
    <s v="Desarrollo de un sistema que identifique producto en lento movimiento para transferencia a otras localidades e incrementar ventas."/>
    <m/>
    <d v="2023-01-01T00:00:00"/>
    <x v="27"/>
    <x v="23"/>
    <n v="549"/>
    <s v="En riesgo o vencido &gt; 2 meses"/>
    <s v="Finanzas, RH, Administración"/>
    <m/>
    <s v="IT Group"/>
    <x v="3"/>
    <s v="IT Local"/>
    <m/>
    <s v="Marco Pacheco"/>
    <s v="Nancy González"/>
    <s v="Jaime Hernández"/>
    <s v="José Ramón Rodríguez"/>
    <s v="Nacional"/>
    <s v="Sí"/>
    <s v="Marina Dávila"/>
    <s v="Marketing/Ventas Cilindros"/>
    <n v="5"/>
    <n v="5"/>
    <n v="2"/>
    <n v="5"/>
    <n v="5"/>
    <n v="3"/>
    <n v="5"/>
    <n v="450"/>
    <n v="4"/>
    <n v="2"/>
    <n v="1"/>
    <n v="5"/>
    <n v="3"/>
    <n v="1"/>
    <n v="1"/>
    <n v="255"/>
    <n v="705"/>
    <s v="S: Se identifica la necesidad de desarrollador externo. Salvador cotizó 7.2KUSD mensual por 7 meses de desarrollo con Proveedor TCIS. Actualmente se encuentra en desarrollo por el proveedor externo, fecha estimada de terminación de desarrollo ene-26._x000a_N: Revisar con Marco Pacheco Beneficios estimados del proyecto"/>
    <s v="Seguimiento a desarrollo (proveedor externo), inició en ago-25, fecha estimada de terminación de desarrollo ene-26"/>
    <n v="150000"/>
    <m/>
    <s v="Cost Reduction"/>
    <m/>
    <m/>
    <m/>
    <m/>
    <m/>
    <m/>
    <m/>
    <n v="0"/>
    <m/>
    <m/>
    <x v="4"/>
  </r>
  <r>
    <m/>
    <n v="1"/>
    <m/>
    <m/>
    <s v="Asistente virtual con AI para consulta de información confiable y aseguramiento de requisitos en el proceso de Exportación de Gases"/>
    <s v="Asistente de AI mediante el uso de NITRO y Copilot que permite consultar información actualizada de normativas y procedimientos que permitan llevar a cabo un proceso de exportación de Gases basado en información actualizada y en Compliance"/>
    <m/>
    <d v="2025-01-01T00:00:00"/>
    <x v="28"/>
    <x v="13"/>
    <n v="48"/>
    <s v="On time"/>
    <s v="Finanzas, RH, Administración"/>
    <m/>
    <s v="Digital Nlatam - Citizen Developers"/>
    <x v="0"/>
    <s v="Global AI"/>
    <m/>
    <s v="Raúl Gallegos "/>
    <s v="Karla Beatriz García"/>
    <s v="Gerardo Moya"/>
    <s v="José Ramón Rodríguez"/>
    <s v="Nacional"/>
    <s v="Sí"/>
    <s v="Manuel Lozoya"/>
    <s v="Marketing/Ventas Cilindros"/>
    <n v="3"/>
    <n v="5"/>
    <n v="1"/>
    <n v="5"/>
    <n v="1"/>
    <n v="1"/>
    <n v="3"/>
    <n v="285"/>
    <n v="5"/>
    <n v="5"/>
    <n v="5"/>
    <n v="5"/>
    <n v="5"/>
    <n v="5"/>
    <n v="5"/>
    <n v="525"/>
    <n v="810"/>
    <s v="S: Sesión con Negocio Karla García. Se determinó arrancar con  Ley Aduanera / IATA / IMO se utilizará NITRO en combinación con Copilot para consultas. Se realizaron manuales de negocio OTC para Vta de Exportaciones, Vta de HG´s CIls y Equipos para exportaciones, Procedimiento de Importación para Vta Internacional y las Hojas de Seguras de los principales Productos, se cotizaron las guías de la IATA e IMO en versión PDF 2025, aprox 600 USD c/u, Se acuerda arrancar con Exportaciones (3 personas). Se suben Documentos semana del 7 de Abr. _x000a_N: Hacer la compra de las Guías, Karla García. Subir los documentos pendientes por subir. Para la parte de importaciones se enlazará con el proyecto de aplicación Juan Daniel Gonzalez."/>
    <s v="1. Se requiere conseguir los documentos Digitales para darlos de alta junto con los Fotamos Básicos DGD Packing list y documentos comerciales_x000a__x000a_2. Se agenda sesión de seguimiento con Karla García para semana 22 de Abril y par revisar con Miguel Mtz sesión 7 de Mayo."/>
    <n v="20000"/>
    <m/>
    <s v="Time reduction"/>
    <m/>
    <m/>
    <m/>
    <m/>
    <m/>
    <m/>
    <m/>
    <n v="0"/>
    <m/>
    <m/>
    <x v="0"/>
  </r>
  <r>
    <m/>
    <n v="1"/>
    <m/>
    <n v="34795"/>
    <s v="Réplica del visor 360 (Contratos)"/>
    <s v="Réplica del visor 360 líquidos sección de Contratos para medir el nivel de contratación y blindaje de los clientes de PGP Cilindros. Da visibilidad de los clientes que se tienen con contrato y cuáles no, de manera que la fuerza de ventas gestione los contratos faltantes. El dashboard muestra a nivel cliente si tiene o no contrato y si cumple con lo parámetros de blindaje._x000a_"/>
    <m/>
    <d v="2025-06-25T00:00:00"/>
    <x v="29"/>
    <x v="24"/>
    <n v="139"/>
    <s v="En riesgo ente &gt;1&lt;2 meses"/>
    <s v="Finanzas, RH, Administración"/>
    <s v="No"/>
    <s v="Digital Nlatam"/>
    <x v="3"/>
    <s v="T. Digital"/>
    <s v="NA"/>
    <s v="Cristina López"/>
    <s v="Ninfaedith Fernández"/>
    <s v="Nancy Arellano"/>
    <s v="Tania Mercado"/>
    <s v="Finanzas /Compras / IT"/>
    <s v="Sí"/>
    <s v="Claudia Oliden"/>
    <s v="Finanzas/RH/Compras/Nitropet"/>
    <n v="5"/>
    <n v="5"/>
    <n v="5"/>
    <n v="5"/>
    <n v="5"/>
    <n v="3"/>
    <n v="5"/>
    <n v="495"/>
    <n v="5"/>
    <n v="5"/>
    <n v="2"/>
    <n v="5"/>
    <n v="5"/>
    <n v="1"/>
    <n v="5"/>
    <n v="420"/>
    <n v="915"/>
    <s v="S:fFalta  la parte del blindaje en el CRM que es donde debe tomar la información, se está trabajando con Ana Treviño. Se espera terminar el proyecto a fin de octubre o más tardar primera quincena de noviembre._x000a_ ."/>
    <s v="Falta calcular beneficios duros, falta dar de alta con Tania Mercado para validar cómo hacer el cálculo de beneficios."/>
    <s v="Compliance"/>
    <m/>
    <s v="Time reduction"/>
    <m/>
    <m/>
    <m/>
    <m/>
    <m/>
    <m/>
    <m/>
    <n v="0"/>
    <m/>
    <m/>
    <x v="3"/>
  </r>
  <r>
    <m/>
    <m/>
    <m/>
    <m/>
    <s v="Directorio de Localidades Linde en México"/>
    <s v="Directorio que presenta información de todas las localidades e inmuebles en Linde México. Consta de un visor de directorio que puede ser editado por los owners de localidades vía una APP."/>
    <m/>
    <d v="2025-09-01T00:00:00"/>
    <x v="30"/>
    <x v="25"/>
    <n v="29"/>
    <s v="On time"/>
    <s v="Finanzas, RH, Administración"/>
    <s v="No"/>
    <s v="Digital Nlatam - Practicantes"/>
    <x v="0"/>
    <s v="Digital"/>
    <s v="David Márquez"/>
    <s v="Diana Rodríguez"/>
    <s v="Claudia Oliden"/>
    <s v="NA"/>
    <s v="Miguel Delgado"/>
    <s v="Legal"/>
    <s v="Sí"/>
    <s v="Claudia Oliden"/>
    <s v="Legal"/>
    <n v="5"/>
    <n v="1"/>
    <n v="5"/>
    <n v="3"/>
    <n v="1"/>
    <n v="3"/>
    <n v="3"/>
    <n v="315"/>
    <n v="5"/>
    <n v="5"/>
    <n v="4"/>
    <n v="3"/>
    <n v="5"/>
    <n v="5"/>
    <n v="5"/>
    <n v="480"/>
    <n v="795"/>
    <s v="S: APP y visor finalizado. Como segunda etapa es pedir el apoyo de los dueños de los negocios para terminar de alimentar datos faltantes de localidades."/>
    <m/>
    <m/>
    <m/>
    <s v="Compliance / Control"/>
    <m/>
    <m/>
    <m/>
    <m/>
    <m/>
    <m/>
    <m/>
    <n v="0"/>
    <m/>
    <m/>
    <x v="0"/>
  </r>
  <r>
    <m/>
    <n v="6"/>
    <m/>
    <m/>
    <s v="Uso de Inteligencia Artificial para consulta de información confiable y aseguramiento de requisitos en el proceso de importacion de Gases Especiales."/>
    <s v="Facilitar y agilizar el proceso de búsqueda de información relevante de Exportaciones  a través de NITRO"/>
    <m/>
    <d v="2025-03-01T00:00:00"/>
    <x v="28"/>
    <x v="4"/>
    <n v="236"/>
    <s v="En riesgo ente &gt;1&lt;2 meses"/>
    <s v="Finanzas, RH, Administración"/>
    <m/>
    <s v="Digital Nlatam - Citizen Developers"/>
    <x v="3"/>
    <s v="Global AI"/>
    <m/>
    <s v="Raúl Gallegos "/>
    <s v="Karla Beatriz García"/>
    <s v="Gerardo Moya"/>
    <s v="Tania Mercado"/>
    <m/>
    <s v="Sí"/>
    <s v="Manuel Lozoya"/>
    <s v="Finanzas/RH/Compras/Nitropet"/>
    <n v="3"/>
    <n v="5"/>
    <n v="1"/>
    <n v="5"/>
    <n v="1"/>
    <n v="1"/>
    <n v="3"/>
    <n v="285"/>
    <n v="5"/>
    <n v="5"/>
    <n v="5"/>
    <n v="5"/>
    <n v="5"/>
    <n v="5"/>
    <n v="5"/>
    <n v="525"/>
    <n v="810"/>
    <s v="S: En análisis requirimientos de info para importaciones y se correrá en paralelo con Proyecto de Exportaciones"/>
    <s v="1. Se requiere conseguir los documentos Digitales para darlos de alta junto con los Fotamos Básicos DGD Packing list y documentos comerciales_x000a_2. Se agenda sesión de seguimiento con Karla García para semana 20 de Marzo_x000a_3. Agosto 2025 / El proyecto se divide en dos partes : 1. Desarrollo de aplicactivo para la administración de los productos (IT), 2. Desarrollo de un visor para visibilidad de la información para el área comercial. "/>
    <m/>
    <m/>
    <s v="Time reduction"/>
    <m/>
    <m/>
    <m/>
    <m/>
    <m/>
    <m/>
    <m/>
    <n v="0"/>
    <m/>
    <m/>
    <x v="4"/>
  </r>
  <r>
    <m/>
    <n v="92"/>
    <m/>
    <m/>
    <s v="Dashboard Digital de KPI´s  Administrativos para Sucursales"/>
    <s v="Herramienta donde se integran los KPIs de forma diaria para seguimiento y toma de acciones de forma oportuna en temas adminisrativos: reclamaciones, bitácoras, uso HH, Conciliación rutas, transitos, permisos, gastos que actualmente se integran manualmente."/>
    <m/>
    <d v="2025-04-01T00:00:00"/>
    <x v="6"/>
    <x v="19"/>
    <n v="52"/>
    <s v="On time"/>
    <s v="Finanzas, RH, Administración"/>
    <m/>
    <s v="Digital Nlatam - Citizen Developers"/>
    <x v="0"/>
    <m/>
    <s v="Aldo Maldonado"/>
    <s v="Oscar Flores"/>
    <s v="Oscar Flores"/>
    <m/>
    <s v="José Ramón Rodríguez"/>
    <s v="PGP Nacional"/>
    <s v="Si"/>
    <s v="Marina Dávila"/>
    <s v="Marketing/Ventas Cilindros"/>
    <n v="3"/>
    <n v="5"/>
    <n v="1"/>
    <n v="5"/>
    <n v="0"/>
    <n v="1"/>
    <n v="3"/>
    <n v="270"/>
    <n v="5"/>
    <n v="5"/>
    <n v="2"/>
    <n v="3"/>
    <n v="5"/>
    <n v="3"/>
    <n v="5"/>
    <n v="420"/>
    <n v="690"/>
    <s v="S: Se libera la herramienta, se da capacitación a usuarios._x000a_N: Se dará acceso a gerentes comerciales."/>
    <m/>
    <s v="Compliance"/>
    <m/>
    <s v="Compliance / Control"/>
    <m/>
    <m/>
    <m/>
    <m/>
    <m/>
    <m/>
    <m/>
    <n v="0"/>
    <m/>
    <m/>
    <x v="0"/>
  </r>
  <r>
    <s v="G7"/>
    <n v="1"/>
    <s v="GPG34734"/>
    <m/>
    <s v="Argus for Customer Contracts"/>
    <s v="El objetivo es alimentar la herramienta con contratos y esta genere tablas e info de manera organizada (predefinida). Con el objetivo de identificar oportunidades de cobros o ajustes a clientes."/>
    <m/>
    <s v="PROYECTO ANTERIOR"/>
    <x v="23"/>
    <x v="26"/>
    <n v="296"/>
    <s v="On time"/>
    <s v="Finanzas, RH, Administración"/>
    <s v="No"/>
    <s v="Digital Nlatam - Citizen Developers"/>
    <x v="0"/>
    <s v="Global AI"/>
    <s v="NA"/>
    <s v="Ninfaedith Fernández"/>
    <s v="Ninfaedith Fernández"/>
    <s v="Iván Arredondo"/>
    <s v="Tania Mercado"/>
    <s v="Finanzas /Compras / IT"/>
    <s v="Sí"/>
    <s v="Claudia Oliden"/>
    <s v="Finanzas/RH/Compras/Nitropet"/>
    <n v="4"/>
    <n v="5"/>
    <n v="1"/>
    <n v="5"/>
    <n v="3"/>
    <n v="3"/>
    <n v="5"/>
    <n v="390"/>
    <n v="4"/>
    <n v="4"/>
    <n v="3"/>
    <n v="5"/>
    <n v="5"/>
    <n v="3"/>
    <n v="5"/>
    <n v="435"/>
    <n v="825"/>
    <s v="S: Se finaliza y en un proyecto posterior se integrará al CRM._x000a_N: En un siguiente proyecto se desarrollará la integración con CRM e integrar al equipo de T. Digital, Edgar Madrigal, Ruben Gonzalez y Cindy Lozano"/>
    <s v="Falta la integración al CRM como una segunda etapa."/>
    <n v="64000"/>
    <m/>
    <s v="Add. Sales"/>
    <m/>
    <m/>
    <m/>
    <m/>
    <m/>
    <m/>
    <m/>
    <n v="0"/>
    <d v="2025-06-01T00:00:00"/>
    <m/>
    <x v="0"/>
  </r>
  <r>
    <m/>
    <n v="1"/>
    <s v="AM03523"/>
    <m/>
    <s v="Herramienta Digital para el análisis y seguimiento de facturas no timbradas con el error relacionado"/>
    <s v="Algoritmo inteligente que identifica los casos de facturas no timbradas para detonar acciones correctiva, mejorar el control de las transacciones y evitar sanciones"/>
    <m/>
    <d v="2025-01-01T00:00:00"/>
    <x v="31"/>
    <x v="2"/>
    <n v="150"/>
    <s v="On time"/>
    <s v="Finanzas, RH, Administración"/>
    <m/>
    <s v="Digital Nlatam - Citizen Developers"/>
    <x v="0"/>
    <s v="Digital"/>
    <s v="Aldo Maldonado"/>
    <s v="Oscar Flores"/>
    <s v="Oscar Flores"/>
    <s v="Marina Dávila"/>
    <s v="José Ramón Rodríguez"/>
    <s v="Finanzas /Compras / IT"/>
    <s v="Sí"/>
    <s v="Marina Dávila"/>
    <s v="Finanzas/RH/Compras/Nitropet"/>
    <n v="3"/>
    <n v="5"/>
    <n v="4"/>
    <n v="5"/>
    <n v="1"/>
    <n v="3"/>
    <n v="3"/>
    <n v="360"/>
    <n v="5"/>
    <n v="5"/>
    <n v="2"/>
    <n v="3"/>
    <n v="5"/>
    <n v="3"/>
    <n v="3"/>
    <n v="390"/>
    <n v="750"/>
    <s v="S: Mensualmente en GE existe un promedio de 120 facturas (1.4mmps) que no se timbran por error en datos fiscales, actualmente se obtiene reporte y se trabaja manualmente para identificarlas y tomar acciones._x000a_Posibles Consecuencias para el negocio:_x000a_Denuncia ante SAT, multas, cierre de establecimiento, revocación de certificado. _x000a_Se libera dentro del Scorecard daily visor de ordenes retenidas."/>
    <s v="Se agenda sesión con IT_x000a_30 /Junio : Concluido"/>
    <s v="Control"/>
    <m/>
    <s v="Compliance / Control"/>
    <m/>
    <m/>
    <m/>
    <m/>
    <m/>
    <m/>
    <m/>
    <n v="0"/>
    <m/>
    <m/>
    <x v="0"/>
  </r>
  <r>
    <m/>
    <n v="68"/>
    <s v="AM03521"/>
    <m/>
    <s v="Herramienta Digital para el analisis y seguimiento de Bitácoras de ingresos pendientes de cerrar"/>
    <s v="Visor en Power BI para visualizar bitácoras pendiente de cerrar, el importe pendiente de cerrar, medición del tiempo de ciclo, la tendencia a través del tiempo, la vista calendario de lo pendiente y el tipo de recolección de efectivo"/>
    <m/>
    <d v="2025-02-01T00:00:00"/>
    <x v="31"/>
    <x v="2"/>
    <n v="150"/>
    <s v="On time"/>
    <s v="Finanzas, RH, Administración"/>
    <m/>
    <s v="Digital Nlatam - Citizen Developers"/>
    <x v="0"/>
    <m/>
    <s v="Aldo Maldonado"/>
    <s v="Oscar Flores"/>
    <s v="Oscar Flores"/>
    <m/>
    <s v="José Ramón Rodríguez"/>
    <s v="PGP Nacional"/>
    <s v="Si"/>
    <s v="Marina Dávila"/>
    <s v="Marketing/Ventas Cilindros"/>
    <n v="3"/>
    <n v="5"/>
    <n v="1"/>
    <n v="5"/>
    <n v="0"/>
    <n v="1"/>
    <n v="5"/>
    <n v="300"/>
    <n v="5"/>
    <n v="5"/>
    <n v="2"/>
    <n v="3"/>
    <n v="5"/>
    <n v="3"/>
    <n v="5"/>
    <n v="420"/>
    <n v="720"/>
    <s v="S: Se termina desarrollo por parte del equipo de Pedro Ramírez, se realizam sesiones de revisión y se solicitan algunos ajustes. Aldo continua con desarrollo e implementa dashboard en scorecard diario para seguimiento a bitácoras pendientes de cerrar. Se libera a supervisores administrativos._x000a_N: Se genera vista para liberar a todos los ventas mostrador_x000a_"/>
    <s v="Concluido"/>
    <s v="Compliance"/>
    <m/>
    <s v="Compliance / Control"/>
    <m/>
    <m/>
    <m/>
    <m/>
    <m/>
    <m/>
    <m/>
    <n v="0"/>
    <m/>
    <m/>
    <x v="0"/>
  </r>
  <r>
    <m/>
    <n v="1"/>
    <m/>
    <m/>
    <s v="Página de Sharepoint de Precios y Contratos."/>
    <s v="Actualización de la página de PYC con información relevante para el área comercial."/>
    <m/>
    <d v="2025-04-23T00:00:00"/>
    <x v="32"/>
    <x v="21"/>
    <n v="34"/>
    <s v="On time"/>
    <s v="Finanzas, RH, Administración"/>
    <s v="No"/>
    <s v="Digital Nlatam - Citizen Developers"/>
    <x v="0"/>
    <s v="Digital"/>
    <s v="Claudia Oliden"/>
    <s v="Ninfaedith Fernández"/>
    <s v="Ninfaedith Fernández"/>
    <s v="NA"/>
    <s v="Tania Mercado"/>
    <s v="Finanzas /Compras / IT"/>
    <s v="Si"/>
    <s v="Claudia Oliden"/>
    <s v="Finanzas/RH/Compras/Nitropet"/>
    <n v="3"/>
    <n v="5"/>
    <n v="4"/>
    <n v="5"/>
    <n v="0"/>
    <n v="3"/>
    <n v="0"/>
    <n v="300"/>
    <n v="5"/>
    <n v="5"/>
    <n v="4"/>
    <n v="5"/>
    <n v="3"/>
    <n v="5"/>
    <n v="5"/>
    <n v="480"/>
    <n v="780"/>
    <s v="S: Sitio terminado y validado por Ninfaedith Fernández."/>
    <m/>
    <s v="Reducción de Tiempos de consulta"/>
    <m/>
    <s v="Time reduction"/>
    <m/>
    <m/>
    <m/>
    <m/>
    <m/>
    <m/>
    <m/>
    <n v="0"/>
    <m/>
    <m/>
    <x v="0"/>
  </r>
  <r>
    <m/>
    <n v="62"/>
    <m/>
    <m/>
    <s v="Herramienta Digital para el análisis y seguimiento de Facturas retenidas sin contabilizar (duplicado)"/>
    <s v="Herramienta que Identifique ventas retenidas en estatus 580 - 620 con el fin de identificar el error con un algoritmo inteligente y liberarlas lo antes posible."/>
    <m/>
    <d v="2025-01-01T00:00:00"/>
    <x v="31"/>
    <x v="2"/>
    <m/>
    <s v="Cancelado"/>
    <s v="Finanzas, RH, Administración"/>
    <m/>
    <s v="Digital Nlatam - Citizen Developers"/>
    <x v="1"/>
    <s v="Digital"/>
    <s v="Aldo Maldonado"/>
    <s v="Oscar Flores"/>
    <s v="Oscar Flores"/>
    <s v="Marina Dávila"/>
    <s v="José Ramón Rodríguez"/>
    <s v="Finanzas /Compras / IT"/>
    <s v="Sí"/>
    <s v="Marina Dávila"/>
    <s v="Finanzas/RH/Compras/Nitropet"/>
    <n v="3"/>
    <n v="5"/>
    <n v="1"/>
    <n v="5"/>
    <n v="3"/>
    <n v="5"/>
    <n v="3"/>
    <n v="375"/>
    <n v="5"/>
    <n v="5"/>
    <n v="2"/>
    <n v="3"/>
    <n v="3"/>
    <n v="3"/>
    <n v="3"/>
    <n v="360"/>
    <n v="735"/>
    <s v="S: En nov-24 se tenían 163 documentos a crédito de enero a octubre en 580-620 por un importe de $1.8 mmps.  Se definen reglas para identificar ordenes/facturas de producto ya entregado y que aún no esta contabilizado en JDE (estatus 580-620 y anteriores, ordenes con código de retención o pedientes por TA) así como sus motivos y responsable de avanzar dichas ordenes. Se libera información en dashboard de scorecard daily._x000a_N: Crear roles específicos para acceso a la información a usuarios de las areas: Soporte Integra, Operaciones, Facturación, Crédito y Cobranza."/>
    <s v="Se agenda sesión 29 abril con Cobranza y Facturación"/>
    <n v="50000"/>
    <m/>
    <s v="Control administrativo"/>
    <m/>
    <m/>
    <m/>
    <m/>
    <m/>
    <m/>
    <m/>
    <n v="0"/>
    <d v="2025-08-01T00:00:00"/>
    <m/>
    <x v="1"/>
  </r>
  <r>
    <m/>
    <n v="1"/>
    <s v="AM03517"/>
    <m/>
    <s v="Herramienta Digital para el análisis y seguimiento del uso de Hand Held en Distrubución"/>
    <s v="Herramienta de uso diario con visibilidad de uso de las HH, responsables administrativos, zonas, detalle de clientes y vendedores_x000a_"/>
    <m/>
    <d v="2025-06-01T00:00:00"/>
    <x v="26"/>
    <x v="14"/>
    <n v="29"/>
    <s v="On time"/>
    <s v="Finanzas, RH, Administración"/>
    <m/>
    <s v="Digital Nlatam - Citizen Developers"/>
    <x v="0"/>
    <s v="Digital"/>
    <s v="Aldo Maldonado"/>
    <s v="Oscar Flores"/>
    <s v="Oscar Flores"/>
    <s v="N/A"/>
    <s v="José Ramón Rodríguez"/>
    <m/>
    <s v="Si"/>
    <s v="Pilar Arenas"/>
    <s v="Finanzas/RH/Compras/Nitropet"/>
    <n v="3"/>
    <n v="5"/>
    <n v="4"/>
    <n v="5"/>
    <n v="0"/>
    <n v="1"/>
    <n v="3"/>
    <n v="315"/>
    <n v="5"/>
    <n v="5"/>
    <n v="3"/>
    <n v="5"/>
    <n v="5"/>
    <n v="5"/>
    <n v="5"/>
    <n v="495"/>
    <n v="810"/>
    <s v="Se mejoró el reporte original de uso de HH, asignando responsables administrativos, detalle de lo que debe trabajar, por Región y localidad "/>
    <s v="Concluido "/>
    <s v="Control "/>
    <m/>
    <s v="Compliance / Control"/>
    <m/>
    <m/>
    <m/>
    <m/>
    <m/>
    <m/>
    <m/>
    <n v="0"/>
    <m/>
    <m/>
    <x v="4"/>
  </r>
  <r>
    <m/>
    <n v="1"/>
    <s v="AM03520"/>
    <m/>
    <s v="Heramienta Digital para el análisis y seguimiento diario reclamaciones"/>
    <s v="Seguimiento diario al cierre de reclamaciones con visibilidad de responsables administrativos, zonas, detalle de clientes y vendedores. Estatus, vencimiento, recurrencia etc._x000a_"/>
    <m/>
    <d v="2025-06-01T00:00:00"/>
    <x v="26"/>
    <x v="14"/>
    <n v="29"/>
    <s v="On time"/>
    <s v="Finanzas, RH, Administración"/>
    <m/>
    <s v="Digital Nlatam - Citizen Developers"/>
    <x v="0"/>
    <s v="Digital"/>
    <s v="Aldo Maldonado"/>
    <s v="Oscar Flores"/>
    <s v="Oscar Flores"/>
    <s v="N/A"/>
    <s v="José Ramón Rodríguez"/>
    <m/>
    <s v="Si"/>
    <s v="Pilar Arenas"/>
    <s v="Finanzas/RH/Compras/Nitropet"/>
    <n v="3"/>
    <n v="5"/>
    <n v="4"/>
    <n v="5"/>
    <n v="0"/>
    <n v="1"/>
    <n v="3"/>
    <n v="315"/>
    <n v="5"/>
    <n v="5"/>
    <n v="3"/>
    <n v="5"/>
    <n v="5"/>
    <n v="5"/>
    <n v="5"/>
    <n v="495"/>
    <n v="810"/>
    <s v="Se desarrolló un nuevo reporte para visualizar el estatus de las reclamaciones, este reporte se actualiza a diario.  Se puede visualizar por responsable administrativo, Región, localida. Estatus, reclamaciones por vencer y el deatlle de la información de la reclamación y todo lo documentado en el SMC"/>
    <s v="Concluido "/>
    <s v="Control "/>
    <m/>
    <s v="Compliance / Control"/>
    <m/>
    <m/>
    <m/>
    <m/>
    <m/>
    <m/>
    <m/>
    <n v="0"/>
    <m/>
    <m/>
    <x v="4"/>
  </r>
  <r>
    <m/>
    <n v="1"/>
    <s v="AM03526"/>
    <m/>
    <s v="BD digital para administración de proyectos de construcción, remodelación o reubicaciones"/>
    <s v="BD que facilita el control y seguimiento de las actividades a ejecutar durante una construcción, remodelación, etc. "/>
    <m/>
    <d v="2025-01-01T00:00:00"/>
    <x v="26"/>
    <x v="14"/>
    <n v="29"/>
    <s v="On time"/>
    <s v="Finanzas, RH, Administración"/>
    <s v="No"/>
    <s v="Digital Nlatam - Citizen Developers"/>
    <x v="0"/>
    <s v="Digital"/>
    <s v="Practicantes"/>
    <s v="Oscar Flores"/>
    <s v="Octavio Rendón"/>
    <s v="TBD"/>
    <s v="José Ramón Rodríguez"/>
    <s v="PGP Nacional"/>
    <s v="Sí"/>
    <s v="Claudia Oliden"/>
    <s v="Marketing/Ventas Cilindros"/>
    <n v="3"/>
    <n v="5"/>
    <n v="1"/>
    <n v="3"/>
    <n v="0"/>
    <n v="1"/>
    <n v="3"/>
    <n v="240"/>
    <n v="5"/>
    <n v="5"/>
    <n v="5"/>
    <n v="5"/>
    <n v="5"/>
    <n v="5"/>
    <n v="5"/>
    <n v="525"/>
    <n v="765"/>
    <s v="Terminado"/>
    <s v="Se desarrolló un template de seguimiento  en office 365 lists, con la base de datos de proyectos de construcción y remodelación. Con los status de avance y pendientes"/>
    <s v="Control"/>
    <m/>
    <s v="Time reduction"/>
    <m/>
    <m/>
    <m/>
    <m/>
    <m/>
    <m/>
    <m/>
    <n v="0"/>
    <m/>
    <m/>
    <x v="0"/>
  </r>
  <r>
    <m/>
    <n v="1"/>
    <s v="AM03519"/>
    <m/>
    <s v="Actualización a la herramienta digital de seguimiento a Permisos en tiendas"/>
    <s v="Mejoras al reporte. incluye al responsable administrativo y una visión de corto plazo de lo que está en riesgo de vencimiento."/>
    <m/>
    <d v="2025-06-01T00:00:00"/>
    <x v="26"/>
    <x v="14"/>
    <n v="29"/>
    <s v="On time"/>
    <s v="Finanzas, RH, Administración"/>
    <m/>
    <s v="Digital Nlatam - Citizen Developers"/>
    <x v="0"/>
    <s v="Digital"/>
    <s v="Aldo Maldonado"/>
    <s v="Oscar Flores"/>
    <s v="Oscar Flores"/>
    <s v="N/A"/>
    <s v="José Ramón Rodríguez"/>
    <m/>
    <s v="Si"/>
    <s v="Pilar Arenas"/>
    <s v="Finanzas/RH/Compras/Nitropet"/>
    <n v="3"/>
    <n v="5"/>
    <n v="4"/>
    <n v="5"/>
    <n v="0"/>
    <n v="1"/>
    <n v="3"/>
    <n v="315"/>
    <n v="5"/>
    <n v="5"/>
    <n v="3"/>
    <n v="5"/>
    <n v="5"/>
    <n v="5"/>
    <n v="5"/>
    <n v="495"/>
    <n v="810"/>
    <s v="Se desarrolló un nuevo reporte sobre la base del anterior, que no solo muestra el estatus de los permisos si no que también permite dar un seguimiento diario del los permisos en riesgo de vencimiento en el corto plazo."/>
    <s v="Concluido "/>
    <s v="Control "/>
    <m/>
    <s v="Compliance / Control"/>
    <m/>
    <m/>
    <m/>
    <m/>
    <m/>
    <m/>
    <m/>
    <n v="0"/>
    <m/>
    <m/>
    <x v="4"/>
  </r>
  <r>
    <m/>
    <n v="67"/>
    <m/>
    <m/>
    <s v="Facturas retenidas sin contabilizar"/>
    <s v="Herramienta que Identifique ventas retenidas en estatus 580 - 620 o estaus anteriores con el fin de identificar el error con un algoritmo inteligente y liberarlas lo antes posible."/>
    <m/>
    <d v="2025-01-01T00:00:00"/>
    <x v="33"/>
    <x v="27"/>
    <n v="30"/>
    <s v="On time"/>
    <s v="Finanzas, RH, Administración"/>
    <m/>
    <s v="Digital Nlatam - Citizen Developers"/>
    <x v="0"/>
    <s v="Digital"/>
    <s v="Aldo Maldonado"/>
    <s v="Oscar Flores"/>
    <s v="Oscar Flores"/>
    <s v="Marina Dávila"/>
    <s v="José Ramón Rodríguez"/>
    <s v="Finanzas /Compras / IT"/>
    <s v="Sí"/>
    <s v="Marina Dávila"/>
    <s v="Finanzas/RH/Compras/Nitropet"/>
    <n v="3"/>
    <n v="5"/>
    <n v="1"/>
    <n v="5"/>
    <n v="3"/>
    <n v="5"/>
    <n v="3"/>
    <n v="375"/>
    <n v="5"/>
    <n v="5"/>
    <n v="2"/>
    <n v="3"/>
    <n v="3"/>
    <n v="3"/>
    <n v="3"/>
    <n v="360"/>
    <n v="735"/>
    <s v="S: Se libera información en dashboard de scorecard daily._x000a_N: Crear roles específicos para acceso a la información a usuarios de las areas: Soporte Integra, Operaciones, Facturación, Crédito y Cobranza."/>
    <s v="Concluido"/>
    <n v="50000"/>
    <m/>
    <s v="Compliance / Control"/>
    <m/>
    <m/>
    <m/>
    <m/>
    <m/>
    <m/>
    <m/>
    <n v="0"/>
    <d v="2025-08-01T00:00:00"/>
    <m/>
    <x v="4"/>
  </r>
  <r>
    <m/>
    <n v="31"/>
    <m/>
    <m/>
    <s v="Trackabout Value Streams. Tablero Desviaciones Operativas"/>
    <s v="Se enfoca en el desarrollo de una serie de tableros de las 5 desviaciones operativas principales con la información generada por TA"/>
    <m/>
    <d v="2024-10-01T00:00:00"/>
    <x v="34"/>
    <x v="6"/>
    <n v="350"/>
    <s v="En riesgo o vencido &gt; 2 meses"/>
    <s v="Finanzas, RH, Administración"/>
    <m/>
    <s v="Digital Nlatam - Citizen Developers"/>
    <x v="3"/>
    <s v="Digital "/>
    <m/>
    <s v="Diego Carpio"/>
    <s v="Diego Carpio"/>
    <s v="Aldo Maldonado"/>
    <s v="Aldo Maldonado"/>
    <s v="Nacional"/>
    <s v="Sí"/>
    <s v="Pilar Arenas"/>
    <s v="Producción/Distribución Envasados"/>
    <n v="5"/>
    <n v="5"/>
    <n v="3"/>
    <n v="5"/>
    <n v="0"/>
    <n v="3"/>
    <n v="3"/>
    <n v="360"/>
    <n v="5"/>
    <n v="4"/>
    <n v="1"/>
    <n v="3"/>
    <n v="1"/>
    <n v="1"/>
    <n v="3"/>
    <n v="270"/>
    <n v="630"/>
    <s v="S: Se liberó el primer tablero y se identificó la necesidad de mejorar la calidad de datos. Para tener efectividad en el resto de los tableros dependemos del % de escaneo_x000a_N: Es neCésario mejorar la calidad de datos para que la información sea confiable."/>
    <s v="El tablero de desviaciones en el alta de cilindros ya se liberó."/>
    <m/>
    <m/>
    <s v="Compliance / Control"/>
    <m/>
    <m/>
    <m/>
    <m/>
    <m/>
    <m/>
    <m/>
    <n v="0"/>
    <m/>
    <m/>
    <x v="5"/>
  </r>
  <r>
    <m/>
    <n v="29"/>
    <m/>
    <m/>
    <s v="Perfil de capacitación por empleado ligado a un Código QR"/>
    <s v="Automatizar el proceso de capacitación (cursos clave o básicos) para personal de operaciones."/>
    <m/>
    <d v="2024-11-11T00:00:00"/>
    <x v="16"/>
    <x v="1"/>
    <n v="293"/>
    <s v="Stand by"/>
    <s v="Finanzas, RH, Administración"/>
    <s v="Si"/>
    <s v="Digital Nlatam - Citizen Developers"/>
    <x v="3"/>
    <s v="IT Corporativo / RH"/>
    <s v="Johnny Hernández"/>
    <s v="Diego Carpio"/>
    <s v="Manuel Lozoya"/>
    <s v="TBD"/>
    <s v="José Ramón Rodríguez"/>
    <s v="PGP NAL."/>
    <s v="Sí"/>
    <s v="Manuel Lozoya"/>
    <s v="Capacitacion  técnica/Procesos PGP"/>
    <n v="2"/>
    <n v="1"/>
    <n v="5"/>
    <n v="5"/>
    <n v="1"/>
    <n v="3"/>
    <n v="5"/>
    <n v="330"/>
    <n v="4"/>
    <n v="4"/>
    <n v="3"/>
    <n v="3"/>
    <n v="3"/>
    <n v="3"/>
    <n v="3"/>
    <n v="345"/>
    <n v="675"/>
    <s v="S: Se revisó con RH la necesidad y se identificó que hay varios departamentos con necesidades similares. RH quedó de integrar en un solo esfuerzo una herramienta que sirva para todos. Se consolidará en un proyecto mayor de otros negocios con la misma necesidad de acuerdo a IT_x000a_N: Revisar con RH estatus y asignación de recursos para el desarrollo, integrarlos a las sesiones de seguimiento de proyectos."/>
    <s v="Se llevo a cabo una sesión con Raul Gallegos y su equipo,"/>
    <m/>
    <m/>
    <s v="Time reduction"/>
    <m/>
    <m/>
    <m/>
    <m/>
    <m/>
    <m/>
    <m/>
    <n v="0"/>
    <m/>
    <m/>
    <x v="4"/>
  </r>
  <r>
    <m/>
    <n v="8"/>
    <m/>
    <m/>
    <s v="Eliminación de manejo de efectivo en tiendas."/>
    <s v="Implementación Mercado Pago para ventas de contado, adecuación al Sistema de Bitácoras y Tesorería para el cierre de bitácoras."/>
    <m/>
    <s v="TBD"/>
    <x v="26"/>
    <x v="5"/>
    <n v="156"/>
    <s v="On time"/>
    <s v="Finanzas, RH, Administración"/>
    <m/>
    <s v="IT Group"/>
    <x v="0"/>
    <s v="Externo /IT"/>
    <m/>
    <s v="Oscar Flores/Marco Pacheco"/>
    <s v="Deyanira Blanco"/>
    <s v="Velia Niño, Marina Dávila"/>
    <s v="Tania Mercado"/>
    <s v="PGP NAL."/>
    <s v="Sí"/>
    <s v="Marina Dávila"/>
    <s v="Finanzas/RH/Compras/Nitropet"/>
    <n v="5"/>
    <n v="5"/>
    <n v="3"/>
    <n v="5"/>
    <n v="5"/>
    <n v="1"/>
    <n v="3"/>
    <n v="405"/>
    <n v="5"/>
    <n v="5"/>
    <n v="2"/>
    <n v="5"/>
    <n v="3"/>
    <n v="3"/>
    <n v="3"/>
    <n v="390"/>
    <n v="795"/>
    <s v="S: Se firma NDA  y contato. Se implementa nuevo desarrollo en sistema Bitácoras y Tesorería. Se inicia en Agosto piloto con 6 sucursales._x000a_N: En mes septiembre se avanza con implementación en 30 localidades y en octubre con las 46 localidades restantes, a partir de noviembre se inicia cancelación servicio panamericano. Evaluación proceso conductores para eliminación del manejo de efectivo en rutas para implementar en octubre"/>
    <m/>
    <n v="150000"/>
    <m/>
    <s v="Compliance / Control"/>
    <m/>
    <m/>
    <m/>
    <m/>
    <m/>
    <m/>
    <m/>
    <n v="0"/>
    <d v="2025-10-01T00:00:00"/>
    <m/>
    <x v="0"/>
  </r>
  <r>
    <m/>
    <n v="1"/>
    <m/>
    <m/>
    <s v="Dashboard del Cost to Serve. "/>
    <s v="Herramienta que permite calcular la rentabilidad por cliente / producto para basados en el cost to serve a nivel detalle que permitirá ajustar precios y tomar decisiones que incfrementen la retabilidad el negocio PGP"/>
    <m/>
    <d v="2024-09-01T00:00:00"/>
    <x v="35"/>
    <x v="18"/>
    <n v="212"/>
    <s v="On time"/>
    <s v="Finanzas, RH, Administración"/>
    <m/>
    <s v="Digital Nlatam - Practicantes"/>
    <x v="0"/>
    <s v="Digital "/>
    <s v="Santiago Juárez"/>
    <s v="Oscar Flores"/>
    <s v="Oscar Flores"/>
    <s v="Gerardo Moya"/>
    <s v="José Ramón Rodríguez"/>
    <s v="PGP NAL."/>
    <s v="Sí"/>
    <s v="Pilar Arenas"/>
    <s v="Marketing/Ventas Cilindros"/>
    <n v="5"/>
    <n v="5"/>
    <n v="2"/>
    <n v="5"/>
    <n v="3"/>
    <n v="3"/>
    <n v="3"/>
    <n v="390"/>
    <n v="5"/>
    <n v="5"/>
    <n v="3"/>
    <n v="5"/>
    <n v="5"/>
    <n v="3"/>
    <n v="5"/>
    <n v="465"/>
    <n v="855"/>
    <s v="S: Ya se hizo el desarrollo, se encuentra en validación y pruebas_x000a_N: Terminar las pruebas y liberarlo est.. Mar25. Calcular Beneficios"/>
    <s v="1. Se programan sesiones de seguimiento de avances 1 vez a la semana, Sem 24 al 28 de feb_x000a_2. Al terminar la primer corrida de información y ver el potencial de clientes, se hará un plan de acción para modificar precios a manera de piloto._x000a_3. Definir plan de despliegue con Gtes. comerciales - Mar 30"/>
    <s v="Incremento de precio extraordinario a cliente con bajo margen (revisar resultados en primer corrida)"/>
    <n v="15000"/>
    <s v="Add. Sales"/>
    <m/>
    <m/>
    <m/>
    <m/>
    <m/>
    <m/>
    <m/>
    <n v="0"/>
    <m/>
    <m/>
    <x v="0"/>
  </r>
  <r>
    <m/>
    <n v="1"/>
    <m/>
    <m/>
    <s v="Herramienta Digital del análisis de inventario de cilindros basado en el modelo de CIM"/>
    <s v="Herramienta gráfica que permite desplegar los resultados del modelo del Cilinder Inventory Management para identificar las oportunidades de balance y tranferencia de inventarios en las localidades de PGP"/>
    <m/>
    <d v="2024-10-01T00:00:00"/>
    <x v="36"/>
    <x v="13"/>
    <n v="117"/>
    <s v="On time"/>
    <s v="Finanzas, RH, Administración"/>
    <m/>
    <s v="Digital Nlatam - Practicantes"/>
    <x v="0"/>
    <s v="Digital"/>
    <s v="Santiago Juárez"/>
    <s v="Diego Carpio"/>
    <s v="Francisco Mata"/>
    <s v="Gerardo Moya"/>
    <s v="José Ramón Rodríguez"/>
    <s v="PGP Nte./ Occidente / Noroeste"/>
    <s v="Sí"/>
    <s v="Manuel Lozoya"/>
    <s v="Producción/Distribución Envasados"/>
    <n v="5"/>
    <n v="5"/>
    <n v="1"/>
    <n v="5"/>
    <n v="5"/>
    <n v="1"/>
    <n v="5"/>
    <n v="405"/>
    <n v="4"/>
    <n v="5"/>
    <n v="3"/>
    <n v="5"/>
    <n v="3"/>
    <n v="5"/>
    <n v="5"/>
    <n v="450"/>
    <n v="855"/>
    <s v="S: Terminada validada por Operaciones_x000a_N: En seguimiento para su difusión y uso "/>
    <s v="Se realizan sesiones con Jose Lainez de Corporación para el entendimiento del modelo del CIM y poder aprovechar el modelo en el desarrollo del tablero"/>
    <s v="Control de Activos"/>
    <m/>
    <s v="Asset Control"/>
    <m/>
    <m/>
    <m/>
    <m/>
    <m/>
    <m/>
    <m/>
    <n v="0"/>
    <m/>
    <m/>
    <x v="0"/>
  </r>
  <r>
    <m/>
    <n v="7"/>
    <m/>
    <m/>
    <s v="Sistema de administración de permisos y requerimientos de autoridades localidades LInde: BD , APP  para alimentación"/>
    <s v="Aplicación para alimentación de estatus de permisos y requerimientos de autoridades para localidades Linde complementada por un visor que muestra el estatus de permisos y requiermientos en las localidades. PARTE 1_x000a_"/>
    <m/>
    <d v="2025-05-05T00:00:00"/>
    <x v="37"/>
    <x v="14"/>
    <n v="47"/>
    <s v="On time"/>
    <s v="Finanzas, RH, Administración"/>
    <s v="No"/>
    <s v="Digital Nlatam - Practicantes"/>
    <x v="0"/>
    <s v="Digital"/>
    <s v="Santiago Juárez"/>
    <s v="Juan José Ochoa"/>
    <s v="Eduardo Galván"/>
    <s v="NA"/>
    <s v="Miguel Delgado"/>
    <s v="Operaciones"/>
    <s v="Si"/>
    <s v="Claudia Oliden"/>
    <s v="Marketing/Ventas Cilindros"/>
    <n v="5"/>
    <n v="5"/>
    <n v="4"/>
    <n v="5"/>
    <n v="5"/>
    <n v="3"/>
    <n v="5"/>
    <n v="480"/>
    <n v="5"/>
    <n v="5"/>
    <n v="4"/>
    <n v="3"/>
    <n v="3"/>
    <n v="5"/>
    <n v="5"/>
    <n v="450"/>
    <n v="930"/>
    <s v="S: Se desarrollaron BD, APPs y visor referentes a permisos y otros requerimientos (RH, COFEPRIS, Otros) para Tiendas."/>
    <s v="APPS listas desarrolladas por Santiago Juárez y el reporte de bi en ajustes por Braulio Martínez"/>
    <s v="Compliance"/>
    <m/>
    <s v="Compliance / Control"/>
    <m/>
    <m/>
    <m/>
    <m/>
    <m/>
    <m/>
    <m/>
    <n v="0"/>
    <m/>
    <m/>
    <x v="0"/>
  </r>
  <r>
    <m/>
    <n v="7"/>
    <m/>
    <m/>
    <s v="Sistema de administración de permisos y requerimientos de autoridades en PLANTAS Linde: BD, APP  para alimentación  y visor de estatus de los anteriores. Tiendas"/>
    <s v="Desarrollo de 6 Aplicaciones para alimentación de estatus de permisos y requerimientos de autoridades para Tiends, Plantas ( PGP y GI), Nitropet, Onsite, Oficinas, Inmuebles y unidades de distribuión (PGP, Bulk, Nitropet). Así mismo un visor que muestra el estatus de permisos y requiermientos en las localidades. Se complementó el proyecto con guías y videos de cómo hacer la evaluación en las APPs. PARTE 2 (Surge de nuevos requerimientos hechos por el negocio)_x000a_"/>
    <m/>
    <d v="2019-06-01T00:00:00"/>
    <x v="38"/>
    <x v="28"/>
    <n v="41"/>
    <s v="On time"/>
    <s v="Finanzas, RH, Administración"/>
    <s v="No"/>
    <s v="Digital Nlatam - Practicantes"/>
    <x v="0"/>
    <s v="Digital"/>
    <s v="Santiago Juárez"/>
    <s v="Juan José Ochoa"/>
    <s v="Eduardo Galván"/>
    <s v="NA"/>
    <s v="Miguel Delgado"/>
    <s v="Operaciones"/>
    <s v="Si"/>
    <s v="Claudia Oliden"/>
    <s v="Marketing/Ventas Cilindros"/>
    <n v="5"/>
    <n v="5"/>
    <n v="4"/>
    <n v="5"/>
    <n v="5"/>
    <n v="3"/>
    <n v="5"/>
    <n v="480"/>
    <n v="5"/>
    <n v="5"/>
    <n v="4"/>
    <n v="3"/>
    <n v="3"/>
    <n v="5"/>
    <n v="5"/>
    <n v="450"/>
    <n v="930"/>
    <s v="S: Requerimiento por parte del Ing. Eduardo Galván que fue evolucionando de ser para efectuar un due diligence de permisos y requerimientos de autoridades en tiendas, a evaluación también de Plantas (PGP y Bulk), Nitropet, Onsite, Oficinas, Inmuebles y unidades de distribución (Bulk, Nitropet, PGP) a nivel México. Se desarrollaron las bases de datos, 6 APPs, un visor en powerbi y guías (PDF) con su respectivo video de cómo llevar a cabo la evaluación para cada APP (segmento)."/>
    <m/>
    <s v="Compliance"/>
    <m/>
    <s v="Compliance / Control"/>
    <m/>
    <m/>
    <m/>
    <m/>
    <m/>
    <m/>
    <m/>
    <n v="0"/>
    <m/>
    <m/>
    <x v="0"/>
  </r>
  <r>
    <m/>
    <n v="28"/>
    <m/>
    <m/>
    <s v="Firma Electrónica de documentos legales (Dotaciones, crédito)"/>
    <s v="Proceso digital para la firma de documentos legales que soportan activos de Linde._x000a_"/>
    <m/>
    <s v="TBD"/>
    <x v="39"/>
    <x v="4"/>
    <n v="619"/>
    <s v="On time"/>
    <s v="Finanzas, RH, Administración"/>
    <m/>
    <s v="IT Group"/>
    <x v="3"/>
    <s v="IT Local"/>
    <m/>
    <s v="Manuel Lozoya"/>
    <s v="Pilar Arenas"/>
    <s v="Yasmin Barragan "/>
    <s v="Tania Mercado"/>
    <s v="PGP Nte./ Occidente / Noroeste"/>
    <s v="Sí"/>
    <s v="Pilar Arenas"/>
    <s v="Finanzas/RH/Compras/Nitropet"/>
    <n v="5"/>
    <n v="5"/>
    <n v="5"/>
    <n v="5"/>
    <n v="3"/>
    <n v="5"/>
    <n v="3"/>
    <n v="465"/>
    <n v="3"/>
    <n v="2"/>
    <n v="2"/>
    <n v="5"/>
    <n v="1"/>
    <n v="1"/>
    <n v="1"/>
    <n v="225"/>
    <n v="690"/>
    <s v="S: En proceso el Risk Assesment con Corporación por IT, se está re-evaluando la cantidad de plantillas y formatos del negocio de Medicinales neCésarios en la operación para ajustar cotización de OPEX. Inician pruebas y configuraciones en HH, 30 Ene._x000a_N: Revisar resultados de las pruebas finales en HH de la aplicación. Ajustar Business Case con la información obtenida y validar el GO/No Go del proyecto"/>
    <s v="1. Concluir pruebas de campo con HH, está detenido hasta que la Corporación libere el uso de la HH y los permisos _x000a_2. Se concluyo con la actualización de los números de Homecare_x000a_3. Se enviará la información a (No hay sugerencias) para la actualización de la propuesta económica /28 de feb _x000a_4. Revisar plan de implementación con base en los números de transacciones actualizados_x000a_5. Se revisó con Alan la tabla de beneficios y se va actualizar, revisar números 26 de Feb_x000a__x000a_"/>
    <m/>
    <s v="USD $501 K_x000a_"/>
    <s v="Compliance / Control"/>
    <m/>
    <m/>
    <m/>
    <m/>
    <m/>
    <m/>
    <m/>
    <n v="0"/>
    <m/>
    <m/>
    <x v="4"/>
  </r>
  <r>
    <m/>
    <m/>
    <m/>
    <m/>
    <s v="APP Backlog incidencias proyecto firma electrónica."/>
    <s v="BD y APP para alimentación de incidencias reportadas por usuarios en la implementación de la firma electrónica."/>
    <m/>
    <d v="2025-09-01T00:00:00"/>
    <x v="40"/>
    <x v="29"/>
    <n v="12"/>
    <s v="On time"/>
    <s v="Finanzas, RH, Administración"/>
    <s v="No"/>
    <s v="Digital Nlatam - Practicantes"/>
    <x v="3"/>
    <s v="Digital"/>
    <s v="David Márquez"/>
    <s v="Pilar Arenas"/>
    <s v="Claudia Oliden"/>
    <s v="NA"/>
    <s v="Miguel Delgado"/>
    <s v="Operaciones"/>
    <s v="Sí"/>
    <s v="Claudia Oliden"/>
    <s v="Marketing/Ventas Cilindros"/>
    <n v="5"/>
    <n v="1"/>
    <n v="5"/>
    <n v="3"/>
    <n v="1"/>
    <n v="3"/>
    <n v="3"/>
    <n v="315"/>
    <n v="5"/>
    <n v="5"/>
    <n v="4"/>
    <n v="3"/>
    <n v="5"/>
    <n v="5"/>
    <n v="5"/>
    <n v="480"/>
    <n v="795"/>
    <s v="S Herramienta en apoyo a la implementación de la firma electrónica en PGP._x000a_"/>
    <m/>
    <m/>
    <m/>
    <s v="Compliance / Control"/>
    <m/>
    <m/>
    <m/>
    <m/>
    <m/>
    <m/>
    <m/>
    <n v="0"/>
    <m/>
    <m/>
    <x v="6"/>
  </r>
  <r>
    <m/>
    <n v="86"/>
    <m/>
    <m/>
    <s v="Cambio de reporte rotación de tableau a Power BI"/>
    <s v="Migración de reportes de Tableau a power BI por Directriz._x000a_"/>
    <m/>
    <s v="TBD"/>
    <x v="41"/>
    <x v="6"/>
    <n v="324"/>
    <s v="Cancelado"/>
    <s v="Operaciones"/>
    <m/>
    <s v="Digital Nlatam - Citizen Developers"/>
    <x v="1"/>
    <s v="Digital "/>
    <m/>
    <s v="Erika Acosta"/>
    <s v="Erika Acosta"/>
    <s v="TBD"/>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_x000a_2. Agosto 2025 : Se hará una sesión de alineación para validar requerimientos sobre una nueva aplicación y necesidad.  Dependiendo de esta sesión se decidí si iniciar con la migración de tableau a power BI, se coloca en HOLD hasta nuevo aviso."/>
    <m/>
    <m/>
    <m/>
    <m/>
    <m/>
    <m/>
    <m/>
    <m/>
    <m/>
    <m/>
    <n v="0"/>
    <m/>
    <m/>
    <x v="4"/>
  </r>
  <r>
    <m/>
    <n v="110"/>
    <m/>
    <m/>
    <s v="Tablero KPIS mensuales Operaciones.(Producción y Distribución)"/>
    <s v="Tablero en PowerBi donde se muestren los principales KPIs de Operaciones."/>
    <m/>
    <d v="2025-08-01T00:00:00"/>
    <x v="1"/>
    <x v="1"/>
    <m/>
    <s v="No iniciado"/>
    <s v="Operaciones"/>
    <m/>
    <s v="Digital Nlatam"/>
    <x v="2"/>
    <s v="Digital "/>
    <s v="Aldo Maldonado"/>
    <s v="Diego Carpio"/>
    <s v="Diego Carpio"/>
    <s v="Aldo Maldonado"/>
    <s v="Aldo Maldonado"/>
    <s v="Operaciones"/>
    <s v="Sí"/>
    <s v="Marina Dávila"/>
    <m/>
    <n v="3"/>
    <n v="5"/>
    <n v="1"/>
    <n v="5"/>
    <n v="1"/>
    <n v="5"/>
    <n v="5"/>
    <n v="375"/>
    <n v="1"/>
    <n v="5"/>
    <n v="2"/>
    <n v="3"/>
    <n v="3"/>
    <n v="1"/>
    <n v="1"/>
    <n v="240"/>
    <n v="615"/>
    <s v="S: Actualmente Aldo desarrolló parte del tablero. Faltan datos que requieren de un desarrollo para completar el tablero. Se requiere un desarrollo para el registro de las horas hombre (no existe actualmente)_x000a_N. Reunión con líder de operaciones / negocio para definir requerimientos y alcances"/>
    <s v="1. Sesión para revisar alcance del reporte de Aldo y levantar requerimientos de negocio - 3 al 7 de Mar"/>
    <m/>
    <m/>
    <s v="Eficiencia operativa"/>
    <m/>
    <m/>
    <m/>
    <m/>
    <m/>
    <m/>
    <m/>
    <n v="0"/>
    <m/>
    <m/>
    <x v="2"/>
  </r>
  <r>
    <m/>
    <n v="119"/>
    <m/>
    <m/>
    <s v="Optimización de Cadena de suministro de Helio PGP."/>
    <s v="Herramienta digital que permita optimizar la cadena de suministro de Helio Líquido desde su fuente hasta las distintas plantas en tiempo y costo."/>
    <m/>
    <d v="2024-11-01T00:00:00"/>
    <x v="1"/>
    <x v="1"/>
    <m/>
    <s v="No iniciado"/>
    <s v="Operaciones"/>
    <m/>
    <s v="Digital Nlatam"/>
    <x v="2"/>
    <s v="Digital "/>
    <m/>
    <s v="Francisco Mata"/>
    <s v="Manuel Lozoya"/>
    <s v="TBD"/>
    <s v="José Ramón Rodríguez"/>
    <s v="PGP Nte./ Occidente / Noroeste"/>
    <s v="Sí"/>
    <s v="Manuel Lozoya"/>
    <s v="Producción/Distribución Envasados"/>
    <n v="5"/>
    <n v="5"/>
    <n v="1"/>
    <n v="5"/>
    <n v="3"/>
    <n v="3"/>
    <n v="5"/>
    <n v="405"/>
    <m/>
    <m/>
    <m/>
    <m/>
    <m/>
    <m/>
    <m/>
    <n v="0"/>
    <n v="405"/>
    <s v="S: Se identificó la necesidad general por el negocio. Se requiere asignar un recurso técnico y por el negocio definir los alcances y datos para construir el modelo. 13 Feb Nancy envía a Salvador los requerimientos neCésarios al sistema._x000a_N: Asignar desarrollo a recursos por ingresar (becarios) y tener las definiciones se negocio de los alcances del modelo y funcionalidad. Asignar líder de operaciones para este proyecto. "/>
    <s v="_x000a_"/>
    <m/>
    <m/>
    <m/>
    <m/>
    <m/>
    <m/>
    <m/>
    <m/>
    <m/>
    <m/>
    <n v="0"/>
    <m/>
    <m/>
    <x v="2"/>
  </r>
  <r>
    <m/>
    <n v="106"/>
    <m/>
    <m/>
    <s v="Proceso de toma de inventario físico en TA "/>
    <s v="Aprovechar el TA para facilitar el proceso de inventarios físicos en localidades."/>
    <m/>
    <d v="2024-09-01T00:00:00"/>
    <x v="1"/>
    <x v="1"/>
    <m/>
    <s v="No iniciado"/>
    <s v="Operaciones"/>
    <m/>
    <s v="IT Group"/>
    <x v="2"/>
    <s v="Digital "/>
    <m/>
    <s v="Erika Acosta"/>
    <s v="Erika Acosta"/>
    <s v="Uriel Torres"/>
    <s v="Aldo Maldonado"/>
    <s v="Operaciones"/>
    <s v="Sí"/>
    <s v="Pilar Arenas"/>
    <s v="Finanzas/RH/Compras/Nitropet"/>
    <n v="4"/>
    <n v="5"/>
    <n v="2"/>
    <n v="5"/>
    <n v="1"/>
    <n v="5"/>
    <n v="3"/>
    <n v="375"/>
    <n v="3"/>
    <n v="3"/>
    <n v="2"/>
    <n v="3"/>
    <n v="3"/>
    <n v="3"/>
    <n v="3"/>
    <n v="300"/>
    <n v="675"/>
    <s v="S: Se identificó la necesidad con grupo de implementación de TA. Se realizaron unas pruebas en la versión de TA en Puebla. Se identificaron requerimientos del negocio que no cubre la funcionalidad actual y es neCésario para el negocio. Se tiene que realizar una conciliación. Ej. No funcionaba botón de cilindro perdido. Temas con los estatus. Proveedor de TA está realizando los cambios._x000a_N: En espera de modificaciones solicitadas en modulo de TA, probar, validar y liberar"/>
    <m/>
    <m/>
    <m/>
    <s v="Tiempo y Control"/>
    <m/>
    <m/>
    <m/>
    <m/>
    <m/>
    <m/>
    <m/>
    <n v="0"/>
    <m/>
    <m/>
    <x v="3"/>
  </r>
  <r>
    <m/>
    <n v="133"/>
    <m/>
    <m/>
    <s v="Sitio de Sharepoint PGP"/>
    <m/>
    <m/>
    <d v="2025-03-07T00:00:00"/>
    <x v="1"/>
    <x v="1"/>
    <m/>
    <s v="No iniciado"/>
    <s v="Operaciones"/>
    <m/>
    <s v="Digital Nlatam - Citizen Developers"/>
    <x v="2"/>
    <m/>
    <m/>
    <s v="Diego Carpio"/>
    <m/>
    <m/>
    <s v="Aldo Maldonado"/>
    <m/>
    <s v="Si"/>
    <s v="Claudia Oliden"/>
    <s v="Producción/Distribución Envasados"/>
    <m/>
    <m/>
    <m/>
    <m/>
    <m/>
    <m/>
    <m/>
    <m/>
    <m/>
    <m/>
    <m/>
    <m/>
    <m/>
    <m/>
    <m/>
    <n v="0"/>
    <m/>
    <s v="Revisar con el negocio"/>
    <m/>
    <m/>
    <m/>
    <m/>
    <m/>
    <m/>
    <m/>
    <m/>
    <m/>
    <m/>
    <m/>
    <n v="0"/>
    <m/>
    <m/>
    <x v="2"/>
  </r>
  <r>
    <m/>
    <n v="24"/>
    <m/>
    <m/>
    <s v="Medición de las mermas de Gases en Plantas"/>
    <s v="Actualmente no se miden las mermas diarias. Aprox 8 millones de pesos se incrementaron las mermas Vs el año anterior. Se da seguimiento semanal o quincenal. La información es manual y no siempre se tiene disponible. Se esperaría tener un mapa para tomar decisiones. Actualmente se usa un Excel donde se captura manual Producción, con factores en una &quot;calculadora&quot; de acuerdo al vol de producción."/>
    <m/>
    <d v="2025-03-07T00:00:00"/>
    <x v="1"/>
    <x v="1"/>
    <m/>
    <s v="No iniciado"/>
    <s v="Operaciones"/>
    <m/>
    <s v="Digital Nlatam - Citizen Developers"/>
    <x v="2"/>
    <s v="Digital"/>
    <s v="Aldo Maldonado"/>
    <s v="Diego Carpio"/>
    <s v="Francisco Mata"/>
    <m/>
    <s v="Miguel Delgado"/>
    <s v="Operaciones"/>
    <s v="Si"/>
    <s v="Marina Dávila"/>
    <s v="Producción/Distribución Envasados"/>
    <n v="5"/>
    <n v="5"/>
    <n v="1"/>
    <n v="5"/>
    <n v="1"/>
    <n v="3"/>
    <n v="3"/>
    <n v="345"/>
    <n v="5"/>
    <n v="5"/>
    <n v="2"/>
    <n v="5"/>
    <n v="5"/>
    <n v="5"/>
    <n v="5"/>
    <n v="480"/>
    <n v="825"/>
    <s v="Revisar con el negocio"/>
    <m/>
    <m/>
    <m/>
    <m/>
    <m/>
    <m/>
    <m/>
    <m/>
    <m/>
    <m/>
    <m/>
    <n v="0"/>
    <m/>
    <m/>
    <x v="2"/>
  </r>
  <r>
    <m/>
    <n v="132"/>
    <m/>
    <m/>
    <s v="Automatización de Sistema de Llenado de Postmix"/>
    <m/>
    <m/>
    <d v="2025-03-07T00:00:00"/>
    <x v="1"/>
    <x v="1"/>
    <m/>
    <s v="No iniciado"/>
    <s v="Operaciones"/>
    <m/>
    <s v="Digital Nlatam - Citizen Developers"/>
    <x v="2"/>
    <m/>
    <m/>
    <s v="Diego Carpio"/>
    <m/>
    <m/>
    <s v="Aldo Maldonado"/>
    <m/>
    <s v="Si"/>
    <m/>
    <s v="Producción/Distribución Envasados"/>
    <m/>
    <m/>
    <m/>
    <m/>
    <m/>
    <m/>
    <m/>
    <m/>
    <m/>
    <m/>
    <m/>
    <m/>
    <m/>
    <m/>
    <m/>
    <n v="0"/>
    <m/>
    <s v="Revisar con el negocio"/>
    <m/>
    <m/>
    <m/>
    <m/>
    <m/>
    <m/>
    <m/>
    <m/>
    <m/>
    <m/>
    <m/>
    <n v="0"/>
    <m/>
    <m/>
    <x v="2"/>
  </r>
  <r>
    <m/>
    <n v="134"/>
    <m/>
    <m/>
    <s v="Dashboard Ejecutivo PGP de Indicadores por Area. Producción / Distribución / Comercial / Administracion"/>
    <s v="Dashboard Ejecutivo PGP de Indicadores por Area. Producción / Distribución / Comercial / Administracion"/>
    <m/>
    <d v="2025-08-01T00:00:00"/>
    <x v="1"/>
    <x v="1"/>
    <m/>
    <s v="No iniciado"/>
    <s v="Operaciones"/>
    <m/>
    <s v="Digital Nlatam"/>
    <x v="2"/>
    <m/>
    <m/>
    <m/>
    <m/>
    <m/>
    <m/>
    <m/>
    <m/>
    <s v="Pilar Arenas"/>
    <m/>
    <m/>
    <m/>
    <m/>
    <m/>
    <m/>
    <m/>
    <m/>
    <m/>
    <m/>
    <m/>
    <m/>
    <m/>
    <m/>
    <m/>
    <m/>
    <n v="0"/>
    <m/>
    <m/>
    <m/>
    <m/>
    <m/>
    <m/>
    <m/>
    <m/>
    <m/>
    <m/>
    <m/>
    <m/>
    <m/>
    <n v="0"/>
    <m/>
    <m/>
    <x v="2"/>
  </r>
  <r>
    <m/>
    <n v="131"/>
    <m/>
    <m/>
    <s v="Control de la merma y residuales de Helio en Pipas de Helio"/>
    <m/>
    <m/>
    <d v="2025-03-07T00:00:00"/>
    <x v="1"/>
    <x v="1"/>
    <m/>
    <s v="No iniciado"/>
    <s v="Operaciones"/>
    <m/>
    <s v="IT Group"/>
    <x v="2"/>
    <m/>
    <m/>
    <m/>
    <s v="Heberto Marin"/>
    <m/>
    <m/>
    <m/>
    <s v="Si"/>
    <m/>
    <s v="Producción/Distribución Envasados"/>
    <m/>
    <m/>
    <m/>
    <m/>
    <m/>
    <m/>
    <m/>
    <m/>
    <m/>
    <m/>
    <m/>
    <m/>
    <m/>
    <m/>
    <m/>
    <n v="0"/>
    <m/>
    <s v="Revisar con el negocio"/>
    <m/>
    <m/>
    <m/>
    <m/>
    <m/>
    <m/>
    <m/>
    <m/>
    <m/>
    <m/>
    <m/>
    <n v="0"/>
    <m/>
    <m/>
    <x v="2"/>
  </r>
  <r>
    <s v="A10"/>
    <n v="107"/>
    <m/>
    <m/>
    <s v="Automatización toma de pedidos y solicitud de productos especiales a Pta. Sto. Domingo."/>
    <s v="BOT que pueda leer mails y que detecte información sobre pedidos especiales de RTVs o VM para clientes de productos específicos (especiales) que solo se produzcan y tienen que pedir a Pta. Sto. Domingo. "/>
    <m/>
    <d v="2025-01-01T00:00:00"/>
    <x v="1"/>
    <x v="1"/>
    <m/>
    <s v="Cancelado"/>
    <s v="Operaciones"/>
    <s v="No"/>
    <s v="Digital Nlatam - Practicantes"/>
    <x v="2"/>
    <s v="IT Local"/>
    <s v="David Márquez"/>
    <s v="Alejandro Torres"/>
    <s v="Abraham Ramos "/>
    <s v="Yasmin Barragan "/>
    <s v="Miguel Delgado"/>
    <s v="PGP Centro/Sur"/>
    <s v="Sí"/>
    <s v="Claudia Oliden"/>
    <s v="Producción/Distribución Envasados"/>
    <n v="2"/>
    <n v="1"/>
    <n v="1"/>
    <n v="5"/>
    <n v="1"/>
    <n v="5"/>
    <n v="3"/>
    <n v="270"/>
    <n v="5"/>
    <n v="5"/>
    <n v="4"/>
    <n v="1"/>
    <n v="3"/>
    <n v="5"/>
    <n v="3"/>
    <n v="390"/>
    <n v="660"/>
    <s v="S: Análisis del Requerimientos. Actualmente se tiene una solución que pudiera usarse a partir de información de correos_x000a_N: Concluir el RFP con Requester y revisar solución actual. Algo adicional pudiera ser con AI. Invitar a Adolfo Olmedo"/>
    <m/>
    <m/>
    <m/>
    <s v="Tiempo_x000a_Servicio"/>
    <m/>
    <m/>
    <m/>
    <m/>
    <m/>
    <m/>
    <m/>
    <n v="0"/>
    <m/>
    <m/>
    <x v="2"/>
  </r>
  <r>
    <m/>
    <n v="5"/>
    <m/>
    <n v="30498"/>
    <s v="Aplicación Celonis/Qliq _x000a_Flujo de un cilindro"/>
    <s v="Facilitar el proceso de monitoreo del flujo de un cilindro desde que es inicializado para detectar oportunidades._x000a_"/>
    <m/>
    <s v="TBD"/>
    <x v="42"/>
    <x v="1"/>
    <n v="307"/>
    <s v="Stand by"/>
    <s v="Operaciones"/>
    <m/>
    <s v="Digital Nlatam"/>
    <x v="3"/>
    <s v="Digital Business Solutions (Global)"/>
    <m/>
    <s v="Erika Acosta"/>
    <s v="Anabel Estrada / Brenda Ramírez"/>
    <s v="Uriel Torres / Pedro Ramírez"/>
    <s v="Aldo Maldonado"/>
    <m/>
    <s v="Sí"/>
    <s v="Pilar Arenas"/>
    <s v="Producción/Distribución Envasados"/>
    <n v="5"/>
    <n v="5"/>
    <n v="2"/>
    <n v="5"/>
    <n v="3"/>
    <n v="3"/>
    <n v="3"/>
    <n v="390"/>
    <n v="5"/>
    <n v="5"/>
    <n v="3"/>
    <n v="5"/>
    <n v="3"/>
    <n v="5"/>
    <n v="3"/>
    <n v="435"/>
    <n v="825"/>
    <s v="S:  Se probo la solución en su versión original de Europa, identificando ajustes neCésarios para la región LATAM. _x000a_Se levantaron definiciones de negocio y de proceso para cobros potenciales. Aunque la versión de Europa usaba SAP y se adaptó la nueva versión a JDE._x000a_Actualmente ya se tienen 6 países incluyendo México con esta funcionalidad_x000a_Gerardo solicitó cambios a unos requerimientos - semana del 17 de Feb._x000a_N: Realizar los cambios identificados - 24 al 28 de feb"/>
    <s v="1. Seguimiento con Pedro Ramírez sobre los cambios solicitados - 3 de Mar_x000a_2. Una vez liberados los cambios, se requiere probar y validar._x000a_"/>
    <m/>
    <m/>
    <s v="Asset Control"/>
    <m/>
    <m/>
    <m/>
    <m/>
    <m/>
    <m/>
    <m/>
    <n v="0"/>
    <m/>
    <m/>
    <x v="3"/>
  </r>
  <r>
    <m/>
    <n v="23"/>
    <m/>
    <m/>
    <s v="Tablero One Page de indicadores para control de cilindros en Power BI"/>
    <s v="Aprovechar la migración de tablea a power BI de reportes clave de Control del cilindros para armar un reporte One Page"/>
    <m/>
    <s v="TBD"/>
    <x v="43"/>
    <x v="4"/>
    <n v="567"/>
    <s v="On time"/>
    <s v="Operaciones"/>
    <m/>
    <s v="Digital Nlatam - Citizen Developers"/>
    <x v="3"/>
    <s v="Digital "/>
    <m/>
    <s v="Erika Acosta"/>
    <s v="Erika Acosta"/>
    <s v="TBD"/>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
    <m/>
    <m/>
    <s v="Time reduction"/>
    <m/>
    <m/>
    <m/>
    <m/>
    <m/>
    <m/>
    <m/>
    <n v="0"/>
    <m/>
    <m/>
    <x v="3"/>
  </r>
  <r>
    <m/>
    <n v="24"/>
    <m/>
    <m/>
    <s v="Reporte automático de recuperación y aumentos de dotación en power BI"/>
    <s v="Migración de reportes de Tableau a power BI._x000a_"/>
    <m/>
    <s v="TBD"/>
    <x v="44"/>
    <x v="4"/>
    <n v="517"/>
    <s v="On time"/>
    <s v="Operaciones"/>
    <m/>
    <s v="Digital Nlatam - Citizen Developers"/>
    <x v="3"/>
    <s v="Digital"/>
    <m/>
    <s v="Erika Acosta"/>
    <s v="Erika Acosta "/>
    <s v="Gustavo Primo "/>
    <s v="Aldo Maldonado"/>
    <m/>
    <s v="Sí"/>
    <s v="Pilar Arenas"/>
    <s v="Producción/Distribución Envasados"/>
    <n v="3"/>
    <n v="5"/>
    <n v="2"/>
    <n v="5"/>
    <n v="0"/>
    <n v="3"/>
    <n v="3"/>
    <n v="315"/>
    <n v="5"/>
    <n v="5"/>
    <n v="2"/>
    <n v="5"/>
    <n v="3"/>
    <n v="3"/>
    <n v="3"/>
    <n v="390"/>
    <n v="705"/>
    <s v="S: Ya se tiene una versión actual, los cambios están en están en desarrollo, se ha dado prioridad a Homecare, después se dará prioridad al reporte GAP._x000a_N: Terminar desarrollos, validar información y desplegar."/>
    <s v="1. Sesión de seguimiento con Gerardo y Erika para armar plan de trabajo y prioridad para la migración de los reportes semana 24 al 28 de feb"/>
    <m/>
    <m/>
    <s v="Time reduction"/>
    <m/>
    <m/>
    <m/>
    <m/>
    <m/>
    <m/>
    <m/>
    <n v="0"/>
    <m/>
    <m/>
    <x v="3"/>
  </r>
  <r>
    <m/>
    <n v="3"/>
    <m/>
    <m/>
    <s v="BOT para actualización de datos de empleados en la BD de Licencias y Constancia Psicofísica de Conductores PGP._x000a_"/>
    <s v="Desarrollo de un BOT que llene en automático la información de Licencias y Constancias Psicofísicas en la BD ya creada (proyecto previo)._x000a_"/>
    <m/>
    <d v="2025-05-23T00:00:00"/>
    <x v="45"/>
    <x v="6"/>
    <n v="161"/>
    <s v="On time"/>
    <s v="Operaciones"/>
    <s v="No"/>
    <s v="IT Group"/>
    <x v="3"/>
    <s v="IT Local"/>
    <m/>
    <s v="Diego Carpio"/>
    <s v="Eduardo Galván"/>
    <s v="David Silva"/>
    <s v="Miguel Delgado"/>
    <s v="Operaciones"/>
    <s v="Si"/>
    <s v="Claudia Oliden"/>
    <s v="Producción/Distribución Envasados"/>
    <n v="5"/>
    <n v="5"/>
    <n v="5"/>
    <n v="5"/>
    <n v="3"/>
    <n v="3"/>
    <n v="5"/>
    <n v="465"/>
    <n v="5"/>
    <n v="5"/>
    <n v="3"/>
    <n v="3"/>
    <n v="5"/>
    <n v="3"/>
    <n v="3"/>
    <n v="405"/>
    <n v="870"/>
    <s v="S: Se identifica la necesidad de automatizar llenado de datos con un BOT, revisado con Eduardo Galvan_x000a_N: Se programó para el 27 de mayo la junta inicial con David Silva. Se definirán requerimientos. Posterior a eso, se realizó una junta con Adrián Espinoza y Gerardo Moya en donde se validó el proceso y se quedó Gerardo Moya con la tarea de investigar cómo se puede hacer este requerimiento. Mientras tanto la APP se puede alimentar de manera manual."/>
    <s v="Proyecto que queda como segunda parte después del llenado por parte del personal de PGP de licencias y constancias psicofísicas."/>
    <s v="Reducción de Tiempos"/>
    <s v="Control / Compliance"/>
    <s v="Compliance / Control"/>
    <m/>
    <m/>
    <m/>
    <m/>
    <m/>
    <m/>
    <m/>
    <n v="0"/>
    <m/>
    <m/>
    <x v="4"/>
  </r>
  <r>
    <m/>
    <n v="128"/>
    <m/>
    <n v="31222"/>
    <s v="Trackabout Value Streams Dashboard - Mejora en la calidad de la información. Detección de duplicados de Num de Serie de cilindros"/>
    <s v="Herramienta que permite identificar desviaciones y asegurar la calidad de los datos dentro de la aplicación de TA, identificando errores y/o inconsistencias de información como Num de Serie."/>
    <m/>
    <d v="2025-01-01T00:00:00"/>
    <x v="42"/>
    <x v="18"/>
    <n v="90"/>
    <s v="On time"/>
    <s v="Operaciones"/>
    <m/>
    <s v="Digital Nlatam"/>
    <x v="0"/>
    <s v="Digital"/>
    <m/>
    <s v="Anabel Estrada"/>
    <s v="Héctor Cuéllar"/>
    <s v="Uriel Torres"/>
    <s v="Miguel Delgado"/>
    <s v="Nacional"/>
    <s v="Si"/>
    <s v="Pilar Arenas"/>
    <s v="Producción/Distribución Envasados"/>
    <n v="3"/>
    <n v="5"/>
    <n v="4"/>
    <n v="5"/>
    <n v="0"/>
    <n v="3"/>
    <n v="3"/>
    <n v="345"/>
    <n v="5"/>
    <n v="5"/>
    <s v="Validar con Gera y Uriel"/>
    <n v="3"/>
    <n v="1"/>
    <n v="1"/>
    <n v="3"/>
    <e v="#VALUE!"/>
    <m/>
    <s v="S:  Tablero de alta de activos elaborado y liberado en validación. Muestra activos que ingresan por registros de activos (la que debe ser) y los que ingresan por otros medio (recolecta, etc.) esto es FASE 1._x000a_N: AMEF_x000a__x000a_N: Realizar un AMEF y validar nuevos requerimientos para el tablero."/>
    <s v="Sesión de seguimiento con Anabel 3 al 7 de Marzo"/>
    <s v="Compliance"/>
    <m/>
    <s v="Asset Control"/>
    <m/>
    <m/>
    <m/>
    <m/>
    <m/>
    <m/>
    <m/>
    <n v="0"/>
    <m/>
    <m/>
    <x v="0"/>
  </r>
  <r>
    <m/>
    <n v="7"/>
    <m/>
    <m/>
    <s v="Modificación de las reglas de corte y prioridades en JDE para Medigas en JDE"/>
    <s v="Modificación de las reglas de decision digitales en JDE para los cortes de pedidos y convenios de Medigas para planta Nogalar en función de los acuerdos comerciales y la Operación de planta. Es necesario modificar la lógica actual del módulo de órdenes en JDE con una serie de reglas de corte predefinidas que se traslapan con reglas de convenios negocioados con instituciones Privadas."/>
    <m/>
    <d v="2025-05-14T00:00:00"/>
    <x v="37"/>
    <x v="5"/>
    <n v="174"/>
    <s v="On time"/>
    <s v="Operaciones"/>
    <s v="No"/>
    <s v="IT Group"/>
    <x v="0"/>
    <s v="IT Local"/>
    <m/>
    <s v="Karla Rodriguez"/>
    <s v="Luis Banda"/>
    <s v="Sergio Israel Rdgz"/>
    <s v="Miguel Delgado"/>
    <s v="Desarrollo de Negocios"/>
    <s v="Si"/>
    <s v="Marina Dávila"/>
    <s v="Marketing/Ventas Cilindros"/>
    <n v="3"/>
    <n v="5"/>
    <n v="1"/>
    <n v="5"/>
    <n v="5"/>
    <n v="3"/>
    <n v="3"/>
    <n v="375"/>
    <n v="5"/>
    <n v="5"/>
    <n v="3"/>
    <n v="5"/>
    <n v="5"/>
    <n v="3"/>
    <n v="3"/>
    <n v="435"/>
    <n v="810"/>
    <s v="S: Se da de alta card 34872, las pruebas resultaron correctas._x000a_N: Se pedirá pasar el desarrollo a producción"/>
    <s v="Una vez realizados los ajustes en el ambiente de producción, se deberá llevar a cabo una prueba piloto del proceso que actualizará la información. Si el resultado es satisfactorio y el funcionamiento es el esperado, se procederá con la solicitud de calendarización del proceso de forma automática."/>
    <s v="Servicio / Compliance"/>
    <m/>
    <s v="Customer Service_x000a_"/>
    <m/>
    <m/>
    <m/>
    <m/>
    <m/>
    <m/>
    <m/>
    <n v="0"/>
    <m/>
    <m/>
    <x v="0"/>
  </r>
  <r>
    <m/>
    <n v="20"/>
    <m/>
    <m/>
    <s v="Visor de Mantenimiento para PGS"/>
    <s v="Visor que permita tener en forma de resumen toda la informacíón sobre mantenimientos de pgs´s en plantas envasados: Plantas, operadores, cantidad pgs, tipos de mantenimientos, horas, productividad, costos."/>
    <m/>
    <m/>
    <x v="30"/>
    <x v="30"/>
    <n v="34"/>
    <s v="On time"/>
    <s v="Operaciones"/>
    <m/>
    <s v="Digital Nlatam - Practicantes"/>
    <x v="3"/>
    <s v="Digital"/>
    <s v="Miguel González"/>
    <s v="Diego Carpio"/>
    <s v="Heberto Marín"/>
    <m/>
    <s v="Miguel Delgado"/>
    <s v="Operaciones"/>
    <m/>
    <s v="Marina Dávila"/>
    <m/>
    <n v="3"/>
    <n v="5"/>
    <n v="1"/>
    <n v="5"/>
    <n v="0"/>
    <n v="3"/>
    <n v="3"/>
    <n v="300"/>
    <n v="5"/>
    <n v="5"/>
    <n v="2"/>
    <n v="3"/>
    <n v="5"/>
    <n v="5"/>
    <n v="5"/>
    <n v="450"/>
    <n v="750"/>
    <m/>
    <m/>
    <s v="Control"/>
    <m/>
    <s v="Time reduction"/>
    <m/>
    <m/>
    <m/>
    <m/>
    <m/>
    <m/>
    <m/>
    <n v="0"/>
    <m/>
    <m/>
    <x v="6"/>
  </r>
  <r>
    <m/>
    <n v="1"/>
    <m/>
    <n v="30619"/>
    <s v="Reporte de Dotaciones Negativas"/>
    <s v="Enviar un reporte o alerta a vendedores y facturistas cuando se encuentre un caso de dotación negativa reciente de cualquier producto, basado en la última actualización de dotaciones de clientes y localidades (Alertar si el cliente presenta una dotación negativa y además en el periodo de actualización anterior tuvo una dotación mayor)"/>
    <m/>
    <d v="2025-03-24T00:00:00"/>
    <x v="46"/>
    <x v="19"/>
    <n v="139"/>
    <s v="On time"/>
    <s v="Operaciones"/>
    <m/>
    <s v="Digital Nlatam"/>
    <x v="0"/>
    <s v="Digital "/>
    <m/>
    <s v="Erika Acosta"/>
    <s v="Erika Acosta"/>
    <s v="Gustavo Primo"/>
    <s v="Aldo Maldonado"/>
    <s v="Operaciones"/>
    <s v="Sí"/>
    <s v="Marina Dávila"/>
    <s v="Producción/Distribución Envasados"/>
    <n v="5"/>
    <n v="5"/>
    <n v="3"/>
    <n v="5"/>
    <n v="1"/>
    <n v="3"/>
    <n v="3"/>
    <n v="375"/>
    <n v="5"/>
    <n v="5"/>
    <n v="4"/>
    <n v="5"/>
    <n v="5"/>
    <n v="5"/>
    <n v="3"/>
    <n v="480"/>
    <n v="855"/>
    <s v="S:Se terminaron los desarrollos según los requerimientos y se realizaron pruebas. La herramienta fue liberada en producción dentro del dashboard GAP-Inventario Añejamiento_x000a_N: Despliegue por parte del negocio con usuarios"/>
    <m/>
    <s v="Control de Activos"/>
    <n v="0"/>
    <s v="Asset Control"/>
    <m/>
    <m/>
    <m/>
    <m/>
    <m/>
    <m/>
    <m/>
    <n v="0"/>
    <m/>
    <m/>
    <x v="0"/>
  </r>
  <r>
    <m/>
    <n v="90"/>
    <m/>
    <n v="30619"/>
    <s v="Cambio de reporte GAP / inventario de tableau a Power BI"/>
    <s v="Migración de reportes de Tableau a power BI."/>
    <m/>
    <s v="TBD"/>
    <x v="47"/>
    <x v="15"/>
    <n v="489"/>
    <s v="On time"/>
    <s v="Operaciones"/>
    <m/>
    <s v="Digital Nlatam"/>
    <x v="0"/>
    <s v="IT"/>
    <m/>
    <s v="Erika Acosta"/>
    <s v="Erika Acosta"/>
    <s v="Gustavo Primo / Juan Romero "/>
    <s v="Aldo Maldonado"/>
    <m/>
    <s v="Sí"/>
    <s v="Pilar Arenas"/>
    <s v="Producción/Distribución Envasados"/>
    <n v="3"/>
    <n v="5"/>
    <n v="2"/>
    <n v="5"/>
    <n v="0"/>
    <n v="3"/>
    <n v="3"/>
    <n v="315"/>
    <n v="5"/>
    <n v="5"/>
    <n v="2"/>
    <n v="5"/>
    <n v="3"/>
    <n v="3"/>
    <n v="3"/>
    <n v="390"/>
    <n v="705"/>
    <s v="S: Ya se tiene una versión actual, los cambios están en desarrollo, se ha dado prioridad a Homecare_x000a_N: Terminar desarrollos, validar información y desplegar. Revision final ultima semana de Mayo"/>
    <s v="1. Sesión de seguimiento con Gerardo y Erika para armar plan de trabajo y prioridad para la migración de los reportes semana 24 al 28 de feb"/>
    <s v="Control de Activos"/>
    <m/>
    <s v="Time reduction"/>
    <m/>
    <m/>
    <m/>
    <m/>
    <m/>
    <m/>
    <m/>
    <n v="0"/>
    <m/>
    <m/>
    <x v="0"/>
  </r>
  <r>
    <m/>
    <n v="1"/>
    <m/>
    <m/>
    <s v="App para la Digitalización del proceso de registro de Mtto de Cilindros"/>
    <s v="Se sustituyen formatos de Excel por una APP que permite registrar la información de los Mttos de Cil. y PGS relacionado hasta 17 servicios distintos con su respectivo costo y tiempo para medir eficiencias del proceso por operador y planta"/>
    <m/>
    <d v="2025-03-07T00:00:00"/>
    <x v="48"/>
    <x v="13"/>
    <n v="41"/>
    <s v="On time"/>
    <s v="Operaciones"/>
    <s v="No"/>
    <s v="Digital Nlatam - Practicantes"/>
    <x v="0"/>
    <s v="Digital"/>
    <s v="Santiago Juárez"/>
    <s v="Diego Carpio"/>
    <s v="Heberto Marin"/>
    <s v="NA"/>
    <s v="Miguel Delgado"/>
    <s v="Operaciones"/>
    <s v="Si"/>
    <s v="Claudia Oliden"/>
    <s v="Producción/Distribución Envasados"/>
    <n v="3"/>
    <n v="5"/>
    <n v="1"/>
    <n v="5"/>
    <n v="3"/>
    <n v="3"/>
    <n v="5"/>
    <n v="375"/>
    <n v="5"/>
    <n v="5"/>
    <n v="5"/>
    <n v="3"/>
    <n v="5"/>
    <n v="5"/>
    <n v="5"/>
    <n v="495"/>
    <n v="870"/>
    <s v="S: App terminada y presentada en el comité digitalización"/>
    <s v="Terminado"/>
    <n v="75000"/>
    <m/>
    <s v="Time reduction"/>
    <m/>
    <m/>
    <m/>
    <m/>
    <m/>
    <m/>
    <m/>
    <n v="0"/>
    <m/>
    <m/>
    <x v="0"/>
  </r>
  <r>
    <m/>
    <n v="1"/>
    <m/>
    <m/>
    <s v="Herramienta Digital (visor) de KPI´s  básicos del proceso de Mantenimiento de Cilindros. _x000a_"/>
    <s v="Dashboard que permite la generación automática delos KPIs básicos del proceso e Mtto de Cilindros  que actualmente se generan de manera manual en plantas PGP._x000a_"/>
    <m/>
    <d v="2025-04-15T00:00:00"/>
    <x v="7"/>
    <x v="20"/>
    <n v="30"/>
    <s v="On time"/>
    <s v="Operaciones"/>
    <s v="No"/>
    <s v="Digital Nlatam - Practicantes"/>
    <x v="0"/>
    <s v="Digital"/>
    <s v="Santiago Juárez"/>
    <s v="Diego Carpio"/>
    <s v="Heberto Marin"/>
    <s v="NA"/>
    <s v="Miguel Delgado"/>
    <s v="Operaciones"/>
    <s v="Si"/>
    <s v="Claudia Oliden"/>
    <s v="Producción/Distribución Envasados"/>
    <n v="3"/>
    <n v="5"/>
    <n v="1"/>
    <n v="5"/>
    <n v="3"/>
    <n v="3"/>
    <n v="5"/>
    <n v="375"/>
    <n v="5"/>
    <n v="5"/>
    <n v="5"/>
    <n v="3"/>
    <n v="5"/>
    <n v="5"/>
    <n v="5"/>
    <n v="495"/>
    <n v="870"/>
    <s v="S: Se finalizó el visor con los KPIS básicos de productividad en mantenimiento de cilindros._x000a_N: Como siguiente proyecto se incluirán los costos de los insumos para los mantenimientos al tablero para validación de costos del proceso por planta."/>
    <s v="Terminado. La siguiente etapa del visor será realizado por Miguel González (donde se incluyen costos de insumos de mantenimientos)."/>
    <s v="Eficiencia Operativa"/>
    <m/>
    <s v="Time reduction"/>
    <m/>
    <m/>
    <m/>
    <m/>
    <m/>
    <m/>
    <m/>
    <n v="0"/>
    <m/>
    <m/>
    <x v="0"/>
  </r>
  <r>
    <m/>
    <n v="19"/>
    <m/>
    <m/>
    <s v="APP Mantenimiento para PGS"/>
    <s v="Aplicación para la captura de actividades realizadas en cada PGS que se le da mantenimiento, de manera que arroje las horas y costos incurridos así como un % de productividad por cada operador y que permita conocer el estatus de los PGS que se encuentran en el talller de mantenimiento."/>
    <m/>
    <m/>
    <x v="33"/>
    <x v="31"/>
    <n v="62"/>
    <s v="On time"/>
    <s v="Operaciones"/>
    <m/>
    <s v="Digital Nlatam - Practicantes"/>
    <x v="0"/>
    <s v="Digital"/>
    <s v="Miguel González"/>
    <s v="Diego Carpio"/>
    <s v="Heberto Marín"/>
    <m/>
    <s v="Miguel Delgado"/>
    <s v="Operaciones"/>
    <m/>
    <s v="Marina Dávila"/>
    <m/>
    <n v="3"/>
    <n v="5"/>
    <n v="1"/>
    <n v="5"/>
    <n v="0"/>
    <n v="3"/>
    <n v="3"/>
    <n v="300"/>
    <n v="5"/>
    <n v="5"/>
    <n v="2"/>
    <n v="3"/>
    <n v="5"/>
    <n v="3"/>
    <n v="5"/>
    <n v="420"/>
    <n v="720"/>
    <s v="S: Se entrega a Heberto Marin link de aplicación y tutoriales para capacitación a usuarios"/>
    <m/>
    <s v="Control"/>
    <m/>
    <s v="Time reduction"/>
    <m/>
    <m/>
    <m/>
    <m/>
    <m/>
    <m/>
    <m/>
    <n v="0"/>
    <m/>
    <m/>
    <x v="0"/>
  </r>
  <r>
    <s v="E8"/>
    <n v="1"/>
    <m/>
    <m/>
    <s v="Segmentación de clientes CIAC - Norte"/>
    <s v="Proceso automático para actualizar la segmentación de los clientes de PGP según sus criterios de comportamiento"/>
    <m/>
    <d v="2024-09-01T00:00:00"/>
    <x v="21"/>
    <x v="7"/>
    <n v="417"/>
    <s v="On time"/>
    <s v="Servicio al Cliente"/>
    <m/>
    <s v="Transformación Digital"/>
    <x v="0"/>
    <s v="SSC"/>
    <m/>
    <s v="Oscar Flores"/>
    <s v="Ana Treviño"/>
    <s v="César Paz"/>
    <s v="José Ramón Rodríguez"/>
    <s v="PGP Nte./ Occidente / Noroeste"/>
    <s v="Sí"/>
    <s v="Pilar Arenas"/>
    <s v="Marketing/Ventas Cilindros"/>
    <n v="3"/>
    <n v="5"/>
    <n v="3"/>
    <n v="5"/>
    <n v="3"/>
    <n v="5"/>
    <n v="3"/>
    <n v="405"/>
    <n v="5"/>
    <n v="5"/>
    <n v="2"/>
    <n v="3"/>
    <n v="3"/>
    <n v="5"/>
    <n v="5"/>
    <n v="420"/>
    <n v="825"/>
    <s v="S:Se desarrolló en CRM tablas con los cuestionarios para capturar la información y mediante un reporte combinando calcular los valores de cada segmento al que corresponden los clientes. Actualmente se está utilizando en CIAC Norte_x000a__x000a_N: Replicar a Centro y otras divisiones"/>
    <s v="1. Sesión para revisar el alcance del avance en CRM y definir cómo se puede replicar para el Centro_x000a_2. Tocar base con Gonzalo y Paco porque hay cambio en el alcance de la implementación del CIAC_x000a_3. Incluir dentro del alcance de los practicantes el diseño del proceso automático de la segmentación"/>
    <s v="Reducción de Tiempo"/>
    <m/>
    <s v="Time reduction"/>
    <m/>
    <m/>
    <m/>
    <m/>
    <m/>
    <m/>
    <m/>
    <n v="0"/>
    <m/>
    <m/>
    <x v="0"/>
  </r>
  <r>
    <s v="G4"/>
    <n v="30"/>
    <m/>
    <n v="30648"/>
    <s v="Speach Analytics para CSC"/>
    <s v="Herramienta en el CSC Medigas que detecte palabras  de situaciones críticas que alarme la situación. Generar una herramienta alterna a Berint (detección) y que escale automáticamente casos críticos en Medigas."/>
    <m/>
    <d v="2024-07-01T00:00:00"/>
    <x v="49"/>
    <x v="6"/>
    <m/>
    <s v="Cancelado"/>
    <s v="Servicio al Cliente"/>
    <m/>
    <s v="Digital Nlatam"/>
    <x v="1"/>
    <s v="Digital "/>
    <m/>
    <s v="Marcela Hernández"/>
    <s v="Marcela Hernández"/>
    <s v="Iván Arredondo"/>
    <s v="Tania Mercado"/>
    <s v="Finanzas /Compras / IT"/>
    <s v="Sí"/>
    <s v="Marina Dávila"/>
    <s v="Finanzas/RH/Compras/Nitropet"/>
    <n v="4"/>
    <n v="5"/>
    <n v="1"/>
    <n v="5"/>
    <n v="1"/>
    <n v="1"/>
    <n v="5"/>
    <n v="330"/>
    <n v="3"/>
    <n v="2"/>
    <n v="1"/>
    <n v="5"/>
    <n v="3"/>
    <n v="1"/>
    <n v="5"/>
    <n v="300"/>
    <n v="630"/>
    <s v="S: Se identificó la necesidad en CSC. Analizado posibles soluciones_x000a_Actualmente no se tiene acceso a las BD de Atento, esto limita explotar la informacion_x000a__x000a_N: Definir soluciones potenciales y evaluarlas"/>
    <s v="Su utilizaba el speach Analytics pero quedó obsoleto, se implementó servicio por parte de Atento &quot;Insight&quot; el cual detecta sintomas y urgencias en la llamada (revisado con Karla Rdz)"/>
    <m/>
    <s v="Soft"/>
    <s v="Control de incidencias y optimización del proceso"/>
    <m/>
    <m/>
    <m/>
    <m/>
    <m/>
    <m/>
    <m/>
    <n v="0"/>
    <m/>
    <m/>
    <x v="1"/>
  </r>
  <r>
    <m/>
    <n v="57"/>
    <m/>
    <m/>
    <s v="Integración Argus con CRM "/>
    <s v="Integración información organizada de contratos con Argus a CRM"/>
    <m/>
    <d v="2025-05-23T00:00:00"/>
    <x v="1"/>
    <x v="1"/>
    <m/>
    <s v="No iniciado"/>
    <s v="Servicio al Cliente"/>
    <s v="No"/>
    <s v="Transformación Digital"/>
    <x v="2"/>
    <s v="TBD"/>
    <s v="NA"/>
    <s v="Edgar Madrigal"/>
    <s v="NinfaEdith Fernández"/>
    <m/>
    <s v="Tania Mercado"/>
    <s v="Finanzas /Compras / IT"/>
    <s v="Sí"/>
    <s v="Claudia Oliden"/>
    <s v="Finanzas/RH/Compras/Nitropet"/>
    <n v="3"/>
    <n v="5"/>
    <n v="3"/>
    <n v="5"/>
    <n v="1"/>
    <n v="3"/>
    <n v="5"/>
    <n v="375"/>
    <n v="3"/>
    <n v="5"/>
    <n v="3"/>
    <n v="5"/>
    <n v="3"/>
    <n v="3"/>
    <n v="3"/>
    <n v="375"/>
    <n v="750"/>
    <s v="S: Por iniciar._x000a_N: Se programará sesión con NinfaEdith Fdz, Edgar Madrigal y Gerardo Moya."/>
    <s v="En siguiente sesión de validación con PYC se definirá alcance de este proyecto para tocar luego base con Edgar Madrigal_x000a_"/>
    <m/>
    <m/>
    <m/>
    <m/>
    <m/>
    <m/>
    <m/>
    <m/>
    <m/>
    <m/>
    <n v="0"/>
    <m/>
    <m/>
    <x v="2"/>
  </r>
  <r>
    <m/>
    <n v="120"/>
    <m/>
    <m/>
    <s v="Conexión CONSOL con TA para el rastreo de cilindros de Gases Especiales"/>
    <s v="Fase 1. Rastrear con TA los cilindros pedidos a través de CONSOL desde su salida de planta Santo Domingo a localidades Linde y posteriormente al cliente._x000a_Fase 2. Programación automática en JDE_x000a_"/>
    <m/>
    <d v="2024-12-01T00:00:00"/>
    <x v="1"/>
    <x v="1"/>
    <m/>
    <s v="No iniciado"/>
    <s v="Servicio al Cliente"/>
    <m/>
    <s v="IT Group"/>
    <x v="2"/>
    <s v="SSC"/>
    <m/>
    <s v="Raúl Gallegos "/>
    <s v="Arael Mejía"/>
    <s v="TBD"/>
    <s v="Aldo Maldonado"/>
    <m/>
    <s v="Sí"/>
    <s v="Pilar Arenas"/>
    <m/>
    <n v="5"/>
    <n v="5"/>
    <n v="3"/>
    <n v="5"/>
    <n v="1"/>
    <n v="3"/>
    <n v="3"/>
    <n v="375"/>
    <m/>
    <m/>
    <m/>
    <m/>
    <m/>
    <m/>
    <m/>
    <n v="0"/>
    <n v="375"/>
    <s v="S: Actualmente se tienen herramientas como Green Mile que permite rastrear un pedido._x000a_N: Revisar con el negocio los requerimientos para definir alcance"/>
    <m/>
    <m/>
    <m/>
    <s v="Control de activos"/>
    <m/>
    <m/>
    <m/>
    <m/>
    <m/>
    <m/>
    <m/>
    <n v="0"/>
    <m/>
    <m/>
    <x v="2"/>
  </r>
  <r>
    <s v="G8"/>
    <n v="13"/>
    <m/>
    <n v="30647"/>
    <s v="OrderGPT para Gases Envasados"/>
    <s v="Solución de IA enfocada en CSC Envasados  que interpreta mails con pedidos, resumiendo solicitud y crea pedido (orden) en JDE."/>
    <m/>
    <s v="TBD"/>
    <x v="16"/>
    <x v="32"/>
    <n v="293"/>
    <s v="On time"/>
    <s v="Servicio al Cliente"/>
    <m/>
    <s v="Digital Nlatam"/>
    <x v="3"/>
    <s v="Digital EEUU"/>
    <m/>
    <s v="Karla Rodriguez"/>
    <s v="Karla Rodriguez"/>
    <s v="Adolfo Olmedo/Lei Sun"/>
    <s v="José Ramón Rodríguez"/>
    <s v="Finanzas /Compras / IT"/>
    <s v="Sí"/>
    <s v="Marina Dávila"/>
    <s v="Finanzas/RH/Compras/Nitropet"/>
    <n v="4"/>
    <n v="5"/>
    <n v="5"/>
    <n v="5"/>
    <n v="1"/>
    <n v="1"/>
    <n v="5"/>
    <n v="375"/>
    <n v="5"/>
    <n v="5"/>
    <n v="1"/>
    <n v="3"/>
    <n v="3"/>
    <n v="3"/>
    <n v="3"/>
    <n v="255"/>
    <n v="630"/>
    <s v="S: Ya está en desarrollo."/>
    <m/>
    <n v="36000"/>
    <m/>
    <s v="Time reduction"/>
    <m/>
    <m/>
    <m/>
    <m/>
    <m/>
    <m/>
    <m/>
    <n v="0"/>
    <m/>
    <m/>
    <x v="5"/>
  </r>
  <r>
    <s v="A1"/>
    <n v="1"/>
    <m/>
    <m/>
    <s v="Nitro for CSC"/>
    <s v="Asistente virtual de consulta de agentes del CSC para brindar respuestas e información a pacientes de Medigas. Haciendo mas confiable y rápida la respuesta"/>
    <m/>
    <d v="2024-08-01T00:00:00"/>
    <x v="22"/>
    <x v="20"/>
    <n v="143"/>
    <s v="On time"/>
    <s v="Servicio al Cliente"/>
    <m/>
    <s v="Digital Nlatam - Citizen Developers"/>
    <x v="0"/>
    <s v="Global AI"/>
    <m/>
    <s v="Marcela Hernández"/>
    <s v="Marcela Hernández"/>
    <s v="Iván Arredondo"/>
    <s v="Tania Mercado"/>
    <s v="Finanzas /Compras / IT"/>
    <s v="Sí"/>
    <s v="Marina Dávila"/>
    <s v="Finanzas/RH/Compras/Nitropet"/>
    <n v="3"/>
    <n v="5"/>
    <n v="5"/>
    <n v="5"/>
    <n v="0"/>
    <n v="3"/>
    <n v="5"/>
    <n v="390"/>
    <n v="5"/>
    <n v="5"/>
    <n v="2"/>
    <n v="3"/>
    <n v="3"/>
    <n v="5"/>
    <n v="5"/>
    <n v="420"/>
    <n v="810"/>
    <s v="S: Información cargada en Nitro lista para su uso y liberación_x000a_N: CSC tiene nueva opción de usar herramienta De Atento con mayor funcionalidad."/>
    <m/>
    <s v="Mejora en Servicio"/>
    <n v="0"/>
    <s v="Customer Service_x000a_"/>
    <m/>
    <m/>
    <m/>
    <m/>
    <m/>
    <m/>
    <m/>
    <n v="0"/>
    <m/>
    <m/>
    <x v="0"/>
  </r>
  <r>
    <m/>
    <n v="17"/>
    <m/>
    <m/>
    <s v="QR para descarga de certificados de calidad Gases puros"/>
    <s v="Replicar la funcionalidad de Ecuador para descarga de certificados de calidad para gases puros"/>
    <m/>
    <d v="2025-02-01T00:00:00"/>
    <x v="50"/>
    <x v="6"/>
    <n v="278"/>
    <s v="Stand by"/>
    <s v="Servicio al Cliente"/>
    <m/>
    <s v="IT Group"/>
    <x v="3"/>
    <s v="IT Local "/>
    <s v="N/A"/>
    <s v="Raúl Gallegos "/>
    <s v="Arael Mejía"/>
    <s v="Ismael Hernández"/>
    <s v="Aldo Maldonado"/>
    <s v="Gases Especiales"/>
    <s v="Sí"/>
    <s v="Pilar Arenas"/>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con Raul Gallegos, su equipo, Rodolfo Gomez, Ismael Hernández._x000a_30 / 06 / 2025 Está lista de espera de IT"/>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4. Esta en lista de espera por IT _x000a_"/>
    <m/>
    <m/>
    <s v="Compliance / Control"/>
    <m/>
    <m/>
    <m/>
    <m/>
    <m/>
    <m/>
    <m/>
    <n v="0"/>
    <m/>
    <m/>
    <x v="3"/>
  </r>
  <r>
    <m/>
    <n v="1"/>
    <m/>
    <m/>
    <s v="Ordenes Medigas Canceladas"/>
    <s v="Dashboard que muestre las ordenes del negocio de Medigas que han sido canceladas por el operador con sus motivos para su análisis._x000a_Actualización de dashboard estatus de pedidos Medigas_x000a_"/>
    <m/>
    <d v="2025-07-01T00:00:00"/>
    <x v="51"/>
    <x v="33"/>
    <n v="24"/>
    <s v="On time"/>
    <s v="Servicio al Cliente"/>
    <m/>
    <s v="Digital Nlatam - Citizen Developers"/>
    <x v="0"/>
    <s v="Trans Digital"/>
    <s v="Marina Dávila"/>
    <s v="Alan Mendoza"/>
    <s v="Alan Mendoza"/>
    <m/>
    <m/>
    <s v="PGP Nacional"/>
    <s v="Si"/>
    <s v="Marina Dávila"/>
    <s v="Marketing/Ventas Cilindros"/>
    <n v="3"/>
    <n v="5"/>
    <n v="1"/>
    <n v="5"/>
    <n v="0"/>
    <n v="3"/>
    <n v="3"/>
    <n v="300"/>
    <n v="5"/>
    <n v="5"/>
    <n v="3"/>
    <n v="5"/>
    <n v="5"/>
    <n v="5"/>
    <n v="5"/>
    <n v="495"/>
    <n v="795"/>
    <s v="S: Se desarrolla y se libera dashboard de Ordenes Canceladas Medigas así como la actualización del dashboard Estatus Pedidos Medigas dentro del Panel de rutas_x000a_"/>
    <m/>
    <s v="Control"/>
    <m/>
    <s v="Compliance / Control"/>
    <m/>
    <m/>
    <m/>
    <m/>
    <m/>
    <m/>
    <m/>
    <n v="0"/>
    <m/>
    <m/>
    <x v="0"/>
  </r>
  <r>
    <m/>
    <n v="1"/>
    <m/>
    <m/>
    <s v="%Servicio Cumplimiento Servicio Pedidos Medigas"/>
    <s v="Actualización de dashboard de Seguimiento Pedidos Medigas agregando información de %Cumplimiento de Servicio, %de los diferentes estatus de pedidos, agrupación e identificación de las causas de pedidos reprogramados, identificación de pedidos SAOS y Oxígeno domiciliario"/>
    <m/>
    <d v="2025-08-08T00:00:00"/>
    <x v="52"/>
    <x v="34"/>
    <n v="19"/>
    <s v="On time"/>
    <s v="Servicio al Cliente"/>
    <m/>
    <s v="Digital Nlatam - Citizen Developers"/>
    <x v="0"/>
    <s v="Trans Digital"/>
    <s v="Marina Dávila"/>
    <s v="Alan Mendoza"/>
    <s v="Alan Mendoza"/>
    <m/>
    <m/>
    <s v="PGP Nacional"/>
    <s v="Si"/>
    <s v="Marina Dávila"/>
    <s v="Marketing/Ventas Cilindros"/>
    <n v="3"/>
    <n v="5"/>
    <n v="1"/>
    <n v="5"/>
    <n v="0"/>
    <n v="3"/>
    <n v="3"/>
    <n v="300"/>
    <n v="5"/>
    <n v="5"/>
    <n v="5"/>
    <n v="5"/>
    <n v="5"/>
    <n v="5"/>
    <n v="5"/>
    <n v="525"/>
    <n v="825"/>
    <s v="S: Se desarrollan cambios y se publican dentro del Panel de Rutas PDE´s "/>
    <m/>
    <s v="Control"/>
    <m/>
    <s v="Customer Service_x000a_"/>
    <m/>
    <m/>
    <m/>
    <m/>
    <m/>
    <m/>
    <m/>
    <n v="0"/>
    <m/>
    <m/>
    <x v="0"/>
  </r>
  <r>
    <s v="E2"/>
    <n v="35"/>
    <m/>
    <m/>
    <s v="App Medigas, Rediseño"/>
    <s v="Re diseño de App Medigas para permitir que los pacientes soliciten accesorios, cilindros chicos, o la recolección de activos._x000a_"/>
    <m/>
    <m/>
    <x v="23"/>
    <x v="2"/>
    <n v="304"/>
    <s v="Cancelado"/>
    <s v="Servicio al Cliente"/>
    <s v="No"/>
    <s v="Transformación Digital"/>
    <x v="1"/>
    <s v="SSC"/>
    <s v="NA"/>
    <s v="Alan Mendoza"/>
    <s v="Cindy Lozano"/>
    <s v="Christian Carrillo"/>
    <s v="José Ramón Rodríguez"/>
    <s v="Desarrollo de Negocios"/>
    <s v="Sí"/>
    <s v="Claudia Oliden"/>
    <s v="Distribución Bulk/Servicio a Clientes - Instalaciones"/>
    <n v="4"/>
    <n v="5"/>
    <n v="5"/>
    <n v="5"/>
    <n v="1"/>
    <n v="3"/>
    <n v="5"/>
    <n v="420"/>
    <n v="5"/>
    <n v="5"/>
    <n v="2"/>
    <n v="5"/>
    <n v="3"/>
    <n v="1"/>
    <n v="5"/>
    <n v="390"/>
    <n v="810"/>
    <s v="S: Estaba en la etapa de análisis de los requerimientos extra (por pacientes). Originalmente esto surgió por el equipo de T. Digital para generar la adopción por parte de pacientes que siguen marcando al CSC Medigas para solicitudes EXTRA a recargas (otro tipo de accesorio o cilindro y eso no se puede hacer en la APP y es el ajuste que proponía T. Digital). Se quedó en backlog por parte de T. Digital dado que les asignaron otras responsabilidades._x000a_N: En Validación con Edgar Madrigal y Cindy Lozano si se llevará a cabo este año o no."/>
    <s v="Proyecto colocado en backlog por el área de transformación digital dado que es un nice to have y actualmente el equipo se está enfocando en otras necesidades, además que esto nunca fue solicitado por el negocio."/>
    <n v="60000"/>
    <s v="Tiempo - Hard Savings $ 60 K USD (disminución de 4 agentes $25k MXN/mes en CSC por conversión digital)_x000a_"/>
    <s v="Mejora de Servicio a pacientes"/>
    <m/>
    <m/>
    <m/>
    <m/>
    <m/>
    <m/>
    <m/>
    <n v="0"/>
    <m/>
    <m/>
    <x v="4"/>
  </r>
  <r>
    <s v="A3"/>
    <n v="18"/>
    <m/>
    <m/>
    <s v="Implementación Azure B2C"/>
    <s v="Implementación de Azure B2C para unificar cuentas de usuarios en canales digitales: Portales, Recarga Linde web, Apps móviles._x000a_"/>
    <m/>
    <s v="PROYECTO ANTERIOR"/>
    <x v="9"/>
    <x v="31"/>
    <n v="335"/>
    <s v="On time"/>
    <s v="Servicio al Cliente"/>
    <s v="No"/>
    <s v="Transformación Digital"/>
    <x v="0"/>
    <s v="SSC"/>
    <s v="NA"/>
    <s v="Edgar Madrigal"/>
    <s v="Cindy Lozano"/>
    <s v="Christian Carrillo"/>
    <s v="José Ramón Rodríguez"/>
    <s v="Desarrollo de Negocios"/>
    <s v="Sí"/>
    <s v="Claudia Oliden"/>
    <s v="Marketing/Ventas Cilindros"/>
    <n v="3"/>
    <n v="5"/>
    <n v="5"/>
    <n v="5"/>
    <n v="0"/>
    <n v="3"/>
    <n v="5"/>
    <n v="390"/>
    <n v="3"/>
    <n v="5"/>
    <n v="2"/>
    <n v="5"/>
    <n v="3"/>
    <n v="1"/>
    <n v="3"/>
    <n v="330"/>
    <n v="720"/>
    <s v="S: Desarrollo terminado, en etapa de estabilización previo al Go Live."/>
    <m/>
    <m/>
    <m/>
    <s v="Customer Service_x000a_"/>
    <m/>
    <m/>
    <m/>
    <m/>
    <m/>
    <m/>
    <m/>
    <n v="0"/>
    <m/>
    <m/>
    <x v="0"/>
  </r>
  <r>
    <m/>
    <n v="16"/>
    <m/>
    <m/>
    <s v="ECOA etapa II Mezclas especiales"/>
    <s v="Replicar la funcionalidad de ECOA para gases puros para las Mezclas especiales. Consiste en el desarrollo de reportes y certificados de calidad para las mezclas especiales. (etapa 1 réplica de código QR)"/>
    <m/>
    <s v="TBD"/>
    <x v="31"/>
    <x v="6"/>
    <n v="306"/>
    <s v="Stand by"/>
    <s v="Servicio al Cliente"/>
    <m/>
    <s v="IT Group"/>
    <x v="3"/>
    <s v="IT Local "/>
    <s v="N/A"/>
    <s v="Raúl Gallegos "/>
    <s v="Arael Mejía"/>
    <s v="Ismael Hernández"/>
    <s v="Aldo Maldonado"/>
    <m/>
    <s v="Sí"/>
    <s v="Pilar Arenas"/>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19 Feb con Raul Gallegos, su equipo, Rodolfo Gomez, Ismael Hernández."/>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
    <m/>
    <s v="$TBD"/>
    <s v="Compliance / Control"/>
    <m/>
    <m/>
    <m/>
    <m/>
    <m/>
    <m/>
    <m/>
    <n v="0"/>
    <m/>
    <m/>
    <x v="3"/>
  </r>
  <r>
    <m/>
    <n v="27"/>
    <s v="AM03473"/>
    <m/>
    <s v="Automatización para la Gestión de Altas de Pacientes ISSSTE"/>
    <s v="El proyecto consiste en desarrollar un proceso automatizado para la alta de pacientes y la generación del servicio inicial a partir de solicitudes enviadas vía correo electrónico. Las solicitudes, que incluyen documentos PDF con la información, serán procesadas mediante la herramienta Argus, basada en inteligencia artificial, para descifrar y convertir el contenido en datos estructurados. Posteriormente, estos datos se integrarán en el CRM y en JDE para crear el registro del paciente y la orden, completando el ciclo con la confirmación automática enviada a la institución._x000a_El objetivo principal es optimizar el tiempo de respuesta, asegurando que cada solicitud sea atendida en menos de 30 minutos, cumpliendo con los estándares establecidos por contrato. Esto permitirá sustituir el flujo manual actual, que ha generado incumplimientos en dicha métrica, con un proceso eficiente y completamente automatizado."/>
    <m/>
    <d v="2025-05-03T00:00:00"/>
    <x v="53"/>
    <x v="30"/>
    <n v="153"/>
    <s v="On time"/>
    <s v="Servicio al Cliente"/>
    <s v="No"/>
    <s v="Transformación Digital"/>
    <x v="3"/>
    <s v="T. Digital, Digitalización"/>
    <s v="NA"/>
    <s v="Alan Mendoza"/>
    <s v="Luis Banda"/>
    <s v="Adolfo Olmedo"/>
    <s v="José Ramón Rodríguez"/>
    <s v="Desarrollo de Negocios"/>
    <s v="Sí"/>
    <s v="Claudia Oliden"/>
    <s v="Marketing/Ventas Cilindros"/>
    <n v="5"/>
    <n v="5"/>
    <n v="5"/>
    <n v="5"/>
    <m/>
    <n v="3"/>
    <n v="3"/>
    <n v="345"/>
    <n v="4"/>
    <n v="4"/>
    <n v="2"/>
    <n v="3"/>
    <n v="5"/>
    <n v="1"/>
    <n v="1"/>
    <n v="270"/>
    <n v="615"/>
    <s v="S: En proceso la orden de compra para empezar el desarrollo. "/>
    <m/>
    <s v="Tiempo / Compliance"/>
    <m/>
    <s v="Customer Service_x000a_"/>
    <m/>
    <m/>
    <m/>
    <m/>
    <m/>
    <m/>
    <m/>
    <n v="0"/>
    <m/>
    <m/>
    <x v="3"/>
  </r>
  <r>
    <m/>
    <n v="117"/>
    <m/>
    <m/>
    <s v="Seguimiento a tareas de Seguridad SOS a través de Teams."/>
    <s v="Generación de grupos de TEAMS donde personal de Linde pueda documentar y dar seguimientos a hallazgos de seguridad y limpieza en localidades."/>
    <m/>
    <s v="TBD"/>
    <x v="42"/>
    <x v="6"/>
    <n v="307"/>
    <s v="Cancelado"/>
    <s v="SHEQ"/>
    <m/>
    <s v="Digital Nlatam - Citizen Developers"/>
    <x v="1"/>
    <s v="Digital "/>
    <s v="Claudia Oliden"/>
    <s v="Obed Vázquez"/>
    <s v="Obed Vázquez"/>
    <s v="no asignado"/>
    <s v="Armando Guerrero"/>
    <m/>
    <s v="Sí"/>
    <s v="Marina Dávila"/>
    <m/>
    <n v="3"/>
    <n v="5"/>
    <n v="5"/>
    <n v="5"/>
    <n v="1"/>
    <n v="3"/>
    <n v="5"/>
    <n v="405"/>
    <m/>
    <m/>
    <m/>
    <m/>
    <m/>
    <m/>
    <m/>
    <n v="0"/>
    <n v="405"/>
    <s v="S: Se enlista necesidad general_x000a_N: Se requiere reunión con Negocio para detallar alcances y detalle de requerimientos"/>
    <m/>
    <m/>
    <m/>
    <m/>
    <m/>
    <m/>
    <m/>
    <m/>
    <m/>
    <m/>
    <m/>
    <n v="0"/>
    <m/>
    <m/>
    <x v="2"/>
  </r>
  <r>
    <s v="E5"/>
    <n v="104"/>
    <s v="GPG33156"/>
    <m/>
    <s v="Email automation Customer Insight / AI"/>
    <s v="Envío de correos automáticos a grupos de clientes en función del cumplimiento de criterios predefinidos, para generar clientes potenciales de Ventas Nuevas."/>
    <m/>
    <s v="TBD"/>
    <x v="54"/>
    <x v="16"/>
    <n v="362"/>
    <s v="On time"/>
    <s v="Ventas &amp; Mkt."/>
    <m/>
    <s v="Transformación Digital"/>
    <x v="0"/>
    <s v="Externo"/>
    <s v="Desarrollo de Negocios"/>
    <s v="Tania Castorena"/>
    <s v="Jorge Villarreal"/>
    <s v="Externo"/>
    <s v="José Ramón Rodríguez"/>
    <s v="Desarrollo de Negocios"/>
    <s v="Sí"/>
    <s v="Marina Dávila"/>
    <m/>
    <n v="3"/>
    <n v="5"/>
    <n v="5"/>
    <n v="5"/>
    <n v="3"/>
    <n v="3"/>
    <n v="3"/>
    <n v="405"/>
    <n v="3"/>
    <n v="3"/>
    <n v="2"/>
    <n v="3"/>
    <n v="3"/>
    <n v="1"/>
    <n v="3"/>
    <n v="270"/>
    <n v="675"/>
    <s v="S: Liberada y funcionando con campaña actual. Promoción del COBOT. 27Ene25. 2600 correos que generaron 30 leads interesados en una prueba._x000a_N: Seguimiento a la campaña actual y diseño de nuevas campañas"/>
    <s v="Se revisó con Adalberto Mejía estatus y se identifica la necesidad de depurar datos de contacto (e-mails) con perfil de dueños de empresa y tomadores de decisiones. Sesión De Adalberto con Tania Castorena semana del 2 de Mayo para revisar estatus"/>
    <n v="500000"/>
    <m/>
    <s v="Add. Sales"/>
    <m/>
    <m/>
    <m/>
    <m/>
    <m/>
    <m/>
    <m/>
    <n v="0"/>
    <m/>
    <m/>
    <x v="0"/>
  </r>
  <r>
    <s v="A5"/>
    <n v="1"/>
    <s v="AM03524"/>
    <n v="27157"/>
    <s v="Rental &amp; Fees Tracking RPA/AI"/>
    <s v="Herramienta para automatizar el cobro de rentas a clientes y dar seguimiento. (Etapa 1 Dashboard de datos)"/>
    <m/>
    <s v="TBD"/>
    <x v="55"/>
    <x v="7"/>
    <n v="425"/>
    <s v="On time"/>
    <s v="Ventas &amp; Mkt."/>
    <m/>
    <s v="Digital Nlatam"/>
    <x v="0"/>
    <s v="Digital EEUU"/>
    <m/>
    <s v="Oscar Flores"/>
    <s v="Oscar Flores / Alejandro Torres"/>
    <s v="Iván Arredondo/Lei Sun"/>
    <s v="José Ramón Rodríguez"/>
    <s v="PGP Norte"/>
    <s v="Sí"/>
    <s v="Marina Dávila"/>
    <s v="Marketing/Ventas Cilindros"/>
    <n v="5"/>
    <n v="5"/>
    <n v="5"/>
    <n v="5"/>
    <n v="3"/>
    <n v="3"/>
    <n v="5"/>
    <n v="465"/>
    <n v="5"/>
    <n v="5"/>
    <n v="2"/>
    <n v="3"/>
    <n v="3"/>
    <n v="5"/>
    <n v="3"/>
    <n v="390"/>
    <n v="855"/>
    <s v="S: Identificación de oportunidades de incremento del ingreso por cobro de rentas. Versión conectada a JDE México, con detalle de casos por vendedor. Liberado para identificar oportunidades de cobro_x000a__x000a_N: Se realiza presentación de la Htta y en proceso capacitaciones a personal"/>
    <s v="Armar plan de despliegue - Programar las sesiones de capacitación con Gtes _x000a_Actualizar valores de target para rentas, con la Corporación  - completo_x000a_Desarrollar tablero para el tracking de beneficios con apoyo de la Corporación_x000a_Sesión para validar cómo conectarlo con CRM y programar tareas para ventas_x000a_"/>
    <n v="300000"/>
    <m/>
    <s v="Add. Sales"/>
    <m/>
    <m/>
    <n v="25557"/>
    <n v="13000"/>
    <m/>
    <m/>
    <m/>
    <n v="38557"/>
    <d v="2025-05-01T00:00:00"/>
    <d v="2026-04-01T00:00:00"/>
    <x v="0"/>
  </r>
  <r>
    <s v="G1"/>
    <n v="101"/>
    <m/>
    <m/>
    <s v="Trackabout Value Streams. Automatización de la generación de la órden para facturar a clientes cilindros dañados."/>
    <s v="Identificar los activos dañados por clientes, que deben ser dados de baja por ya no ser aptos para servicio, o bien que requieren un mantenimiento para continuar en operación y automatizar el cobro al cliente y éstos facturarlos automaticamente al cliente en un proceso Automático"/>
    <m/>
    <d v="2024-12-01T00:00:00"/>
    <x v="1"/>
    <x v="1"/>
    <m/>
    <s v="No iniciado"/>
    <s v="Ventas &amp; Mkt."/>
    <m/>
    <s v="Digital Nlatam"/>
    <x v="2"/>
    <s v="Digital"/>
    <m/>
    <s v="Jessica Zanella"/>
    <s v="Jessica Zanella"/>
    <s v="Uriel Torres"/>
    <s v="Aldo Maldonado"/>
    <s v="Nacional "/>
    <s v="Sí"/>
    <s v="Pilar Arenas"/>
    <s v="Marketing/Ventas Cilindros"/>
    <n v="5"/>
    <n v="5"/>
    <n v="4"/>
    <n v="5"/>
    <n v="3"/>
    <n v="3"/>
    <n v="3"/>
    <n v="420"/>
    <n v="5"/>
    <n v="4"/>
    <n v="1"/>
    <n v="3"/>
    <n v="1"/>
    <n v="1"/>
    <n v="3"/>
    <n v="270"/>
    <n v="690"/>
    <s v="S: Se desarrollo reporte de cilindros potenciales de cobro de Mtto._x000a_N: Revisar / confirmar causas que se alimentan desde Trackabout. Limpieza de datos de Cilindros/activos en TA Vs JDE. Falta definición de negocio (proceso) para identificar automatización de cargos y/o excepciones. No está estandarizado el monto para cobro"/>
    <s v="1. Pendiente concluir con la validación de la calidad de la información - 30 de marzo_x000a_2. Sesión con Jessica Zanella para mapear empezar con la definición de requerimientos de negocio - 10 al 14 de marzo"/>
    <n v="117000"/>
    <m/>
    <s v="Control de activos"/>
    <m/>
    <m/>
    <m/>
    <m/>
    <m/>
    <m/>
    <m/>
    <n v="0"/>
    <m/>
    <m/>
    <x v="4"/>
  </r>
  <r>
    <s v="E6"/>
    <n v="1"/>
    <m/>
    <m/>
    <s v="Modulo Bulk &amp; Microbulk eChannel"/>
    <s v="Acceso a facturación, estados de cuenta, históricos de consumo, niveles de tanques y sobre pedidos de clientes de bulk, microbulk y mixtos."/>
    <m/>
    <s v="PROYECTO ANTERIOR"/>
    <x v="44"/>
    <x v="23"/>
    <n v="276"/>
    <s v="On time"/>
    <s v="Ventas &amp; Mkt."/>
    <s v="No"/>
    <s v="Transformación Digital"/>
    <x v="0"/>
    <s v="IT Corporativo"/>
    <s v="NA"/>
    <s v="Adriana Loredo / Jessica Zanella"/>
    <s v="Tania Castorena"/>
    <s v="Adolfo Olmedo"/>
    <s v="José Ramón Rodríguez"/>
    <s v="Desarrollo de Negocios"/>
    <s v="Sí"/>
    <s v="Claudia Oliden"/>
    <s v="Marketing/Ventas Cilindros"/>
    <n v="3"/>
    <n v="5"/>
    <n v="5"/>
    <n v="5"/>
    <n v="1"/>
    <n v="3"/>
    <n v="5"/>
    <n v="405"/>
    <n v="3"/>
    <n v="4"/>
    <n v="2"/>
    <n v="5"/>
    <n v="3"/>
    <n v="1"/>
    <n v="5"/>
    <n v="345"/>
    <n v="750"/>
    <s v="S: Terminado_x000a_N: En proceso despliegue interno y externo."/>
    <s v="Productividad - Soft Savings $106.5 K USD,  Hard Savings $15 K USD (conversión digital de pedidos cliente sobre pedido)"/>
    <n v="15000"/>
    <m/>
    <s v="Add. Sales"/>
    <m/>
    <m/>
    <m/>
    <m/>
    <m/>
    <m/>
    <m/>
    <n v="0"/>
    <d v="2025-07-01T00:00:00"/>
    <d v="2026-06-01T00:00:00"/>
    <x v="0"/>
  </r>
  <r>
    <m/>
    <n v="125"/>
    <m/>
    <m/>
    <s v="Reporte para visualizar cilindros asignados a clientes Vs cobro de renta"/>
    <s v="Visualizar los cilindros y /o activos asignados a clientes vs a los que les cobramos renta con el objetivo de identificar oportunidades de manera sencilla y ágil (Cilindros y tanques / inventario de activos por cliente)."/>
    <m/>
    <d v="2024-12-01T00:00:00"/>
    <x v="1"/>
    <x v="1"/>
    <m/>
    <s v="No iniciado"/>
    <s v="Ventas &amp; Mkt."/>
    <m/>
    <s v="Digital Nlatam"/>
    <x v="2"/>
    <s v="Digital "/>
    <m/>
    <s v="Jorge Ruíz"/>
    <s v="Jorge Ruíz"/>
    <m/>
    <s v="José Ramón Rodríguez"/>
    <m/>
    <s v="Sí"/>
    <s v="Pilar Arenas"/>
    <s v="Marketing/Ventas Cilindros"/>
    <m/>
    <m/>
    <m/>
    <m/>
    <m/>
    <m/>
    <m/>
    <n v="0"/>
    <m/>
    <m/>
    <m/>
    <m/>
    <m/>
    <m/>
    <m/>
    <n v="0"/>
    <n v="0"/>
    <s v="Esta necesidad se cubre con el Proyecto &quot;Rental &amp; Fees Tracking&quot;"/>
    <s v="1. Sesión con Oscar Flores para alinear la necesidad con un solo proyecto - 3 al 7 de Marzo"/>
    <m/>
    <m/>
    <m/>
    <m/>
    <m/>
    <m/>
    <m/>
    <m/>
    <m/>
    <m/>
    <n v="0"/>
    <m/>
    <m/>
    <x v="2"/>
  </r>
  <r>
    <m/>
    <n v="87"/>
    <m/>
    <m/>
    <s v="Reporte de crecimiento de PSO´s ´para gases especiales. "/>
    <s v="Convertir el  Reporte de crecimiento de PSO´s que es manual y se hace con base al conocimiento de los vendedores a un reporte automatizado. Revisar con Edgar, la iniciativa de registrar PSO en CRM"/>
    <m/>
    <m/>
    <x v="1"/>
    <x v="1"/>
    <m/>
    <s v="No iniciado"/>
    <s v="Ventas &amp; Mkt."/>
    <m/>
    <s v="Digital Nlatam"/>
    <x v="2"/>
    <s v="Trans Digital"/>
    <m/>
    <s v="Raúl Gallegos "/>
    <s v="Raúl Gallegos "/>
    <m/>
    <s v="José Ramón Rodríguez"/>
    <m/>
    <s v="Sí"/>
    <s v="Pilar Arenas"/>
    <s v="Marketing/Ventas Cilindros"/>
    <n v="3"/>
    <n v="5"/>
    <n v="1"/>
    <n v="5"/>
    <n v="0"/>
    <n v="1"/>
    <n v="5"/>
    <n v="300"/>
    <n v="5"/>
    <n v="5"/>
    <n v="3"/>
    <n v="3"/>
    <n v="3"/>
    <n v="3"/>
    <n v="5"/>
    <n v="405"/>
    <n v="705"/>
    <s v="S: Se identificó oportunidad con usuario y se requiere definiciones de alcances y líderes para el proyecto._x000a_N: Sesión con Process Owner para tomar definiciones de negocio"/>
    <s v="1. Programar sesión para definir el proyecto, alcance y equipo 24 - 28 Feb"/>
    <m/>
    <m/>
    <s v="Optimización del proceso"/>
    <m/>
    <m/>
    <m/>
    <m/>
    <m/>
    <m/>
    <m/>
    <n v="0"/>
    <m/>
    <m/>
    <x v="2"/>
  </r>
  <r>
    <m/>
    <n v="124"/>
    <m/>
    <m/>
    <s v="RPA para alta de precios especiales en sistema basado en contratos firmados con clientes."/>
    <s v="RPA  para automatizar la generación de solicitudes de precios especiales en sistema, basado en los contratos con Gobierno"/>
    <m/>
    <d v="2025-05-01T00:00:00"/>
    <x v="1"/>
    <x v="1"/>
    <m/>
    <s v="No iniciado"/>
    <s v="Ventas &amp; Mkt."/>
    <s v="No"/>
    <s v="IT Group"/>
    <x v="2"/>
    <s v="SSC"/>
    <s v="Gabriela Barriga"/>
    <s v="Alan Mendoza"/>
    <s v="Gabriela Barriga"/>
    <s v="Miguel González Moreno"/>
    <m/>
    <s v="PGP Nacional"/>
    <s v="Si"/>
    <s v="Claudia Oliden"/>
    <s v="Marketing/Ventas Cilindros"/>
    <n v="3"/>
    <n v="5"/>
    <n v="1"/>
    <n v="5"/>
    <n v="1"/>
    <n v="3"/>
    <n v="3"/>
    <n v="315"/>
    <n v="3"/>
    <n v="3"/>
    <n v="1"/>
    <n v="3"/>
    <n v="1"/>
    <n v="1"/>
    <n v="1"/>
    <n v="195"/>
    <n v="510"/>
    <m/>
    <m/>
    <m/>
    <m/>
    <m/>
    <m/>
    <m/>
    <m/>
    <m/>
    <m/>
    <m/>
    <m/>
    <n v="0"/>
    <m/>
    <m/>
    <x v="2"/>
  </r>
  <r>
    <m/>
    <n v="76"/>
    <m/>
    <m/>
    <s v="Modulo para Análisis de patrones de consumo de Ctes.."/>
    <s v="Proyecto Réplica de Digital Américas"/>
    <m/>
    <d v="2024-12-01T00:00:00"/>
    <x v="1"/>
    <x v="1"/>
    <m/>
    <s v="No iniciado"/>
    <s v="Ventas &amp; Mkt."/>
    <m/>
    <s v="Digital Nlatam"/>
    <x v="2"/>
    <m/>
    <m/>
    <s v="Oscar Flores"/>
    <s v="Oscar Flores"/>
    <s v="Gerardo Moya"/>
    <s v="José Ramón Rodríguez"/>
    <m/>
    <m/>
    <s v="Marina Dávila"/>
    <s v="Marketing/Ventas Cilindros"/>
    <n v="3"/>
    <n v="5"/>
    <n v="3"/>
    <n v="5"/>
    <m/>
    <n v="1"/>
    <n v="3"/>
    <n v="300"/>
    <n v="5"/>
    <n v="5"/>
    <n v="2"/>
    <n v="5"/>
    <n v="3"/>
    <n v="3"/>
    <n v="5"/>
    <n v="420"/>
    <n v="720"/>
    <s v="S: Gerardo revisará información con el equipo de José Pinto para probar los datos._x000a_N: En función de las pruebas se definirán los sig. Pasos"/>
    <m/>
    <m/>
    <m/>
    <m/>
    <m/>
    <m/>
    <m/>
    <m/>
    <m/>
    <m/>
    <m/>
    <n v="0"/>
    <m/>
    <m/>
    <x v="2"/>
  </r>
  <r>
    <m/>
    <n v="49"/>
    <m/>
    <m/>
    <s v="Modulo de Rentabilidad de Cte./ Producto de HG´s"/>
    <s v="Proyecto Réplica de Digital Américas."/>
    <m/>
    <d v="2024-12-01T00:00:00"/>
    <x v="1"/>
    <x v="1"/>
    <m/>
    <s v="No iniciado"/>
    <s v="Ventas &amp; Mkt."/>
    <s v="No"/>
    <s v="Digital Nlatam"/>
    <x v="2"/>
    <s v="Digital"/>
    <s v="Aldo Maldonado"/>
    <s v="Oscar Flores"/>
    <s v="Oscar Flores"/>
    <s v="Gerardo Moya"/>
    <s v="José Ramón Rodríguez"/>
    <s v="PGP Nacional"/>
    <s v="Sí"/>
    <s v="Claudia Oliden"/>
    <s v="Marketing/Ventas Cilindros"/>
    <n v="3"/>
    <n v="5"/>
    <n v="3"/>
    <n v="5"/>
    <n v="3"/>
    <n v="1"/>
    <n v="3"/>
    <n v="345"/>
    <n v="5"/>
    <n v="5"/>
    <n v="2"/>
    <n v="5"/>
    <n v="3"/>
    <n v="3"/>
    <n v="5"/>
    <n v="420"/>
    <n v="765"/>
    <s v="S: Gerardo revisará información con el equipo de José Pinto para probar los datos._x000a_N: En función de las pruebas se definirán los sig. Pasos"/>
    <s v="Generar sesión con Oscar Flores para validar alcance de este proyecto."/>
    <m/>
    <m/>
    <m/>
    <m/>
    <m/>
    <m/>
    <m/>
    <m/>
    <m/>
    <m/>
    <n v="0"/>
    <m/>
    <m/>
    <x v="2"/>
  </r>
  <r>
    <m/>
    <n v="122"/>
    <m/>
    <m/>
    <s v="Proceso de cambio de precios especiales HG"/>
    <s v="Automatizar el proceso de autorización y actualización de precios en JDE"/>
    <m/>
    <d v="2025-01-01T00:00:00"/>
    <x v="1"/>
    <x v="1"/>
    <m/>
    <s v="No iniciado"/>
    <s v="Ventas &amp; Mkt."/>
    <m/>
    <s v="IT Group"/>
    <x v="2"/>
    <s v="IT Local"/>
    <m/>
    <s v="Marco Pacheco"/>
    <s v="Elena Morales"/>
    <m/>
    <s v="José Ramón Rodríguez"/>
    <m/>
    <s v="Sí"/>
    <s v="Marina Dávila"/>
    <s v="Marketing/Ventas Cilindros"/>
    <n v="3"/>
    <n v="1"/>
    <n v="3"/>
    <n v="5"/>
    <n v="1"/>
    <n v="5"/>
    <n v="3"/>
    <n v="315"/>
    <m/>
    <m/>
    <m/>
    <m/>
    <m/>
    <m/>
    <m/>
    <n v="0"/>
    <n v="315"/>
    <s v="S: Automatizar el proceso de autorización y actualización de precios en JDE cuando es SPOT_x000a_N: Revisar con Negocio y IT requerimientos para evaluar opciones de desarrollo. Revisar con negocio si la iniciativa que ya se tiene con IT puede ayudar a este requerimiento. Silverio Hernández"/>
    <m/>
    <m/>
    <m/>
    <m/>
    <m/>
    <m/>
    <m/>
    <m/>
    <m/>
    <m/>
    <m/>
    <n v="0"/>
    <m/>
    <m/>
    <x v="2"/>
  </r>
  <r>
    <m/>
    <n v="50"/>
    <m/>
    <m/>
    <s v="Actualizar el reporte de clientes perdidos o en riesgo, para clientes de Especiales (Win / Lost) "/>
    <s v="Actualizar el reporte de clientes perdidos o en riesgo, para clientes de Especiales (Win / Lost) - _x000a_Para que se acomode a los criterios del SIP"/>
    <m/>
    <d v="2025-07-01T00:00:00"/>
    <x v="1"/>
    <x v="1"/>
    <m/>
    <s v="No iniciado"/>
    <s v="Ventas &amp; Mkt."/>
    <m/>
    <s v="Digital Nlatam"/>
    <x v="2"/>
    <s v="Digital"/>
    <s v="Aldo Maldonado"/>
    <s v="Raúl Gallegos "/>
    <s v="Raúl Gallegos "/>
    <s v="N/A"/>
    <s v="José Ramón Rodríguez"/>
    <m/>
    <s v="Sí"/>
    <s v="Pilar Arenas"/>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s v="Control "/>
    <m/>
    <s v="Control / Compliance"/>
    <m/>
    <m/>
    <m/>
    <m/>
    <m/>
    <m/>
    <m/>
    <n v="0"/>
    <m/>
    <m/>
    <x v="1"/>
  </r>
  <r>
    <m/>
    <n v="58"/>
    <m/>
    <m/>
    <s v="Reporte para visualizar el Margen por línea de Flash gases especiales "/>
    <s v="Automatizar un reporte para monitorear el margen por línea de Flash, costos y su desempeño, precios.  "/>
    <m/>
    <d v="2024-12-01T00:00:00"/>
    <x v="1"/>
    <x v="1"/>
    <m/>
    <s v="No iniciado"/>
    <s v="Ventas &amp; Mkt."/>
    <m/>
    <s v="Digital Nlatam - Citizen Developers"/>
    <x v="2"/>
    <s v="Digital"/>
    <m/>
    <s v="Raúl Gallegos "/>
    <s v="Raúl Gallegos "/>
    <m/>
    <s v="José Ramón Rodríguez"/>
    <m/>
    <s v="Sí"/>
    <s v="Pilar Arenas"/>
    <s v="Marketing/Ventas Cilindros"/>
    <n v="3"/>
    <n v="5"/>
    <n v="1"/>
    <n v="5"/>
    <n v="0"/>
    <n v="1"/>
    <n v="5"/>
    <n v="300"/>
    <n v="4"/>
    <n v="5"/>
    <n v="3"/>
    <n v="5"/>
    <n v="3"/>
    <n v="5"/>
    <n v="5"/>
    <n v="450"/>
    <n v="750"/>
    <s v="S: Se identificó oportunidad con usuario y se requiere definiciones de alcances y líderes para el proyecto._x000a_N: Sesión con Process Owner para tomar definiciones de negocio"/>
    <s v="1. Se revisará el reporte del Cost to serve con Raúl Gallegos para ver si la información es lo que busca para el análisis de rentabilidad de los clientes de especiales / Semana 20 al 28 de feb_x000a_2. Levantar requerimientos de negocio para diseñar la solución tecnológica neCésaria_x000a_"/>
    <m/>
    <m/>
    <m/>
    <m/>
    <m/>
    <m/>
    <m/>
    <m/>
    <m/>
    <m/>
    <n v="0"/>
    <m/>
    <m/>
    <x v="2"/>
  </r>
  <r>
    <m/>
    <n v="113"/>
    <m/>
    <m/>
    <s v="Mejorar el sistema de facturación en punto de venta"/>
    <s v="Mejoras en el sistema de facturación en punto de venta y control de inventarios (Códigos de barras, aplicación de cupones, pago de servicios etc.) _x000a_"/>
    <m/>
    <d v="2024-12-01T00:00:00"/>
    <x v="1"/>
    <x v="1"/>
    <m/>
    <s v="No iniciado"/>
    <s v="Ventas &amp; Mkt."/>
    <m/>
    <s v="IT Group"/>
    <x v="2"/>
    <s v="IT Local "/>
    <m/>
    <s v="Marco Pacheco"/>
    <s v="Deyanira Blanco "/>
    <m/>
    <s v="José Ramón Rodríguez"/>
    <m/>
    <s v="Sí"/>
    <s v="Marina Dávila"/>
    <s v="Marketing/Ventas Cilindros"/>
    <n v="3"/>
    <n v="1"/>
    <n v="5"/>
    <n v="5"/>
    <n v="3"/>
    <n v="5"/>
    <n v="5"/>
    <n v="405"/>
    <n v="3"/>
    <n v="2"/>
    <n v="1"/>
    <n v="3"/>
    <n v="1"/>
    <n v="1"/>
    <n v="1"/>
    <n v="180"/>
    <n v="585"/>
    <s v="S: Mejorara el proceso de facturación en punto de venta, actualmente se usa JDE como POS_x000a_N: Junta con Negocio para definir requerimientos de negocio y evaluar"/>
    <m/>
    <m/>
    <m/>
    <m/>
    <m/>
    <m/>
    <m/>
    <m/>
    <m/>
    <m/>
    <m/>
    <n v="0"/>
    <m/>
    <m/>
    <x v="2"/>
  </r>
  <r>
    <m/>
    <n v="126"/>
    <m/>
    <m/>
    <s v="Facturación automática de cilindros en lento movimiento."/>
    <s v="Facturación automática de cilindros en lento movimiento, incluye un proceso simple de autorización.  Evitar la generación manual del proceso de facturación."/>
    <m/>
    <d v="2024-12-01T00:00:00"/>
    <x v="1"/>
    <x v="1"/>
    <m/>
    <s v="No iniciado"/>
    <s v="Ventas &amp; Mkt."/>
    <m/>
    <s v="IT Group"/>
    <x v="2"/>
    <s v="IT Local "/>
    <m/>
    <s v="Jorge Ruíz"/>
    <s v="TBD"/>
    <m/>
    <s v="Aldo Maldonado"/>
    <m/>
    <s v="Sí"/>
    <s v="Pilar Arenas"/>
    <s v="Marketing/Ventas Cilindros"/>
    <m/>
    <m/>
    <m/>
    <m/>
    <m/>
    <m/>
    <m/>
    <n v="0"/>
    <m/>
    <m/>
    <m/>
    <m/>
    <m/>
    <m/>
    <m/>
    <n v="0"/>
    <n v="0"/>
    <s v="S: Definir requerimientos para la solución"/>
    <s v="1. Revisar alcance con reporte de lento movimiento de TA - 3 al 7 de Marzo"/>
    <m/>
    <m/>
    <m/>
    <m/>
    <m/>
    <m/>
    <m/>
    <m/>
    <m/>
    <m/>
    <n v="0"/>
    <m/>
    <m/>
    <x v="2"/>
  </r>
  <r>
    <m/>
    <n v="75"/>
    <m/>
    <n v="19155"/>
    <s v="MB Quoting Tool"/>
    <s v="Adecuar la herramienta en a la versión de EU para considerar cálculo de rentabilidad._x000a_Esta herramienta permite guardar las cotizaciones realizadas y enviarlas de manera automática a clientes"/>
    <s v="Etapa 1: Esta herramienta, basada en un desarrollo  de EEUU.  Facilita y agiliza la generación y envío automático de cotizaciones, además de generar datos que permiten monitorear el estatus, identificar tendencias y apoyar la toma dedecisiones oporrtunas._x000a_Etapa 2: Desarrollo de la caratula de autorización de Gtes y VP´s para concluir con la automatización completa del proceso"/>
    <s v="TBD"/>
    <x v="4"/>
    <x v="35"/>
    <n v="458"/>
    <s v="On time"/>
    <s v="Ventas &amp; Mkt."/>
    <m/>
    <s v="Digital Nlatam"/>
    <x v="0"/>
    <s v="Digital EEUU "/>
    <m/>
    <s v="Jessica Zanella"/>
    <s v="Jessica Zanella"/>
    <s v="Uriel Torres/ Lei Sun"/>
    <s v="José Ramón Rodríguez"/>
    <s v="PGP Centro/Sur"/>
    <s v="Sí"/>
    <s v="Pilar Arenas"/>
    <s v="Marketing/Ventas Cilindros"/>
    <n v="3"/>
    <n v="5"/>
    <n v="2"/>
    <n v="5"/>
    <n v="1"/>
    <n v="1"/>
    <n v="3"/>
    <n v="300"/>
    <n v="5"/>
    <n v="5"/>
    <n v="2"/>
    <n v="5"/>
    <n v="3"/>
    <n v="3"/>
    <n v="5"/>
    <n v="420"/>
    <n v="720"/>
    <s v="S:  Se hicieron los ultimos ajustes por parte de la corporación y Yarizma esta trabajando en el formato final que se genera para la cotizacion. Se estima tenerlo listo para 11 de Abril_x000a_N: Una vez que se entregue el formato, la corporación (Lei) revisará integrar un flujo de aprobación de acuerdo a lo que requiere el negocio (Jessica definirá el flujo)_x000a_30 ago 2025 : Se libera la aplicación para cotizar mientras se desarrolla la caratula de autorización"/>
    <s v="1. Se realiza sesión con Jose Pinto y Lei en Mty 4 Abr25, se revisa con Yarizma y Jessica las acciones a tomar: Terminar de definir formato_x000a_2. Definir el flujo del proceso con la nueva herramienta y validar con Gtes.. Yarizma. 3Mar25 Pilar convoca sesión para revisar antes de la sesión con el resto del equipo_x000a_3. Gerardo proporciona guía básica de temas a definir por el negocio 26Feb25_x000a_4. Se requiere ratificar el proceso y definir el proceso por parte del negocio y logística, Luis Enrique Macario, Roxana Frutos. j. cotizaciones en zonas donde no hay cobertura._x000a_5.  Solo esta pendiente la realización de pruebas por parte de ventas para liberar la herramienta,  30 jul 2025_x000a_6. La herramienta esta en las prubas finales por parte del área comercial, despues de las últimas correcciones, ya lista para liberar el mes de septiembre.  La liberación se retrasó por la realización del ABP de ventas, 30 ago 2025."/>
    <s v="Optimizacion del Proceso y reducción de tiempo admvo"/>
    <m/>
    <s v="Time reduction"/>
    <m/>
    <m/>
    <m/>
    <m/>
    <m/>
    <m/>
    <m/>
    <n v="0"/>
    <m/>
    <m/>
    <x v="0"/>
  </r>
  <r>
    <m/>
    <m/>
    <m/>
    <m/>
    <s v="IA Inteligencia de Mercado"/>
    <s v="Herramienta para identificar nuevas oportunidades de venta de PSO para PGP Linde en México. Una herramienta con IA podría generar un proceso más rápido y preciso para identificar nuevas oportunidades de ventas rentables de PSO en segmentos e industrias específicos, de modo que la empresa pueda tomar decisiones rápidas y aumentar las ventas y la cuota de mercado. Este proceso podría automatizarse para ejecutarse regularmente y generar nuevas oportunidades de forma constante. Automatización del Reporte de TAM y Market Share"/>
    <s v="se ejecutan procesos manuales con información parcial de bases de datos internas y externas. El proceso es demasiado largo y complejo. El cálculo de la cuota de mercado, así como la toma de decisiones sobre los segmentos y sectores industriales en los que enfocarse, se realiza sin considerar toda la información digital disponible"/>
    <d v="2025-08-01T00:00:00"/>
    <x v="56"/>
    <x v="36"/>
    <n v="95"/>
    <s v="On time"/>
    <s v="Ventas &amp; Mkt."/>
    <m/>
    <s v="Digital Nlatam"/>
    <x v="0"/>
    <s v="Digitalización"/>
    <m/>
    <s v="Francisco Mata"/>
    <s v="Francisco Mata"/>
    <s v="Ivan Arredondo"/>
    <s v="Armando Guerrero"/>
    <s v="VP Gases Envasados"/>
    <s v="Si"/>
    <s v="Marina Dávila"/>
    <s v="Marketing/Ventas Cilindros"/>
    <n v="5"/>
    <n v="5"/>
    <n v="3"/>
    <n v="5"/>
    <n v="5"/>
    <n v="5"/>
    <n v="3"/>
    <n v="465"/>
    <n v="5"/>
    <n v="5"/>
    <n v="2"/>
    <n v="5"/>
    <n v="3"/>
    <n v="3"/>
    <n v="5"/>
    <n v="420"/>
    <n v="885"/>
    <s v="S: Se revisan avances de la herramienta (1 sep) y se solicitan ajustes_x000a_N: Proxima reunión de seguimiento 18 sep"/>
    <m/>
    <s v="TBD (Las ventas actuales de PGP México industrial relacionadas con POS son de $2.7 millones de dólares/año)"/>
    <m/>
    <s v="Add. Sales"/>
    <m/>
    <m/>
    <m/>
    <m/>
    <m/>
    <m/>
    <m/>
    <n v="0"/>
    <m/>
    <m/>
    <x v="0"/>
  </r>
  <r>
    <s v="A2"/>
    <n v="121"/>
    <m/>
    <m/>
    <s v="COMPENSA Sistema de compensación variable para Retail  (Ventas)  "/>
    <s v="Sistema para calcular la compensación variable de personal comercial de Retail._x000a_"/>
    <m/>
    <d v="2024-12-01T00:00:00"/>
    <x v="1"/>
    <x v="1"/>
    <m/>
    <s v="No iniciado"/>
    <s v="Ventas &amp; Mkt."/>
    <m/>
    <s v="IT Group"/>
    <x v="2"/>
    <s v="IT Local"/>
    <m/>
    <s v="Marco Pacheco"/>
    <s v="NinfaEdith Fernández / Deyanira Blanco (negocio)"/>
    <s v="Juan Lopez_x000a_ Julio Olvera"/>
    <s v="José Ramón Rodríguez"/>
    <s v="PGP Nte./ Occidente / Noroeste"/>
    <s v="Sí"/>
    <s v="Marina Dávila"/>
    <s v="Marketing/Ventas Cilindros"/>
    <n v="4"/>
    <n v="5"/>
    <n v="2"/>
    <n v="5"/>
    <n v="1"/>
    <n v="1"/>
    <n v="3"/>
    <n v="315"/>
    <m/>
    <m/>
    <m/>
    <m/>
    <m/>
    <m/>
    <m/>
    <n v="0"/>
    <n v="315"/>
    <s v="S: Se desarrollo una primer etapa para Bulk que termina en Mar25, se decisión poner on Hold el alcance para PGP_x000a_N: Retomar proyecto para PGP. Primero Definir reglas de negocio"/>
    <m/>
    <m/>
    <m/>
    <s v="Tiempo_x000a_Costo"/>
    <m/>
    <m/>
    <m/>
    <m/>
    <m/>
    <m/>
    <m/>
    <n v="0"/>
    <m/>
    <m/>
    <x v="2"/>
  </r>
  <r>
    <m/>
    <n v="77"/>
    <m/>
    <m/>
    <s v="Cobro automático de rentas y mtto. a clientes de contado"/>
    <s v="Automatizar el cobro de rentas y mantenimientos a clientes de contado."/>
    <m/>
    <d v="2024-12-01T00:00:00"/>
    <x v="1"/>
    <x v="1"/>
    <m/>
    <s v="No iniciado"/>
    <s v="Ventas &amp; Mkt."/>
    <m/>
    <s v="IT Group"/>
    <x v="2"/>
    <s v="IT Local"/>
    <m/>
    <s v="Marco Pacheco"/>
    <s v="Deyanira Blanco "/>
    <m/>
    <s v="José Ramón Rodríguez"/>
    <m/>
    <s v="Sí"/>
    <s v="Marina Dávila"/>
    <s v="Marketing/Ventas Cilindros"/>
    <n v="3"/>
    <n v="1"/>
    <n v="3"/>
    <n v="5"/>
    <n v="5"/>
    <n v="5"/>
    <n v="5"/>
    <n v="405"/>
    <n v="4"/>
    <n v="3"/>
    <n v="2"/>
    <n v="3"/>
    <n v="3"/>
    <n v="3"/>
    <n v="3"/>
    <n v="315"/>
    <n v="720"/>
    <s v="S: Automatizar el cobro de rentas y Mattos a clientes de Contado / Crédito_x000a_N: Realizar Junta para entender requerimientos del negocio. Sesión con Alejandro Torres / Deyanira Blanco / Rubén / Oscar Flores  Monterrubio. Evaluar uso de un Orquestador"/>
    <s v="Agendar sesión para definir requerimientos de Negocio 3Mar25"/>
    <m/>
    <m/>
    <m/>
    <m/>
    <m/>
    <m/>
    <m/>
    <m/>
    <m/>
    <m/>
    <n v="0"/>
    <m/>
    <m/>
    <x v="2"/>
  </r>
  <r>
    <s v="G5"/>
    <n v="89"/>
    <m/>
    <m/>
    <s v="Cierre automático de bitácoras para Ventas de contado"/>
    <s v="Conciliación automática de depósitos/transferencias del banco y pagos con tarjeta con las ventas de contado en el sistema de bitácoras_x000a_"/>
    <m/>
    <d v="2024-12-01T00:00:00"/>
    <x v="1"/>
    <x v="1"/>
    <m/>
    <s v="No iniciado"/>
    <s v="Ventas &amp; Mkt."/>
    <m/>
    <s v="IT Group"/>
    <x v="2"/>
    <s v="IT Local"/>
    <m/>
    <s v="Marco Pacheco"/>
    <s v="Deyanira Blanco"/>
    <s v="Carlos Arturo Rodríguez_x000a_/ Armando Ramos"/>
    <s v="José Ramón Rodríguez"/>
    <s v="Nacional"/>
    <s v="Sí"/>
    <s v="Marina Dávila"/>
    <s v="Marketing/Ventas Cilindros"/>
    <n v="5"/>
    <n v="5"/>
    <n v="2"/>
    <n v="5"/>
    <n v="0"/>
    <n v="5"/>
    <n v="5"/>
    <n v="405"/>
    <n v="3"/>
    <n v="3"/>
    <n v="2"/>
    <n v="5"/>
    <n v="1"/>
    <n v="3"/>
    <n v="3"/>
    <n v="300"/>
    <n v="705"/>
    <s v="S: Actualmente se realiza proceso manual para identificar los pagos de los clientes en sistema de Tesorería y posteriormente se relaciona ese pago en el sistema de bitácoras para la conciliación de la venta de contado._x000a_N: Detallar requerimiento con negocio"/>
    <s v="Este proyecto tiene dependencia del proyecto 23, donde se integra cierre de bitácora de ventas contado de Mercado Pago. Se podrían ir describiendo requerimientos de negocios con supuestos de funcionalidad con Mercado Pago"/>
    <m/>
    <m/>
    <s v="Control "/>
    <m/>
    <m/>
    <m/>
    <m/>
    <m/>
    <m/>
    <m/>
    <n v="0"/>
    <m/>
    <m/>
    <x v="2"/>
  </r>
  <r>
    <s v="E4"/>
    <n v="12"/>
    <m/>
    <m/>
    <s v="Migración de Tienda Linde y Tienda Medigas"/>
    <s v="Actualización de la plataforma Prestashop  de e-Commerce a última versión para reducción de oportunidades en ciberseguridad._x000a_"/>
    <m/>
    <s v="PROYECTO ANTERIOR"/>
    <x v="57"/>
    <x v="25"/>
    <n v="333"/>
    <s v="On time"/>
    <s v="Ventas &amp; Mkt."/>
    <s v="No"/>
    <s v="Transformación Digital"/>
    <x v="0"/>
    <s v="IT Corporativo"/>
    <s v="NA"/>
    <s v="Edgar Madrigal"/>
    <s v="Cindy Lozano"/>
    <s v="TBD"/>
    <s v="José Ramón Rodríguez"/>
    <s v="Desarrollo de Negocios"/>
    <s v="Sí"/>
    <s v="Claudia Oliden"/>
    <s v="Marketing/Ventas Cilindros"/>
    <n v="5"/>
    <n v="5"/>
    <n v="5"/>
    <n v="5"/>
    <n v="0"/>
    <n v="5"/>
    <n v="3"/>
    <n v="345"/>
    <n v="3"/>
    <n v="2"/>
    <n v="2"/>
    <n v="5"/>
    <n v="3"/>
    <n v="1"/>
    <n v="5"/>
    <n v="225"/>
    <n v="570"/>
    <s v="S: Actualmente ya se liberó la Tienda Medigas y también la tienda de Envasados. Update oct 27, 2025 por Cindy Lozano."/>
    <m/>
    <m/>
    <m/>
    <s v="Cybersecurity"/>
    <m/>
    <m/>
    <m/>
    <m/>
    <m/>
    <m/>
    <m/>
    <n v="0"/>
    <m/>
    <m/>
    <x v="0"/>
  </r>
  <r>
    <m/>
    <n v="7"/>
    <m/>
    <m/>
    <s v="Asistente Virtual Inteligente para asistencia en Tiendas con NITRO AI"/>
    <s v="Alimentar Nitro con información de consulta para vendedores en tiendas que pueda ayudar a los Vendedores a obtener información inmediata de diversos temas, Adminitrativos, Comerciales y Técnicos, con un alto nivel de confiabilidad. "/>
    <m/>
    <d v="2025-02-01T00:00:00"/>
    <x v="31"/>
    <x v="37"/>
    <n v="88"/>
    <s v="On time"/>
    <s v="Ventas &amp; Mkt."/>
    <s v="Si"/>
    <s v="Digital Nlatam - Citizen Developers"/>
    <x v="0"/>
    <s v="Global AI"/>
    <s v="Manuel Lozoya"/>
    <s v="Marco Pacheco"/>
    <s v="Deyanira Blanco"/>
    <s v="Gerardo Moya"/>
    <s v="José Ramón Rodríguez"/>
    <s v="PGP Centro/Sur"/>
    <s v="Sí"/>
    <s v="Marina Dávila"/>
    <s v="Marketing/Ventas Cilindros"/>
    <n v="3"/>
    <n v="5"/>
    <n v="2"/>
    <n v="5"/>
    <n v="3"/>
    <n v="3"/>
    <n v="5"/>
    <n v="390"/>
    <n v="5"/>
    <n v="5"/>
    <n v="3"/>
    <n v="5"/>
    <n v="5"/>
    <n v="5"/>
    <n v="5"/>
    <n v="495"/>
    <n v="885"/>
    <s v="S: Implementó en 3 tiendas de Mty. Info ABC de tiendas, Catálogo de productos e información técnicas (Procesos de soldar) _x000a__x000a_N: Habilitar al resto de los usuarios a nivel nacional en el resto de las tiendas. Semana del 7 Abril._x000a_Integrar otros grupós como los Vtas comerciales y express"/>
    <s v="Invitacion a sesión con tiendas. Deyanira Blanco_x000a_Seguimiento a uso de la herramienta en tiendas piloto y resto de las localidades_x000a_Continuar con la carga de documentos adicionales para enriquecer BD´s"/>
    <s v="Reduccion de Tiempo / Vtas adicionales"/>
    <m/>
    <s v="Customer Service_x000a_"/>
    <m/>
    <m/>
    <m/>
    <m/>
    <m/>
    <m/>
    <m/>
    <n v="0"/>
    <m/>
    <m/>
    <x v="0"/>
  </r>
  <r>
    <m/>
    <n v="130"/>
    <m/>
    <m/>
    <s v="Cargo automático de cilindros paseados desde la entrega el conductor detone el proceso de facturación. Los cargos hoy son manuales incluir estadías."/>
    <s v="Cargo automático de cilindros paseados desde la entrega el conductor detone el proceso de facturación. Los cargos hoy son manuales incluir estadías."/>
    <m/>
    <d v="2024-12-01T00:00:00"/>
    <x v="1"/>
    <x v="1"/>
    <m/>
    <s v="No iniciado"/>
    <s v="Ventas &amp; Mkt."/>
    <m/>
    <s v="IT Group"/>
    <x v="2"/>
    <s v="IT Local "/>
    <m/>
    <s v="Jorge Ruíz"/>
    <s v="Jorge Ruíz"/>
    <m/>
    <s v="Aldo Maldonado"/>
    <m/>
    <s v="Sí"/>
    <s v="Marina Dávila"/>
    <s v="Marketing/Ventas Cilindros"/>
    <m/>
    <m/>
    <m/>
    <m/>
    <m/>
    <m/>
    <m/>
    <n v="0"/>
    <m/>
    <m/>
    <m/>
    <m/>
    <m/>
    <m/>
    <m/>
    <n v="0"/>
    <m/>
    <s v="Revisar con el negocio"/>
    <m/>
    <m/>
    <m/>
    <s v="Recuperación de costos de operación por viajes en falso"/>
    <m/>
    <m/>
    <m/>
    <m/>
    <m/>
    <m/>
    <m/>
    <n v="0"/>
    <m/>
    <m/>
    <x v="2"/>
  </r>
  <r>
    <m/>
    <n v="10"/>
    <m/>
    <n v="30600"/>
    <s v="Reporte (visor) de Facturación Día Paciente."/>
    <s v="Tablero que presenta datos de facturación de día paciente - Homecare."/>
    <m/>
    <s v="PROYECTO ANTERIOR"/>
    <x v="15"/>
    <x v="11"/>
    <n v="219"/>
    <s v="En riesgo o vencido &gt; 2 meses"/>
    <s v="Ventas &amp; Mkt."/>
    <s v="No"/>
    <s v="Digital Nlatam"/>
    <x v="3"/>
    <s v="Digital"/>
    <s v="NA"/>
    <s v="Alan Mendoza"/>
    <s v="Marta Gaspar"/>
    <s v="Gustavo Primo / Fiorella de Medina"/>
    <s v="Armando Guerrero"/>
    <s v="PGP Nacional"/>
    <s v="Sí"/>
    <s v="Claudia Oliden"/>
    <s v="Producción/Distribución Envasados"/>
    <n v="3"/>
    <n v="5"/>
    <n v="3"/>
    <n v="5"/>
    <n v="1"/>
    <n v="3"/>
    <n v="3"/>
    <n v="345"/>
    <n v="5"/>
    <n v="5"/>
    <n v="3"/>
    <n v="3"/>
    <n v="5"/>
    <n v="3"/>
    <n v="5"/>
    <n v="435"/>
    <n v="780"/>
    <s v="S: Ya está el borrador del tablero, sin embargo hubo un delay dado de Israel López quien veía administración de Homecare dejó el puesto. Ya tuvimos una sesión inicial con Marta Gaspar (nueva responsable), Gerardo Moya, Gustavo Pinto y Fiorella de Medina (quien ahora ejecutará los ajustes al tablero). En esta sesión ya se hicieron algunas precisiones para los ajustes requeridos._x000a_"/>
    <m/>
    <m/>
    <m/>
    <s v="Time reduction"/>
    <m/>
    <m/>
    <m/>
    <m/>
    <m/>
    <m/>
    <m/>
    <n v="0"/>
    <m/>
    <m/>
    <x v="3"/>
  </r>
  <r>
    <m/>
    <n v="21"/>
    <m/>
    <n v="27154"/>
    <s v="Reporte de ventas y forecast para mezclas especiales."/>
    <s v="Automatizar el reporte de ventas de gases especiales a un nivel de detalle granular y que sirva como base para el cálculo del forecast (Se necesitan varios cortes al mes)"/>
    <m/>
    <s v="TBD"/>
    <x v="42"/>
    <x v="4"/>
    <n v="307"/>
    <s v="On time"/>
    <s v="Ventas &amp; Mkt."/>
    <m/>
    <s v="Digital Nlatam"/>
    <x v="3"/>
    <s v="Digital"/>
    <s v="TBD"/>
    <s v="Raúl Gallegos "/>
    <s v="Raúl Gallegos "/>
    <m/>
    <s v="José Ramón Rodríguez"/>
    <m/>
    <s v="Sí"/>
    <s v="Pilar Arenas"/>
    <m/>
    <n v="3"/>
    <n v="5"/>
    <n v="1"/>
    <n v="5"/>
    <n v="0"/>
    <n v="1"/>
    <n v="5"/>
    <n v="300"/>
    <n v="4"/>
    <n v="4"/>
    <n v="3"/>
    <n v="5"/>
    <n v="3"/>
    <n v="5"/>
    <n v="3"/>
    <n v="405"/>
    <n v="705"/>
    <s v="S: Se identificó oportunidad con usuario y se requiere definiciones de alcances y líderes para el proyecto._x000a_Se revisa el alcance del reporte de ventas que está en proceso y hay posibilidad de integrar ambos requerimientos y desarrollar un solo reporte_x000a_N: Sesión con Process Owner para tomar definiciones de negocio_x000a_30/06/2025 : Se toma un nuevo modelo de datos para hacer el cálculo del forecast"/>
    <s v="Se sugiere dividir el proyecto en dos etapas para acelerar el resultado:_x000a_Etapa 1: Ampliar el alcance del proyecto de forecast automático de Oscar Flores para que incluya Especiales, ese proyecto tiene 70% de avance y tiene juntas de seguimiento quincenales, la siguiente junta es el 28 de feb._x000a_30/06/2025 : Pendiente la validación de datos resultado de correr el nuevo modelo _x000a_Etapa 2: Levantar requerimientos para diseñar el reporte de ventas, se propone revisar el proceso As Is con César Moreno y Pablo Núñez / semana del 20 al 28 de feb._x000a_"/>
    <m/>
    <m/>
    <s v="Time reduction"/>
    <m/>
    <m/>
    <m/>
    <m/>
    <m/>
    <m/>
    <m/>
    <n v="0"/>
    <m/>
    <m/>
    <x v="4"/>
  </r>
  <r>
    <m/>
    <n v="1"/>
    <m/>
    <m/>
    <s v="Migración CIAC /Atento"/>
    <s v="Migración de actividades de asesores comerciales que actualmente desempeña personal interno a terciarizarlo con Atento en el CSC"/>
    <m/>
    <d v="2025-04-01T00:00:00"/>
    <x v="6"/>
    <x v="2"/>
    <n v="61"/>
    <s v="On time"/>
    <s v="Ventas &amp; Mkt."/>
    <m/>
    <s v="Digital Nlatam - Citizen Developers"/>
    <x v="0"/>
    <m/>
    <s v="Pilar Arenas"/>
    <s v="Gonzalo Algarra"/>
    <s v="Gonzalo Algarra"/>
    <m/>
    <m/>
    <s v="PGP Nacional"/>
    <s v="Si"/>
    <s v="Pilar Arenas"/>
    <m/>
    <n v="5"/>
    <n v="5"/>
    <n v="5"/>
    <n v="5"/>
    <n v="3"/>
    <n v="3"/>
    <n v="3"/>
    <n v="435"/>
    <n v="4"/>
    <n v="5"/>
    <n v="3"/>
    <n v="3"/>
    <n v="3"/>
    <n v="5"/>
    <n v="3"/>
    <n v="390"/>
    <n v="825"/>
    <s v="S: Se solicita a Pilar Arenas empezar a trabajar con Equipo de CSC para migrar actividades. Se sostienen reuniones en el mes de Abril_x000a_N: En proceso transición de actividades durante May y Jun."/>
    <m/>
    <s v="Optimizacion del Proceso"/>
    <m/>
    <s v="Customer Service_x000a_"/>
    <m/>
    <m/>
    <m/>
    <m/>
    <m/>
    <m/>
    <m/>
    <n v="0"/>
    <m/>
    <m/>
    <x v="3"/>
  </r>
  <r>
    <m/>
    <n v="99"/>
    <m/>
    <m/>
    <s v="Página de Sharepoint de Alimentos (desarrollo de Negocios)"/>
    <s v="Desarrollo de la página de desarrollo de Mercado para alimentos con información útil para el personal de ventas. "/>
    <m/>
    <d v="2025-05-01T00:00:00"/>
    <x v="18"/>
    <x v="21"/>
    <n v="30"/>
    <s v="On time"/>
    <s v="Ventas &amp; Mkt."/>
    <s v="No"/>
    <s v="Digital Nlatam - Citizen Developers"/>
    <x v="0"/>
    <s v="Digital"/>
    <s v="Nineth Gallegos / Claudia Oliden"/>
    <s v="Nineth Gallegos"/>
    <s v="Nineth Gallegos"/>
    <s v="NA"/>
    <s v="José Ramón Rodríguez"/>
    <s v="Desarrollo de Negocios"/>
    <s v="Si"/>
    <s v="Claudia Oliden"/>
    <s v="Marketing/Ventas Cilindros"/>
    <n v="3"/>
    <n v="1"/>
    <n v="2"/>
    <n v="5"/>
    <n v="0"/>
    <n v="3"/>
    <n v="0"/>
    <n v="210"/>
    <n v="5"/>
    <n v="5"/>
    <n v="4"/>
    <n v="5"/>
    <n v="3"/>
    <n v="5"/>
    <n v="5"/>
    <n v="480"/>
    <n v="690"/>
    <s v="S: Sitio terminado y validado por Nineth Gallegos"/>
    <m/>
    <s v="Reducción de Tiempos de consulta"/>
    <m/>
    <s v="Time reduction"/>
    <m/>
    <m/>
    <m/>
    <m/>
    <m/>
    <m/>
    <m/>
    <n v="0"/>
    <m/>
    <m/>
    <x v="0"/>
  </r>
  <r>
    <m/>
    <n v="1"/>
    <m/>
    <m/>
    <s v="APP/ BD de documentos para cumplimiento del REPSE en proyectos con clientes para servicios especializados Microbulk."/>
    <s v="APP / BD para solicitud y disponibilidad de documentos requeridos (pagos de nómina /IMSS / INFONAVIT) del REPSE en proyectos de Microbulk con el cliente."/>
    <m/>
    <d v="2025-05-06T00:00:00"/>
    <x v="58"/>
    <x v="14"/>
    <n v="55"/>
    <s v="On time"/>
    <s v="Ventas &amp; Mkt."/>
    <s v="No"/>
    <s v="Digital Nlatam - Citizen Developers"/>
    <x v="0"/>
    <s v="Digital"/>
    <s v="Adán Alarcón"/>
    <s v="Jessica Zanella"/>
    <s v="Adán Alarcón"/>
    <s v="NA"/>
    <m/>
    <s v="PGP Nacional"/>
    <s v="Si"/>
    <s v="Claudia Oliden"/>
    <s v="Marketing/Ventas Cilindros"/>
    <n v="3"/>
    <n v="5"/>
    <n v="2"/>
    <n v="5"/>
    <n v="0"/>
    <n v="3"/>
    <n v="3"/>
    <n v="315"/>
    <n v="5"/>
    <n v="5"/>
    <n v="4"/>
    <n v="5"/>
    <n v="3"/>
    <n v="5"/>
    <n v="5"/>
    <n v="480"/>
    <n v="795"/>
    <s v="S: En etapa de implementación, por pasar la info a comunicación."/>
    <s v="Proyecto desarrollado por CITIZEN DEVELOPER: Adán Alarcón"/>
    <s v="Tiempo / Compliance"/>
    <m/>
    <s v="Compliance / Control"/>
    <m/>
    <m/>
    <m/>
    <m/>
    <m/>
    <m/>
    <m/>
    <n v="0"/>
    <m/>
    <m/>
    <x v="0"/>
  </r>
  <r>
    <m/>
    <n v="9"/>
    <m/>
    <n v="27154"/>
    <s v="Sales Forecast Tool"/>
    <s v="Herramienta para automatizar el proceso de creación de forecast mensual para PGP basado en modelo de la Región Noroeste._x000a_"/>
    <m/>
    <s v="TBD"/>
    <x v="57"/>
    <x v="5"/>
    <n v="303"/>
    <s v="On time"/>
    <s v="Ventas &amp; Mkt."/>
    <m/>
    <s v="Digital Nlatam"/>
    <x v="3"/>
    <s v="Digital EEUU"/>
    <m/>
    <s v="Oscar Flores"/>
    <s v="Oscar Flores"/>
    <s v="José Lainez"/>
    <s v="José Ramón Rodríguez"/>
    <s v="PGP Norte"/>
    <s v="Sí"/>
    <s v="Marina Dávila"/>
    <s v="Marketing/Ventas Cilindros"/>
    <n v="3"/>
    <n v="5"/>
    <n v="3"/>
    <n v="5"/>
    <n v="0"/>
    <n v="3"/>
    <n v="5"/>
    <n v="360"/>
    <n v="5"/>
    <n v="5"/>
    <n v="3"/>
    <n v="5"/>
    <n v="3"/>
    <n v="5"/>
    <n v="3"/>
    <n v="435"/>
    <n v="795"/>
    <s v="S: Se realiza el desarrollo y se encuentra en pruebas para validar información._x000a_N: Se realizan juntas semanales de seguimiento"/>
    <m/>
    <s v="Reducción de Tiempos en Gtes"/>
    <n v="0"/>
    <s v="Time reduction"/>
    <m/>
    <m/>
    <m/>
    <m/>
    <m/>
    <m/>
    <m/>
    <n v="0"/>
    <m/>
    <m/>
    <x v="3"/>
  </r>
  <r>
    <m/>
    <n v="2"/>
    <m/>
    <m/>
    <s v="IA Inteligencia de Mercado (Dashboard)"/>
    <s v="Visor PBI con información clave para el area comercial del negocio PGP: Clientes y empresas en el mercado con clasificación CLEE y PSO, ubicaciones y análisis de  ventas."/>
    <s v="se ejecutan procesos manuales con información parcial de bases de datos internas y externas. El proceso es demasiado largo y complejo. El cálculo de la cuota de mercado, así como la toma de decisiones sobre los segmentos y sectores industriales en los que enfocarse, se realiza sin considerar toda la información digital disponible"/>
    <d v="2025-08-01T00:00:00"/>
    <x v="59"/>
    <x v="4"/>
    <n v="64"/>
    <s v="On time"/>
    <s v="Ventas &amp; Mkt."/>
    <m/>
    <s v="Digital Nlatam"/>
    <x v="3"/>
    <s v="Digitalización"/>
    <m/>
    <s v="Francisco Mata"/>
    <s v="Francisco Mata"/>
    <s v="Ivan Arredondo"/>
    <s v="Armando Guerrero"/>
    <s v="VP Gases Envasados"/>
    <s v="Si"/>
    <s v="Marina Dávila"/>
    <s v="Marketing/Ventas Cilindros"/>
    <n v="5"/>
    <n v="5"/>
    <n v="3"/>
    <n v="5"/>
    <n v="5"/>
    <n v="5"/>
    <n v="3"/>
    <n v="465"/>
    <n v="5"/>
    <n v="5"/>
    <n v="2"/>
    <n v="5"/>
    <n v="3"/>
    <n v="3"/>
    <n v="5"/>
    <n v="420"/>
    <n v="885"/>
    <s v="S: Se revisan avances de la herramienta (1 sep) y se solicitan ajustes_x000a_N: Proxima reunión de seguimiento 18 sep"/>
    <m/>
    <m/>
    <m/>
    <s v="Add. Sales"/>
    <m/>
    <m/>
    <m/>
    <m/>
    <m/>
    <m/>
    <m/>
    <n v="0"/>
    <m/>
    <m/>
    <x v="3"/>
  </r>
  <r>
    <m/>
    <n v="1"/>
    <s v="AM03525"/>
    <m/>
    <s v="Gestión de clientes nuevos "/>
    <s v="Dashboard de power BI para Medición de venta nueva en #Cantidad, $Valor y Volumen"/>
    <m/>
    <d v="2025-07-01T00:00:00"/>
    <x v="33"/>
    <x v="38"/>
    <n v="28"/>
    <s v="On time"/>
    <s v="Ventas &amp; Mkt."/>
    <m/>
    <s v="Digital Nlatam - Citizen Developers"/>
    <x v="0"/>
    <s v="N/A"/>
    <s v="Aldo Maldonado"/>
    <s v="Oscar Flores"/>
    <s v="Oscar Flores"/>
    <m/>
    <s v="José Ramón Rodríguez"/>
    <s v="VP Gases Envasados"/>
    <m/>
    <s v="Pilar Arenas"/>
    <m/>
    <n v="3"/>
    <n v="5"/>
    <n v="3"/>
    <n v="5"/>
    <n v="5"/>
    <n v="3"/>
    <n v="5"/>
    <n v="435"/>
    <n v="5"/>
    <n v="5"/>
    <n v="4"/>
    <n v="5"/>
    <n v="5"/>
    <n v="5"/>
    <n v="5"/>
    <n v="510"/>
    <n v="945"/>
    <s v="Se inició y concluyó el mismo mes de Junio.  Esta pendiente el seguimiento para alcanzar los beneficos"/>
    <s v="Terminado"/>
    <n v="150000"/>
    <m/>
    <s v="Add. Sales"/>
    <m/>
    <m/>
    <m/>
    <n v="16236"/>
    <m/>
    <m/>
    <m/>
    <n v="16236"/>
    <s v="Agostos 2025"/>
    <d v="2026-08-01T00:00:00"/>
    <x v="0"/>
  </r>
  <r>
    <m/>
    <n v="32"/>
    <m/>
    <n v="34796"/>
    <s v="Desempeño Clientes nuevos/perdidos"/>
    <s v="Herramienta que muestre y calcule el desempeño de la fuerza comercial en base a los clientes nuevos, prospectos, clientes perdidos así como se asigne una calificación a cada vendedor/región que permita colocarlo en un ranking."/>
    <m/>
    <d v="2025-07-07T00:00:00"/>
    <x v="0"/>
    <x v="4"/>
    <n v="120"/>
    <s v="On time"/>
    <s v="Ventas &amp; Mkt."/>
    <m/>
    <s v="Digital Nlatam"/>
    <x v="3"/>
    <s v="Trans Digital / Digital"/>
    <m/>
    <s v="Francisco Mata"/>
    <s v="Eber Montoya"/>
    <s v="Ivan Arredondo"/>
    <s v="José Ramón Rodríguez"/>
    <s v="VP Gases Envasados"/>
    <s v="Sí"/>
    <s v="Marina Dávila"/>
    <s v="Marketing/Ventas Cilindros"/>
    <n v="3"/>
    <n v="5"/>
    <n v="1"/>
    <n v="5"/>
    <n v="0"/>
    <n v="3"/>
    <n v="3"/>
    <n v="300"/>
    <n v="5"/>
    <n v="5"/>
    <n v="2"/>
    <n v="3"/>
    <n v="5"/>
    <n v="5"/>
    <n v="5"/>
    <n v="450"/>
    <n v="750"/>
    <s v="S: La herramienta se encuentra en desarrollo, fecha de liberación: 14 oct"/>
    <m/>
    <s v="Ventas"/>
    <m/>
    <s v="Add. Sales"/>
    <m/>
    <m/>
    <m/>
    <m/>
    <m/>
    <m/>
    <m/>
    <n v="0"/>
    <m/>
    <m/>
    <x v="3"/>
  </r>
  <r>
    <m/>
    <n v="1"/>
    <m/>
    <m/>
    <s v="Actualización Automática de Tablero de Ventas Retail"/>
    <s v="Automatización de información en tablero existente. Actualmente IT y Retail gestionan parte de la información manual para actualizarlo. _x000a_"/>
    <m/>
    <d v="2024-11-06T00:00:00"/>
    <x v="31"/>
    <x v="15"/>
    <n v="180"/>
    <s v="On time"/>
    <s v="Ventas &amp; Mkt."/>
    <s v="Si"/>
    <s v="IT Group"/>
    <x v="0"/>
    <s v="SSC"/>
    <s v="Marina Dávila"/>
    <s v="Marco Pacheco"/>
    <s v="Deyanira Blanco"/>
    <s v="Juan Romero "/>
    <s v="José Ramón Rodríguez"/>
    <s v="PGP Centro/Sur"/>
    <s v="Sí"/>
    <s v="Marina Dávila"/>
    <s v="Marketing/Ventas Cilindros"/>
    <n v="3"/>
    <n v="5"/>
    <n v="2"/>
    <n v="5"/>
    <n v="1"/>
    <n v="5"/>
    <n v="3"/>
    <n v="360"/>
    <n v="5"/>
    <n v="5"/>
    <n v="3"/>
    <n v="3"/>
    <n v="5"/>
    <n v="5"/>
    <n v="5"/>
    <n v="465"/>
    <n v="825"/>
    <s v="S: Se crearon las cards 32535 ( para cargar de forma automática los vendedores vigentes - Juan Romero) la cual ya esta cerrada y la card 32536 (Programa para cargar las excepciones), ambas cards cerradas._x000a_"/>
    <s v="Concluido"/>
    <s v="Optimizacion del Proceso y reducción de tiempo admvo"/>
    <n v="0"/>
    <s v="Time reduction"/>
    <m/>
    <m/>
    <m/>
    <m/>
    <m/>
    <m/>
    <m/>
    <n v="0"/>
    <m/>
    <m/>
    <x v="0"/>
  </r>
  <r>
    <m/>
    <m/>
    <m/>
    <m/>
    <s v="Integración de Mercado Pago con Echannel"/>
    <s v="Integrar la pasarela de Mercado Pago al portal de Clientes."/>
    <m/>
    <d v="2025-10-01T00:00:00"/>
    <x v="60"/>
    <x v="39"/>
    <n v="97"/>
    <s v="On time"/>
    <s v="Ventas &amp; Mkt."/>
    <m/>
    <s v="Transformación Digital"/>
    <x v="3"/>
    <s v="Proveedor externo Valtech"/>
    <s v="NA"/>
    <s v="Edgar Madrigal"/>
    <s v="Cindy Lozano"/>
    <s v="Adolfo Olmedo"/>
    <s v="José Ramón Rodríguez"/>
    <s v="Desarrollo de Negocios"/>
    <s v="Sí"/>
    <s v="Claudia Oliden"/>
    <s v="Marketing/Ventas Cilindros"/>
    <n v="3"/>
    <n v="1"/>
    <n v="5"/>
    <n v="5"/>
    <n v="5"/>
    <n v="3"/>
    <n v="5"/>
    <n v="405"/>
    <n v="3"/>
    <n v="2"/>
    <n v="1"/>
    <n v="5"/>
    <n v="5"/>
    <n v="1"/>
    <n v="5"/>
    <n v="330"/>
    <n v="735"/>
    <s v="S: Actualmente se registró documentación que pide la corporación. Los developers están por arrancar el desarrollo."/>
    <m/>
    <m/>
    <m/>
    <s v="Compliance / Control"/>
    <m/>
    <m/>
    <m/>
    <m/>
    <m/>
    <m/>
    <m/>
    <n v="0"/>
    <m/>
    <m/>
    <x v="4"/>
  </r>
  <r>
    <m/>
    <n v="103"/>
    <m/>
    <m/>
    <s v="Visor para medir el desempeño de la fuerza de ventas - Efectos"/>
    <s v="Herramienta para medir el desempeño en crecimiento de clientes por vendedor, Región y División. "/>
    <m/>
    <d v="2024-10-01T00:00:00"/>
    <x v="16"/>
    <x v="35"/>
    <n v="198"/>
    <s v="On time"/>
    <s v="Ventas &amp; Mkt."/>
    <m/>
    <s v="Digital Nlatam - Citizen Developers"/>
    <x v="0"/>
    <s v="N/A"/>
    <s v="Aldo Maldonado"/>
    <s v="Oscar Flores"/>
    <s v="Oscar Flores"/>
    <s v="Aldo Maldonado"/>
    <s v="José Ramón Rodríguez"/>
    <s v="PGP NAL."/>
    <s v="Sí"/>
    <s v="Marina Dávila"/>
    <s v="Marketing/Ventas Cilindros"/>
    <n v="3"/>
    <n v="5"/>
    <n v="1"/>
    <n v="5"/>
    <n v="0"/>
    <n v="5"/>
    <n v="3"/>
    <n v="330"/>
    <n v="5"/>
    <n v="5"/>
    <n v="2"/>
    <n v="3"/>
    <n v="3"/>
    <n v="3"/>
    <n v="3"/>
    <n v="360"/>
    <n v="690"/>
    <s v="S: Se revisa con usuario requerimiento y diselo del dashboard. Se obtiene en julio acceso a BD para los practicantes que van a realizar el desarrollo._x000a_N: Desarrollo en Power BI."/>
    <s v="Se programa sesión con Oscar Flores el 5 de mayo para validar requerimientos"/>
    <s v="Reducción de tiempo"/>
    <m/>
    <s v="Time reduction"/>
    <m/>
    <m/>
    <m/>
    <m/>
    <m/>
    <m/>
    <m/>
    <n v="0"/>
    <m/>
    <m/>
    <x v="0"/>
  </r>
  <r>
    <m/>
    <n v="52"/>
    <m/>
    <m/>
    <s v="Actualizar el reporte de clientes perdidos o en riesgo, para clientes de Especiales (Win / Lost) "/>
    <s v="Actualizar el reporte de clientes perdidos o en riesgo, para clientes de Especiales (Win / Lost) - Carolina Varela"/>
    <m/>
    <s v="TBD"/>
    <x v="42"/>
    <x v="6"/>
    <n v="307"/>
    <s v="Cancelado"/>
    <s v="Ventas &amp; Mkt."/>
    <m/>
    <s v="Digital Nlatam - Citizen Developers"/>
    <x v="1"/>
    <s v="Digital"/>
    <m/>
    <s v="Raúl Gallegos "/>
    <s v="Raúl Gallegos "/>
    <m/>
    <s v="José Ramón Rodríguez"/>
    <m/>
    <s v="Sí"/>
    <s v="Pilar Arenas"/>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m/>
    <m/>
    <m/>
    <m/>
    <m/>
    <m/>
    <m/>
    <m/>
    <m/>
    <m/>
    <n v="0"/>
    <m/>
    <m/>
    <x v="2"/>
  </r>
  <r>
    <m/>
    <n v="3"/>
    <s v="AM03225"/>
    <m/>
    <s v="Dashboard Digital de Inventarios Hardgoods."/>
    <s v="Herramienta de análisis de inventarios de Hardgoods, rotación, venta, recepciones, precios, que permite tomar decisiones expeditas para reducir los inventarios en lento movimiento y añejamiento."/>
    <m/>
    <d v="2025-03-10T00:00:00"/>
    <x v="61"/>
    <x v="13"/>
    <n v="51"/>
    <s v="On time"/>
    <s v="Ventas &amp; Mkt."/>
    <s v="No"/>
    <s v="Digital Nlatam - Practicantes"/>
    <x v="0"/>
    <s v="IT Juan España*"/>
    <s v="Braulio Martínez"/>
    <s v="Marco Pacheco"/>
    <s v="Nancy González"/>
    <s v="Gerardo Moya"/>
    <s v="José Ramón Rodríguez"/>
    <s v="PGP NAL."/>
    <s v="Sí"/>
    <s v="Claudia Oliden"/>
    <s v="Marketing/Ventas Cilindros"/>
    <n v="3"/>
    <n v="5"/>
    <n v="2"/>
    <n v="5"/>
    <n v="5"/>
    <n v="3"/>
    <n v="5"/>
    <n v="420"/>
    <n v="5"/>
    <n v="5"/>
    <n v="4"/>
    <n v="5"/>
    <n v="5"/>
    <n v="5"/>
    <n v="5"/>
    <n v="510"/>
    <n v="930"/>
    <s v="S: Terminado el tablero_x000a_N: Hay una columna que aunque está definida la información tiene inconsistencia pero se requiere que Juan España proporcione la información correcta. Se está dando seguimiento."/>
    <s v="Terminado el visor."/>
    <n v="100000"/>
    <m/>
    <s v="Time reduction"/>
    <m/>
    <m/>
    <m/>
    <m/>
    <m/>
    <m/>
    <m/>
    <n v="0"/>
    <d v="2025-08-01T00:00:00"/>
    <d v="2026-07-01T00:00:00"/>
    <x v="0"/>
  </r>
  <r>
    <m/>
    <n v="1"/>
    <m/>
    <m/>
    <s v="Herramienta / Visor de costos y gastos Gases Envasados"/>
    <s v="Herramienta que permita visualizar la información actualizada de costos y gastos al detalle, que facilite el análisis y envíe alertas de gastos fuera de promedio."/>
    <s v="A diferencia de Decision y el cubo de gastos, en esta herramienta puedes visualizar la información a un nivel del detalle mínimo del año actual y el año anterior así como tambien análisis y variaciones de los datos."/>
    <d v="2025-05-14T00:00:00"/>
    <x v="37"/>
    <x v="35"/>
    <n v="79"/>
    <s v="On time"/>
    <s v="Ventas &amp; Mkt."/>
    <s v="No"/>
    <s v="Transformación Digital"/>
    <x v="0"/>
    <s v="SSC"/>
    <m/>
    <s v="Marco Pacheco"/>
    <s v="Marco Pacheco"/>
    <s v="Aldo Maldonado"/>
    <s v="José Ramón Rodríguez"/>
    <s v="PGP Nacional"/>
    <s v="Si"/>
    <s v="Marina Dávila"/>
    <s v="Marketing/Ventas Cilindros"/>
    <n v="3"/>
    <n v="5"/>
    <n v="1"/>
    <n v="5"/>
    <n v="1"/>
    <n v="3"/>
    <n v="3"/>
    <n v="315"/>
    <n v="5"/>
    <n v="5"/>
    <n v="3"/>
    <n v="3"/>
    <n v="5"/>
    <n v="3"/>
    <n v="5"/>
    <n v="435"/>
    <n v="750"/>
    <s v="S: Card 34390. Se termina y libera desarrollo de dashboard. Se capacita a la gerencia comercial de GE._x000a_"/>
    <m/>
    <s v="Reducción de Tiempos"/>
    <m/>
    <s v="Time reduction"/>
    <m/>
    <m/>
    <m/>
    <m/>
    <m/>
    <m/>
    <m/>
    <n v="0"/>
    <m/>
    <m/>
    <x v="5"/>
  </r>
  <r>
    <m/>
    <n v="98"/>
    <m/>
    <m/>
    <s v="Desarrollo de APP para alta de prospectos de PSOs MAPAX de  Atmósfera controlada para alimentos."/>
    <s v="Desarrollo de una BD y APP que pueda alimentar la fuerza de ventas con proyectos prospecto para las PSOs MAPAX de atmósfera controlada para Alimentos. La APP servirá para asesorar a los vendedores de acuerdo a sus prospectos por parte de Nineth Gallegos y además llevar una administración de captura de leads para el negocio de Alimentos y Bebidas (desarrollo de mercado). La APP quedó instertada en el sitio de Sharepoint de Alimentos y Bebidas, también desarrollado por el área de Digitalización y Procesos."/>
    <m/>
    <d v="2025-06-25T00:00:00"/>
    <x v="62"/>
    <x v="40"/>
    <n v="19"/>
    <s v="On time"/>
    <s v="Ventas &amp; Mkt."/>
    <s v="No"/>
    <s v="Digital Nlatam - Practicantes"/>
    <x v="0"/>
    <s v="Digital"/>
    <s v="Santiago Juárez"/>
    <s v="Nineth Gallegos"/>
    <s v="Nineth Gallegos"/>
    <s v="NA"/>
    <s v="José Ramón Rodríguez"/>
    <s v="Desarrollo de Negocios"/>
    <s v="Si"/>
    <s v="Claudia Oliden"/>
    <s v="Marketing/Ventas Cilindros"/>
    <n v="3"/>
    <n v="1"/>
    <n v="2"/>
    <n v="5"/>
    <n v="0"/>
    <n v="3"/>
    <n v="0"/>
    <n v="210"/>
    <n v="5"/>
    <n v="5"/>
    <n v="4"/>
    <n v="5"/>
    <n v="3"/>
    <n v="5"/>
    <n v="5"/>
    <n v="480"/>
    <n v="690"/>
    <s v="S: Se tienes ya  la APP de maduración, pero se que requiere ser agregadas el resto de PSOs. Como una siguiente etapa, se verá con Edgar Madrigal y Cindy Lozano si en CRM se puede poner la información para evitar tener una herramienta que pueda estar en CRM integrada."/>
    <m/>
    <s v="Ventas"/>
    <m/>
    <s v="Add. Sales"/>
    <m/>
    <m/>
    <m/>
    <m/>
    <m/>
    <m/>
    <m/>
    <n v="0"/>
    <m/>
    <m/>
    <x v="0"/>
  </r>
  <r>
    <m/>
    <n v="1"/>
    <m/>
    <m/>
    <s v="Visor de CO2 Bebidas"/>
    <s v="Visor del negocio de CO2 enfocado en indicadores de venta para el segmento de Bebidas para los más importante grupos a nivel México."/>
    <m/>
    <d v="2025-05-06T00:00:00"/>
    <x v="63"/>
    <x v="0"/>
    <n v="74"/>
    <s v="On time"/>
    <s v="Ventas &amp; Mkt."/>
    <s v="No"/>
    <s v="Digital Nlatam - Practicantes"/>
    <x v="0"/>
    <s v="Digital"/>
    <s v="Valenti Arriaga"/>
    <s v="Jessica Zanella"/>
    <s v="Grisel Martínez"/>
    <s v="NA"/>
    <s v="NA"/>
    <s v="PGP Nacional"/>
    <s v="Si"/>
    <s v="Claudia Oliden"/>
    <s v="Marketing/Ventas Cilindros"/>
    <n v="3"/>
    <n v="5"/>
    <n v="1"/>
    <n v="5"/>
    <n v="0"/>
    <n v="3"/>
    <n v="3"/>
    <n v="300"/>
    <n v="5"/>
    <n v="5"/>
    <n v="4"/>
    <n v="5"/>
    <n v="3"/>
    <n v="5"/>
    <n v="5"/>
    <n v="480"/>
    <n v="780"/>
    <s v="Se tiene listo el visor, solo se requiere validar que estén todos los CST por grupo definido por Grisel."/>
    <m/>
    <s v="Ahorro horas hombre preparación reporte"/>
    <m/>
    <s v="Time reduction"/>
    <m/>
    <m/>
    <m/>
    <m/>
    <m/>
    <m/>
    <m/>
    <n v="0"/>
    <m/>
    <m/>
    <x v="0"/>
  </r>
  <r>
    <m/>
    <m/>
    <m/>
    <m/>
    <s v="Visor de Facturación de Instalaciones de PGP"/>
    <s v="Dashboard que muestra la facturación de Instalaciones en el negocio de PGP para Envasados, Especiales y Medicinales. Incluye facturación YTD, YOY._x000a_"/>
    <m/>
    <d v="2025-09-01T00:00:00"/>
    <x v="64"/>
    <x v="41"/>
    <n v="56"/>
    <s v="On time"/>
    <s v="Ventas &amp; Mkt."/>
    <s v="No"/>
    <s v="Digital Nlatam - Practicantes"/>
    <x v="0"/>
    <s v="IT"/>
    <s v="Valenti Arriaga"/>
    <s v="Jessica Zanella"/>
    <s v="Adán Alarcón"/>
    <s v="NA"/>
    <s v="José Ramón Rodríguez"/>
    <s v="VP Gases Envasados"/>
    <s v="Si"/>
    <s v="Claudia Oliden"/>
    <s v="Marketing/Ventas Cilindros"/>
    <n v="3"/>
    <n v="5"/>
    <n v="1"/>
    <n v="5"/>
    <n v="1"/>
    <n v="3"/>
    <n v="3"/>
    <n v="315"/>
    <n v="5"/>
    <n v="5"/>
    <n v="5"/>
    <n v="5"/>
    <n v="5"/>
    <n v="5"/>
    <n v="5"/>
    <n v="525"/>
    <n v="840"/>
    <s v="Visor terminado y validado con Adán Alarcón y él a su vez con Jessica Zanella."/>
    <m/>
    <s v="$120,000 USD al año (aumento de facturación por seguimiento puntual a proyectos)"/>
    <m/>
    <s v="Time reduction"/>
    <s v="4 horas / mes en preparación de reporte"/>
    <m/>
    <m/>
    <m/>
    <m/>
    <m/>
    <m/>
    <n v="0"/>
    <s v="Por definir"/>
    <m/>
    <x v="0"/>
  </r>
  <r>
    <m/>
    <m/>
    <m/>
    <m/>
    <s v="App para Administración de Prefacturas y entrega de producto, Visor de información prefacturas y saldos"/>
    <s v="Aplicación para la captura de prefacturas y ordenes A3 para la administracion de saldos. Visor en power BI donde se pueda dar seguimiento a reportes de saldos y estatus de prefacturas por cliente"/>
    <m/>
    <m/>
    <x v="30"/>
    <x v="32"/>
    <n v="34"/>
    <s v="On time"/>
    <s v="Ventas &amp; Mkt."/>
    <m/>
    <s v="Digital Nlatam - Practicantes"/>
    <x v="3"/>
    <s v="SSC"/>
    <m/>
    <s v="Alejandro Torres"/>
    <s v="Alejandro Torres"/>
    <m/>
    <s v="José Ramón Rodríguez"/>
    <s v="PGP Centro/Sur"/>
    <s v="Si"/>
    <s v="Marina Dávila"/>
    <s v="Marketing/Ventas Cilindros"/>
    <n v="3"/>
    <n v="5"/>
    <n v="1"/>
    <n v="1"/>
    <n v="1"/>
    <n v="3"/>
    <n v="3"/>
    <n v="255"/>
    <n v="5"/>
    <n v="5"/>
    <n v="2"/>
    <n v="3"/>
    <n v="3"/>
    <n v="5"/>
    <n v="5"/>
    <n v="420"/>
    <n v="675"/>
    <s v="S: Se registra la card 36696 para la creación del modelo de datos de cual se alimentará el dashboard en power bi. Aplicación de power Apps en desarrollo para el registro de las prefacturas y A3_x000a_N: Seguimiento con Juan Romero para la creación del modelo de datos."/>
    <m/>
    <m/>
    <m/>
    <m/>
    <m/>
    <m/>
    <m/>
    <m/>
    <m/>
    <m/>
    <m/>
    <m/>
    <m/>
    <m/>
    <x v="6"/>
  </r>
  <r>
    <m/>
    <m/>
    <m/>
    <m/>
    <s v="Omnicalalidad CRM integración de canales Digitales de clientes"/>
    <s v="Lograr la integración de todos los canales donde los clientes tienen interacción parara que Agentes Call Center/ CIAC / Usuarios de CRM / Vendedores Inhouse puedan tener una visión 360 del total de interacciones que el cliente tiene con Linde"/>
    <m/>
    <d v="2025-10-01T00:00:00"/>
    <x v="1"/>
    <x v="1"/>
    <m/>
    <s v="No iniciado"/>
    <s v="Ventas &amp; Mkt."/>
    <m/>
    <s v="Digital Nlatam"/>
    <x v="2"/>
    <m/>
    <m/>
    <m/>
    <m/>
    <m/>
    <m/>
    <m/>
    <s v="Si"/>
    <m/>
    <m/>
    <m/>
    <m/>
    <m/>
    <m/>
    <m/>
    <m/>
    <m/>
    <m/>
    <m/>
    <m/>
    <m/>
    <m/>
    <m/>
    <m/>
    <m/>
    <m/>
    <m/>
    <m/>
    <m/>
    <m/>
    <m/>
    <m/>
    <m/>
    <m/>
    <m/>
    <m/>
    <m/>
    <m/>
    <m/>
    <m/>
    <m/>
    <m/>
    <x v="2"/>
  </r>
  <r>
    <m/>
    <m/>
    <m/>
    <m/>
    <s v="Algoritmos AI Predictivos de necesidades de Ctes y mejorar la Experiencia CX"/>
    <s v="Lograr el análisis avanzado de datos para descucbrir patrones que permitan predecir comportamientos y parovecharlos en estrategias de: _x000a_1. Cross Selling. Detección_x000a_2. Pedidos Recurrentes_x000a_3. Campañas_x000a_4. Clientes potenciales de e-commerce"/>
    <m/>
    <d v="2025-10-01T00:00:00"/>
    <x v="1"/>
    <x v="1"/>
    <m/>
    <s v="No iniciado"/>
    <s v="Ventas &amp; Mkt."/>
    <m/>
    <s v="Digital Nlatam"/>
    <x v="2"/>
    <m/>
    <m/>
    <m/>
    <m/>
    <m/>
    <m/>
    <m/>
    <m/>
    <m/>
    <m/>
    <m/>
    <m/>
    <m/>
    <m/>
    <m/>
    <m/>
    <m/>
    <m/>
    <m/>
    <m/>
    <m/>
    <m/>
    <m/>
    <m/>
    <m/>
    <m/>
    <m/>
    <m/>
    <m/>
    <m/>
    <m/>
    <m/>
    <m/>
    <m/>
    <m/>
    <m/>
    <m/>
    <m/>
    <m/>
    <m/>
    <m/>
    <m/>
    <x v="2"/>
  </r>
  <r>
    <m/>
    <m/>
    <m/>
    <m/>
    <s v="Agentes Virtuales AI – chat y voice Bots de atención Pedidos "/>
    <s v="Agentes virtuales que soporten la toma de pedidos realizada por clientes"/>
    <m/>
    <d v="2025-10-01T00:00:00"/>
    <x v="1"/>
    <x v="1"/>
    <m/>
    <s v="No iniciado"/>
    <s v="Servicio al Cliente"/>
    <m/>
    <s v="Digital Nlatam"/>
    <x v="2"/>
    <m/>
    <m/>
    <m/>
    <m/>
    <m/>
    <m/>
    <m/>
    <m/>
    <m/>
    <m/>
    <m/>
    <m/>
    <m/>
    <m/>
    <m/>
    <m/>
    <m/>
    <m/>
    <m/>
    <m/>
    <m/>
    <m/>
    <m/>
    <m/>
    <m/>
    <m/>
    <m/>
    <m/>
    <m/>
    <m/>
    <m/>
    <m/>
    <m/>
    <m/>
    <m/>
    <m/>
    <m/>
    <m/>
    <m/>
    <m/>
    <m/>
    <m/>
    <x v="2"/>
  </r>
  <r>
    <m/>
    <m/>
    <m/>
    <m/>
    <s v="Asistente Virtual interno de apoyo a los agentes CSC y CIAC con AI "/>
    <s v="Asistentes virtuales que soporten la atención de clientes internos de linde, agentes actuales y del CIAC, automatizando respuestas e interacciones"/>
    <m/>
    <d v="2025-11-03T00:00:00"/>
    <x v="1"/>
    <x v="1"/>
    <m/>
    <s v="No iniciado"/>
    <s v="Servicio al Cliente"/>
    <m/>
    <s v="Digital Nlatam"/>
    <x v="2"/>
    <m/>
    <m/>
    <m/>
    <m/>
    <m/>
    <m/>
    <m/>
    <m/>
    <m/>
    <m/>
    <m/>
    <m/>
    <m/>
    <m/>
    <m/>
    <m/>
    <m/>
    <m/>
    <m/>
    <m/>
    <m/>
    <m/>
    <m/>
    <m/>
    <m/>
    <m/>
    <m/>
    <m/>
    <m/>
    <m/>
    <m/>
    <m/>
    <m/>
    <m/>
    <m/>
    <m/>
    <m/>
    <m/>
    <m/>
    <m/>
    <m/>
    <m/>
    <x v="2"/>
  </r>
  <r>
    <m/>
    <m/>
    <m/>
    <m/>
    <s v="Agente Vendedor Virtual PGP"/>
    <s v="Contar con un vendedor virtual con funciones acotadas para clientes comerciales, que ofrezca productos y logre contactar volumenes altos de clientes con campañas específicas. Inicialmente con enfoque en ventas cruzadas_x000a_"/>
    <m/>
    <d v="2025-11-03T00:00:00"/>
    <x v="1"/>
    <x v="1"/>
    <m/>
    <s v="No iniciado"/>
    <s v="Ventas &amp; Mkt."/>
    <m/>
    <s v="Digital Nlatam"/>
    <x v="2"/>
    <m/>
    <m/>
    <m/>
    <m/>
    <m/>
    <m/>
    <m/>
    <m/>
    <m/>
    <m/>
    <m/>
    <m/>
    <m/>
    <m/>
    <m/>
    <m/>
    <m/>
    <m/>
    <m/>
    <m/>
    <m/>
    <m/>
    <m/>
    <m/>
    <m/>
    <m/>
    <m/>
    <m/>
    <m/>
    <m/>
    <m/>
    <m/>
    <m/>
    <m/>
    <m/>
    <m/>
    <m/>
    <m/>
    <m/>
    <m/>
    <m/>
    <m/>
    <x v="2"/>
  </r>
  <r>
    <m/>
    <m/>
    <m/>
    <m/>
    <s v="Analítica Avanzada de datos e-commerce "/>
    <s v="Análisis avanzado de los datos generados por las visitas en las páginas de e-commerce para identificar patrones que permitan ser utilizados en campañas, ventas cruzadas, estrategias dirigidas, etc."/>
    <m/>
    <d v="2025-11-03T00:00:00"/>
    <x v="1"/>
    <x v="1"/>
    <m/>
    <s v="No iniciado"/>
    <s v="Ventas &amp; Mkt."/>
    <m/>
    <s v="Digital Nlatam"/>
    <x v="2"/>
    <m/>
    <m/>
    <m/>
    <m/>
    <m/>
    <m/>
    <m/>
    <m/>
    <m/>
    <m/>
    <m/>
    <m/>
    <m/>
    <m/>
    <m/>
    <m/>
    <m/>
    <m/>
    <m/>
    <m/>
    <m/>
    <m/>
    <m/>
    <m/>
    <m/>
    <m/>
    <m/>
    <m/>
    <m/>
    <m/>
    <m/>
    <m/>
    <m/>
    <m/>
    <m/>
    <m/>
    <m/>
    <m/>
    <m/>
    <m/>
    <m/>
    <m/>
    <x v="2"/>
  </r>
  <r>
    <m/>
    <m/>
    <m/>
    <m/>
    <s v="Asistente virtual con AI para apoyo a Operaciones PGP"/>
    <s v="Uso de un asistente virtual con AI (Potencial uso de Nitro) para apoyo en la consulta de información de operaciones en las plantas. Manuales, procedimientos, estándares, etc. Operativos"/>
    <m/>
    <d v="2025-11-03T00:00:00"/>
    <x v="1"/>
    <x v="1"/>
    <m/>
    <s v="No iniciado"/>
    <s v="Operaciones"/>
    <m/>
    <s v="Digital Nlatam"/>
    <x v="2"/>
    <m/>
    <m/>
    <m/>
    <m/>
    <m/>
    <m/>
    <m/>
    <m/>
    <m/>
    <m/>
    <m/>
    <m/>
    <m/>
    <m/>
    <m/>
    <m/>
    <m/>
    <m/>
    <m/>
    <m/>
    <m/>
    <m/>
    <m/>
    <m/>
    <m/>
    <m/>
    <m/>
    <m/>
    <m/>
    <m/>
    <m/>
    <m/>
    <m/>
    <m/>
    <m/>
    <m/>
    <m/>
    <m/>
    <m/>
    <m/>
    <m/>
    <m/>
    <x v="2"/>
  </r>
  <r>
    <m/>
    <m/>
    <m/>
    <m/>
    <s v="Firma Electrónica de documentos legales (Home Care) Fase 2"/>
    <s v="Proceso digital para la firma de documentos legales que soportan activos de Linde._x000a_"/>
    <m/>
    <d v="2025-11-03T00:00:00"/>
    <x v="1"/>
    <x v="1"/>
    <m/>
    <s v="No iniciado"/>
    <s v="Finanzas, RH, Administración"/>
    <m/>
    <s v="IT Group"/>
    <x v="2"/>
    <m/>
    <m/>
    <m/>
    <m/>
    <m/>
    <m/>
    <m/>
    <m/>
    <m/>
    <m/>
    <m/>
    <m/>
    <m/>
    <m/>
    <m/>
    <m/>
    <m/>
    <m/>
    <m/>
    <m/>
    <m/>
    <m/>
    <m/>
    <m/>
    <m/>
    <m/>
    <m/>
    <m/>
    <m/>
    <m/>
    <m/>
    <m/>
    <m/>
    <m/>
    <m/>
    <m/>
    <m/>
    <m/>
    <m/>
    <m/>
    <m/>
    <m/>
    <x v="2"/>
  </r>
  <r>
    <m/>
    <m/>
    <m/>
    <m/>
    <s v="Integración sistemas Docusign / CRM / Otros"/>
    <s v="Integración de los flujos y procesos de firma electrónica de documentos de PGP con la funcionalidad de CRM para detonar desde CRM los flujos de documentos a clientes. Evaluar potenciales integracion con otros potenciales proyectos como CLM de Salesforce / Contratos, etc"/>
    <m/>
    <d v="2025-11-03T00:00:00"/>
    <x v="1"/>
    <x v="1"/>
    <m/>
    <s v="No iniciado"/>
    <s v="Finanzas, RH, Administración"/>
    <m/>
    <s v="IT Group"/>
    <x v="2"/>
    <m/>
    <m/>
    <m/>
    <m/>
    <m/>
    <m/>
    <m/>
    <m/>
    <m/>
    <m/>
    <m/>
    <m/>
    <m/>
    <m/>
    <m/>
    <m/>
    <m/>
    <m/>
    <m/>
    <m/>
    <m/>
    <m/>
    <m/>
    <m/>
    <m/>
    <m/>
    <m/>
    <m/>
    <m/>
    <m/>
    <m/>
    <m/>
    <m/>
    <m/>
    <m/>
    <m/>
    <m/>
    <m/>
    <m/>
    <m/>
    <m/>
    <m/>
    <x v="2"/>
  </r>
  <r>
    <m/>
    <m/>
    <m/>
    <m/>
    <s v="Visor de crecimiento de ventas por MKT / PSO / Otros"/>
    <s v="Visor digital que automatice la generación de información de ventas generada por contribución del area de Mkt y desarrollo de Mercado. Power BI"/>
    <m/>
    <d v="2025-11-03T00:00:00"/>
    <x v="1"/>
    <x v="1"/>
    <m/>
    <s v="No iniciado"/>
    <s v="Ventas &amp; Mkt."/>
    <m/>
    <s v="Digital Nlatam"/>
    <x v="2"/>
    <m/>
    <m/>
    <m/>
    <s v="Adalberto Mejía"/>
    <m/>
    <m/>
    <m/>
    <m/>
    <m/>
    <m/>
    <m/>
    <m/>
    <m/>
    <m/>
    <m/>
    <m/>
    <m/>
    <m/>
    <m/>
    <m/>
    <m/>
    <m/>
    <m/>
    <m/>
    <m/>
    <m/>
    <m/>
    <m/>
    <m/>
    <m/>
    <m/>
    <m/>
    <m/>
    <m/>
    <m/>
    <m/>
    <m/>
    <m/>
    <m/>
    <m/>
    <m/>
    <m/>
    <x v="2"/>
  </r>
  <r>
    <m/>
    <m/>
    <m/>
    <m/>
    <s v="Algoritmo de medición, alertas, comparativos de mermas PGP"/>
    <s v="Algoritmo de análisis avanzado de datos que permita identificar patrones y lanzar alertas sobre el proceso de medición de mermas. Puede incluir modelo predictivo"/>
    <m/>
    <d v="2025-11-03T00:00:00"/>
    <x v="1"/>
    <x v="1"/>
    <m/>
    <s v="No iniciado"/>
    <s v="Operaciones"/>
    <m/>
    <s v="Digital Nlatam"/>
    <x v="2"/>
    <m/>
    <m/>
    <m/>
    <m/>
    <m/>
    <m/>
    <m/>
    <m/>
    <m/>
    <m/>
    <m/>
    <m/>
    <m/>
    <m/>
    <m/>
    <m/>
    <m/>
    <m/>
    <m/>
    <m/>
    <m/>
    <m/>
    <m/>
    <m/>
    <m/>
    <m/>
    <m/>
    <m/>
    <m/>
    <m/>
    <m/>
    <m/>
    <m/>
    <m/>
    <m/>
    <m/>
    <m/>
    <m/>
    <m/>
    <m/>
    <m/>
    <m/>
    <x v="2"/>
  </r>
  <r>
    <m/>
    <m/>
    <m/>
    <m/>
    <s v="Canal para soporte del proceso de implementación del Proyecto de Firma Electrónica"/>
    <s v="Canal digital de soporte para usuarios que tengan alguna duda o requieran soporte en referencia al proyecto de Firma Electrónica PGP."/>
    <m/>
    <d v="2025-10-31T00:00:00"/>
    <x v="65"/>
    <x v="24"/>
    <n v="16"/>
    <s v="On time"/>
    <s v="Finanzas, RH, Administración"/>
    <s v="No"/>
    <s v="Digital Nlatam - Practicantes"/>
    <x v="3"/>
    <s v="Digital"/>
    <s v="Valenti Arriaga"/>
    <s v="Pilar Arenas"/>
    <s v="Claudia Oliden"/>
    <s v="NA"/>
    <s v="Miguel Delgado"/>
    <s v="Operaciones"/>
    <s v="Sí"/>
    <s v="Claudia Oliden"/>
    <s v="Marketing/Ventas Cilindros"/>
    <n v="5"/>
    <n v="1"/>
    <n v="5"/>
    <n v="3"/>
    <n v="1"/>
    <n v="3"/>
    <n v="3"/>
    <n v="315"/>
    <n v="5"/>
    <n v="5"/>
    <n v="4"/>
    <n v="3"/>
    <n v="5"/>
    <n v="5"/>
    <n v="5"/>
    <n v="480"/>
    <n v="795"/>
    <s v="S Herramienta en apoyo a la implementación de la firma electrónica en PGP._x000a_"/>
    <m/>
    <m/>
    <m/>
    <s v="Compliance / Control"/>
    <m/>
    <m/>
    <m/>
    <m/>
    <m/>
    <m/>
    <m/>
    <n v="0"/>
    <m/>
    <m/>
    <x v="6"/>
  </r>
  <r>
    <m/>
    <m/>
    <m/>
    <m/>
    <s v="Automatización de flujos de autorización de oportunidades de inventarios de cilindros"/>
    <s v="Uso de la herramienta Profits para automatizar flujos de autorización de oportunidades de inventarios de cilindros"/>
    <m/>
    <d v="2025-11-03T00:00:00"/>
    <x v="1"/>
    <x v="1"/>
    <m/>
    <s v="No iniciado"/>
    <s v="Operaciones"/>
    <m/>
    <s v="Digital Nlatam"/>
    <x v="2"/>
    <m/>
    <m/>
    <m/>
    <m/>
    <m/>
    <m/>
    <m/>
    <m/>
    <m/>
    <m/>
    <m/>
    <m/>
    <m/>
    <m/>
    <m/>
    <m/>
    <m/>
    <m/>
    <m/>
    <m/>
    <m/>
    <m/>
    <m/>
    <m/>
    <m/>
    <m/>
    <m/>
    <m/>
    <m/>
    <m/>
    <m/>
    <m/>
    <m/>
    <m/>
    <m/>
    <m/>
    <m/>
    <m/>
    <m/>
    <m/>
    <m/>
    <m/>
    <x v="2"/>
  </r>
  <r>
    <m/>
    <m/>
    <m/>
    <m/>
    <s v="Bot para Automatización de facturación en PGP por distintos temas comerciales y operaciones (lento movimiento, cilindros paseados, desviaciones operativas)"/>
    <s v="Automatización de facturación en PGP por distintos temas comerciales y operaciones (lento movimiento, cilindros paseados, desviaciones operativas) derivados de la información generada por Trackabout"/>
    <m/>
    <d v="2025-11-03T00:00:00"/>
    <x v="1"/>
    <x v="1"/>
    <m/>
    <s v="No iniciado"/>
    <s v="Ventas &amp; Mkt."/>
    <m/>
    <s v="Digital Nlatam"/>
    <x v="2"/>
    <m/>
    <m/>
    <m/>
    <m/>
    <m/>
    <m/>
    <m/>
    <m/>
    <m/>
    <m/>
    <m/>
    <m/>
    <m/>
    <m/>
    <m/>
    <m/>
    <m/>
    <m/>
    <m/>
    <m/>
    <m/>
    <m/>
    <m/>
    <m/>
    <m/>
    <m/>
    <m/>
    <m/>
    <m/>
    <m/>
    <m/>
    <m/>
    <m/>
    <m/>
    <m/>
    <m/>
    <m/>
    <m/>
    <m/>
    <m/>
    <m/>
    <m/>
    <x v="2"/>
  </r>
  <r>
    <m/>
    <m/>
    <m/>
    <m/>
    <s v="Comportamiento de las ventas con AI "/>
    <s v="Uso de AI para análisis de tendencias y patrones en las ventas. (Churn rate, tendencias, ctes en riesgo, )"/>
    <m/>
    <d v="2025-11-03T00:00:00"/>
    <x v="1"/>
    <x v="1"/>
    <m/>
    <s v="No iniciado"/>
    <s v="Ventas &amp; Mkt."/>
    <m/>
    <s v="Digital Nlatam"/>
    <x v="2"/>
    <m/>
    <m/>
    <m/>
    <m/>
    <m/>
    <m/>
    <m/>
    <m/>
    <m/>
    <m/>
    <m/>
    <m/>
    <m/>
    <m/>
    <m/>
    <m/>
    <m/>
    <m/>
    <m/>
    <m/>
    <m/>
    <m/>
    <m/>
    <m/>
    <m/>
    <m/>
    <m/>
    <m/>
    <m/>
    <m/>
    <m/>
    <m/>
    <m/>
    <m/>
    <m/>
    <m/>
    <m/>
    <m/>
    <m/>
    <m/>
    <m/>
    <m/>
    <x v="2"/>
  </r>
  <r>
    <m/>
    <m/>
    <m/>
    <m/>
    <s v="Asistente virtual con AI para Operación PGP"/>
    <s v="Asistente virtual que permita dar información en tiempo real de la operación relacionada a invetarios, cilindros y decisiones de la operación"/>
    <m/>
    <d v="2025-11-03T00:00:00"/>
    <x v="1"/>
    <x v="1"/>
    <m/>
    <s v="No iniciado"/>
    <s v="Operaciones"/>
    <m/>
    <s v="Digital Nlatam"/>
    <x v="2"/>
    <m/>
    <m/>
    <m/>
    <m/>
    <m/>
    <m/>
    <m/>
    <m/>
    <m/>
    <m/>
    <m/>
    <m/>
    <m/>
    <m/>
    <m/>
    <m/>
    <m/>
    <m/>
    <m/>
    <m/>
    <m/>
    <m/>
    <m/>
    <m/>
    <m/>
    <m/>
    <m/>
    <m/>
    <m/>
    <m/>
    <m/>
    <m/>
    <m/>
    <m/>
    <m/>
    <m/>
    <m/>
    <m/>
    <m/>
    <m/>
    <m/>
    <m/>
    <x v="2"/>
  </r>
  <r>
    <m/>
    <m/>
    <m/>
    <m/>
    <s v="Visor Compliance permisos y requerimientos de autoridades para los negocios de Linde México."/>
    <s v="Desarrollo del visor de compliance de permisos, requerimientos por parte de autoridades (COFERPIS, STPSS, SSYPA)  para localidades Linde México (Incluye PGP, GI, Onsite, Nitropet, oficinas corporativas e inmuebles) y requerimientos para unidades de distribución de PGP, Bulk, Nitropet._x000a_"/>
    <m/>
    <d v="2025-10-10T00:00:00"/>
    <x v="66"/>
    <x v="24"/>
    <n v="36"/>
    <s v="On time"/>
    <s v="Finanzas, RH, Administración"/>
    <s v="No"/>
    <s v="Digital Nlatam - Practicantes"/>
    <x v="3"/>
    <s v="Digital"/>
    <s v="Santiago Juárez"/>
    <s v="Diana Rodríguez"/>
    <s v="Eduardo Galván"/>
    <s v="NA"/>
    <s v="Miguel Delgado"/>
    <s v="Operaciones"/>
    <s v="Si"/>
    <s v="Claudia Oliden"/>
    <s v="Marketing/Ventas Cilindros"/>
    <n v="5"/>
    <n v="5"/>
    <n v="4"/>
    <n v="5"/>
    <n v="5"/>
    <n v="3"/>
    <n v="5"/>
    <n v="480"/>
    <n v="5"/>
    <n v="5"/>
    <n v="4"/>
    <n v="3"/>
    <n v="3"/>
    <n v="5"/>
    <n v="5"/>
    <n v="450"/>
    <n v="930"/>
    <s v="S: Parte final del proyecto de Compliance. Se está desarrollando el visor."/>
    <m/>
    <s v="Compliance"/>
    <m/>
    <s v="Compliance / Control"/>
    <m/>
    <m/>
    <m/>
    <m/>
    <m/>
    <m/>
    <m/>
    <n v="0"/>
    <m/>
    <m/>
    <x v="3"/>
  </r>
  <r>
    <m/>
    <m/>
    <m/>
    <m/>
    <s v="Integración total para la Satisfacción del Cliente (Visión 360º del Cliente) Etapa 1"/>
    <s v="Integración de los indicadores clave del cliente (Financiero + Servicio + Operativo + Comercial)  para la toma de decisiones en conjunto con la integración de oportunidades de negocio por anticiparnos a las necesidades de los clientes."/>
    <m/>
    <d v="2025-11-03T00:00:00"/>
    <x v="1"/>
    <x v="1"/>
    <m/>
    <s v="No iniciado"/>
    <s v="Servicio al Cliente"/>
    <m/>
    <s v="Digital Nlatam"/>
    <x v="2"/>
    <s v="IT"/>
    <m/>
    <m/>
    <s v="Jesus Fraustro"/>
    <m/>
    <s v="Tania Mercado"/>
    <m/>
    <m/>
    <m/>
    <m/>
    <n v="3"/>
    <n v="1"/>
    <n v="2"/>
    <n v="5"/>
    <n v="0"/>
    <n v="3"/>
    <n v="5"/>
    <n v="285"/>
    <m/>
    <m/>
    <m/>
    <m/>
    <m/>
    <m/>
    <m/>
    <m/>
    <m/>
    <s v="Ya se tiene un avance con IT. Agendar una sesión con Equipo de CRM para evaluar la necesisdad y si se puede aprovechar algo que ya se tenga. Ya se tienen mapeados los campos y se detuvo con IT"/>
    <m/>
    <m/>
    <m/>
    <m/>
    <m/>
    <m/>
    <m/>
    <m/>
    <m/>
    <m/>
    <m/>
    <m/>
    <m/>
    <m/>
    <x v="2"/>
  </r>
  <r>
    <m/>
    <m/>
    <m/>
    <m/>
    <s v="Documentación de reclamaciones Omnicanal con validación de procedencia"/>
    <s v="Habilitar a nuestros clientes y pacientes que puedan levantar sus reclamaciones por cualquier canal digital: portal de clientes, app RL, app Medigas, WhatsApp Medigas, WhatsApp Envasados, WhatsApp Bulk, validando la fecha de entrega del producto o del servicio en nuestros sistemas internos. Fase 1 México, Fase 2 PHN"/>
    <s v="Darle Autonomía al Cliente para que registre su reclamación y darle seguimiento"/>
    <d v="2025-11-03T00:00:00"/>
    <x v="1"/>
    <x v="1"/>
    <m/>
    <s v="No iniciado"/>
    <s v="Servicio al Cliente"/>
    <m/>
    <s v="Transformación Digital"/>
    <x v="2"/>
    <s v="IT"/>
    <m/>
    <m/>
    <s v="Jesus Fraustro"/>
    <m/>
    <s v="Tania Mercado"/>
    <m/>
    <m/>
    <m/>
    <m/>
    <n v="3"/>
    <n v="1"/>
    <n v="3"/>
    <n v="5"/>
    <n v="1"/>
    <n v="3"/>
    <n v="3"/>
    <n v="285"/>
    <m/>
    <m/>
    <m/>
    <m/>
    <m/>
    <m/>
    <m/>
    <m/>
    <m/>
    <s v="Se tiene el diagrama avanzado en conjunto con el área de Transformación Digital"/>
    <m/>
    <m/>
    <m/>
    <m/>
    <m/>
    <m/>
    <m/>
    <m/>
    <m/>
    <m/>
    <m/>
    <m/>
    <m/>
    <m/>
    <x v="2"/>
  </r>
  <r>
    <m/>
    <m/>
    <m/>
    <m/>
    <s v="Automatización en la generación órdenes EY de reclamación"/>
    <s v="Crear ordenes automáticas de reposición EY al momento que el cliente levante su reclamación por producto o contenedor. Y Conocer su estatus. Fase 1 Mx, Fase 2 PHN"/>
    <m/>
    <d v="2025-11-03T00:00:00"/>
    <x v="1"/>
    <x v="1"/>
    <m/>
    <s v="No iniciado"/>
    <s v="Servicio al Cliente"/>
    <m/>
    <s v="IT Group"/>
    <x v="2"/>
    <s v="IT"/>
    <m/>
    <m/>
    <m/>
    <m/>
    <m/>
    <m/>
    <m/>
    <m/>
    <m/>
    <n v="3"/>
    <n v="1"/>
    <n v="1"/>
    <n v="5"/>
    <n v="1"/>
    <n v="1"/>
    <n v="3"/>
    <n v="225"/>
    <m/>
    <m/>
    <m/>
    <m/>
    <m/>
    <m/>
    <m/>
    <m/>
    <m/>
    <s v="Evaluar si pudiera ser en paralelo con el proyecto anterior de crear la reclamación por el cte en cualquier canal digital o si se puede trabajar en paralelo y luego conectar"/>
    <m/>
    <m/>
    <m/>
    <m/>
    <m/>
    <m/>
    <m/>
    <m/>
    <m/>
    <m/>
    <m/>
    <m/>
    <m/>
    <m/>
    <x v="2"/>
  </r>
  <r>
    <m/>
    <m/>
    <m/>
    <m/>
    <s v="Automatización de la asignación de reclamaciones"/>
    <s v="Para cada folio de reclamación creado en el sistema de reclamaciones, asignar al responsable de atención. Fase 1 Mx, Fase 2 PHN"/>
    <m/>
    <d v="2025-11-03T00:00:00"/>
    <x v="1"/>
    <x v="1"/>
    <m/>
    <s v="No iniciado"/>
    <s v="Servicio al Cliente"/>
    <m/>
    <s v="IT Group"/>
    <x v="2"/>
    <m/>
    <m/>
    <m/>
    <m/>
    <m/>
    <m/>
    <m/>
    <m/>
    <m/>
    <m/>
    <n v="3"/>
    <n v="1"/>
    <n v="1"/>
    <n v="5"/>
    <n v="1"/>
    <n v="1"/>
    <n v="3"/>
    <n v="225"/>
    <m/>
    <m/>
    <m/>
    <m/>
    <m/>
    <m/>
    <m/>
    <m/>
    <m/>
    <m/>
    <m/>
    <m/>
    <m/>
    <m/>
    <m/>
    <m/>
    <m/>
    <m/>
    <m/>
    <m/>
    <m/>
    <m/>
    <m/>
    <m/>
    <x v="2"/>
  </r>
  <r>
    <m/>
    <m/>
    <m/>
    <m/>
    <s v="Trazabilidad automática de reclamaciones"/>
    <s v="Para las reclamaciones documentandas en el SMC asignar y firmar automáticamente a las localidades que estarán participando en la trazabilidad del contenedor o dispositivos médicos, acorde a la información de Trackabout"/>
    <m/>
    <d v="2025-11-03T00:00:00"/>
    <x v="1"/>
    <x v="1"/>
    <m/>
    <s v="No iniciado"/>
    <s v="Servicio al Cliente"/>
    <m/>
    <s v="IT Group"/>
    <x v="2"/>
    <s v="Digital"/>
    <m/>
    <m/>
    <m/>
    <m/>
    <m/>
    <m/>
    <m/>
    <m/>
    <m/>
    <n v="3"/>
    <n v="1"/>
    <n v="3"/>
    <n v="5"/>
    <n v="1"/>
    <n v="1"/>
    <n v="3"/>
    <n v="255"/>
    <m/>
    <m/>
    <m/>
    <m/>
    <m/>
    <m/>
    <m/>
    <m/>
    <m/>
    <s v="Ya se desarrollo un tag físico para colocarle al cilindro que es un Cil de reclamación"/>
    <m/>
    <m/>
    <m/>
    <m/>
    <m/>
    <m/>
    <m/>
    <m/>
    <m/>
    <m/>
    <m/>
    <m/>
    <m/>
    <m/>
    <x v="2"/>
  </r>
  <r>
    <m/>
    <m/>
    <m/>
    <m/>
    <s v="Inspección técnica digital de reclamaciones por contenedor producto "/>
    <s v="Habilitar los checklists de inspección técnica en formato digital para el equipo de operaciones cuando analicen sus reclamaciones de producto y contenedor y esté sincronizado con el sistema de reclamaciones"/>
    <m/>
    <d v="2025-11-03T00:00:00"/>
    <x v="1"/>
    <x v="1"/>
    <m/>
    <s v="No iniciado"/>
    <s v="Servicio al Cliente"/>
    <m/>
    <s v="Digital Nlatam - Practicantes"/>
    <x v="2"/>
    <s v="Digital"/>
    <m/>
    <m/>
    <s v="Jesus Fraustro"/>
    <m/>
    <m/>
    <m/>
    <m/>
    <m/>
    <m/>
    <n v="3"/>
    <n v="1"/>
    <n v="2"/>
    <n v="5"/>
    <n v="1"/>
    <n v="1"/>
    <n v="5"/>
    <n v="270"/>
    <m/>
    <m/>
    <m/>
    <m/>
    <m/>
    <m/>
    <m/>
    <m/>
    <m/>
    <m/>
    <m/>
    <m/>
    <m/>
    <m/>
    <m/>
    <m/>
    <m/>
    <m/>
    <m/>
    <m/>
    <m/>
    <m/>
    <m/>
    <m/>
    <x v="2"/>
  </r>
  <r>
    <m/>
    <m/>
    <m/>
    <m/>
    <s v="Automatización de Cierre de Reclamaciones"/>
    <s v="Envío de resolución de reclamaciones a clientes y pacientes vía correo electrónico (Linde) o WhatsApp (Medigas) con cierre automático en el sistema de reclamaciones. Fase 1 Mx, Fase 2 PHN"/>
    <m/>
    <d v="2025-11-03T00:00:00"/>
    <x v="1"/>
    <x v="1"/>
    <m/>
    <s v="No iniciado"/>
    <s v="Servicio al Cliente"/>
    <m/>
    <s v="Digital Nlatam - Practicantes"/>
    <x v="2"/>
    <s v="IT"/>
    <m/>
    <m/>
    <m/>
    <m/>
    <m/>
    <m/>
    <m/>
    <m/>
    <m/>
    <n v="3"/>
    <n v="1"/>
    <n v="3"/>
    <n v="5"/>
    <n v="1"/>
    <n v="1"/>
    <n v="5"/>
    <n v="285"/>
    <m/>
    <m/>
    <m/>
    <m/>
    <m/>
    <m/>
    <m/>
    <m/>
    <m/>
    <s v="Actualmente ya sale una notificación del buzón de reclamaciones pero basado en un archivo de Excel. En el SMC se alimenta manualmente la inforamción de cierre, la respuesta del cliente, la encuesta de satisfacción, todo por correo manual."/>
    <m/>
    <m/>
    <m/>
    <m/>
    <m/>
    <m/>
    <m/>
    <m/>
    <m/>
    <m/>
    <m/>
    <m/>
    <m/>
    <m/>
    <x v="2"/>
  </r>
  <r>
    <m/>
    <m/>
    <m/>
    <m/>
    <s v="Asistente Virtual para Documentación de Reclamaciones y para levantar encuestas de servicio"/>
    <s v="Para los clientes o pacientes que requieran apoyo para levantar su reclamación vía canal telefónico o cuaenndo se requiera lanzar encuestas con un agente"/>
    <m/>
    <d v="2025-11-03T00:00:00"/>
    <x v="1"/>
    <x v="1"/>
    <m/>
    <s v="No iniciado"/>
    <s v="Servicio al Cliente"/>
    <m/>
    <s v="Digital Nlatam"/>
    <x v="2"/>
    <m/>
    <m/>
    <m/>
    <m/>
    <m/>
    <m/>
    <m/>
    <m/>
    <m/>
    <m/>
    <m/>
    <m/>
    <m/>
    <m/>
    <m/>
    <m/>
    <m/>
    <m/>
    <m/>
    <m/>
    <m/>
    <m/>
    <m/>
    <m/>
    <m/>
    <m/>
    <m/>
    <m/>
    <m/>
    <m/>
    <m/>
    <m/>
    <m/>
    <m/>
    <m/>
    <m/>
    <m/>
    <m/>
    <m/>
    <m/>
    <m/>
    <m/>
    <x v="2"/>
  </r>
  <r>
    <m/>
    <m/>
    <m/>
    <m/>
    <s v="Plataforma de gestión de experiencias"/>
    <s v="Plataforma que recopila y analiza retroalimentación en tiempo real de clientes, em.pleados y otros grupos de interés, en diversos puntos de contacto para aprendizaje automático y análisis avanzado (sentimientos, de texto, e inteligencia predictiva). En Mercado están Qualtrics y Medallia"/>
    <m/>
    <d v="2025-11-03T00:00:00"/>
    <x v="1"/>
    <x v="1"/>
    <m/>
    <s v="No iniciado"/>
    <s v="Servicio al Cliente"/>
    <m/>
    <s v="Digital Nlatam"/>
    <x v="2"/>
    <m/>
    <m/>
    <m/>
    <m/>
    <m/>
    <m/>
    <m/>
    <m/>
    <m/>
    <m/>
    <m/>
    <m/>
    <m/>
    <m/>
    <m/>
    <m/>
    <m/>
    <m/>
    <m/>
    <m/>
    <m/>
    <m/>
    <m/>
    <m/>
    <m/>
    <m/>
    <m/>
    <m/>
    <m/>
    <m/>
    <m/>
    <m/>
    <m/>
    <m/>
    <m/>
    <m/>
    <m/>
    <m/>
    <m/>
    <m/>
    <m/>
    <m/>
    <x v="2"/>
  </r>
  <r>
    <m/>
    <m/>
    <m/>
    <m/>
    <s v="Clippings v2"/>
    <s v="Habilitar un nuevo sistema de gestión de contenido (wordpress) para clippings México &amp; PHN donde los colaboradores puedan interactuar con la información de la plataforma con acceso directo a fuentes web"/>
    <m/>
    <d v="2025-11-03T00:00:00"/>
    <x v="1"/>
    <x v="1"/>
    <m/>
    <s v="No iniciado"/>
    <s v="Servicio al Cliente"/>
    <m/>
    <s v="Digital Nlatam"/>
    <x v="2"/>
    <m/>
    <m/>
    <m/>
    <m/>
    <m/>
    <m/>
    <m/>
    <m/>
    <m/>
    <m/>
    <m/>
    <m/>
    <m/>
    <m/>
    <m/>
    <m/>
    <m/>
    <m/>
    <m/>
    <m/>
    <m/>
    <m/>
    <m/>
    <m/>
    <m/>
    <m/>
    <m/>
    <m/>
    <m/>
    <m/>
    <m/>
    <m/>
    <m/>
    <m/>
    <m/>
    <m/>
    <m/>
    <m/>
    <m/>
    <m/>
    <m/>
    <m/>
    <x v="2"/>
  </r>
  <r>
    <m/>
    <m/>
    <m/>
    <m/>
    <s v="Automatización de Reporte de Operaciones PGP"/>
    <s v="En una Fase 1, automatizar la generación de la tabla del Análisis de Margen Variable que actualmente se elabora a mano"/>
    <m/>
    <d v="2025-11-03T00:00:00"/>
    <x v="1"/>
    <x v="1"/>
    <m/>
    <s v="No iniciado"/>
    <s v="Operaciones"/>
    <s v="No"/>
    <s v="Digital Nlatam"/>
    <x v="2"/>
    <s v="IT"/>
    <s v="Marina Davila"/>
    <s v="Gonzalo Espinosa"/>
    <s v="Gonzalo Espinosa"/>
    <s v="Cynthia Ramirez"/>
    <s v="Zaida Del Llano"/>
    <s v="PGP Nte/Occidente / NO"/>
    <s v="Si"/>
    <s v="Marina Davila"/>
    <s v="Operaciones"/>
    <n v="4"/>
    <n v="5"/>
    <n v="1"/>
    <n v="5"/>
    <n v="1"/>
    <n v="3"/>
    <n v="3"/>
    <n v="330"/>
    <m/>
    <m/>
    <m/>
    <m/>
    <m/>
    <m/>
    <m/>
    <n v="0"/>
    <n v="330"/>
    <s v="Agendar sesión con Diego Carpio y dar prioridad a esta iniciativa vs el resto de los proyectos"/>
    <m/>
    <m/>
    <m/>
    <m/>
    <m/>
    <m/>
    <m/>
    <m/>
    <m/>
    <m/>
    <m/>
    <m/>
    <m/>
    <m/>
    <x v="2"/>
  </r>
  <r>
    <m/>
    <m/>
    <m/>
    <m/>
    <m/>
    <m/>
    <m/>
    <m/>
    <x v="1"/>
    <x v="1"/>
    <m/>
    <m/>
    <m/>
    <m/>
    <m/>
    <x v="4"/>
    <m/>
    <m/>
    <m/>
    <m/>
    <m/>
    <m/>
    <m/>
    <m/>
    <m/>
    <m/>
    <m/>
    <m/>
    <m/>
    <m/>
    <m/>
    <m/>
    <m/>
    <m/>
    <m/>
    <m/>
    <m/>
    <m/>
    <m/>
    <m/>
    <m/>
    <m/>
    <m/>
    <m/>
    <m/>
    <m/>
    <m/>
    <m/>
    <m/>
    <m/>
    <m/>
    <m/>
    <m/>
    <m/>
    <m/>
    <m/>
    <m/>
    <m/>
    <x v="7"/>
  </r>
</pivotCacheRecords>
</file>

<file path=xl/pivotCache/pivotCacheRecords1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4">
  <r>
    <m/>
    <n v="14"/>
    <m/>
    <m/>
    <s v="Visor EAM: Principales KPIS de mantenimientos PREVENTIVOS en unidades de distribución"/>
    <s v="Dashboard para seguimiento a KPI´s sobre los mantenimientos preventivos y correctivos que se registran en la app EAM"/>
    <m/>
    <m/>
    <x v="0"/>
    <x v="0"/>
    <n v="119"/>
    <s v="On time"/>
    <x v="0"/>
    <m/>
    <x v="0"/>
    <x v="0"/>
    <s v="Digital"/>
    <s v="Miguel González"/>
    <s v="Oscar Caballero"/>
    <s v="Jesus Guzman"/>
    <m/>
    <s v="Miguel Delgado"/>
    <s v="Operaciones"/>
    <s v="Sí"/>
    <x v="0"/>
    <m/>
    <n v="3"/>
    <n v="5"/>
    <n v="1"/>
    <n v="5"/>
    <n v="0"/>
    <n v="1"/>
    <n v="3"/>
    <n v="270"/>
    <n v="5"/>
    <n v="5"/>
    <n v="3"/>
    <n v="3"/>
    <n v="5"/>
    <n v="5"/>
    <n v="5"/>
    <n v="465"/>
    <n v="735"/>
    <s v="S: el dashboard se encuentra en desarrollo y validación de datos"/>
    <m/>
    <s v="Control y optimización"/>
    <m/>
    <x v="0"/>
    <m/>
    <m/>
    <m/>
    <m/>
    <m/>
    <m/>
    <m/>
    <n v="0"/>
    <m/>
    <m/>
    <x v="0"/>
  </r>
  <r>
    <m/>
    <n v="1"/>
    <m/>
    <m/>
    <s v="Visor para registro de auditorías y cumplimiento de normatividad CALIDAD en plantas._x000a_"/>
    <s v="Generación de un visor de resultados de auditorías realizadas por el área de Calidad y externos en plantas Linde México, así como validación de requerimientos normativos. El visor tiene como objetivo dar seguimiento a resultados y planes de acción ante no conformidades resultantes en las auditorías._x000a_"/>
    <m/>
    <d v="2025-05-23T00:00:00"/>
    <x v="1"/>
    <x v="1"/>
    <n v="52"/>
    <s v="On time"/>
    <x v="1"/>
    <s v="No"/>
    <x v="0"/>
    <x v="1"/>
    <s v="Digital"/>
    <s v="Santiago Juárez"/>
    <s v="Brenda Apreza"/>
    <s v="Alejandra Medrano"/>
    <s v="NA"/>
    <s v="Miguel Delgado"/>
    <s v="Operaciones"/>
    <s v="Sí"/>
    <x v="1"/>
    <s v="Calidad"/>
    <n v="5"/>
    <n v="5"/>
    <n v="1"/>
    <n v="5"/>
    <n v="1"/>
    <n v="3"/>
    <n v="5"/>
    <n v="375"/>
    <n v="5"/>
    <n v="5"/>
    <n v="5"/>
    <n v="3"/>
    <n v="5"/>
    <n v="5"/>
    <n v="5"/>
    <n v="495"/>
    <n v="870"/>
    <s v="S: Se tiene la estructura del visor, solo se espera que IT libere la extracción de datos del Sistema de Calidad para enlazarlo al tablero y tener completa la información a mostrar en el tablero."/>
    <m/>
    <s v="Compliance"/>
    <s v="Control / Compliance"/>
    <x v="1"/>
    <m/>
    <m/>
    <m/>
    <m/>
    <m/>
    <m/>
    <m/>
    <n v="0"/>
    <m/>
    <m/>
    <x v="1"/>
  </r>
  <r>
    <m/>
    <n v="103"/>
    <m/>
    <m/>
    <s v="Visor para medir el desempeño de la fuerza de ventas - Efectos"/>
    <s v="Herramienta para medir el desempeño en crecimiento de clientes por vendedor, Región y División. "/>
    <m/>
    <d v="2024-10-01T00:00:00"/>
    <x v="2"/>
    <x v="2"/>
    <n v="198"/>
    <s v="On time"/>
    <x v="2"/>
    <m/>
    <x v="1"/>
    <x v="1"/>
    <s v="N/A"/>
    <s v="Aldo Maldonado"/>
    <s v="Oscar Flores"/>
    <s v="Oscar Flores"/>
    <s v="Aldo Maldonado"/>
    <s v="José Ramón Rodríguez"/>
    <s v="PGP NAL."/>
    <s v="Sí"/>
    <x v="0"/>
    <s v="Marketing/Ventas Cilindros"/>
    <n v="3"/>
    <n v="5"/>
    <n v="1"/>
    <n v="5"/>
    <n v="0"/>
    <n v="5"/>
    <n v="3"/>
    <n v="330"/>
    <n v="5"/>
    <n v="5"/>
    <n v="2"/>
    <n v="3"/>
    <n v="3"/>
    <n v="3"/>
    <n v="3"/>
    <n v="360"/>
    <n v="690"/>
    <s v="S: Se revisa con usuario requerimiento y diselo del dashboard. Se obtiene en julio acceso a BD para los practicantes que van a realizar el desarrollo._x000a_N: Desarrollo en Power BI."/>
    <s v="Se programa sesión con Oscar Flores el 5 de mayo para validar requerimientos"/>
    <s v="Reducción de tiempo"/>
    <m/>
    <x v="0"/>
    <m/>
    <m/>
    <m/>
    <m/>
    <m/>
    <m/>
    <m/>
    <n v="0"/>
    <m/>
    <m/>
    <x v="1"/>
  </r>
  <r>
    <m/>
    <n v="20"/>
    <m/>
    <m/>
    <s v="Digital Tool for tracking PGS Maintenance Program"/>
    <s v="Visor que permita tener en forma de resumen toda la informacíón sobre mantenimientos de pgs´s en plantas envasados: Plantas, operadores, cantidad pgs, tipos de mantenimientos, horas, productividad, costos."/>
    <m/>
    <m/>
    <x v="3"/>
    <x v="3"/>
    <n v="48"/>
    <s v="On time"/>
    <x v="3"/>
    <m/>
    <x v="0"/>
    <x v="0"/>
    <s v="Digital"/>
    <s v="Miguel González"/>
    <s v="Arturo Lozano"/>
    <s v="Heberto Marín"/>
    <m/>
    <s v="Miguel Delgado"/>
    <s v="Operaciones"/>
    <s v="Sí"/>
    <x v="0"/>
    <m/>
    <n v="3"/>
    <n v="5"/>
    <n v="1"/>
    <n v="5"/>
    <n v="0"/>
    <n v="3"/>
    <n v="3"/>
    <n v="300"/>
    <n v="5"/>
    <n v="5"/>
    <n v="2"/>
    <n v="3"/>
    <n v="5"/>
    <n v="5"/>
    <n v="5"/>
    <n v="450"/>
    <n v="750"/>
    <m/>
    <m/>
    <s v="Control"/>
    <m/>
    <x v="0"/>
    <m/>
    <m/>
    <m/>
    <m/>
    <m/>
    <m/>
    <m/>
    <n v="0"/>
    <m/>
    <m/>
    <x v="2"/>
  </r>
  <r>
    <m/>
    <m/>
    <m/>
    <m/>
    <s v="Visor Compliance permisos y requerimientos de autoridades para los negocios de Linde México."/>
    <s v="Desarrollo del visor de compliance de permisos, requerimientos por parte de autoridades (COFERPIS, STPSS, SSYPA)  para localidades Linde México (Incluye PGP, GI, Onsite, Nitropet, oficinas corporativas e inmuebles) y requerimientos para unidades de distribución de PGP, Bulk, Nitropet._x000a_"/>
    <m/>
    <d v="2025-10-10T00:00:00"/>
    <x v="4"/>
    <x v="4"/>
    <n v="14"/>
    <s v="On time"/>
    <x v="4"/>
    <s v="No"/>
    <x v="0"/>
    <x v="0"/>
    <s v="Digital"/>
    <s v="Santiago Juárez"/>
    <s v="Diana Rodríguez"/>
    <s v="Eduardo Galván"/>
    <s v="NA"/>
    <s v="Miguel Delgado"/>
    <s v="Operaciones"/>
    <s v="Sí"/>
    <x v="1"/>
    <s v="Marketing/Ventas Cilindros"/>
    <n v="5"/>
    <n v="5"/>
    <n v="4"/>
    <n v="5"/>
    <n v="5"/>
    <n v="3"/>
    <n v="5"/>
    <n v="480"/>
    <n v="5"/>
    <n v="5"/>
    <n v="4"/>
    <n v="3"/>
    <n v="3"/>
    <n v="5"/>
    <n v="5"/>
    <n v="450"/>
    <n v="930"/>
    <s v="S: Parte final del proyecto de Compliance. Se está desarrollando el visor."/>
    <m/>
    <s v="Compliance"/>
    <m/>
    <x v="1"/>
    <m/>
    <m/>
    <m/>
    <m/>
    <m/>
    <m/>
    <m/>
    <n v="0"/>
    <m/>
    <m/>
    <x v="0"/>
  </r>
  <r>
    <m/>
    <m/>
    <m/>
    <m/>
    <s v="Visor de Facturación de Instalaciones de PGP"/>
    <s v="Dashboard que muestra la facturación de Instalaciones en el negocio de PGP para Envasados, Especiales y Medicinales. Incluye facturación YTD, YOY._x000a_"/>
    <m/>
    <d v="2025-09-01T00:00:00"/>
    <x v="5"/>
    <x v="5"/>
    <n v="14"/>
    <s v="On time"/>
    <x v="2"/>
    <s v="No"/>
    <x v="0"/>
    <x v="1"/>
    <s v="IT"/>
    <s v="Valenti Arriaga"/>
    <s v="Jessica Zanella"/>
    <s v="Adán Alarcón"/>
    <s v="NA"/>
    <s v="José Ramón Rodríguez"/>
    <s v="VP Gases Envasados"/>
    <s v="Sí"/>
    <x v="1"/>
    <s v="Marketing/Ventas Cilindros"/>
    <n v="3"/>
    <n v="5"/>
    <n v="1"/>
    <n v="5"/>
    <n v="1"/>
    <n v="3"/>
    <n v="3"/>
    <n v="315"/>
    <n v="5"/>
    <n v="5"/>
    <n v="5"/>
    <n v="5"/>
    <n v="5"/>
    <n v="5"/>
    <n v="5"/>
    <n v="525"/>
    <n v="840"/>
    <s v="Visor terminado y validado con Adán Alarcón y él a su vez con Jessica Zanella."/>
    <m/>
    <s v="$120,000 USD al año (aumento de facturación por seguimiento puntual a proyectos)"/>
    <m/>
    <x v="0"/>
    <s v="4 horas / mes en preparación de reporte"/>
    <m/>
    <m/>
    <m/>
    <m/>
    <m/>
    <m/>
    <n v="0"/>
    <s v="Por definir"/>
    <m/>
    <x v="1"/>
  </r>
  <r>
    <m/>
    <n v="6"/>
    <m/>
    <m/>
    <s v="Uso de Inteligencia Artificial para consulta de información confiable y aseguramiento de requisitos en el proceso de importacion de Gases Especiales."/>
    <s v="Facilitar y agilizar el proceso de búsqueda de información relevante de Exportaciones  a través de NITRO"/>
    <m/>
    <d v="2025-03-01T00:00:00"/>
    <x v="6"/>
    <x v="0"/>
    <n v="250"/>
    <s v="En riesgo ente &gt;1&lt;2 meses"/>
    <x v="4"/>
    <m/>
    <x v="1"/>
    <x v="0"/>
    <s v="Global AI"/>
    <m/>
    <s v="Raúl Gallegos "/>
    <s v="Karla Beatriz García"/>
    <s v="Gerardo Moya"/>
    <s v="Tania Mercado"/>
    <m/>
    <s v="Sí"/>
    <x v="2"/>
    <s v="Finanzas/RH/Compras/Nitropet"/>
    <n v="3"/>
    <n v="5"/>
    <n v="1"/>
    <n v="5"/>
    <n v="1"/>
    <n v="1"/>
    <n v="3"/>
    <n v="285"/>
    <n v="5"/>
    <n v="5"/>
    <n v="5"/>
    <n v="5"/>
    <n v="5"/>
    <n v="5"/>
    <n v="5"/>
    <n v="525"/>
    <n v="810"/>
    <s v="S: En análisis requirimientos de info para importaciones y se correrá en paralelo con Proyecto de Exportaciones"/>
    <s v="1. Se requiere conseguir los documentos Digitales para darlos de alta junto con los Fotamos Básicos DGD Packing list y documentos comerciales_x000a_2. Se agenda sesión de seguimiento con Karla García para semana 20 de Marzo_x000a_3. Agosto 2025 / El proyecto se divide en dos partes : 1. Desarrollo de aplicactivo para la administración de los productos (IT), 2. Desarrollo de un visor para visibilidad de la información para el área comercial. "/>
    <m/>
    <m/>
    <x v="0"/>
    <m/>
    <m/>
    <m/>
    <m/>
    <m/>
    <m/>
    <m/>
    <n v="0"/>
    <m/>
    <m/>
    <x v="3"/>
  </r>
  <r>
    <m/>
    <n v="1"/>
    <m/>
    <m/>
    <s v="Visor de CO2 Bebidas"/>
    <s v="Visor del negocio de CO2 enfocado en indicadores de venta para el segmento de Bebidas para los más importante grupos a nivel México."/>
    <m/>
    <d v="2025-05-06T00:00:00"/>
    <x v="7"/>
    <x v="1"/>
    <n v="74"/>
    <s v="On time"/>
    <x v="2"/>
    <s v="No"/>
    <x v="0"/>
    <x v="1"/>
    <s v="Digital"/>
    <s v="Valenti Arriaga"/>
    <s v="Jessica Zanella"/>
    <s v="Grisel Martínez"/>
    <s v="NA"/>
    <s v="NA"/>
    <s v="PGP Nacional"/>
    <s v="Sí"/>
    <x v="1"/>
    <s v="Marketing/Ventas Cilindros"/>
    <n v="3"/>
    <n v="5"/>
    <n v="1"/>
    <n v="5"/>
    <n v="0"/>
    <n v="3"/>
    <n v="3"/>
    <n v="300"/>
    <n v="5"/>
    <n v="5"/>
    <n v="4"/>
    <n v="5"/>
    <n v="3"/>
    <n v="5"/>
    <n v="5"/>
    <n v="480"/>
    <n v="780"/>
    <s v="Se tiene listo el visor, solo se requiere validar que estén todos los CST por grupo definido por Grisel."/>
    <m/>
    <s v="Ahorro horas hombre preparación reporte"/>
    <m/>
    <x v="0"/>
    <m/>
    <m/>
    <m/>
    <m/>
    <m/>
    <m/>
    <m/>
    <n v="0"/>
    <m/>
    <m/>
    <x v="1"/>
  </r>
  <r>
    <m/>
    <n v="31"/>
    <m/>
    <m/>
    <s v="Trackabout Value Streams. Tablero Desviaciones Operativas"/>
    <s v="Se enfoca en el desarrollo de una serie de tableros de las 5 desviaciones operativas principales con la información generada por TA"/>
    <m/>
    <d v="2024-10-01T00:00:00"/>
    <x v="8"/>
    <x v="6"/>
    <n v="350"/>
    <s v="En riesgo o vencido &gt; 2 meses"/>
    <x v="4"/>
    <m/>
    <x v="1"/>
    <x v="0"/>
    <s v="Digital "/>
    <m/>
    <s v="Hector Cuellar"/>
    <s v="Diego Carpio"/>
    <s v="Aldo Maldonado"/>
    <s v="Aldo Maldonado"/>
    <s v="Nacional"/>
    <s v="Sí"/>
    <x v="3"/>
    <s v="Producción/Distribución Envasados"/>
    <n v="5"/>
    <n v="5"/>
    <n v="3"/>
    <n v="5"/>
    <n v="0"/>
    <n v="3"/>
    <n v="3"/>
    <n v="360"/>
    <n v="5"/>
    <n v="4"/>
    <n v="1"/>
    <n v="3"/>
    <n v="1"/>
    <n v="1"/>
    <n v="3"/>
    <n v="270"/>
    <n v="630"/>
    <s v="S: Se liberó el primer tablero y se identificó la necesidad de mejorar la calidad de datos. Para tener efectividad en el resto de los tableros dependemos del % de escaneo_x000a_N: Es neCésario mejorar la calidad de datos para que la información sea confiable."/>
    <s v="El tablero de desviaciones en el alta de cilindros ya se liberó."/>
    <m/>
    <m/>
    <x v="1"/>
    <m/>
    <m/>
    <m/>
    <m/>
    <m/>
    <m/>
    <m/>
    <n v="0"/>
    <m/>
    <m/>
    <x v="4"/>
  </r>
  <r>
    <m/>
    <n v="25"/>
    <m/>
    <m/>
    <s v="Video with AI for instructions how to fill PESD program App information"/>
    <s v="Desarrollo de video de capacitación digital en Synthesia sobre el uso correcto y llenado de la APP del PESD para Conductores profesionales, que serán publicados en Elevate."/>
    <m/>
    <d v="2024-12-06T00:00:00"/>
    <x v="9"/>
    <x v="7"/>
    <n v="35"/>
    <s v="On time"/>
    <x v="0"/>
    <s v="No"/>
    <x v="0"/>
    <x v="1"/>
    <s v="Digital"/>
    <s v="Valenti Arriaga"/>
    <s v="Héctor Cuellar"/>
    <s v="Arturo Lozano"/>
    <s v="ND"/>
    <s v="Tania Mercado"/>
    <s v="Operaciones"/>
    <s v="Sí"/>
    <x v="1"/>
    <s v="Distribución Bulk/Servicio a Clientes - Instalaciones"/>
    <n v="3"/>
    <n v="1"/>
    <n v="4"/>
    <n v="5"/>
    <n v="1"/>
    <n v="5"/>
    <n v="5"/>
    <n v="360"/>
    <n v="5"/>
    <n v="5"/>
    <n v="3"/>
    <n v="5"/>
    <n v="3"/>
    <n v="5"/>
    <n v="5"/>
    <n v="465"/>
    <n v="825"/>
    <s v="S: Video terminado. Como siguiente paso es subir el video a ELEVATE con apoyo de César González."/>
    <m/>
    <s v="Compliance / Control"/>
    <m/>
    <x v="1"/>
    <m/>
    <m/>
    <m/>
    <m/>
    <m/>
    <m/>
    <m/>
    <n v="0"/>
    <m/>
    <m/>
    <x v="1"/>
  </r>
  <r>
    <m/>
    <n v="23"/>
    <m/>
    <m/>
    <s v="Tablero One Page de indicadores para control de cilindros en Power BI"/>
    <s v="Aprovechar la migración de tablea a power BI de reportes clave de Control del cilindros para armar un reporte One Page"/>
    <m/>
    <s v="TBD"/>
    <x v="10"/>
    <x v="0"/>
    <n v="567"/>
    <s v="On time"/>
    <x v="3"/>
    <m/>
    <x v="1"/>
    <x v="0"/>
    <s v="Digital "/>
    <m/>
    <s v="Erika Acosta"/>
    <s v="Erika Acosta"/>
    <s v="TBD"/>
    <s v="Aldo Maldonado"/>
    <s v="Operaciones"/>
    <s v="Sí"/>
    <x v="3"/>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
    <m/>
    <m/>
    <x v="0"/>
    <m/>
    <m/>
    <m/>
    <m/>
    <m/>
    <m/>
    <m/>
    <n v="0"/>
    <m/>
    <m/>
    <x v="0"/>
  </r>
  <r>
    <s v="G3"/>
    <n v="79"/>
    <m/>
    <n v="30503"/>
    <s v="Use of vehicle ramps at unauthorized stops"/>
    <s v="Reporte de Información de uso de rampas de Mix Telematics."/>
    <m/>
    <s v="PROYECTO ANTERIOR"/>
    <x v="11"/>
    <x v="8"/>
    <n v="303"/>
    <s v="On time"/>
    <x v="0"/>
    <s v="No"/>
    <x v="2"/>
    <x v="1"/>
    <s v="Digital"/>
    <s v="NA"/>
    <s v="Mayela Ramírez"/>
    <s v="Uriel Torres"/>
    <s v="Uriel Torres"/>
    <s v="Miguel Delgado"/>
    <s v="PGP Nte./ Occidente / Noroeste"/>
    <s v="Sí"/>
    <x v="1"/>
    <s v="Producción/Distribución Envasados"/>
    <n v="5"/>
    <n v="5"/>
    <n v="1"/>
    <n v="5"/>
    <n v="1"/>
    <n v="3"/>
    <n v="3"/>
    <n v="345"/>
    <n v="5"/>
    <n v="3"/>
    <n v="2"/>
    <n v="3"/>
    <n v="3"/>
    <n v="3"/>
    <n v="5"/>
    <n v="360"/>
    <n v="705"/>
    <s v="Proyecto terminado por Uriel Torres. Este proyecto en realidad fueron dos etapas, la primera parte fue  uso de rampas con trackabout y  seguirá la segunda parte que tiene que ver con  paradas no planeadas. Se está trabajando en la segunda etapa con Mayela Ramírez, Gerardo Moya, Uriel Torres y esta segunda etapa está en la fase de defición de lineamientos por parte del negocio (Héctor Cuéllar)."/>
    <m/>
    <s v="Control"/>
    <s v="Soft"/>
    <x v="1"/>
    <m/>
    <m/>
    <m/>
    <m/>
    <m/>
    <m/>
    <m/>
    <n v="0"/>
    <m/>
    <m/>
    <x v="1"/>
  </r>
  <r>
    <m/>
    <n v="1"/>
    <m/>
    <n v="35589"/>
    <s v="Update y revisión de Tablero &quot;Homecare Delieveries&quot;"/>
    <s v="Actualización del tablero de Producto entregado a pacientes Homecare (delieveries) que permanecerá en Tableau. El tablero presenta todos las entregas (recargas etc.) a pacientes Homecare."/>
    <m/>
    <s v="PROYECTO ANTERIOR"/>
    <x v="12"/>
    <x v="9"/>
    <n v="220"/>
    <s v="On time"/>
    <x v="0"/>
    <s v="No"/>
    <x v="2"/>
    <x v="1"/>
    <s v="Digital"/>
    <s v="NA"/>
    <s v="Alan Mendoza"/>
    <s v="Alan Mendoza"/>
    <s v="Gustavo Primo"/>
    <s v="Armando Guerrero"/>
    <s v="PGP Nte./ Occidente / Noroeste"/>
    <s v="Sí"/>
    <x v="1"/>
    <s v="Producción/Distribución Envasados"/>
    <n v="3"/>
    <n v="5"/>
    <n v="3"/>
    <n v="5"/>
    <n v="1"/>
    <n v="3"/>
    <n v="3"/>
    <n v="345"/>
    <n v="5"/>
    <n v="5"/>
    <n v="3"/>
    <n v="3"/>
    <n v="5"/>
    <n v="3"/>
    <n v="5"/>
    <n v="435"/>
    <n v="780"/>
    <s v="S:Este tablero se queda en Tableau dado que la corporación definió que sí se mantendran las licencias del mismo. Se realizaron ajustes y quedó terminado._x000a_"/>
    <s v="Terminado."/>
    <s v="Control"/>
    <m/>
    <x v="0"/>
    <m/>
    <m/>
    <m/>
    <m/>
    <m/>
    <m/>
    <m/>
    <n v="0"/>
    <m/>
    <m/>
    <x v="1"/>
  </r>
  <r>
    <s v="A6"/>
    <n v="11"/>
    <m/>
    <m/>
    <s v="Roadnet Cloud"/>
    <s v="Migración de RoadNet Entreprise a RoadNet Cloud."/>
    <m/>
    <s v="PROYECTO ANTERIOR"/>
    <x v="13"/>
    <x v="0"/>
    <n v="518"/>
    <s v="On time"/>
    <x v="0"/>
    <s v="No"/>
    <x v="3"/>
    <x v="0"/>
    <s v="IT Local"/>
    <m/>
    <s v="Mayela Ramírez"/>
    <s v="Mayela Ramírez"/>
    <s v="Leonel Lopez"/>
    <s v="Miguel Delgado"/>
    <s v="Operaciones"/>
    <s v="Sí"/>
    <x v="1"/>
    <s v="Producción/Distribución Envasados"/>
    <n v="5"/>
    <n v="5"/>
    <n v="5"/>
    <n v="5"/>
    <n v="5"/>
    <n v="3"/>
    <n v="5"/>
    <n v="495"/>
    <n v="3"/>
    <n v="1"/>
    <n v="1"/>
    <n v="5"/>
    <n v="3"/>
    <n v="1"/>
    <n v="3"/>
    <n v="255"/>
    <n v="750"/>
    <s v="S: Solución en proceso, se espera poner en producción finales de octubre y su estabilización en Noviembre 2025."/>
    <m/>
    <m/>
    <m/>
    <x v="2"/>
    <m/>
    <m/>
    <m/>
    <m/>
    <m/>
    <m/>
    <m/>
    <n v="0"/>
    <m/>
    <m/>
    <x v="0"/>
  </r>
  <r>
    <m/>
    <n v="82"/>
    <s v="AM03192"/>
    <n v="30489"/>
    <s v="Trackabout Value Streams. Tablero Lento Movimiento"/>
    <s v="Tablero que permite identificar los cilindros que entregamos a los clientes y que no regresan a nuestras plantas en periodos de 30, 45, 60 días (Contador, identifica a clientes con lento movimiento para detonar acciones de recuperación o cobro automático. "/>
    <m/>
    <d v="2024-09-01T00:00:00"/>
    <x v="14"/>
    <x v="10"/>
    <n v="417"/>
    <s v="On time"/>
    <x v="4"/>
    <m/>
    <x v="2"/>
    <x v="1"/>
    <s v="Digital "/>
    <m/>
    <s v="Oscar Flores"/>
    <s v="Oscar Flores"/>
    <s v="Uriel Torres"/>
    <s v="Armando Guerrero"/>
    <s v="PGP Norte"/>
    <s v="Sí"/>
    <x v="3"/>
    <s v="Producción/Distribución Envasados"/>
    <n v="5"/>
    <n v="5"/>
    <n v="5"/>
    <n v="5"/>
    <n v="3"/>
    <n v="3"/>
    <n v="3"/>
    <n v="435"/>
    <n v="5"/>
    <n v="4"/>
    <n v="1"/>
    <n v="3"/>
    <n v="1"/>
    <n v="1"/>
    <n v="3"/>
    <n v="270"/>
    <n v="705"/>
    <s v="S:  Tablero terminado_x000a_N: Corrección de duplicidad de cilindros en TA. Pendiente Integración a CRM para que se generen tareas para una segunda etapa"/>
    <s v="1. Sesión para validar siguientes pasos con el proceso, después de elaborado el reporte - Semana del 3 al 7 de marzo"/>
    <n v="55000"/>
    <m/>
    <x v="3"/>
    <m/>
    <m/>
    <n v="16636"/>
    <n v="10142"/>
    <m/>
    <m/>
    <m/>
    <n v="26778"/>
    <d v="2025-07-01T00:00:00"/>
    <d v="2026-06-01T00:00:00"/>
    <x v="1"/>
  </r>
  <r>
    <m/>
    <n v="24"/>
    <m/>
    <m/>
    <s v="Reporte automático de recuperación y aumentos de dotación en power BI"/>
    <s v="Migración de reportes de Tableau a power BI._x000a_"/>
    <m/>
    <s v="TBD"/>
    <x v="15"/>
    <x v="0"/>
    <n v="517"/>
    <s v="On time"/>
    <x v="3"/>
    <m/>
    <x v="1"/>
    <x v="0"/>
    <s v="Digital"/>
    <m/>
    <s v="Erika Acosta"/>
    <s v="Erika Acosta "/>
    <s v="Gustavo Primo "/>
    <s v="Aldo Maldonado"/>
    <s v="Operaciones"/>
    <s v="Sí"/>
    <x v="3"/>
    <s v="Producción/Distribución Envasados"/>
    <n v="3"/>
    <n v="5"/>
    <n v="2"/>
    <n v="5"/>
    <n v="0"/>
    <n v="3"/>
    <n v="3"/>
    <n v="315"/>
    <n v="5"/>
    <n v="5"/>
    <n v="2"/>
    <n v="5"/>
    <n v="3"/>
    <n v="3"/>
    <n v="3"/>
    <n v="390"/>
    <n v="705"/>
    <s v="S: Ya se tiene una versión actual, los cambios están en están en desarrollo, se ha dado prioridad a Homecare, después se dará prioridad al reporte GAP._x000a_N: Terminar desarrollos, validar información y desplegar."/>
    <s v="1. Sesión de seguimiento con Gerardo y Erika para armar plan de trabajo y prioridad para la migración de los reportes semana 24 al 28 de feb"/>
    <m/>
    <m/>
    <x v="0"/>
    <m/>
    <m/>
    <m/>
    <m/>
    <m/>
    <m/>
    <m/>
    <n v="0"/>
    <m/>
    <m/>
    <x v="0"/>
  </r>
  <r>
    <m/>
    <n v="83"/>
    <s v="AM03412"/>
    <n v="30490"/>
    <s v="Trackabout Value Streams. Tablero Desviaciones comerciales"/>
    <s v="Identificar todos los cilindros que nos regresan los clientes a los cuales no les entregué originalmente"/>
    <m/>
    <d v="2024-10-01T00:00:00"/>
    <x v="14"/>
    <x v="11"/>
    <n v="420"/>
    <s v="On time"/>
    <x v="4"/>
    <m/>
    <x v="2"/>
    <x v="1"/>
    <s v="Digital "/>
    <m/>
    <s v="Edgar Borquez"/>
    <s v="Oscar Flores"/>
    <s v="Uriel Torres"/>
    <s v="José Ramón Rodríguez"/>
    <s v="PGP Norte"/>
    <s v="Sí"/>
    <x v="3"/>
    <s v="Marketing/Ventas Cilindros"/>
    <n v="5"/>
    <n v="5"/>
    <n v="5"/>
    <n v="5"/>
    <n v="3"/>
    <n v="3"/>
    <n v="3"/>
    <n v="435"/>
    <n v="5"/>
    <n v="4"/>
    <n v="1"/>
    <n v="3"/>
    <n v="1"/>
    <n v="1"/>
    <n v="3"/>
    <n v="270"/>
    <n v="705"/>
    <s v="S:  Tablero terminado _x000a_N: En proceso de identificar casos de desviaciones para tomar acción. En evaluación etapa de integración con CRM"/>
    <s v="1. Dar seguimiento en la semana del 24 al 28 de Feb, para validar la funcionalidad del ultimo requerimiento del filtro._x000a_2. Junta en la semana del 20 al 28 de feb para aterrizar beneficios potenciales en conjunto con el BB (Edgar junto con José Ramon)_x000a_3. Confirmar que la herramienta está terminada y ahora hay que aprovecharla para detectar oportunidades. Sesión 4Mar25"/>
    <n v="41293"/>
    <m/>
    <x v="3"/>
    <m/>
    <n v="12388"/>
    <m/>
    <m/>
    <m/>
    <m/>
    <m/>
    <n v="12388"/>
    <d v="2025-10-01T00:00:00"/>
    <d v="2026-09-01T00:00:00"/>
    <x v="1"/>
  </r>
  <r>
    <m/>
    <n v="26"/>
    <m/>
    <m/>
    <s v="Modelo de compensación Variable Distribución PGP"/>
    <s v="Revisión del Modelo actual de compensación Variable de PGP que permita mejorar el proceso, identificando oportunidades de control y automatización_x000a_"/>
    <m/>
    <d v="2025-04-15T00:00:00"/>
    <x v="16"/>
    <x v="12"/>
    <n v="217"/>
    <s v="En riesgo o vencido &gt; 2 meses"/>
    <x v="0"/>
    <s v="No"/>
    <x v="3"/>
    <x v="0"/>
    <s v="Digital"/>
    <s v="Marina Davila"/>
    <s v="Hector Cuellar"/>
    <s v="Hector Cuellar"/>
    <s v="NA"/>
    <s v="Miguel Delgado"/>
    <s v="Operaciones"/>
    <s v="Sí"/>
    <x v="3"/>
    <s v="Producción/Distribución Envasados"/>
    <n v="5"/>
    <n v="5"/>
    <n v="4"/>
    <n v="5"/>
    <n v="1"/>
    <n v="3"/>
    <n v="5"/>
    <n v="420"/>
    <n v="3"/>
    <n v="3"/>
    <n v="2"/>
    <n v="3"/>
    <n v="1"/>
    <n v="3"/>
    <n v="3"/>
    <n v="270"/>
    <n v="690"/>
    <s v="S: Se identifican oportunidades en el proceso actual de compensación de Dist. de PGP en el registro de información. Se requiere reducir la interaccion manual de datos en el proceso_x000a_N: Revisión del proceso con líderes de Distribución, staff Distribución y business Analyst, semana 5 de May. para identificar oportunidades de sistema o proceso"/>
    <s v="Agendar sesión de revisión inicial con Líderes y ejecutores, 7 de Mayo 25"/>
    <s v="Compliance"/>
    <m/>
    <x v="1"/>
    <m/>
    <m/>
    <m/>
    <m/>
    <m/>
    <m/>
    <m/>
    <n v="0"/>
    <m/>
    <m/>
    <x v="0"/>
  </r>
  <r>
    <m/>
    <n v="91"/>
    <m/>
    <n v="30491"/>
    <s v="Trackabout Value Streams Dashboard. &quot;Black Hole&quot; "/>
    <s v="Herramienta de análisis de datos digital para identificar aquellos cilindros que NO estaban registrados en inventario de activos y gracias a Trackabout se recuperan."/>
    <m/>
    <d v="2024-09-01T00:00:00"/>
    <x v="14"/>
    <x v="13"/>
    <n v="448"/>
    <s v="En riesgo o vencido &gt; 2 meses"/>
    <x v="4"/>
    <m/>
    <x v="2"/>
    <x v="1"/>
    <s v="Digital "/>
    <s v="Aldo Maldonado"/>
    <s v="Erika Acosta"/>
    <s v="Erika Acosta"/>
    <s v="Uriel Torres"/>
    <s v="Civoney Alvarez"/>
    <s v="PGP Norte"/>
    <s v="Sí"/>
    <x v="3"/>
    <s v="Producción/Distribución Envasados"/>
    <n v="3"/>
    <n v="5"/>
    <n v="1"/>
    <n v="5"/>
    <n v="1"/>
    <n v="3"/>
    <n v="5"/>
    <n v="345"/>
    <n v="5"/>
    <n v="5"/>
    <n v="3"/>
    <n v="3"/>
    <n v="1"/>
    <n v="3"/>
    <n v="3"/>
    <n v="345"/>
    <n v="690"/>
    <s v="S:  Tablero elaborado en validación (elaborado por Aldo Maldonado). Se está realizando limpieza de datos en TA._x000a_N: Definir si el tablero actual cumple el objetivo, sino hacer los ajustes pertinentes. Validar la calidad de los datos en TA."/>
    <s v="1. Sesión para revisar alcance del reporte existente y levantar requerimientos - Semana del 3 al 7 de marzo"/>
    <s v="Control de Activos"/>
    <m/>
    <x v="3"/>
    <m/>
    <m/>
    <m/>
    <m/>
    <m/>
    <m/>
    <m/>
    <n v="0"/>
    <m/>
    <m/>
    <x v="1"/>
  </r>
  <r>
    <m/>
    <n v="128"/>
    <m/>
    <n v="31222"/>
    <s v="Trackabout Value Streams Dashboard - Mejora en la calidad de la información. Detección de duplicados de Num de Serie de cilindros"/>
    <s v="Herramienta que permite identificar desviaciones y asegurar la calidad de los datos dentro de la aplicación de TA, identificando errores y/o inconsistencias de información como Num de Serie."/>
    <m/>
    <d v="2025-01-01T00:00:00"/>
    <x v="17"/>
    <x v="13"/>
    <n v="90"/>
    <s v="On time"/>
    <x v="3"/>
    <m/>
    <x v="2"/>
    <x v="1"/>
    <s v="Digital"/>
    <m/>
    <s v="Anabel Estrada"/>
    <s v="Héctor Cuéllar"/>
    <s v="Uriel Torres"/>
    <s v="Miguel Delgado"/>
    <s v="Nacional"/>
    <s v="Sí"/>
    <x v="3"/>
    <s v="Producción/Distribución Envasados"/>
    <n v="3"/>
    <n v="5"/>
    <n v="4"/>
    <n v="5"/>
    <n v="0"/>
    <n v="3"/>
    <n v="3"/>
    <n v="345"/>
    <n v="5"/>
    <n v="5"/>
    <s v="Validar con Gera y Uriel"/>
    <n v="3"/>
    <n v="1"/>
    <n v="1"/>
    <n v="3"/>
    <e v="#VALUE!"/>
    <m/>
    <s v="S:  Tablero de alta de activos elaborado y liberado en validación. Muestra activos que ingresan por registros de activos (la que debe ser) y los que ingresan por otros medio (recolecta, etc.) esto es FASE 1._x000a_N: AMEF_x000a__x000a_N: Realizar un AMEF y validar nuevos requerimientos para el tablero."/>
    <s v="Sesión de seguimiento con Anabel 3 al 7 de Marzo"/>
    <s v="Compliance"/>
    <m/>
    <x v="3"/>
    <m/>
    <m/>
    <m/>
    <m/>
    <m/>
    <m/>
    <m/>
    <n v="0"/>
    <m/>
    <m/>
    <x v="1"/>
  </r>
  <r>
    <m/>
    <n v="22"/>
    <m/>
    <m/>
    <s v="Sistema de resurtimiento en JDE de HG (RPS - POP)"/>
    <s v="Desarrollo de un sistema que identifique producto en lento movimiento para transferencia a otras localidades e incrementar ventas."/>
    <m/>
    <d v="2023-01-01T00:00:00"/>
    <x v="18"/>
    <x v="14"/>
    <n v="549"/>
    <s v="En riesgo o vencido &gt; 2 meses"/>
    <x v="4"/>
    <m/>
    <x v="3"/>
    <x v="0"/>
    <s v="IT Local"/>
    <m/>
    <s v="Marco Pacheco"/>
    <s v="Nancy González"/>
    <s v="Jaime Hernández"/>
    <s v="José Ramón Rodríguez"/>
    <s v="Nacional"/>
    <s v="Sí"/>
    <x v="0"/>
    <s v="Marketing/Ventas Cilindros"/>
    <n v="5"/>
    <n v="5"/>
    <n v="2"/>
    <n v="5"/>
    <n v="5"/>
    <n v="3"/>
    <n v="5"/>
    <n v="450"/>
    <n v="4"/>
    <n v="2"/>
    <n v="1"/>
    <n v="5"/>
    <n v="3"/>
    <n v="1"/>
    <n v="1"/>
    <n v="255"/>
    <n v="705"/>
    <s v="S: Se identifica la necesidad de desarrollador externo. Salvador cotizó 7.2KUSD mensual por 7 meses de desarrollo con Proveedor TCIS. Actualmente se encuentra en desarrollo por el proveedor externo, fecha estimada de terminación de desarrollo ene-26._x000a_N: Revisar con Marco Pacheco Beneficios estimados del proyecto"/>
    <s v="Seguimiento a desarrollo (proveedor externo), inició en ago-25, fecha estimada de terminación de desarrollo ene-26"/>
    <n v="150000"/>
    <m/>
    <x v="4"/>
    <m/>
    <m/>
    <m/>
    <m/>
    <m/>
    <m/>
    <m/>
    <n v="0"/>
    <m/>
    <m/>
    <x v="3"/>
  </r>
  <r>
    <m/>
    <n v="9"/>
    <m/>
    <n v="27154"/>
    <s v="Sales Forecast Tool"/>
    <s v="Herramienta para automatizar el proceso de creación de forecast mensual para PGP basado en modelo de la Región Noroeste._x000a_"/>
    <m/>
    <s v="TBD"/>
    <x v="19"/>
    <x v="0"/>
    <n v="303"/>
    <s v="On time"/>
    <x v="2"/>
    <m/>
    <x v="2"/>
    <x v="0"/>
    <s v="Digital EEUU"/>
    <m/>
    <s v="Oscar Flores"/>
    <s v="Oscar Flores"/>
    <s v="José Lainez"/>
    <s v="José Ramón Rodríguez"/>
    <s v="PGP Norte"/>
    <s v="Sí"/>
    <x v="0"/>
    <s v="Marketing/Ventas Cilindros"/>
    <n v="3"/>
    <n v="5"/>
    <n v="3"/>
    <n v="5"/>
    <n v="0"/>
    <n v="3"/>
    <n v="5"/>
    <n v="360"/>
    <n v="5"/>
    <n v="5"/>
    <n v="3"/>
    <n v="5"/>
    <n v="3"/>
    <n v="5"/>
    <n v="3"/>
    <n v="435"/>
    <n v="795"/>
    <s v="S: El desarrollo ya se terminó, esta pendiente accesos para que un vendedor vea solo sus clientes, tutoriales._x000a_N: Se realizarán pruebas por parte del negocio."/>
    <s v="Asegurarse que se identifican filtros específicos para el negocio de Especiales y se incluyen."/>
    <s v="Reducción de Tiempos en Gtes"/>
    <n v="0"/>
    <x v="0"/>
    <m/>
    <m/>
    <m/>
    <m/>
    <m/>
    <m/>
    <m/>
    <n v="0"/>
    <m/>
    <m/>
    <x v="0"/>
  </r>
  <r>
    <m/>
    <n v="3"/>
    <m/>
    <m/>
    <s v="BOT para actualización de datos de empleados en la BD de Licencias y Constancia Psicofísica de Conductores PGP._x000a_"/>
    <s v="Desarrollo de un BOT que llene en automático la información de Licencias y Constancias Psicofísicas en la BD ya creada (proyecto previo)._x000a_"/>
    <m/>
    <d v="2025-05-23T00:00:00"/>
    <x v="20"/>
    <x v="6"/>
    <n v="175"/>
    <s v="On time"/>
    <x v="3"/>
    <s v="No"/>
    <x v="3"/>
    <x v="0"/>
    <s v="IT Local"/>
    <m/>
    <s v="Arturo Lozano"/>
    <s v="Eduardo Galván"/>
    <s v="David Silva"/>
    <s v="Miguel Delgado"/>
    <s v="Operaciones"/>
    <s v="Sí"/>
    <x v="1"/>
    <s v="Producción/Distribución Envasados"/>
    <n v="5"/>
    <n v="5"/>
    <n v="5"/>
    <n v="5"/>
    <n v="3"/>
    <n v="3"/>
    <n v="5"/>
    <n v="465"/>
    <n v="5"/>
    <n v="5"/>
    <n v="3"/>
    <n v="3"/>
    <n v="5"/>
    <n v="3"/>
    <n v="3"/>
    <n v="405"/>
    <n v="870"/>
    <s v="S: Se identifica la necesidad de automatizar llenado de datos con un BOT, revisado con Eduardo Galvan_x000a_N: Se programó para el 27 de mayo la junta inicial con David Silva. Se definirán requerimientos. Posterior a eso, se realizó una junta con Adrián Espinoza y Gerardo Moya en donde se validó el proceso y se quedó Gerardo Moya con la tarea de investigar cómo se puede hacer este requerimiento. Mientras tanto la APP se puede alimentar de manera manual."/>
    <s v="Proyecto que queda como segunda parte después del llenado por parte del personal de PGP de licencias y constancias psicofísicas."/>
    <s v="Reducción de Tiempos"/>
    <s v="Control / Compliance"/>
    <x v="1"/>
    <m/>
    <m/>
    <m/>
    <m/>
    <m/>
    <m/>
    <m/>
    <n v="0"/>
    <m/>
    <m/>
    <x v="3"/>
  </r>
  <r>
    <m/>
    <n v="21"/>
    <m/>
    <n v="27154"/>
    <s v="Reporte de ventas y forecast para mezclas especiales."/>
    <s v="Automatizar el reporte de ventas de gases especiales a un nivel de detalle granular y que sirva como base para el cálculo del forecast (Se necesitan varios cortes al mes)"/>
    <m/>
    <s v="TBD"/>
    <x v="17"/>
    <x v="0"/>
    <n v="321"/>
    <s v="On time"/>
    <x v="2"/>
    <m/>
    <x v="2"/>
    <x v="0"/>
    <s v="Digital"/>
    <s v="TBD"/>
    <s v="Raúl Gallegos "/>
    <s v="Raúl Gallegos "/>
    <m/>
    <s v="José Ramón Rodríguez"/>
    <m/>
    <s v="Sí"/>
    <x v="3"/>
    <m/>
    <n v="3"/>
    <n v="5"/>
    <n v="1"/>
    <n v="5"/>
    <n v="0"/>
    <n v="1"/>
    <n v="5"/>
    <n v="300"/>
    <n v="4"/>
    <n v="4"/>
    <n v="3"/>
    <n v="5"/>
    <n v="3"/>
    <n v="5"/>
    <n v="3"/>
    <n v="405"/>
    <n v="705"/>
    <s v="S: Se identificó oportunidad con usuario y se requiere definiciones de alcances y líderes para el proyecto._x000a_Se revisa el alcance del reporte de ventas que está en proceso y hay posibilidad de integrar ambos requerimientos y desarrollar un solo reporte_x000a_N: Sesión con Process Owner para tomar definiciones de negocio_x000a_30/06/2025 : Se toma un nuevo modelo de datos para hacer el cálculo del forecast"/>
    <s v="Se sugiere dividir el proyecto en dos etapas para acelerar el resultado:_x000a_Etapa 1: Ampliar el alcance del proyecto de forecast automático de Oscar Flores para que incluya Especiales, ese proyecto tiene 70% de avance y tiene juntas de seguimiento quincenales, la siguiente junta es el 28 de feb._x000a_30/06/2025 : Pendiente la validación de datos resultado de correr el nuevo modelo _x000a_Etapa 2: Levantar requerimientos para diseñar el reporte de ventas, se propone revisar el proceso As Is con César Moreno y Pablo Núñez / semana del 20 al 28 de feb._x000a_"/>
    <m/>
    <m/>
    <x v="0"/>
    <m/>
    <m/>
    <m/>
    <m/>
    <m/>
    <m/>
    <m/>
    <n v="0"/>
    <m/>
    <m/>
    <x v="3"/>
  </r>
  <r>
    <m/>
    <n v="111"/>
    <m/>
    <m/>
    <s v="Tablero KPIS de Distribución PGP"/>
    <s v="Tablero en PowerBi donde se muestren los principales KPIs de Distribución."/>
    <m/>
    <d v="2024-12-06T00:00:00"/>
    <x v="21"/>
    <x v="15"/>
    <m/>
    <s v="Cancelado"/>
    <x v="0"/>
    <s v="No"/>
    <x v="2"/>
    <x v="2"/>
    <s v="Digital"/>
    <s v="NA"/>
    <s v="Arturo Lozano"/>
    <s v="Arturo Lozano"/>
    <s v="ND"/>
    <s v="Miguel Delgado"/>
    <s v="Operaciones"/>
    <s v="Sí"/>
    <x v="1"/>
    <s v="Producción/Distribución Envasados"/>
    <n v="3"/>
    <n v="5"/>
    <n v="1"/>
    <n v="5"/>
    <n v="1"/>
    <n v="5"/>
    <n v="5"/>
    <n v="375"/>
    <n v="1"/>
    <n v="5"/>
    <n v="2"/>
    <n v="3"/>
    <n v="3"/>
    <n v="1"/>
    <n v="1"/>
    <n v="240"/>
    <n v="615"/>
    <s v="S: Se tienen actualmente KPIs de distribución._x000a_N: se requiere junta con el negocio para definir requerimientos y alcances de la oportunidad"/>
    <s v="Este tablero fue un requerimiento de Arturo Lozano, sin embargo se está planeando otro proyecto con KPIS de OPERACIONES, lo cual puede absover este requerimiento. Se considera cancelar este proyecto para ingresarlo en el otro de tablero KPIS OPERACIONES."/>
    <m/>
    <m/>
    <x v="5"/>
    <m/>
    <m/>
    <m/>
    <m/>
    <m/>
    <m/>
    <m/>
    <n v="0"/>
    <m/>
    <m/>
    <x v="5"/>
  </r>
  <r>
    <s v="G4"/>
    <n v="30"/>
    <m/>
    <n v="30648"/>
    <s v="Speach Analytics para CSC"/>
    <s v="Herramienta en el CSC Medigas que detecte palabras  de situaciones críticas que alarme la situación. Generar una herramienta alterna a Berint (detección) y que escale automáticamente casos críticos en Medigas."/>
    <m/>
    <d v="2024-07-01T00:00:00"/>
    <x v="22"/>
    <x v="6"/>
    <m/>
    <s v="Cancelado"/>
    <x v="5"/>
    <m/>
    <x v="2"/>
    <x v="2"/>
    <s v="Digital "/>
    <m/>
    <s v="Marcela Hernández"/>
    <s v="Marcela Hernández"/>
    <s v="Iván Arredondo"/>
    <s v="Tania Mercado"/>
    <s v="Finanzas /Compras / IT"/>
    <s v="Sí"/>
    <x v="0"/>
    <s v="Finanzas/RH/Compras/Nitropet"/>
    <n v="4"/>
    <n v="5"/>
    <n v="1"/>
    <n v="5"/>
    <n v="1"/>
    <n v="1"/>
    <n v="5"/>
    <n v="330"/>
    <n v="3"/>
    <n v="2"/>
    <n v="1"/>
    <n v="5"/>
    <n v="3"/>
    <n v="1"/>
    <n v="5"/>
    <n v="300"/>
    <n v="630"/>
    <s v="S: Se identificó la necesidad en CSC. Analizado posibles soluciones_x000a_Actualmente no se tiene acceso a las BD de Atento, esto limita explotar la informacion_x000a__x000a_N: Definir soluciones potenciales y evaluarlas"/>
    <s v="Su utilizaba el speach Analytics pero quedó obsoleto, se implementó servicio por parte de Atento &quot;Insight&quot; el cual detecta sintomas y urgencias en la llamada (revisado con Karla Rdz)"/>
    <m/>
    <s v="Soft"/>
    <x v="6"/>
    <m/>
    <m/>
    <m/>
    <m/>
    <m/>
    <m/>
    <m/>
    <n v="0"/>
    <m/>
    <m/>
    <x v="5"/>
  </r>
  <r>
    <m/>
    <n v="25"/>
    <m/>
    <m/>
    <s v="BD y APP para el control de Horas de Servicio de Conductores profesionales PGP, Bulk y Nitropet"/>
    <s v="Desarrollo de una Herramienta Digital para llevar el seguimiento y control de las Hrs de servicio de Conductores Profesionales"/>
    <m/>
    <d v="2025-04-30T00:00:00"/>
    <x v="23"/>
    <x v="6"/>
    <m/>
    <s v="Stand by"/>
    <x v="0"/>
    <s v="No"/>
    <x v="3"/>
    <x v="0"/>
    <s v="Digital"/>
    <m/>
    <s v="Alfredo Luna"/>
    <s v="Eduardo Galván"/>
    <s v="Operaciones"/>
    <s v="Miguel Delgado"/>
    <s v="Operaciones"/>
    <s v="Sí"/>
    <x v="0"/>
    <s v="Producción/Distribución Envasados"/>
    <n v="5"/>
    <n v="5"/>
    <n v="4"/>
    <n v="5"/>
    <n v="0"/>
    <n v="3"/>
    <n v="5"/>
    <n v="405"/>
    <n v="5"/>
    <n v="5"/>
    <n v="4"/>
    <n v="1"/>
    <n v="1"/>
    <n v="3"/>
    <n v="1"/>
    <n v="300"/>
    <n v="705"/>
    <s v="S: Se identifica la necesidad y se tienen sesiones con distintas areas del negocio para conocer la tecnología actual disponible. Marina Dávila solicita a Roberto Mtz acceso a las BD de datos donde se tiene reconocimiento facial para primeras pruebas._x000a_N: Sesión con seguridad, IT, Distribución y RH, Semana 12 May para definir alcance de un primer piloto basado en los identificadores de reconocimiento facial instalados en disntintas plantas. Definir con Seguridad e IT cuál será la tecnología estándar a instalar en el resto de las localidades"/>
    <s v="Definición rápida de alcance del proyecto con Manuel Lozoya. Validar lo del login facial con RH dado que las BD y dispositivo son de proveedores externos."/>
    <s v="Compliance"/>
    <m/>
    <x v="1"/>
    <m/>
    <m/>
    <m/>
    <m/>
    <m/>
    <m/>
    <m/>
    <n v="0"/>
    <m/>
    <m/>
    <x v="0"/>
  </r>
  <r>
    <m/>
    <n v="10"/>
    <m/>
    <n v="30600"/>
    <s v="Reporte (visor) de Facturación Día Paciente."/>
    <s v="Tablero que presenta datos de facturación de día paciente - Homecare."/>
    <m/>
    <s v="PROYECTO ANTERIOR"/>
    <x v="24"/>
    <x v="12"/>
    <n v="233"/>
    <s v="En riesgo o vencido &gt; 2 meses"/>
    <x v="2"/>
    <s v="No"/>
    <x v="2"/>
    <x v="0"/>
    <s v="Digital"/>
    <s v="NA"/>
    <s v="Alan Mendoza"/>
    <s v="Marta Gaspar"/>
    <s v="Gustavo Primo / Fiorella de Medina"/>
    <s v="Armando Guerrero"/>
    <s v="PGP Nacional"/>
    <s v="Sí"/>
    <x v="1"/>
    <s v="Producción/Distribución Envasados"/>
    <n v="3"/>
    <n v="5"/>
    <n v="3"/>
    <n v="5"/>
    <n v="1"/>
    <n v="3"/>
    <n v="3"/>
    <n v="345"/>
    <n v="5"/>
    <n v="5"/>
    <n v="3"/>
    <n v="3"/>
    <n v="5"/>
    <n v="3"/>
    <n v="5"/>
    <n v="435"/>
    <n v="780"/>
    <s v="S: Ya está el borrador del tablero, sin embargo hubo un delay dado de Israel López quien veía administración de Homecare dejó el puesto. Ya tuvimos una sesión inicial con Marta Gaspar (nueva responsable), Gerardo Moya, Gustavo Pinto y Fiorella de Medina (quien ahora ejecutará los ajustes al tablero). En esta sesión ya se hicieron algunas precisiones para los ajustes requeridos._x000a_"/>
    <m/>
    <m/>
    <m/>
    <x v="0"/>
    <m/>
    <m/>
    <m/>
    <m/>
    <m/>
    <m/>
    <m/>
    <n v="0"/>
    <m/>
    <m/>
    <x v="0"/>
  </r>
  <r>
    <m/>
    <n v="7"/>
    <m/>
    <m/>
    <s v="Sistema de administración de permisos y requerimientos de autoridades localidades LInde: BD , APP  para alimentación"/>
    <s v="Aplicación para alimentación de estatus de permisos y requerimientos de autoridades para localidades Linde complementada por un visor que muestra el estatus de permisos y requiermientos en las localidades. PARTE 1_x000a_"/>
    <m/>
    <d v="2025-05-05T00:00:00"/>
    <x v="25"/>
    <x v="16"/>
    <n v="47"/>
    <s v="On time"/>
    <x v="4"/>
    <s v="No"/>
    <x v="0"/>
    <x v="1"/>
    <s v="Digital"/>
    <s v="Santiago Juárez"/>
    <s v="Juan José Ochoa"/>
    <s v="Eduardo Galván"/>
    <s v="NA"/>
    <s v="Miguel Delgado"/>
    <s v="Operaciones"/>
    <s v="Sí"/>
    <x v="1"/>
    <s v="Marketing/Ventas Cilindros"/>
    <n v="5"/>
    <n v="5"/>
    <n v="4"/>
    <n v="5"/>
    <n v="5"/>
    <n v="3"/>
    <n v="5"/>
    <n v="480"/>
    <n v="5"/>
    <n v="5"/>
    <n v="4"/>
    <n v="3"/>
    <n v="3"/>
    <n v="5"/>
    <n v="5"/>
    <n v="450"/>
    <n v="930"/>
    <s v="S: Se desarrollaron BD, APPs y visor referentes a permisos y otros requerimientos (RH, COFEPRIS, Otros) para Tiendas."/>
    <s v="APPS listas desarrolladas por Santiago Juárez y el reporte de bi en ajustes por Braulio Martínez"/>
    <s v="Compliance"/>
    <m/>
    <x v="1"/>
    <m/>
    <m/>
    <m/>
    <m/>
    <m/>
    <m/>
    <m/>
    <n v="0"/>
    <m/>
    <m/>
    <x v="1"/>
  </r>
  <r>
    <m/>
    <n v="7"/>
    <m/>
    <m/>
    <s v="Sistema de administración de permisos y requerimientos de autoridades en PLANTAS Linde: BD, APP  para alimentación  y visor de estatus de los anteriores. Tiendas"/>
    <s v="Desarrollo de 6 Aplicaciones para alimentación de estatus de permisos y requerimientos de autoridades para Tiends, Plantas ( PGP y GI), Nitropet, Onsite, Oficinas, Inmuebles y unidades de distribuión (PGP, Bulk, Nitropet). Así mismo un visor que muestra el estatus de permisos y requiermientos en las localidades. Se complementó el proyecto con guías y videos de cómo hacer la evaluación en las APPs. PARTE 2 (Surge de nuevos requerimientos hechos por el negocio)_x000a_"/>
    <m/>
    <d v="2019-06-01T00:00:00"/>
    <x v="26"/>
    <x v="17"/>
    <n v="41"/>
    <s v="On time"/>
    <x v="4"/>
    <s v="No"/>
    <x v="0"/>
    <x v="1"/>
    <s v="Digital"/>
    <s v="Santiago Juárez"/>
    <s v="Juan José Ochoa"/>
    <s v="Eduardo Galván"/>
    <s v="NA"/>
    <s v="Miguel Delgado"/>
    <s v="Operaciones"/>
    <s v="Sí"/>
    <x v="1"/>
    <s v="Marketing/Ventas Cilindros"/>
    <n v="5"/>
    <n v="5"/>
    <n v="4"/>
    <n v="5"/>
    <n v="5"/>
    <n v="3"/>
    <n v="5"/>
    <n v="480"/>
    <n v="5"/>
    <n v="5"/>
    <n v="4"/>
    <n v="3"/>
    <n v="3"/>
    <n v="5"/>
    <n v="5"/>
    <n v="450"/>
    <n v="930"/>
    <s v="S: Requerimiento por parte del Ing. Eduardo Galván que fue evolucionando de ser para efectuar un due diligence de permisos y requerimientos de autoridades en tiendas, a evaluación también de Plantas (PGP y Bulk), Nitropet, Onsite, Oficinas, Inmuebles y unidades de distribución (Bulk, Nitropet, PGP) a nivel México. Se desarrollaron las bases de datos, 6 APPs, un visor en powerbi y guías (PDF) con su respectivo video de cómo llevar a cabo la evaluación para cada APP (segmento)."/>
    <m/>
    <s v="Compliance"/>
    <m/>
    <x v="1"/>
    <m/>
    <m/>
    <m/>
    <m/>
    <m/>
    <m/>
    <m/>
    <n v="0"/>
    <m/>
    <m/>
    <x v="1"/>
  </r>
  <r>
    <m/>
    <n v="117"/>
    <m/>
    <m/>
    <s v="Seguimiento a tareas de Seguridad SOS a través de Teams."/>
    <s v="Generación de grupos de TEAMS donde personal de Linde pueda documentar y dar seguimientos a hallazgos de seguridad y limpieza en localidades."/>
    <m/>
    <s v="TBD"/>
    <x v="17"/>
    <x v="6"/>
    <n v="321"/>
    <s v="Cancelado"/>
    <x v="6"/>
    <m/>
    <x v="1"/>
    <x v="2"/>
    <s v="Digital "/>
    <s v="Claudia Oliden"/>
    <s v="Obed Vázquez"/>
    <s v="Obed Vázquez"/>
    <s v="no asignado"/>
    <s v="Armando Guerrero"/>
    <m/>
    <s v="Sí"/>
    <x v="0"/>
    <m/>
    <n v="3"/>
    <n v="5"/>
    <n v="5"/>
    <n v="5"/>
    <n v="1"/>
    <n v="3"/>
    <n v="5"/>
    <n v="405"/>
    <m/>
    <m/>
    <m/>
    <m/>
    <m/>
    <m/>
    <m/>
    <n v="0"/>
    <n v="405"/>
    <s v="S: Se enlista necesidad general_x000a_N: Se requiere reunión con Negocio para detallar alcances y detalle de requerimientos"/>
    <m/>
    <m/>
    <m/>
    <x v="5"/>
    <m/>
    <m/>
    <m/>
    <m/>
    <m/>
    <m/>
    <m/>
    <n v="0"/>
    <m/>
    <m/>
    <x v="6"/>
  </r>
  <r>
    <s v="E8"/>
    <n v="1"/>
    <m/>
    <m/>
    <s v="Segmentación de clientes CIAC - Norte"/>
    <s v="Proceso automático para actualizar la segmentación de los clientes de PGP según sus criterios de comportamiento"/>
    <m/>
    <d v="2024-09-01T00:00:00"/>
    <x v="14"/>
    <x v="10"/>
    <n v="417"/>
    <s v="On time"/>
    <x v="5"/>
    <m/>
    <x v="4"/>
    <x v="1"/>
    <s v="SSC"/>
    <m/>
    <s v="Oscar Flores"/>
    <s v="Ana Treviño"/>
    <s v="César Paz"/>
    <s v="José Ramón Rodríguez"/>
    <s v="PGP Nte./ Occidente / Noroeste"/>
    <s v="Sí"/>
    <x v="3"/>
    <s v="Marketing/Ventas Cilindros"/>
    <n v="3"/>
    <n v="5"/>
    <n v="3"/>
    <n v="5"/>
    <n v="3"/>
    <n v="5"/>
    <n v="3"/>
    <n v="405"/>
    <n v="5"/>
    <n v="5"/>
    <n v="2"/>
    <n v="3"/>
    <n v="3"/>
    <n v="5"/>
    <n v="5"/>
    <n v="420"/>
    <n v="825"/>
    <s v="S:Se desarrolló en CRM tablas con los cuestionarios para capturar la información y mediante un reporte combinando calcular los valores de cada segmento al que corresponden los clientes. Actualmente se está utilizando en CIAC Norte_x000a__x000a_N: Replicar a Centro y otras divisiones"/>
    <s v="1. Sesión para revisar el alcance del avance en CRM y definir cómo se puede replicar para el Centro_x000a_2. Tocar base con Gonzalo y Paco porque hay cambio en el alcance de la implementación del CIAC_x000a_3. Incluir dentro del alcance de los practicantes el diseño del proceso automático de la segmentación"/>
    <s v="Reducción de tiempo"/>
    <m/>
    <x v="0"/>
    <m/>
    <m/>
    <m/>
    <m/>
    <m/>
    <m/>
    <m/>
    <n v="0"/>
    <m/>
    <m/>
    <x v="1"/>
  </r>
  <r>
    <m/>
    <n v="1"/>
    <m/>
    <n v="34795"/>
    <s v="Réplica del visor 360 (Contratos)"/>
    <s v="Réplica del visor 360 líquidos sección de Contratos para medir el nivel de contratación y blindaje de los clientes de PGP Cilindros. Da visibilidad de los clientes que se tienen con contrato y cuáles no, de manera que la fuerza de ventas gestione los contratos faltantes. El dashboard muestra a nivel cliente si tiene o no contrato y si cumple con lo parámetros de blindaje._x000a_"/>
    <m/>
    <d v="2025-06-25T00:00:00"/>
    <x v="27"/>
    <x v="4"/>
    <n v="153"/>
    <s v="En riesgo ente &gt;1&lt;2 meses"/>
    <x v="4"/>
    <s v="No"/>
    <x v="2"/>
    <x v="0"/>
    <s v="T. Digital"/>
    <s v="NA"/>
    <s v="Cristina López"/>
    <s v="Ninfaedith Fernández"/>
    <s v="Nancy Arellano"/>
    <s v="Tania Mercado"/>
    <s v="Finanzas /Compras / IT"/>
    <s v="Sí"/>
    <x v="1"/>
    <s v="Finanzas/RH/Compras/Nitropet"/>
    <n v="5"/>
    <n v="5"/>
    <n v="5"/>
    <n v="5"/>
    <n v="5"/>
    <n v="3"/>
    <n v="5"/>
    <n v="495"/>
    <n v="5"/>
    <n v="5"/>
    <n v="2"/>
    <n v="5"/>
    <n v="5"/>
    <n v="1"/>
    <n v="5"/>
    <n v="420"/>
    <n v="915"/>
    <s v="S:fFalta  la parte del blindaje en el CRM que es donde debe tomar la información, se está trabajando con Ana Treviño. Se espera terminar el proyecto a fin de octubre o más tardar primera quincena de noviembre._x000a_ ."/>
    <s v="Falta calcular beneficios duros, falta dar de alta con Tania Mercado para validar cómo hacer el cálculo de beneficios."/>
    <s v="Compliance"/>
    <m/>
    <x v="0"/>
    <m/>
    <m/>
    <m/>
    <m/>
    <m/>
    <m/>
    <m/>
    <n v="0"/>
    <m/>
    <m/>
    <x v="0"/>
  </r>
  <r>
    <m/>
    <n v="17"/>
    <m/>
    <m/>
    <s v="QR para descarga de certificados de calidad Gases puros"/>
    <s v="Replicar la funcionalidad de Ecuador para descarga de certificados de calidad para gases puros"/>
    <m/>
    <d v="2025-02-01T00:00:00"/>
    <x v="28"/>
    <x v="6"/>
    <n v="292"/>
    <s v="Stand by"/>
    <x v="5"/>
    <m/>
    <x v="3"/>
    <x v="0"/>
    <s v="IT Local "/>
    <s v="N/A"/>
    <s v="Raúl Gallegos "/>
    <s v="Arael Mejía"/>
    <s v="Ismael Hernández"/>
    <s v="Aldo Maldonado"/>
    <s v="Gases Especiales"/>
    <s v="Sí"/>
    <x v="3"/>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con Raul Gallegos, su equipo, Rodolfo Gomez, Ismael Hernández._x000a_30 / 06 / 2025 Está lista de espera de IT"/>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4. Esta en lista de espera por IT _x000a_"/>
    <m/>
    <m/>
    <x v="1"/>
    <m/>
    <m/>
    <m/>
    <m/>
    <m/>
    <m/>
    <m/>
    <n v="0"/>
    <m/>
    <m/>
    <x v="0"/>
  </r>
  <r>
    <m/>
    <n v="25"/>
    <m/>
    <m/>
    <s v="BD y APP para el control de Horas de Manejo de Conductores profesionales PGP, Bulk y Nitropet"/>
    <s v="Desarrollo de una Herramienta Digital para llevar el seguimiento y control de las Hrs de manejo de Conductores Profesionales"/>
    <m/>
    <d v="2025-04-30T00:00:00"/>
    <x v="23"/>
    <x v="6"/>
    <m/>
    <s v="Stand by"/>
    <x v="0"/>
    <s v="No"/>
    <x v="3"/>
    <x v="0"/>
    <s v="Digital"/>
    <m/>
    <s v="Alfredo Luna"/>
    <s v="Eduardo Galván"/>
    <s v="Operaciones"/>
    <s v="Miguel Delgado"/>
    <s v="Operaciones"/>
    <s v="Sí"/>
    <x v="0"/>
    <s v="Producción/Distribución Envasados"/>
    <n v="5"/>
    <n v="5"/>
    <n v="4"/>
    <n v="5"/>
    <n v="0"/>
    <n v="3"/>
    <n v="5"/>
    <n v="405"/>
    <n v="5"/>
    <n v="5"/>
    <n v="4"/>
    <n v="1"/>
    <n v="1"/>
    <n v="3"/>
    <n v="1"/>
    <n v="300"/>
    <n v="705"/>
    <s v="S: Se identifica la necesidad y se tienen sesiones con distintas areas del negocio para conocer la tecnología actual disponible. Marina Dávila solicita a Roberto Mtz acceso a las BD de datos donde se tiene reconocimiento facial para primeras pruebas._x000a_N: Sesión con seguridad, IT, Distribución y RH, Semana 12 May para definir alcance de un primer piloto basado en los identificadores de reconocimiento facial instalados en disntintas plantas. Definir con Seguridad e IT cuál será la tecnología estándar a instalar en el resto de las localidades"/>
    <s v="Definición rápida de alcance del proyecto con Manuel Lozoya. Validar lo del login facial con RH dado que las BD y dispositivo son de proveedores externos."/>
    <s v="Compliance"/>
    <m/>
    <x v="1"/>
    <m/>
    <m/>
    <m/>
    <m/>
    <m/>
    <m/>
    <m/>
    <n v="0"/>
    <m/>
    <m/>
    <x v="0"/>
  </r>
  <r>
    <s v="G6"/>
    <n v="4"/>
    <m/>
    <n v="30571"/>
    <s v="Price Tag"/>
    <s v="Automatización de las campañas dinámicas de incremento de precios. Identifica rezagos en repaso de la inflación interna. Se alimenta del modelo del proyecto PRICING PRECISION."/>
    <m/>
    <s v="PROYECTO ANTERIOR"/>
    <x v="29"/>
    <x v="0"/>
    <n v="411"/>
    <s v="En riesgo o vencido &gt; 2 meses"/>
    <x v="4"/>
    <s v="No"/>
    <x v="2"/>
    <x v="0"/>
    <s v="Digital EEUU"/>
    <s v="NA"/>
    <s v="Ninfaedith Fernández"/>
    <s v="Oscar Flores / Ninfaedith Fernández"/>
    <s v="Iván Arredondo/ Frank Mufalli"/>
    <s v="Tania Mercado"/>
    <s v="PGP Centro/Sur"/>
    <s v="Sí"/>
    <x v="1"/>
    <s v="Finanzas/RH/Compras/Nitropet"/>
    <n v="4"/>
    <n v="5"/>
    <n v="3"/>
    <n v="5"/>
    <n v="5"/>
    <n v="3"/>
    <n v="5"/>
    <n v="450"/>
    <n v="5"/>
    <n v="5"/>
    <n v="2"/>
    <n v="5"/>
    <n v="3"/>
    <n v="3"/>
    <n v="3"/>
    <n v="390"/>
    <n v="840"/>
    <s v="S: Sigue pendiente el tema de las jerarquías. Se armó un file por parte de PYC y actualmente el desarrollador de la corporación  está configurando la información pero va  muy lento y aparte notificó que se va de la compañía en diciembre. _x000a_ Update: 28 octubre 2025 por NinfaEdith Fernández"/>
    <s v="Hablar con José Pinto para agilizar la solución o que defina un deadline para que quede el punto de las jerarquías."/>
    <n v="80000"/>
    <m/>
    <x v="7"/>
    <m/>
    <m/>
    <m/>
    <m/>
    <m/>
    <m/>
    <m/>
    <n v="0"/>
    <m/>
    <m/>
    <x v="0"/>
  </r>
  <r>
    <m/>
    <n v="29"/>
    <m/>
    <m/>
    <s v="Perfil de capacitación por empleado ligado a un Código QR"/>
    <s v="Automatizar el proceso de capacitación (cursos clave o básicos) para personal de operaciones."/>
    <m/>
    <d v="2024-11-11T00:00:00"/>
    <x v="2"/>
    <x v="15"/>
    <n v="307"/>
    <s v="Stand by"/>
    <x v="4"/>
    <s v="Si"/>
    <x v="1"/>
    <x v="0"/>
    <s v="IT Corporativo / RH"/>
    <s v="Johnny Hernández"/>
    <s v="Arturo Lozano"/>
    <s v="Manuel Lozoya"/>
    <s v="TBD"/>
    <s v="José Ramón Rodríguez"/>
    <s v="PGP NAL."/>
    <s v="Sí"/>
    <x v="2"/>
    <s v="Capacitacion  técnica/Procesos PGP"/>
    <n v="2"/>
    <n v="1"/>
    <n v="5"/>
    <n v="5"/>
    <n v="1"/>
    <n v="3"/>
    <n v="5"/>
    <n v="330"/>
    <n v="4"/>
    <n v="4"/>
    <n v="3"/>
    <n v="3"/>
    <n v="3"/>
    <n v="3"/>
    <n v="3"/>
    <n v="345"/>
    <n v="675"/>
    <s v="S: Se revisó con RH la necesidad y se identificó que hay varios departamentos con necesidades similares. RH quedó de integrar en un solo esfuerzo una herramienta que sirva para todos. Se consolidará en un proyecto mayor de otros negocios con la misma necesidad de acuerdo a IT_x000a_N: Revisar con RH estatus y asignación de recursos para el desarrollo, integrarlos a las sesiones de seguimiento de proyectos."/>
    <s v="Se llevo a cabo una sesión con Raul Gallegos y su equipo,"/>
    <m/>
    <m/>
    <x v="0"/>
    <m/>
    <m/>
    <m/>
    <m/>
    <m/>
    <m/>
    <m/>
    <n v="0"/>
    <m/>
    <m/>
    <x v="3"/>
  </r>
  <r>
    <s v="G8"/>
    <n v="13"/>
    <m/>
    <n v="30647"/>
    <s v="OrderGPT para Gases Envasados"/>
    <s v="Solución de IA enfocada en CSC Envasados  que interpreta mails con pedidos, resumiendo solicitud y crea pedido (orden) en JDE."/>
    <m/>
    <s v="TBD"/>
    <x v="2"/>
    <x v="18"/>
    <n v="307"/>
    <s v="On time"/>
    <x v="5"/>
    <m/>
    <x v="2"/>
    <x v="0"/>
    <s v="Digital EEUU"/>
    <m/>
    <s v="Karla Rodriguez"/>
    <s v="Karla Rodriguez"/>
    <s v="Adolfo Olmedo/Lei Sun"/>
    <s v="José Ramón Rodríguez"/>
    <s v="Finanzas /Compras / IT"/>
    <s v="Sí"/>
    <x v="0"/>
    <s v="Finanzas/RH/Compras/Nitropet"/>
    <n v="4"/>
    <n v="5"/>
    <n v="5"/>
    <n v="5"/>
    <n v="1"/>
    <n v="1"/>
    <n v="5"/>
    <n v="375"/>
    <n v="5"/>
    <n v="5"/>
    <n v="1"/>
    <n v="3"/>
    <n v="3"/>
    <n v="3"/>
    <n v="3"/>
    <n v="255"/>
    <n v="630"/>
    <s v="S: Ya está en desarrollo."/>
    <m/>
    <n v="36000"/>
    <m/>
    <x v="0"/>
    <m/>
    <m/>
    <m/>
    <m/>
    <m/>
    <m/>
    <m/>
    <n v="0"/>
    <m/>
    <m/>
    <x v="4"/>
  </r>
  <r>
    <m/>
    <n v="1"/>
    <m/>
    <m/>
    <s v="Automatización de búsqueda de multas de Distribución RPA"/>
    <s v="Desarrollo de un BOT que realice la búsqueda en diferentes páginas federales y estatales, para detectar multas en vehículos de PGP"/>
    <m/>
    <d v="2025-02-19T00:00:00"/>
    <x v="30"/>
    <x v="0"/>
    <n v="272"/>
    <s v="On time"/>
    <x v="0"/>
    <s v="No"/>
    <x v="3"/>
    <x v="0"/>
    <s v="Digitalización"/>
    <s v="TBD"/>
    <s v="Arturo Lozano"/>
    <s v="Salvador García"/>
    <s v="David Silva"/>
    <s v="Zaida Del Llano"/>
    <s v="VP Gases Envasados"/>
    <s v="Sí"/>
    <x v="2"/>
    <s v="Producción/Distribución Envasados"/>
    <n v="5"/>
    <n v="5"/>
    <n v="3"/>
    <n v="5"/>
    <n v="3"/>
    <n v="3"/>
    <n v="3"/>
    <n v="405"/>
    <n v="5"/>
    <n v="5"/>
    <n v="4"/>
    <n v="5"/>
    <n v="5"/>
    <n v="5"/>
    <n v="5"/>
    <n v="510"/>
    <n v="915"/>
    <s v="S: Se solicita apertura de proyecto. Se contruyó el RPA para consulta del portan de NL dado que los portales de otros estados no despliegan la información correcta. En espera de las autoridades para que nos den acceso a Linde a un portal de alcance nacional gestionado por Alonso Teutle._x000a_N: En espera de la respuesta de las autoridades y seguir con pruebas con IT en los portales de Jalisco y Edo de Mexico. No hay portales estándar a nivel nacional. Se define acotarlo sólo al Estado de NL como primera etapa"/>
    <s v="Junta con Salvador González y David Silva semana del 24 de Feb"/>
    <m/>
    <m/>
    <x v="1"/>
    <m/>
    <m/>
    <m/>
    <m/>
    <m/>
    <m/>
    <m/>
    <n v="0"/>
    <m/>
    <m/>
    <x v="0"/>
  </r>
  <r>
    <m/>
    <n v="1"/>
    <m/>
    <n v="30619"/>
    <s v="Reporte de Dotaciones Negativas"/>
    <s v="Enviar un reporte o alerta a vendedores y facturistas cuando se encuentre un caso de dotación negativa reciente de cualquier producto, basado en la última actualización de dotaciones de clientes y localidades (Alertar si el cliente presenta una dotación negativa y además en el periodo de actualización anterior tuvo una dotación mayor)"/>
    <m/>
    <d v="2025-03-24T00:00:00"/>
    <x v="31"/>
    <x v="19"/>
    <n v="139"/>
    <s v="On time"/>
    <x v="3"/>
    <m/>
    <x v="2"/>
    <x v="1"/>
    <s v="Digital "/>
    <m/>
    <s v="Erika Acosta"/>
    <s v="Erika Acosta"/>
    <s v="Gustavo Primo"/>
    <s v="Aldo Maldonado"/>
    <s v="Operaciones"/>
    <s v="Sí"/>
    <x v="0"/>
    <s v="Producción/Distribución Envasados"/>
    <n v="5"/>
    <n v="5"/>
    <n v="3"/>
    <n v="5"/>
    <n v="1"/>
    <n v="3"/>
    <n v="3"/>
    <n v="375"/>
    <n v="5"/>
    <n v="5"/>
    <n v="4"/>
    <n v="5"/>
    <n v="5"/>
    <n v="5"/>
    <n v="3"/>
    <n v="480"/>
    <n v="855"/>
    <s v="S:Se terminaron los desarrollos según los requerimientos y se realizaron pruebas. La herramienta fue liberada en producción dentro del dashboard GAP-Inventario Añejamiento_x000a_N: Despliegue por parte del negocio con usuarios"/>
    <m/>
    <s v="Control de Activos"/>
    <n v="0"/>
    <x v="3"/>
    <m/>
    <m/>
    <m/>
    <m/>
    <m/>
    <m/>
    <m/>
    <n v="0"/>
    <m/>
    <m/>
    <x v="1"/>
  </r>
  <r>
    <m/>
    <n v="5"/>
    <m/>
    <n v="30498"/>
    <s v="Aplicación Celonis/Qliq _x000a_Flujo de un cilindro"/>
    <s v="Facilitar el proceso de monitoreo del flujo de un cilindro desde que es inicializado para detectar oportunidades._x000a_"/>
    <m/>
    <s v="TBD"/>
    <x v="17"/>
    <x v="15"/>
    <n v="321"/>
    <s v="Stand by"/>
    <x v="3"/>
    <m/>
    <x v="2"/>
    <x v="0"/>
    <s v="Digital Business Solutions (Global)"/>
    <m/>
    <s v="Erika Acosta"/>
    <s v="Anabel Estrada / Brenda Ramírez"/>
    <s v="Uriel Torres / Pedro Ramírez"/>
    <s v="Zaida Del Llano"/>
    <m/>
    <s v="Sí"/>
    <x v="3"/>
    <s v="Producción/Distribución Envasados"/>
    <n v="5"/>
    <n v="5"/>
    <n v="2"/>
    <n v="5"/>
    <n v="3"/>
    <n v="3"/>
    <n v="3"/>
    <n v="390"/>
    <n v="5"/>
    <n v="5"/>
    <n v="3"/>
    <n v="5"/>
    <n v="3"/>
    <n v="5"/>
    <n v="3"/>
    <n v="435"/>
    <n v="825"/>
    <s v="S:  Se probo la solución en su versión original de Europa, identificando ajustes neCésarios para la región LATAM. _x000a_Se levantaron definiciones de negocio y de proceso para cobros potenciales. Aunque la versión de Europa usaba SAP y se adaptó la nueva versión a JDE._x000a_Actualmente ya se tienen 6 países incluyendo México con esta funcionalidad_x000a_Gerardo solicitó cambios a unos requerimientos - semana del 17 de Feb._x000a_N: Realizar los cambios identificados - 24 al 28 de feb"/>
    <s v="1. Seguimiento con Pedro Ramírez sobre los cambios solicitados - 3 de Mar_x000a_2. Una vez liberados los cambios, se requiere probar y validar._x000a_"/>
    <m/>
    <m/>
    <x v="3"/>
    <m/>
    <m/>
    <m/>
    <m/>
    <m/>
    <m/>
    <m/>
    <n v="0"/>
    <m/>
    <m/>
    <x v="0"/>
  </r>
  <r>
    <m/>
    <m/>
    <m/>
    <m/>
    <s v="Integración de Mercado Pago con Echannel"/>
    <s v="Integrar la pasarela de Mercado Pago al portal de Clientes."/>
    <m/>
    <d v="2025-10-01T00:00:00"/>
    <x v="32"/>
    <x v="20"/>
    <n v="111"/>
    <s v="On time"/>
    <x v="2"/>
    <m/>
    <x v="4"/>
    <x v="0"/>
    <s v="Proveedor externo Valtech"/>
    <s v="NA"/>
    <s v="Edgar Madrigal"/>
    <s v="Cindy Lozano"/>
    <s v="Adolfo Olmedo"/>
    <s v="José Ramón Rodríguez"/>
    <s v="Desarrollo de Negocios"/>
    <s v="Sí"/>
    <x v="1"/>
    <s v="Marketing/Ventas Cilindros"/>
    <n v="3"/>
    <n v="1"/>
    <n v="5"/>
    <n v="5"/>
    <n v="5"/>
    <n v="3"/>
    <n v="5"/>
    <n v="405"/>
    <n v="3"/>
    <n v="2"/>
    <n v="1"/>
    <n v="5"/>
    <n v="5"/>
    <n v="1"/>
    <n v="5"/>
    <n v="330"/>
    <n v="735"/>
    <s v="S: Actualmente se registró documentación que pide la corporación. Los developers están por arrancar el desarrollo."/>
    <m/>
    <m/>
    <m/>
    <x v="1"/>
    <m/>
    <m/>
    <m/>
    <m/>
    <m/>
    <m/>
    <m/>
    <n v="0"/>
    <m/>
    <m/>
    <x v="0"/>
  </r>
  <r>
    <m/>
    <n v="2"/>
    <m/>
    <m/>
    <s v="IA Inteligencia de Mercado (Dashboard)"/>
    <s v="Visor PBI con información clave para el area comercial del negocio PGP: Clientes y empresas en el mercado con clasificación CLEE y PSO, ubicaciones y análisis de  ventas."/>
    <s v="se ejecutan procesos manuales con información parcial de bases de datos internas y externas. El proceso es demasiado largo y complejo. El cálculo de la cuota de mercado, así como la toma de decisiones sobre los segmentos y sectores industriales en los que enfocarse, se realiza sin considerar toda la información digital disponible"/>
    <d v="2025-08-01T00:00:00"/>
    <x v="33"/>
    <x v="0"/>
    <n v="78"/>
    <s v="On time"/>
    <x v="2"/>
    <m/>
    <x v="2"/>
    <x v="0"/>
    <s v="Digitalización"/>
    <m/>
    <s v="Francisco Mata"/>
    <s v="Francisco Mata"/>
    <s v="Ivan Arredondo"/>
    <s v="Armando Guerrero"/>
    <s v="VP Gases Envasados"/>
    <s v="Sí"/>
    <x v="0"/>
    <s v="Marketing/Ventas Cilindros"/>
    <n v="5"/>
    <n v="5"/>
    <n v="3"/>
    <n v="5"/>
    <n v="5"/>
    <n v="5"/>
    <n v="3"/>
    <n v="465"/>
    <n v="5"/>
    <n v="5"/>
    <n v="2"/>
    <n v="5"/>
    <n v="3"/>
    <n v="3"/>
    <n v="5"/>
    <n v="420"/>
    <n v="885"/>
    <s v="S: Se revisan avances de la herramienta (1 sep) y se solicitan ajustes_x000a_N: Proxima reunión de seguimiento 18 sep"/>
    <m/>
    <m/>
    <m/>
    <x v="7"/>
    <m/>
    <m/>
    <m/>
    <m/>
    <m/>
    <m/>
    <m/>
    <n v="0"/>
    <m/>
    <m/>
    <x v="0"/>
  </r>
  <r>
    <m/>
    <n v="1"/>
    <m/>
    <n v="30618"/>
    <s v="Reporte (visor) de Cumplimiento Homecare"/>
    <s v="Tablero que estaba en Tableau que se migra a Powerbi y hacer ajustes necesarios por fallas del mismo al integrarse Track About. El visor muestra estatus de entregas de Servicios iniciales, finales y muestra servicios pendientes de entrega."/>
    <m/>
    <s v="PROYECTO ANTERIOR"/>
    <x v="34"/>
    <x v="9"/>
    <n v="95"/>
    <s v="On time"/>
    <x v="0"/>
    <s v="No"/>
    <x v="2"/>
    <x v="1"/>
    <s v="Digital"/>
    <s v="NA"/>
    <s v="Alan Mendoza"/>
    <s v="Alan Mendoza"/>
    <s v="Gustavo Primo"/>
    <s v="Armando Guerrero"/>
    <s v="PGP Nacional"/>
    <s v="Sí"/>
    <x v="1"/>
    <s v="Producción/Distribución Envasados"/>
    <n v="3"/>
    <n v="5"/>
    <n v="3"/>
    <n v="5"/>
    <n v="1"/>
    <n v="3"/>
    <n v="3"/>
    <n v="345"/>
    <n v="5"/>
    <n v="5"/>
    <n v="3"/>
    <n v="3"/>
    <n v="5"/>
    <n v="3"/>
    <n v="5"/>
    <n v="435"/>
    <n v="780"/>
    <s v="S :Este tablero quedó finalizado._x000a_N: Uso por parte del negocio_x000a_"/>
    <s v="Terminado."/>
    <s v="Mejora en Servicio"/>
    <m/>
    <x v="0"/>
    <m/>
    <m/>
    <m/>
    <m/>
    <m/>
    <m/>
    <m/>
    <n v="0"/>
    <m/>
    <m/>
    <x v="1"/>
  </r>
  <r>
    <m/>
    <n v="28"/>
    <m/>
    <m/>
    <s v="Firma Electrónica de documentos legales (Dotaciones, crédito)"/>
    <s v="Proceso digital para la firma de documentos legales que soportan activos de Linde._x000a_"/>
    <m/>
    <s v="TBD"/>
    <x v="35"/>
    <x v="0"/>
    <n v="619"/>
    <s v="On time"/>
    <x v="4"/>
    <m/>
    <x v="3"/>
    <x v="0"/>
    <s v="IT Local"/>
    <m/>
    <s v="Manuel Lozoya"/>
    <s v="Pilar Arenas"/>
    <s v="Yasmin Barragan "/>
    <s v="Tania Mercado"/>
    <s v="PGP Nte./ Occidente / Noroeste"/>
    <s v="Sí"/>
    <x v="3"/>
    <s v="Finanzas/RH/Compras/Nitropet"/>
    <n v="5"/>
    <n v="5"/>
    <n v="5"/>
    <n v="5"/>
    <n v="3"/>
    <n v="5"/>
    <n v="3"/>
    <n v="465"/>
    <n v="3"/>
    <n v="2"/>
    <n v="2"/>
    <n v="5"/>
    <n v="1"/>
    <n v="1"/>
    <n v="1"/>
    <n v="225"/>
    <n v="690"/>
    <s v="S: En proceso el Risk Assesment con Corporación por IT, se está re-evaluando la cantidad de plantillas y formatos del negocio de Medicinales neCésarios en la operación para ajustar cotización de OPEX. Inician pruebas y configuraciones en HH, 30 Ene._x000a_N: Revisar resultados de las pruebas finales en HH de la aplicación. Ajustar Business Case con la información obtenida y validar el GO/No Go del proyecto"/>
    <s v="1. Concluir pruebas de campo con HH, está detenido hasta que la Corporación libere el uso de la HH y los permisos _x000a_2. Se concluyo con la actualización de los números de Homecare_x000a_3. Se enviará la información a (No hay sugerencias) para la actualización de la propuesta económica /28 de feb _x000a_4. Revisar plan de implementación con base en los números de transacciones actualizados_x000a_5. Se revisó con Alan la tabla de beneficios y se va actualizar, revisar números 26 de Feb_x000a__x000a_"/>
    <m/>
    <s v="USD $501 K_x000a_"/>
    <x v="1"/>
    <m/>
    <m/>
    <m/>
    <m/>
    <m/>
    <m/>
    <m/>
    <n v="0"/>
    <m/>
    <m/>
    <x v="3"/>
  </r>
  <r>
    <s v="A5"/>
    <n v="1"/>
    <s v="AM03524"/>
    <n v="27157"/>
    <s v="Rental &amp; Fees Tracking RPA/AI"/>
    <s v="Herramienta para automatizar el cobro de rentas a clientes y dar seguimiento. (Etapa 1 Dashboard de datos)"/>
    <m/>
    <s v="TBD"/>
    <x v="36"/>
    <x v="10"/>
    <n v="425"/>
    <s v="On time"/>
    <x v="2"/>
    <m/>
    <x v="2"/>
    <x v="1"/>
    <s v="Digital EEUU"/>
    <m/>
    <s v="Oscar Flores"/>
    <s v="Oscar Flores / Alejandro Torres"/>
    <s v="Iván Arredondo/Lei Sun"/>
    <s v="José Ramón Rodríguez"/>
    <s v="PGP Norte"/>
    <s v="Sí"/>
    <x v="0"/>
    <s v="Marketing/Ventas Cilindros"/>
    <n v="5"/>
    <n v="5"/>
    <n v="5"/>
    <n v="5"/>
    <n v="3"/>
    <n v="3"/>
    <n v="5"/>
    <n v="465"/>
    <n v="5"/>
    <n v="5"/>
    <n v="2"/>
    <n v="3"/>
    <n v="3"/>
    <n v="5"/>
    <n v="3"/>
    <n v="390"/>
    <n v="855"/>
    <s v="S: Identificación de oportunidades de incremento del ingreso por cobro de rentas. Versión conectada a JDE México, con detalle de casos por vendedor. Liberado para identificar oportunidades de cobro_x000a__x000a_N: Se realiza presentación de la Htta y en proceso capacitaciones a personal"/>
    <s v="Armar plan de despliegue - Programar las sesiones de capacitación con Gtes _x000a_Actualizar valores de target para rentas, con la Corporación  - completo_x000a_Desarrollar tablero para el tracking de beneficios con apoyo de la Corporación_x000a_Sesión para validar cómo conectarlo con CRM y programar tareas para ventas_x000a_"/>
    <n v="300000"/>
    <m/>
    <x v="7"/>
    <m/>
    <m/>
    <n v="25557"/>
    <n v="13000"/>
    <m/>
    <m/>
    <m/>
    <n v="38557"/>
    <d v="2025-05-01T00:00:00"/>
    <d v="2026-04-01T00:00:00"/>
    <x v="1"/>
  </r>
  <r>
    <m/>
    <n v="63"/>
    <m/>
    <m/>
    <s v="Rediseño de modelo de compensación Variable de Distribución para PGP"/>
    <s v="Revision de modelo de compensación Variable de PGP, para automatizar y reducir oportunidades de GAPS en el proceso"/>
    <m/>
    <d v="2025-04-01T00:00:00"/>
    <x v="37"/>
    <x v="21"/>
    <m/>
    <s v="Cancelado"/>
    <x v="0"/>
    <m/>
    <x v="1"/>
    <x v="2"/>
    <m/>
    <s v="Marina Davila"/>
    <s v="Hector Cuellar"/>
    <s v="Hector Cuellar"/>
    <m/>
    <m/>
    <s v="PGP Nacional"/>
    <s v="Sí"/>
    <x v="0"/>
    <m/>
    <n v="5"/>
    <n v="5"/>
    <n v="5"/>
    <n v="5"/>
    <n v="3"/>
    <n v="5"/>
    <n v="5"/>
    <n v="495"/>
    <n v="3"/>
    <n v="3"/>
    <n v="2"/>
    <n v="5"/>
    <n v="1"/>
    <n v="1"/>
    <n v="1"/>
    <n v="240"/>
    <n v="735"/>
    <s v="S: Se realiza sesión con equipo Staff para entender los GAPS identificados y se elabora un plan a seguir involucrando otras áreas_x000a_N: Sesión con líderes de Distribción para revisar el mapeo del proceso y las oportunidades identificadas. Definir oportunidades de Tecnología y/o definiciones de negocio (Procedimiento)"/>
    <m/>
    <s v="Compliance"/>
    <m/>
    <x v="5"/>
    <m/>
    <m/>
    <m/>
    <m/>
    <m/>
    <m/>
    <m/>
    <n v="0"/>
    <m/>
    <m/>
    <x v="3"/>
  </r>
  <r>
    <m/>
    <n v="16"/>
    <m/>
    <m/>
    <s v="ECOA etapa II Mezclas especiales"/>
    <s v="Replicar la funcionalidad de ECOA para gases puros para las Mezclas especiales. Consiste en el desarrollo de reportes y certificados de calidad para las mezclas especiales. (etapa 1 réplica de código QR)"/>
    <m/>
    <s v="TBD"/>
    <x v="38"/>
    <x v="6"/>
    <n v="320"/>
    <s v="Stand by"/>
    <x v="5"/>
    <m/>
    <x v="3"/>
    <x v="0"/>
    <s v="IT Local "/>
    <s v="N/A"/>
    <s v="Raúl Gallegos "/>
    <s v="Arael Mejía"/>
    <s v="Ismael Hernández"/>
    <s v="Aldo Maldonado"/>
    <m/>
    <s v="Sí"/>
    <x v="3"/>
    <m/>
    <n v="5"/>
    <n v="5"/>
    <n v="5"/>
    <n v="5"/>
    <n v="0"/>
    <n v="3"/>
    <n v="5"/>
    <n v="420"/>
    <n v="4"/>
    <n v="2"/>
    <n v="2"/>
    <n v="3"/>
    <n v="3"/>
    <n v="3"/>
    <n v="3"/>
    <n v="300"/>
    <n v="720"/>
    <s v="S: Ya se emiten los certificados de calidad de forma electrónica de gases puros en ECOA, se va a mejorar esa solución replicando el uso de QR en los cilindros_x000a_N: Etapa 1 : Replicar el uso de QR para la emisión de certificados electrónicos para gases puros. _x000a_Etapa 2: Replicar o diseñar la emisión de certificados electrónicos para Gases especiales._x000a_Se detonó una sesión 19 Feb con Raul Gallegos, su equipo, Rodolfo Gomez, Ismael Hernández."/>
    <s v="Se divide el proyecto en 2 etapas: _x000a_1. Replicar QR en los cilindros para descarga de certificados de calidad para Gases Puros_x000a_2. Mapeo del As Is en la semana del 24 al 28 de feb del proceso para mezclas especiales_x000a_3. Definir el alcance y requerimientos de negocio para emitir lo certificados electrónicos _x000a_"/>
    <m/>
    <s v="$TBD"/>
    <x v="1"/>
    <m/>
    <m/>
    <m/>
    <m/>
    <m/>
    <m/>
    <m/>
    <n v="0"/>
    <m/>
    <m/>
    <x v="0"/>
  </r>
  <r>
    <m/>
    <n v="32"/>
    <m/>
    <n v="34796"/>
    <s v="Desempeño Clientes nuevos/perdidos"/>
    <s v="Herramienta que muestre y calcule el desempeño de la fuerza comercial en base a los clientes nuevos, prospectos, clientes perdidos así como se asigne una calificación a cada vendedor/región que permita colocarlo en un ranking."/>
    <m/>
    <d v="2025-07-07T00:00:00"/>
    <x v="1"/>
    <x v="0"/>
    <n v="134"/>
    <s v="On time"/>
    <x v="2"/>
    <m/>
    <x v="2"/>
    <x v="0"/>
    <s v="Trans Digital / Digital"/>
    <m/>
    <s v="Francisco Mata"/>
    <s v="Eber Montoya"/>
    <s v="Ivan Arredondo"/>
    <s v="José Ramón Rodríguez"/>
    <s v="VP Gases Envasados"/>
    <s v="Sí"/>
    <x v="0"/>
    <s v="Marketing/Ventas Cilindros"/>
    <n v="3"/>
    <n v="5"/>
    <n v="1"/>
    <n v="5"/>
    <n v="0"/>
    <n v="3"/>
    <n v="3"/>
    <n v="300"/>
    <n v="5"/>
    <n v="5"/>
    <n v="2"/>
    <n v="3"/>
    <n v="5"/>
    <n v="5"/>
    <n v="5"/>
    <n v="450"/>
    <n v="750"/>
    <s v="S: La herramienta se encuentra en desarrollo, fecha de liberación: 14 oct"/>
    <m/>
    <s v="Ventas"/>
    <m/>
    <x v="7"/>
    <m/>
    <m/>
    <m/>
    <m/>
    <m/>
    <m/>
    <m/>
    <n v="0"/>
    <m/>
    <m/>
    <x v="0"/>
  </r>
  <r>
    <m/>
    <m/>
    <m/>
    <m/>
    <s v="Digital Support Channel for Digital Signature project deployment"/>
    <s v="Canal digital de soporte para usuarios que tengan alguna duda o requieran soporte en referencia al proyecto de Firma Electrónica PGP."/>
    <m/>
    <d v="2025-10-31T00:00:00"/>
    <x v="39"/>
    <x v="4"/>
    <n v="16"/>
    <s v="On time"/>
    <x v="4"/>
    <s v="No"/>
    <x v="0"/>
    <x v="0"/>
    <s v="Digital"/>
    <s v="Valenti Arriaga"/>
    <s v="Pilar Arenas"/>
    <s v="Claudia Oliden"/>
    <s v="NA"/>
    <s v="Miguel Delgado"/>
    <s v="Operaciones"/>
    <s v="Sí"/>
    <x v="1"/>
    <s v="Marketing/Ventas Cilindros"/>
    <n v="5"/>
    <n v="1"/>
    <n v="5"/>
    <n v="3"/>
    <n v="1"/>
    <n v="3"/>
    <n v="3"/>
    <n v="315"/>
    <n v="5"/>
    <n v="5"/>
    <n v="4"/>
    <n v="3"/>
    <n v="5"/>
    <n v="5"/>
    <n v="5"/>
    <n v="480"/>
    <n v="795"/>
    <s v="S Herramienta en apoyo a la implementación de la firma electrónica en PGP._x000a_"/>
    <m/>
    <m/>
    <m/>
    <x v="1"/>
    <m/>
    <m/>
    <m/>
    <m/>
    <m/>
    <m/>
    <m/>
    <n v="0"/>
    <m/>
    <m/>
    <x v="2"/>
  </r>
  <r>
    <s v="G10"/>
    <n v="2"/>
    <s v="AM02959"/>
    <n v="30572"/>
    <s v="Pricing Precision con AI (Pricing Precision - Mexico)"/>
    <s v="Modelo IA que analiza precios de clientes por variables: producto, región, volumen, tipo de cliente. Para detectar oportunidades de incrementos con la herramienta. PRICE TAG de manera automática."/>
    <m/>
    <s v="TBD"/>
    <x v="40"/>
    <x v="22"/>
    <n v="302"/>
    <s v="On time"/>
    <x v="4"/>
    <s v="No"/>
    <x v="2"/>
    <x v="1"/>
    <s v="Global AI"/>
    <s v="NA"/>
    <s v="Ninfaedith Fernández"/>
    <s v="Ninfaedith Fernández"/>
    <s v="Iván Arredondo"/>
    <s v="Tania Mercado"/>
    <s v="Finanzas /Compras / IT"/>
    <s v="Sí"/>
    <x v="1"/>
    <s v="Finanzas/RH/Compras/Nitropet"/>
    <n v="4"/>
    <n v="5"/>
    <n v="5"/>
    <n v="5"/>
    <n v="5"/>
    <n v="3"/>
    <n v="5"/>
    <n v="480"/>
    <n v="5"/>
    <n v="5"/>
    <n v="2"/>
    <n v="5"/>
    <n v="3"/>
    <n v="5"/>
    <n v="5"/>
    <n v="450"/>
    <n v="930"/>
    <s v="S: terminada primera etapa del modelo. Se planea utilizarlo en la campaña de precios de junio/julio 2025."/>
    <s v=" El plan es usar el pricing precisión en la sig campaña (junio-julio 25)"/>
    <n v="1512000"/>
    <m/>
    <x v="7"/>
    <m/>
    <m/>
    <m/>
    <m/>
    <m/>
    <m/>
    <m/>
    <n v="0"/>
    <d v="2025-08-01T00:00:00"/>
    <d v="2026-07-01T00:00:00"/>
    <x v="1"/>
  </r>
  <r>
    <m/>
    <n v="27"/>
    <s v="AM03473"/>
    <m/>
    <s v="Automatización para la Gestión de Altas de Pacientes ISSSTE"/>
    <s v="El proyecto consiste en desarrollar un proceso automatizado para la alta de pacientes y la generación del servicio inicial a partir de solicitudes enviadas vía correo electrónico. Las solicitudes, que incluyen documentos PDF con la información, serán procesadas mediante la herramienta Argus, basada en inteligencia artificial, para descifrar y convertir el contenido en datos estructurados. Posteriormente, estos datos se integrarán en el CRM y en JDE para crear el registro del paciente y la orden, completando el ciclo con la confirmación automática enviada a la institución._x000a_El objetivo principal es optimizar el tiempo de respuesta, asegurando que cada solicitud sea atendida en menos de 30 minutos, cumpliendo con los estándares establecidos por contrato. Esto permitirá sustituir el flujo manual actual, que ha generado incumplimientos en dicha métrica, con un proceso eficiente y completamente automatizado."/>
    <m/>
    <d v="2025-05-03T00:00:00"/>
    <x v="41"/>
    <x v="12"/>
    <n v="167"/>
    <s v="On time"/>
    <x v="5"/>
    <s v="No"/>
    <x v="4"/>
    <x v="0"/>
    <s v="T. Digital, Digitalización"/>
    <s v="NA"/>
    <s v="Alan Mendoza"/>
    <s v="Luis Banda"/>
    <s v="Adolfo Olmedo"/>
    <s v="José Ramón Rodríguez"/>
    <s v="Desarrollo de Negocios"/>
    <s v="Sí"/>
    <x v="1"/>
    <s v="Marketing/Ventas Cilindros"/>
    <n v="5"/>
    <n v="5"/>
    <n v="5"/>
    <n v="5"/>
    <m/>
    <n v="3"/>
    <n v="3"/>
    <n v="345"/>
    <n v="4"/>
    <n v="4"/>
    <n v="2"/>
    <n v="3"/>
    <n v="5"/>
    <n v="1"/>
    <n v="1"/>
    <n v="270"/>
    <n v="615"/>
    <s v="S: Se encuentra en desarrollo con un proveedor. Se identificó un potencial Stopper técnico el cual se está evaluando con los equipos técnicos._x000a_N: Una opción sería el desarrollo de una API o usar en la nube al App para interconectarse entre nubes. EL tema es como conectar CRM a la nube"/>
    <m/>
    <s v="Tiempo / Compliance"/>
    <m/>
    <x v="8"/>
    <m/>
    <m/>
    <m/>
    <m/>
    <m/>
    <m/>
    <m/>
    <n v="0"/>
    <m/>
    <m/>
    <x v="0"/>
  </r>
  <r>
    <m/>
    <m/>
    <m/>
    <m/>
    <s v="App and Dashboard for Pre-Invoicing and deliveries tracking"/>
    <s v="Aplicación para la captura de prefacturas y ordenes A3 para la administracion de saldos. Visor en power BI donde se pueda dar seguimiento a reportes de saldos y estatus de prefacturas por cliente"/>
    <m/>
    <m/>
    <x v="3"/>
    <x v="18"/>
    <n v="48"/>
    <s v="On time"/>
    <x v="2"/>
    <m/>
    <x v="0"/>
    <x v="0"/>
    <s v="SSC"/>
    <m/>
    <s v="Alejandro Torres"/>
    <s v="Alejandro Torres"/>
    <m/>
    <s v="José Ramón Rodríguez"/>
    <s v="PGP Centro/Sur"/>
    <s v="Sí"/>
    <x v="0"/>
    <s v="Marketing/Ventas Cilindros"/>
    <n v="3"/>
    <n v="5"/>
    <n v="1"/>
    <n v="1"/>
    <n v="1"/>
    <n v="3"/>
    <n v="3"/>
    <n v="255"/>
    <n v="5"/>
    <n v="5"/>
    <n v="2"/>
    <n v="3"/>
    <n v="3"/>
    <n v="5"/>
    <n v="5"/>
    <n v="420"/>
    <n v="675"/>
    <s v="S: Se registra la card 36696 para la creación del modelo de datos de cual se alimentará el dashboard en power bi. Aplicación de power Apps en desarrollo para el registro de las prefacturas y A3_x000a_N: Seguimiento con Juan Romero para la creación del modelo de datos."/>
    <m/>
    <m/>
    <m/>
    <x v="5"/>
    <m/>
    <m/>
    <m/>
    <m/>
    <m/>
    <m/>
    <m/>
    <m/>
    <m/>
    <m/>
    <x v="2"/>
  </r>
  <r>
    <m/>
    <m/>
    <m/>
    <m/>
    <s v="APP Backlog incidencias proyecto firma electrónica."/>
    <s v="BD y APP para alimentación de incidencias reportadas por usuarios en la implementación de la firma electrónica."/>
    <m/>
    <d v="2025-09-01T00:00:00"/>
    <x v="4"/>
    <x v="23"/>
    <n v="9"/>
    <s v="On time"/>
    <x v="4"/>
    <s v="No"/>
    <x v="0"/>
    <x v="0"/>
    <s v="Digital"/>
    <s v="David Márquez"/>
    <s v="Pilar Arenas"/>
    <s v="Claudia Oliden"/>
    <s v="NA"/>
    <s v="Miguel Delgado"/>
    <s v="Operaciones"/>
    <s v="Sí"/>
    <x v="1"/>
    <s v="Marketing/Ventas Cilindros"/>
    <n v="5"/>
    <n v="1"/>
    <n v="5"/>
    <n v="3"/>
    <n v="1"/>
    <n v="3"/>
    <n v="3"/>
    <n v="315"/>
    <n v="5"/>
    <n v="5"/>
    <n v="4"/>
    <n v="3"/>
    <n v="5"/>
    <n v="5"/>
    <n v="5"/>
    <n v="480"/>
    <n v="795"/>
    <s v="S Herramienta en apoyo a la implementación de la firma electrónica en PGP._x000a_"/>
    <m/>
    <m/>
    <m/>
    <x v="1"/>
    <m/>
    <m/>
    <m/>
    <m/>
    <m/>
    <m/>
    <m/>
    <n v="0"/>
    <m/>
    <m/>
    <x v="2"/>
  </r>
  <r>
    <m/>
    <m/>
    <m/>
    <m/>
    <s v="AI Algoritmo para Cross Selling"/>
    <s v="AI Algoritmo que analice y genere información de Ventas Cruzadas Potenciales basado en data de JDE"/>
    <m/>
    <d v="2025-11-03T00:00:00"/>
    <x v="4"/>
    <x v="24"/>
    <m/>
    <s v="On time"/>
    <x v="2"/>
    <m/>
    <x v="4"/>
    <x v="0"/>
    <s v="IT"/>
    <m/>
    <s v="Oscar Flores"/>
    <m/>
    <s v="Cindy Lozano"/>
    <s v="Jose Ramón"/>
    <m/>
    <s v="Sí"/>
    <x v="4"/>
    <s v="Marketing/Ventas Cilindros"/>
    <n v="5"/>
    <n v="5"/>
    <n v="5"/>
    <n v="5"/>
    <n v="3"/>
    <n v="1"/>
    <n v="5"/>
    <n v="435"/>
    <m/>
    <m/>
    <m/>
    <m/>
    <m/>
    <m/>
    <m/>
    <m/>
    <m/>
    <m/>
    <m/>
    <m/>
    <m/>
    <x v="5"/>
    <m/>
    <m/>
    <m/>
    <m/>
    <m/>
    <m/>
    <m/>
    <m/>
    <m/>
    <m/>
    <x v="7"/>
  </r>
  <r>
    <m/>
    <n v="1"/>
    <m/>
    <m/>
    <s v="Página Sharepoint para Distribución "/>
    <s v="Site de SharePoint que contenga la información relativa al área de Distribución: procedimientos, materiales de capacitación PESD. Réplica sitio Retail"/>
    <m/>
    <d v="2024-12-06T00:00:00"/>
    <x v="42"/>
    <x v="25"/>
    <n v="33"/>
    <s v="On time"/>
    <x v="0"/>
    <s v="No"/>
    <x v="1"/>
    <x v="1"/>
    <s v="NA"/>
    <s v="Claudia Oliden"/>
    <s v="Arturo Lozano"/>
    <s v="Arturo Lozano"/>
    <m/>
    <s v="Miguel Delgado"/>
    <s v="Operaciones"/>
    <s v="Sí"/>
    <x v="1"/>
    <s v="Producción/Distribución Envasados"/>
    <n v="3"/>
    <n v="5"/>
    <n v="4"/>
    <n v="5"/>
    <n v="0"/>
    <n v="3"/>
    <n v="5"/>
    <n v="375"/>
    <n v="5"/>
    <n v="5"/>
    <n v="3"/>
    <n v="5"/>
    <n v="3"/>
    <n v="5"/>
    <n v="5"/>
    <n v="465"/>
    <n v="840"/>
    <s v="S: Se diseñó y construyó el sitio. Actualmente dados de alta 24 documentos, 5 dashboards, 2 accesos a sitios, 34 videos._x000a__x000a_N: En proceso se sube información que comparta Arturo Lozano en la página."/>
    <s v="Continuar con alimentación que compartan Arturo Lozano y Salvador González."/>
    <s v="Reducción de tiempo"/>
    <m/>
    <x v="0"/>
    <m/>
    <m/>
    <m/>
    <m/>
    <m/>
    <m/>
    <m/>
    <n v="0"/>
    <m/>
    <m/>
    <x v="1"/>
  </r>
  <r>
    <m/>
    <n v="1"/>
    <m/>
    <m/>
    <s v="Página de Sharepoint de Precios y Contratos."/>
    <s v="Actualización de la página de PYC con información relevante para el área comercial."/>
    <m/>
    <d v="2025-04-23T00:00:00"/>
    <x v="43"/>
    <x v="26"/>
    <n v="34"/>
    <s v="On time"/>
    <x v="4"/>
    <s v="No"/>
    <x v="1"/>
    <x v="1"/>
    <s v="Digital"/>
    <s v="Claudia Oliden"/>
    <s v="Ninfaedith Fernández"/>
    <s v="Ninfaedith Fernández"/>
    <s v="NA"/>
    <s v="Tania Mercado"/>
    <s v="Finanzas /Compras / IT"/>
    <s v="Sí"/>
    <x v="1"/>
    <s v="Finanzas/RH/Compras/Nitropet"/>
    <n v="3"/>
    <n v="5"/>
    <n v="4"/>
    <n v="5"/>
    <n v="0"/>
    <n v="3"/>
    <n v="0"/>
    <n v="300"/>
    <n v="5"/>
    <n v="5"/>
    <n v="4"/>
    <n v="5"/>
    <n v="3"/>
    <n v="5"/>
    <n v="5"/>
    <n v="480"/>
    <n v="780"/>
    <s v="S: Sitio terminado y validado por Ninfaedith Fernández."/>
    <m/>
    <s v="Reducción de Tiempos de consulta"/>
    <m/>
    <x v="0"/>
    <m/>
    <m/>
    <m/>
    <m/>
    <m/>
    <m/>
    <m/>
    <n v="0"/>
    <m/>
    <m/>
    <x v="1"/>
  </r>
  <r>
    <m/>
    <n v="99"/>
    <m/>
    <m/>
    <s v="Página de Sharepoint de Alimentos (desarrollo de Negocios)"/>
    <s v="Desarrollo de la página de desarrollo de Mercado para alimentos con información útil para el personal de ventas. "/>
    <m/>
    <d v="2025-05-01T00:00:00"/>
    <x v="44"/>
    <x v="26"/>
    <n v="30"/>
    <s v="On time"/>
    <x v="2"/>
    <s v="No"/>
    <x v="1"/>
    <x v="1"/>
    <s v="Digital"/>
    <s v="Nineth Gallegos / Claudia Oliden"/>
    <s v="Nineth Gallegos"/>
    <s v="Nineth Gallegos"/>
    <s v="NA"/>
    <s v="José Ramón Rodríguez"/>
    <s v="Desarrollo de Negocios"/>
    <s v="Sí"/>
    <x v="1"/>
    <s v="Marketing/Ventas Cilindros"/>
    <n v="3"/>
    <n v="1"/>
    <n v="2"/>
    <n v="5"/>
    <n v="0"/>
    <n v="3"/>
    <n v="0"/>
    <n v="210"/>
    <n v="5"/>
    <n v="5"/>
    <n v="4"/>
    <n v="5"/>
    <n v="3"/>
    <n v="5"/>
    <n v="5"/>
    <n v="480"/>
    <n v="690"/>
    <s v="S: Sitio terminado y validado por Nineth Gallegos"/>
    <m/>
    <s v="Reducción de Tiempos de consulta"/>
    <m/>
    <x v="0"/>
    <m/>
    <m/>
    <m/>
    <m/>
    <m/>
    <m/>
    <m/>
    <n v="0"/>
    <m/>
    <m/>
    <x v="1"/>
  </r>
  <r>
    <m/>
    <n v="93"/>
    <m/>
    <m/>
    <s v="Visor Seguimiento de cilindros vacios pendientes de enviar a planta"/>
    <s v="Reporte que permita visualizar las órdenes de sistema donde no se han enviado los cilindros vacíos a planta"/>
    <m/>
    <d v="2025-04-01T00:00:00"/>
    <x v="21"/>
    <x v="15"/>
    <m/>
    <s v="No iniciado"/>
    <x v="4"/>
    <m/>
    <x v="1"/>
    <x v="3"/>
    <m/>
    <s v="Aldo Maldonado"/>
    <s v="Oscar Flores"/>
    <s v="Oscar Flores"/>
    <m/>
    <s v="José Ramón Rodríguez"/>
    <s v="PGP Nacional"/>
    <s v="Sí"/>
    <x v="0"/>
    <s v="Producción/Distribución Envasados"/>
    <n v="3"/>
    <n v="5"/>
    <n v="1"/>
    <n v="5"/>
    <n v="0"/>
    <n v="1"/>
    <n v="3"/>
    <n v="270"/>
    <n v="5"/>
    <n v="5"/>
    <n v="2"/>
    <n v="3"/>
    <n v="5"/>
    <n v="3"/>
    <n v="5"/>
    <n v="420"/>
    <n v="690"/>
    <s v="S: Definición de requerimientos"/>
    <m/>
    <m/>
    <m/>
    <x v="5"/>
    <m/>
    <m/>
    <m/>
    <m/>
    <m/>
    <m/>
    <m/>
    <n v="0"/>
    <m/>
    <m/>
    <x v="6"/>
  </r>
  <r>
    <m/>
    <n v="1"/>
    <m/>
    <m/>
    <s v="Ordenes Medigas Canceladas"/>
    <s v="Dashboard que muestre las ordenes del negocio de Medigas que han sido canceladas por el operador con sus motivos para su análisis._x000a_Actualización de dashboard estatus de pedidos Medigas_x000a_"/>
    <m/>
    <d v="2025-07-01T00:00:00"/>
    <x v="45"/>
    <x v="27"/>
    <n v="24"/>
    <s v="On time"/>
    <x v="5"/>
    <m/>
    <x v="1"/>
    <x v="1"/>
    <s v="Trans Digital"/>
    <s v="Marina Dávila"/>
    <s v="Alan Mendoza"/>
    <s v="Alan Mendoza"/>
    <m/>
    <m/>
    <s v="PGP Nacional"/>
    <s v="Sí"/>
    <x v="0"/>
    <s v="Marketing/Ventas Cilindros"/>
    <n v="3"/>
    <n v="5"/>
    <n v="1"/>
    <n v="5"/>
    <n v="0"/>
    <n v="3"/>
    <n v="3"/>
    <n v="300"/>
    <n v="5"/>
    <n v="5"/>
    <n v="3"/>
    <n v="5"/>
    <n v="5"/>
    <n v="5"/>
    <n v="5"/>
    <n v="495"/>
    <n v="795"/>
    <s v="S: Se desarrolla y se libera dashboard de Ordenes Canceladas Medigas así como la actualización del dashboard Estatus Pedidos Medigas dentro del Panel de rutas_x000a_"/>
    <m/>
    <s v="Control"/>
    <m/>
    <x v="1"/>
    <m/>
    <m/>
    <m/>
    <m/>
    <m/>
    <m/>
    <m/>
    <n v="0"/>
    <m/>
    <m/>
    <x v="1"/>
  </r>
  <r>
    <m/>
    <m/>
    <m/>
    <m/>
    <s v="Visor de crecimiento de ventas por MKT / PSO / Otros (Industriales- Met Fab)"/>
    <s v="Visor digital que automatice la generación de información de ventas generada por contribución del area de Mkt y desarrollo de Mercado. Power BI"/>
    <m/>
    <d v="2025-11-03T00:00:00"/>
    <x v="21"/>
    <x v="15"/>
    <m/>
    <s v="No iniciado"/>
    <x v="2"/>
    <m/>
    <x v="1"/>
    <x v="3"/>
    <m/>
    <m/>
    <s v="Adalberto Mejía"/>
    <s v="Adalberto Mejía"/>
    <m/>
    <m/>
    <m/>
    <s v="Sí"/>
    <x v="4"/>
    <m/>
    <n v="5"/>
    <n v="5"/>
    <n v="1"/>
    <n v="5"/>
    <n v="1"/>
    <n v="3"/>
    <n v="3"/>
    <n v="345"/>
    <m/>
    <m/>
    <m/>
    <m/>
    <m/>
    <m/>
    <m/>
    <m/>
    <m/>
    <m/>
    <m/>
    <m/>
    <m/>
    <x v="5"/>
    <m/>
    <m/>
    <m/>
    <m/>
    <m/>
    <m/>
    <m/>
    <m/>
    <m/>
    <m/>
    <x v="6"/>
  </r>
  <r>
    <m/>
    <m/>
    <m/>
    <m/>
    <s v="Trazabilidad automática de reclamaciones"/>
    <s v="Para las reclamaciones documentandas en el SMC asignar y firmar automáticamente a las localidades que estarán participando en la trazabilidad del contenedor o dispositivos médicos, acorde a la información de Trackabout"/>
    <m/>
    <d v="2025-11-03T00:00:00"/>
    <x v="21"/>
    <x v="15"/>
    <m/>
    <s v="No iniciado"/>
    <x v="5"/>
    <m/>
    <x v="3"/>
    <x v="3"/>
    <s v="Digital"/>
    <m/>
    <s v="Jesus Fraustro"/>
    <m/>
    <m/>
    <m/>
    <m/>
    <s v="Sí"/>
    <x v="4"/>
    <m/>
    <n v="3"/>
    <n v="1"/>
    <n v="3"/>
    <n v="5"/>
    <n v="1"/>
    <n v="1"/>
    <n v="3"/>
    <n v="255"/>
    <m/>
    <m/>
    <m/>
    <m/>
    <m/>
    <m/>
    <m/>
    <n v="0"/>
    <n v="255"/>
    <s v="Ya se desarrollo un tag físico para colocarle al cilindro que es un Cil de reclamación"/>
    <m/>
    <m/>
    <m/>
    <x v="5"/>
    <m/>
    <m/>
    <m/>
    <m/>
    <m/>
    <m/>
    <m/>
    <m/>
    <m/>
    <m/>
    <x v="6"/>
  </r>
  <r>
    <m/>
    <n v="1"/>
    <s v="AM03136"/>
    <m/>
    <s v="Notificaciones automáticas a Clientes. RPA/AI"/>
    <s v="Automatización de proceso de notificación al cliente al momento de generar una transacción con Linde a su nombre."/>
    <m/>
    <d v="2024-01-01T00:00:00"/>
    <x v="46"/>
    <x v="10"/>
    <n v="780"/>
    <s v="On time"/>
    <x v="4"/>
    <s v="No"/>
    <x v="3"/>
    <x v="1"/>
    <s v="IT Local"/>
    <s v="Marina Dávila"/>
    <s v="Oscar Flores"/>
    <s v="Marina Dávila"/>
    <s v="Carlos Arturo Rodríguez_x000a_/ Armando Ramos"/>
    <s v="José Ramón Rodríguez"/>
    <s v="PGP NAL."/>
    <s v="Sí"/>
    <x v="0"/>
    <s v="Marketing/Ventas Cilindros"/>
    <n v="4"/>
    <n v="5"/>
    <n v="5"/>
    <n v="5"/>
    <n v="1"/>
    <n v="5"/>
    <n v="5"/>
    <n v="450"/>
    <n v="5"/>
    <n v="5"/>
    <n v="2"/>
    <n v="5"/>
    <n v="3"/>
    <n v="3"/>
    <n v="3"/>
    <n v="390"/>
    <n v="840"/>
    <s v="S: RPA terminado, liberado para Cedis Saltillo y Cedis VH,_x000a_N: Continuación de despliegue resto de localidades"/>
    <s v="Marina convoca a Fuerza comercial y CSC para comunicación 26 de Feb, Ctes. 27 de Feb."/>
    <s v="Control de Activos"/>
    <n v="0"/>
    <x v="8"/>
    <m/>
    <m/>
    <m/>
    <m/>
    <m/>
    <m/>
    <m/>
    <n v="0"/>
    <m/>
    <m/>
    <x v="1"/>
  </r>
  <r>
    <s v="A1"/>
    <n v="1"/>
    <m/>
    <m/>
    <s v="Nitro for CSC"/>
    <s v="Asistente virtual de consulta de agentes del CSC para brindar respuestas e información a pacientes de Medigas. Haciendo mas confiable y rápida la respuesta"/>
    <m/>
    <d v="2024-08-01T00:00:00"/>
    <x v="47"/>
    <x v="22"/>
    <n v="143"/>
    <s v="On time"/>
    <x v="5"/>
    <m/>
    <x v="1"/>
    <x v="1"/>
    <s v="Global AI"/>
    <m/>
    <s v="Marcela Hernández"/>
    <s v="Marcela Hernández"/>
    <s v="Iván Arredondo"/>
    <s v="Tania Mercado"/>
    <s v="Finanzas /Compras / IT"/>
    <s v="Sí"/>
    <x v="0"/>
    <s v="Finanzas/RH/Compras/Nitropet"/>
    <n v="3"/>
    <n v="5"/>
    <n v="5"/>
    <n v="5"/>
    <n v="0"/>
    <n v="3"/>
    <n v="5"/>
    <n v="390"/>
    <n v="5"/>
    <n v="5"/>
    <n v="2"/>
    <n v="3"/>
    <n v="3"/>
    <n v="5"/>
    <n v="5"/>
    <n v="420"/>
    <n v="810"/>
    <s v="S: Información cargada en Nitro lista para su uso y liberación_x000a_N: CSC tiene nueva opción de usar herramienta De Atento con mayor funcionalidad."/>
    <m/>
    <s v="Mejora en Servicio"/>
    <n v="0"/>
    <x v="8"/>
    <m/>
    <m/>
    <m/>
    <m/>
    <m/>
    <m/>
    <m/>
    <n v="0"/>
    <m/>
    <m/>
    <x v="1"/>
  </r>
  <r>
    <s v="G1"/>
    <n v="101"/>
    <m/>
    <m/>
    <s v="Trackabout Value Streams. Automatización de la generación de la órden para facturar a clientes cilindros dañados."/>
    <s v="Identificar los activos dañados por clientes, que deben ser dados de baja por ya no ser aptos para servicio, o bien que requieren un mantenimiento para continuar en operación y automatizar el cobro al cliente y éstos facturarlos automaticamente al cliente en un proceso Automático"/>
    <m/>
    <d v="2024-12-01T00:00:00"/>
    <x v="21"/>
    <x v="15"/>
    <m/>
    <s v="No iniciado"/>
    <x v="2"/>
    <m/>
    <x v="2"/>
    <x v="3"/>
    <s v="Digital EU"/>
    <m/>
    <s v="Jessica Zanella"/>
    <s v="Jessica Zanella"/>
    <s v="Uriel Torres"/>
    <s v="Aldo Maldonado"/>
    <s v="Nacional "/>
    <s v="Sí"/>
    <x v="3"/>
    <s v="Marketing/Ventas Cilindros"/>
    <n v="5"/>
    <n v="5"/>
    <n v="4"/>
    <n v="5"/>
    <n v="3"/>
    <n v="3"/>
    <n v="3"/>
    <n v="420"/>
    <n v="5"/>
    <n v="4"/>
    <n v="1"/>
    <n v="3"/>
    <n v="1"/>
    <n v="1"/>
    <n v="3"/>
    <n v="270"/>
    <n v="690"/>
    <s v="S: Se desarrollo reporte de cilindros potenciales de cobro de Mtto._x000a_N: Revisar / confirmar causas que se alimentan desde Trackabout. Limpieza de datos de Cilindros/activos en TA Vs JDE. Falta definición de negocio (proceso) para identificar automatización de cargos y/o excepciones. No está estandarizado el monto para cobro"/>
    <s v="1. Pendiente concluir con la validación de la calidad de la información - 30 de marzo_x000a_2. Sesión con Jessica Zanella para mapear empezar con la definición de requerimientos de negocio - 10 al 14 de marzo"/>
    <n v="117000"/>
    <m/>
    <x v="9"/>
    <m/>
    <m/>
    <m/>
    <m/>
    <m/>
    <m/>
    <m/>
    <n v="0"/>
    <m/>
    <m/>
    <x v="3"/>
  </r>
  <r>
    <m/>
    <n v="123"/>
    <m/>
    <m/>
    <s v="Tablero para identificar a diario las entregas que no se hicieron a clientes de gases especiales"/>
    <s v="Asegurar la comunicación y gestión comercial oportuna con los clientes cuando entregamos de forma parcial o no entregamos"/>
    <m/>
    <d v="2024-12-01T00:00:00"/>
    <x v="21"/>
    <x v="15"/>
    <m/>
    <s v="Stand by"/>
    <x v="4"/>
    <m/>
    <x v="4"/>
    <x v="3"/>
    <s v="Trans Digital / Digital"/>
    <s v="Definir"/>
    <s v="Raúl Gallegos "/>
    <s v="César Moreno"/>
    <s v="TBD"/>
    <s v="Tania Mercado"/>
    <m/>
    <s v="Sí"/>
    <x v="3"/>
    <s v="Finanzas/RH/Compras/Nitropet"/>
    <m/>
    <m/>
    <m/>
    <m/>
    <m/>
    <m/>
    <m/>
    <n v="0"/>
    <m/>
    <m/>
    <m/>
    <m/>
    <m/>
    <m/>
    <m/>
    <n v="0"/>
    <n v="0"/>
    <s v="S: Se identificó oportunidad con usuario y se requiere definiciones de alcances y líderes para el proyecto._x000a_N: Sesión con Process Owner para tomar definiciones de negocio"/>
    <s v="1. Sesión con Raúl Gallegos para Definir el alcance del proyecto y enlistar requerimientos - 24 al 28 de Mar"/>
    <m/>
    <m/>
    <x v="10"/>
    <m/>
    <m/>
    <m/>
    <m/>
    <m/>
    <m/>
    <m/>
    <n v="0"/>
    <m/>
    <m/>
    <x v="6"/>
  </r>
  <r>
    <s v="E6"/>
    <n v="1"/>
    <m/>
    <m/>
    <s v="Modulo Bulk &amp; Microbulk eChannel"/>
    <s v="Acceso a facturación, estados de cuenta, históricos de consumo, niveles de tanques y sobre pedidos de clientes de bulk, microbulk y mixtos."/>
    <m/>
    <s v="PROYECTO ANTERIOR"/>
    <x v="15"/>
    <x v="14"/>
    <n v="276"/>
    <s v="On time"/>
    <x v="2"/>
    <s v="No"/>
    <x v="4"/>
    <x v="1"/>
    <s v="IT Corporativo"/>
    <s v="NA"/>
    <s v="Adriana Loredo / Jessica Zanella"/>
    <s v="Tania Castorena"/>
    <s v="Adolfo Olmedo"/>
    <s v="José Ramón Rodríguez"/>
    <s v="Desarrollo de Negocios"/>
    <s v="Sí"/>
    <x v="1"/>
    <s v="Marketing/Ventas Cilindros"/>
    <n v="3"/>
    <n v="5"/>
    <n v="5"/>
    <n v="5"/>
    <n v="1"/>
    <n v="3"/>
    <n v="5"/>
    <n v="405"/>
    <n v="3"/>
    <n v="4"/>
    <n v="2"/>
    <n v="5"/>
    <n v="3"/>
    <n v="1"/>
    <n v="5"/>
    <n v="345"/>
    <n v="750"/>
    <s v="S: Terminado_x000a_N: En proceso despliegue interno y externo."/>
    <s v="Productividad - Soft Savings $106.5 K USD,  Hard Savings $15 K USD (conversión digital de pedidos cliente sobre pedido)"/>
    <n v="15000"/>
    <m/>
    <x v="7"/>
    <m/>
    <m/>
    <m/>
    <m/>
    <m/>
    <m/>
    <m/>
    <n v="0"/>
    <d v="2025-07-01T00:00:00"/>
    <d v="2026-06-01T00:00:00"/>
    <x v="1"/>
  </r>
  <r>
    <m/>
    <n v="7"/>
    <m/>
    <m/>
    <s v="JDE Update of timing rules for patients orders to be planned with Disribution"/>
    <s v="Modificación de las reglas de decision digitales en JDE para los cortes de pedidos y convenios de Medigas para planta Nogalar en función de los acuerdos comerciales y la Operación de planta. Es necesario modificar la lógica actual del módulo de órdenes en JDE con una serie de reglas de corte predefinidas que se traslapan con reglas de convenios negocioados con instituciones Privadas."/>
    <m/>
    <d v="2025-05-14T00:00:00"/>
    <x v="25"/>
    <x v="28"/>
    <n v="159"/>
    <s v="On time"/>
    <x v="3"/>
    <s v="No"/>
    <x v="3"/>
    <x v="1"/>
    <s v="IT Local"/>
    <m/>
    <s v="Karla Rodriguez"/>
    <s v="Luis Banda"/>
    <s v="Sergio Israel Rdgz"/>
    <s v="Miguel Delgado"/>
    <s v="Desarrollo de Negocios"/>
    <s v="Sí"/>
    <x v="0"/>
    <s v="Marketing/Ventas Cilindros"/>
    <n v="3"/>
    <n v="5"/>
    <n v="1"/>
    <n v="5"/>
    <n v="5"/>
    <n v="3"/>
    <n v="3"/>
    <n v="375"/>
    <n v="5"/>
    <n v="5"/>
    <n v="3"/>
    <n v="5"/>
    <n v="5"/>
    <n v="3"/>
    <n v="3"/>
    <n v="435"/>
    <n v="810"/>
    <s v="S: Se da de alta card 34872, las pruebas resultaron correctas._x000a_N: Se pedirá pasar el desarrollo a producción"/>
    <s v="Una vez realizados los ajustes en el ambiente de producción, se deberá llevar a cabo una prueba piloto del proceso que actualizará la información. Si el resultado es satisfactorio y el funcionamiento es el esperado, se procederá con la solicitud de calendarización del proceso de forma automática."/>
    <s v="Servicio / Compliance"/>
    <m/>
    <x v="8"/>
    <m/>
    <m/>
    <m/>
    <m/>
    <m/>
    <m/>
    <m/>
    <n v="0"/>
    <m/>
    <m/>
    <x v="1"/>
  </r>
  <r>
    <m/>
    <n v="124"/>
    <m/>
    <m/>
    <s v="RPA para alta de precios especiales en sistema basado en contratos firmados con clientes."/>
    <s v="RPA  para automatizar la generación de solicitudes de precios especiales en sistema, basado en los contratos con Gobierno"/>
    <m/>
    <d v="2025-05-01T00:00:00"/>
    <x v="21"/>
    <x v="15"/>
    <m/>
    <s v="No iniciado"/>
    <x v="2"/>
    <s v="No"/>
    <x v="3"/>
    <x v="3"/>
    <s v="SSC"/>
    <s v="Gabriela Barriga"/>
    <s v="Alan Mendoza"/>
    <s v="Gabriela Barriga"/>
    <s v="Miguel González Moreno"/>
    <m/>
    <s v="PGP Nacional"/>
    <s v="Sí"/>
    <x v="1"/>
    <s v="Marketing/Ventas Cilindros"/>
    <n v="3"/>
    <n v="5"/>
    <n v="1"/>
    <n v="5"/>
    <n v="1"/>
    <n v="3"/>
    <n v="3"/>
    <n v="315"/>
    <n v="3"/>
    <n v="3"/>
    <n v="1"/>
    <n v="3"/>
    <n v="1"/>
    <n v="1"/>
    <n v="1"/>
    <n v="195"/>
    <n v="510"/>
    <m/>
    <m/>
    <m/>
    <m/>
    <x v="5"/>
    <m/>
    <m/>
    <m/>
    <m/>
    <m/>
    <m/>
    <m/>
    <n v="0"/>
    <m/>
    <m/>
    <x v="6"/>
  </r>
  <r>
    <s v="E4"/>
    <n v="12"/>
    <m/>
    <m/>
    <s v="E-commerce Linde &amp; Medigas Stores security updated"/>
    <s v="Actualización de la plataforma Prestashop  de e-Commerce a última versión para reducción de oportunidades en ciberseguridad._x000a_"/>
    <m/>
    <s v="PROYECTO ANTERIOR"/>
    <x v="19"/>
    <x v="29"/>
    <n v="333"/>
    <s v="On time"/>
    <x v="2"/>
    <s v="No"/>
    <x v="4"/>
    <x v="1"/>
    <s v="IT Corporativo"/>
    <s v="NA"/>
    <s v="Edgar Madrigal"/>
    <s v="Cindy Lozano"/>
    <s v="TBD"/>
    <s v="José Ramón Rodríguez"/>
    <s v="Desarrollo de Negocios"/>
    <s v="Sí"/>
    <x v="1"/>
    <s v="Marketing/Ventas Cilindros"/>
    <n v="5"/>
    <n v="5"/>
    <n v="5"/>
    <n v="5"/>
    <n v="0"/>
    <n v="5"/>
    <n v="3"/>
    <n v="345"/>
    <n v="3"/>
    <n v="2"/>
    <n v="2"/>
    <n v="5"/>
    <n v="3"/>
    <n v="1"/>
    <n v="5"/>
    <n v="225"/>
    <n v="570"/>
    <s v="S: Actualmente ya se liberó la Tienda Medigas y también la tienda de Envasados. Update oct 27, 2025 por Cindy Lozano."/>
    <m/>
    <s v="Cybersecurity"/>
    <m/>
    <x v="2"/>
    <m/>
    <m/>
    <m/>
    <m/>
    <m/>
    <m/>
    <m/>
    <n v="0"/>
    <m/>
    <m/>
    <x v="1"/>
  </r>
  <r>
    <m/>
    <n v="1"/>
    <m/>
    <m/>
    <s v="Migración CIAC /Atento"/>
    <s v="Migración de actividades de asesores comerciales que actualmente desempeña personal interno a terciarizarlo con Atento en el CSC"/>
    <m/>
    <d v="2025-04-01T00:00:00"/>
    <x v="37"/>
    <x v="30"/>
    <n v="61"/>
    <s v="On time"/>
    <x v="2"/>
    <m/>
    <x v="1"/>
    <x v="1"/>
    <m/>
    <s v="Pilar Arenas"/>
    <s v="Gonzalo Algarra"/>
    <s v="Gonzalo Algarra"/>
    <m/>
    <m/>
    <s v="PGP Nacional"/>
    <s v="Sí"/>
    <x v="3"/>
    <m/>
    <n v="5"/>
    <n v="5"/>
    <n v="5"/>
    <n v="5"/>
    <n v="3"/>
    <n v="3"/>
    <n v="3"/>
    <n v="435"/>
    <n v="4"/>
    <n v="5"/>
    <n v="3"/>
    <n v="3"/>
    <n v="3"/>
    <n v="5"/>
    <n v="3"/>
    <n v="390"/>
    <n v="825"/>
    <s v="S: Se solicita a Pilar Arenas empezar a trabajar con Equipo de CSC para migrar actividades. Se sostienen reuniones en el mes de Abril_x000a_N: En proceso transición de actividades durante May y Jun."/>
    <m/>
    <s v="Optimizacion del Proceso"/>
    <m/>
    <x v="8"/>
    <m/>
    <m/>
    <m/>
    <m/>
    <m/>
    <m/>
    <m/>
    <n v="0"/>
    <m/>
    <m/>
    <x v="0"/>
  </r>
  <r>
    <m/>
    <n v="58"/>
    <m/>
    <m/>
    <s v="Reporte para visualizar el Margen por línea de Flash gases especiales "/>
    <s v="Automatizar un reporte para monitorear el margen por línea de Flash, costos y su desempeño, precios.  "/>
    <m/>
    <d v="2024-12-01T00:00:00"/>
    <x v="21"/>
    <x v="15"/>
    <m/>
    <s v="No iniciado"/>
    <x v="2"/>
    <m/>
    <x v="1"/>
    <x v="3"/>
    <s v="Digital"/>
    <m/>
    <s v="Raúl Gallegos "/>
    <s v="Raúl Gallegos "/>
    <m/>
    <s v="José Ramón Rodríguez"/>
    <m/>
    <s v="Sí"/>
    <x v="3"/>
    <s v="Marketing/Ventas Cilindros"/>
    <n v="3"/>
    <n v="5"/>
    <n v="1"/>
    <n v="5"/>
    <n v="0"/>
    <n v="1"/>
    <n v="5"/>
    <n v="300"/>
    <n v="4"/>
    <n v="5"/>
    <n v="3"/>
    <n v="5"/>
    <n v="3"/>
    <n v="5"/>
    <n v="5"/>
    <n v="450"/>
    <n v="750"/>
    <s v="S: Se identificó oportunidad con usuario y se requiere definiciones de alcances y líderes para el proyecto._x000a_N: Sesión con Process Owner para tomar definiciones de negocio"/>
    <s v="1. Se revisará el reporte del Cost to serve con Raúl Gallegos para ver si la información es lo que busca para el análisis de rentabilidad de los clientes de especiales / Semana 20 al 28 de feb_x000a_2. Levantar requerimientos de negocio para diseñar la solución tecnológica neCésaria_x000a_"/>
    <m/>
    <m/>
    <x v="5"/>
    <m/>
    <m/>
    <m/>
    <m/>
    <m/>
    <m/>
    <m/>
    <n v="0"/>
    <m/>
    <m/>
    <x v="6"/>
  </r>
  <r>
    <m/>
    <n v="125"/>
    <m/>
    <m/>
    <s v="Reporte para visualizar cilindros asignados a clientes Vs cobro de renta"/>
    <s v="Visualizar los cilindros y /o activos asignados a clientes vs a los que les cobramos renta con el objetivo de identificar oportunidades de manera sencilla y ágil (Cilindros y tanques / inventario de activos por cliente)."/>
    <m/>
    <d v="2024-12-01T00:00:00"/>
    <x v="21"/>
    <x v="15"/>
    <m/>
    <s v="Cancelado"/>
    <x v="2"/>
    <m/>
    <x v="2"/>
    <x v="2"/>
    <s v="Digital "/>
    <m/>
    <s v="Jorge Ruíz"/>
    <s v="Jorge Ruíz"/>
    <m/>
    <s v="José Ramón Rodríguez"/>
    <m/>
    <s v="Sí"/>
    <x v="3"/>
    <s v="Marketing/Ventas Cilindros"/>
    <m/>
    <m/>
    <m/>
    <m/>
    <m/>
    <m/>
    <m/>
    <n v="0"/>
    <m/>
    <m/>
    <m/>
    <m/>
    <m/>
    <m/>
    <m/>
    <n v="0"/>
    <n v="0"/>
    <s v="Esta necesidad se cubre con el Proyecto &quot;Rental &amp; Fees Tracking&quot;"/>
    <s v="1. Sesión con Oscar Flores para alinear la necesidad con un solo proyecto - 3 al 7 de Marzo"/>
    <m/>
    <m/>
    <x v="5"/>
    <m/>
    <m/>
    <m/>
    <m/>
    <m/>
    <m/>
    <m/>
    <n v="0"/>
    <m/>
    <m/>
    <x v="6"/>
  </r>
  <r>
    <m/>
    <n v="75"/>
    <m/>
    <n v="19155"/>
    <s v="MB Quoting Tool"/>
    <s v="Adecuar la herramienta en a la versión de EU para considerar cálculo de rentabilidad._x000a_Esta herramienta permite guardar las cotizaciones realizadas y enviarlas de manera automática a clientes"/>
    <s v="Etapa 1: Esta herramienta, basada en un desarrollo  de EEUU.  Facilita y agiliza la generación y envío automático de cotizaciones, además de generar datos que permiten monitorear el estatus, identificar tendencias y apoyar la toma dedecisiones oporrtunas._x000a_Etapa 2: Desarrollo de la caratula de autorización de Gtes y VP´s para concluir con la automatización completa del proceso"/>
    <s v="TBD"/>
    <x v="13"/>
    <x v="2"/>
    <n v="458"/>
    <s v="On time"/>
    <x v="2"/>
    <m/>
    <x v="2"/>
    <x v="1"/>
    <s v="Digital EEUU "/>
    <m/>
    <s v="Jessica Zanella"/>
    <s v="Jessica Zanella"/>
    <s v="Uriel Torres/ Lei Sun"/>
    <s v="José Ramón Rodríguez"/>
    <s v="PGP Centro/Sur"/>
    <s v="Sí"/>
    <x v="3"/>
    <s v="Marketing/Ventas Cilindros"/>
    <n v="3"/>
    <n v="5"/>
    <n v="2"/>
    <n v="5"/>
    <n v="1"/>
    <n v="1"/>
    <n v="3"/>
    <n v="300"/>
    <n v="5"/>
    <n v="5"/>
    <n v="2"/>
    <n v="5"/>
    <n v="3"/>
    <n v="3"/>
    <n v="5"/>
    <n v="420"/>
    <n v="720"/>
    <s v="S:  Se hicieron los ultimos ajustes por parte de la corporación y Yarizma esta trabajando en el formato final que se genera para la cotizacion. Se estima tenerlo listo para 11 de Abril_x000a_N: Una vez que se entregue el formato, la corporación (Lei) revisará integrar un flujo de aprobación de acuerdo a lo que requiere el negocio (Jessica definirá el flujo)_x000a_30 ago 2025 : Se libera la aplicación para cotizar mientras se desarrolla la caratula de autorización"/>
    <s v="1. Se realiza sesión con Jose Pinto y Lei en Mty 4 Abr25, se revisa con Yarizma y Jessica las acciones a tomar: Terminar de definir formato_x000a_2. Definir el flujo del proceso con la nueva herramienta y validar con Gtes.. Yarizma. 3Mar25 Pilar convoca sesión para revisar antes de la sesión con el resto del equipo_x000a_3. Gerardo proporciona guía básica de temas a definir por el negocio 26Feb25_x000a_4. Se requiere ratificar el proceso y definir el proceso por parte del negocio y logística, Luis Enrique Macario, Roxana Frutos. j. cotizaciones en zonas donde no hay cobertura._x000a_5.  Solo esta pendiente la realización de pruebas por parte de ventas para liberar la herramienta,  30 jul 2025_x000a_6. La herramienta esta en las prubas finales por parte del área comercial, despues de las últimas correcciones, ya lista para liberar el mes de septiembre.  La liberación se retrasó por la realización del ABP de ventas, 30 ago 2025."/>
    <s v="Optimizacion del Proceso y reducción de tiempo admvo"/>
    <m/>
    <x v="0"/>
    <m/>
    <m/>
    <m/>
    <m/>
    <m/>
    <m/>
    <m/>
    <n v="0"/>
    <m/>
    <m/>
    <x v="1"/>
  </r>
  <r>
    <s v="E7"/>
    <n v="78"/>
    <m/>
    <m/>
    <s v="Reporte One Page de ventas"/>
    <s v="Reporte integral del área de ventas, que incluye los compromisos de diversos indicadores_x000a_"/>
    <m/>
    <d v="2024-12-01T00:00:00"/>
    <x v="21"/>
    <x v="15"/>
    <m/>
    <s v="Stand by"/>
    <x v="4"/>
    <m/>
    <x v="4"/>
    <x v="3"/>
    <s v="SSC"/>
    <s v="Desarrollo de Negocios"/>
    <s v="Oscar Flores"/>
    <s v="Ruben González"/>
    <s v="César Paz"/>
    <s v="Tania Mercado"/>
    <s v="Desarrollo de Negocios"/>
    <s v="Sí"/>
    <x v="0"/>
    <s v="Finanzas/RH/Compras/Nitropet"/>
    <n v="3"/>
    <n v="5"/>
    <n v="3"/>
    <n v="5"/>
    <n v="0"/>
    <n v="1"/>
    <n v="5"/>
    <n v="330"/>
    <n v="4"/>
    <n v="5"/>
    <n v="2"/>
    <n v="3"/>
    <n v="3"/>
    <n v="3"/>
    <n v="5"/>
    <n v="375"/>
    <n v="705"/>
    <s v="S: Se definieron requerimientos y se habilitaron en CRM. Tareas para vendedores para registrar compromisos de recolección de cilindros, cobros de rentas. _x000a_N: Retomar proyecto con Negocio, Diseñar reporte. Hacer plan de trabajo. Junta con Negocio para definir requerimientos"/>
    <s v="Revisar si este proyecto se sustituye por alguno otro que ya se esta desarrollando"/>
    <m/>
    <n v="1085"/>
    <x v="11"/>
    <m/>
    <m/>
    <m/>
    <m/>
    <m/>
    <m/>
    <m/>
    <n v="0"/>
    <m/>
    <m/>
    <x v="6"/>
  </r>
  <r>
    <m/>
    <n v="87"/>
    <m/>
    <m/>
    <s v="Reporte de crecimiento de PSO´s ´para gases especiales. "/>
    <s v="Convertir el  Reporte de crecimiento de PSO´s que es manual y se hace con base al conocimiento de los vendedores a un reporte automatizado. Revisar con Edgar, la iniciativa de registrar PSO en CRM"/>
    <m/>
    <m/>
    <x v="21"/>
    <x v="15"/>
    <m/>
    <s v="No iniciado"/>
    <x v="2"/>
    <m/>
    <x v="1"/>
    <x v="3"/>
    <s v="Trans Digital"/>
    <m/>
    <s v="Raúl Gallegos "/>
    <s v="Raúl Gallegos "/>
    <m/>
    <s v="José Ramón Rodríguez"/>
    <m/>
    <s v="Sí"/>
    <x v="3"/>
    <s v="Marketing/Ventas Cilindros"/>
    <n v="3"/>
    <n v="5"/>
    <n v="1"/>
    <n v="5"/>
    <n v="0"/>
    <n v="1"/>
    <n v="5"/>
    <n v="300"/>
    <n v="5"/>
    <n v="5"/>
    <n v="3"/>
    <n v="3"/>
    <n v="3"/>
    <n v="3"/>
    <n v="5"/>
    <n v="405"/>
    <n v="705"/>
    <s v="S: Se identificó oportunidad con usuario y se requiere definiciones de alcances y líderes para el proyecto._x000a_N: Sesión con Process Owner para tomar definiciones de negocio"/>
    <s v="1. Programar sesión para definir el proyecto, alcance y equipo 24 - 28 Feb"/>
    <m/>
    <m/>
    <x v="12"/>
    <m/>
    <m/>
    <m/>
    <m/>
    <m/>
    <m/>
    <m/>
    <n v="0"/>
    <m/>
    <m/>
    <x v="6"/>
  </r>
  <r>
    <m/>
    <n v="122"/>
    <m/>
    <m/>
    <s v="Proceso de cambio de precios especiales HG"/>
    <s v="Automatizar el proceso de autorización y actualización de precios en JDE"/>
    <m/>
    <d v="2025-01-01T00:00:00"/>
    <x v="21"/>
    <x v="15"/>
    <m/>
    <s v="No iniciado"/>
    <x v="2"/>
    <m/>
    <x v="3"/>
    <x v="3"/>
    <s v="IT Local"/>
    <m/>
    <s v="Marco Pacheco"/>
    <s v="Elena Morales"/>
    <m/>
    <s v="José Ramón Rodríguez"/>
    <m/>
    <s v="Sí"/>
    <x v="0"/>
    <s v="Marketing/Ventas Cilindros"/>
    <n v="3"/>
    <n v="1"/>
    <n v="3"/>
    <n v="5"/>
    <n v="1"/>
    <n v="5"/>
    <n v="3"/>
    <n v="315"/>
    <m/>
    <m/>
    <m/>
    <m/>
    <m/>
    <m/>
    <m/>
    <n v="0"/>
    <n v="315"/>
    <s v="S: Automatizar el proceso de autorización y actualización de precios en JDE cuando es SPOT_x000a_N: Revisar con Negocio y IT requerimientos para evaluar opciones de desarrollo. Revisar con negocio si la iniciativa que ya se tiene con IT puede ayudar a este requerimiento. Silverio Hernández"/>
    <m/>
    <m/>
    <m/>
    <x v="5"/>
    <m/>
    <m/>
    <m/>
    <m/>
    <m/>
    <m/>
    <m/>
    <n v="0"/>
    <m/>
    <m/>
    <x v="6"/>
  </r>
  <r>
    <m/>
    <m/>
    <m/>
    <m/>
    <s v="Plataforma de gestión de experiencias"/>
    <s v="Plataforma que recopila y analiza retroalimentación en tiempo real de clientes, empleados y otros grupos de interés, en diversos puntos de contacto para aprendizaje automático y análisis avanzado (sentimientos, de texto, e inteligencia predictiva). En Mercado están Qualtrics y Medallia"/>
    <m/>
    <d v="2025-11-03T00:00:00"/>
    <x v="21"/>
    <x v="15"/>
    <m/>
    <s v="No iniciado"/>
    <x v="5"/>
    <m/>
    <x v="2"/>
    <x v="3"/>
    <s v="Digital"/>
    <m/>
    <s v="Jesus Fraustro"/>
    <s v="Jesus Fraustro"/>
    <m/>
    <m/>
    <m/>
    <s v="Sí"/>
    <x v="4"/>
    <m/>
    <n v="2"/>
    <n v="5"/>
    <n v="1"/>
    <n v="5"/>
    <n v="1"/>
    <n v="1"/>
    <n v="5"/>
    <n v="300"/>
    <n v="5"/>
    <n v="5"/>
    <n v="2"/>
    <n v="1"/>
    <n v="3"/>
    <n v="1"/>
    <n v="3"/>
    <m/>
    <m/>
    <m/>
    <m/>
    <m/>
    <m/>
    <x v="5"/>
    <m/>
    <m/>
    <m/>
    <m/>
    <m/>
    <m/>
    <m/>
    <m/>
    <m/>
    <m/>
    <x v="6"/>
  </r>
  <r>
    <s v="A8"/>
    <n v="118"/>
    <m/>
    <m/>
    <s v="Planeación centralizada de rutas para conductores Retail"/>
    <m/>
    <m/>
    <d v="2024-02-01T00:00:00"/>
    <x v="21"/>
    <x v="15"/>
    <m/>
    <s v="No iniciado"/>
    <x v="4"/>
    <m/>
    <x v="3"/>
    <x v="3"/>
    <s v="IT Local "/>
    <m/>
    <s v="Marco Pacheco"/>
    <s v="Deyanira Blanco "/>
    <s v="Juan Romero "/>
    <s v="José Ramón Rodríguez"/>
    <s v="PGP Nte./ Occidente / Noroeste"/>
    <s v="Sí"/>
    <x v="0"/>
    <s v="Marketing/Ventas Cilindros"/>
    <n v="5"/>
    <n v="5"/>
    <n v="3"/>
    <n v="5"/>
    <n v="3"/>
    <n v="3"/>
    <n v="3"/>
    <n v="405"/>
    <m/>
    <m/>
    <m/>
    <m/>
    <m/>
    <m/>
    <m/>
    <n v="0"/>
    <n v="405"/>
    <s v="S: Se identifica la necesidad de mejorar el canal Express. Se busca planeación centralizada con Geoposiciones y todo lo que implica para aprovechar los reportes de desviaciones actuales que se monitorean en Distribución. Ya se está avanzando con el geoposicionamiento de clientes, Gdl., Valle de México, Mty.. Se tiene un piloto corriendo en Gdl.. Valle de México ya están Geoposicionados 100%, Mty. ya se tienen las geoposiciones y falta que carguen la info en Roadnet._x000a__x000a_N: Revisar del piloto de Gdl. los hallazgos encontrados._x000a_"/>
    <s v="Agendar sesión para definir requerimientos de Negocio 3Mar25_x000a__x000a_Seguimiento al los resultados. "/>
    <m/>
    <m/>
    <x v="13"/>
    <m/>
    <m/>
    <m/>
    <m/>
    <m/>
    <m/>
    <m/>
    <n v="0"/>
    <m/>
    <m/>
    <x v="6"/>
  </r>
  <r>
    <s v="A3"/>
    <n v="18"/>
    <m/>
    <m/>
    <s v="Implementación Azure B2C"/>
    <s v="Implementación de Azure B2C para unificar cuentas de usuarios en canales digitales: Portales, Recarga Linde web, Apps móviles._x000a_"/>
    <m/>
    <s v="PROYECTO ANTERIOR"/>
    <x v="12"/>
    <x v="31"/>
    <n v="335"/>
    <s v="On time"/>
    <x v="5"/>
    <s v="No"/>
    <x v="4"/>
    <x v="1"/>
    <s v="SSC"/>
    <s v="NA"/>
    <s v="Edgar Madrigal"/>
    <s v="Cindy Lozano"/>
    <s v="Christian Carrillo"/>
    <s v="José Ramón Rodríguez"/>
    <s v="Desarrollo de Negocios"/>
    <s v="Sí"/>
    <x v="1"/>
    <s v="Marketing/Ventas Cilindros"/>
    <n v="3"/>
    <n v="5"/>
    <n v="5"/>
    <n v="5"/>
    <n v="0"/>
    <n v="3"/>
    <n v="5"/>
    <n v="390"/>
    <n v="3"/>
    <n v="5"/>
    <n v="2"/>
    <n v="5"/>
    <n v="3"/>
    <n v="1"/>
    <n v="3"/>
    <n v="330"/>
    <n v="720"/>
    <s v="S: Desarrollo terminado, en etapa de estabilización previo al Go Live."/>
    <m/>
    <m/>
    <m/>
    <x v="8"/>
    <m/>
    <m/>
    <m/>
    <m/>
    <m/>
    <m/>
    <m/>
    <n v="0"/>
    <m/>
    <m/>
    <x v="1"/>
  </r>
  <r>
    <m/>
    <n v="69"/>
    <m/>
    <m/>
    <s v="Identificación proactiva de créditos informales"/>
    <s v="Visor en Power BI para visualizar desviaciones de efectivo"/>
    <m/>
    <d v="2025-05-01T00:00:00"/>
    <x v="48"/>
    <x v="32"/>
    <n v="29"/>
    <s v="On time"/>
    <x v="4"/>
    <m/>
    <x v="1"/>
    <x v="1"/>
    <m/>
    <s v="Aldo Maldonado"/>
    <s v="Oscar Flores"/>
    <s v="Oscar Flores"/>
    <m/>
    <s v="José Ramón Rodríguez"/>
    <s v="PGP Nacional"/>
    <s v="Sí"/>
    <x v="0"/>
    <s v="Marketing/Ventas Cilindros"/>
    <n v="3"/>
    <n v="5"/>
    <n v="1"/>
    <n v="5"/>
    <n v="0"/>
    <n v="1"/>
    <n v="5"/>
    <n v="300"/>
    <n v="5"/>
    <n v="5"/>
    <n v="2"/>
    <n v="3"/>
    <n v="5"/>
    <n v="3"/>
    <n v="5"/>
    <n v="420"/>
    <n v="720"/>
    <s v="S: Sesión jueves 10 julio para validación de datos y liberación del visor"/>
    <s v="Concluido"/>
    <s v="Compliance - Soft: Working Capital"/>
    <m/>
    <x v="1"/>
    <m/>
    <m/>
    <m/>
    <m/>
    <m/>
    <m/>
    <m/>
    <n v="0"/>
    <m/>
    <m/>
    <x v="1"/>
  </r>
  <r>
    <m/>
    <m/>
    <m/>
    <m/>
    <s v="Omnicalalidad CRM integración de canales Digitales de clientes"/>
    <s v="Lograr la integración de todos los canales donde los clientes tienen interacción parara que Agentes Call Center/ CIAC / Usuarios de CRM / Vendedores Inhouse puedan tener una visión 360 del total de interacciones que el cliente tiene con Linde"/>
    <m/>
    <d v="2025-10-01T00:00:00"/>
    <x v="21"/>
    <x v="15"/>
    <m/>
    <s v="No iniciado"/>
    <x v="2"/>
    <m/>
    <x v="4"/>
    <x v="3"/>
    <m/>
    <m/>
    <s v="Edgar Madrigal"/>
    <s v="Manuel Lozoya"/>
    <m/>
    <m/>
    <m/>
    <s v="Sí"/>
    <x v="4"/>
    <m/>
    <n v="4"/>
    <n v="5"/>
    <n v="2"/>
    <n v="5"/>
    <n v="1"/>
    <n v="3"/>
    <n v="5"/>
    <n v="375"/>
    <m/>
    <m/>
    <m/>
    <m/>
    <m/>
    <m/>
    <m/>
    <m/>
    <m/>
    <m/>
    <m/>
    <m/>
    <m/>
    <x v="5"/>
    <m/>
    <m/>
    <m/>
    <m/>
    <m/>
    <m/>
    <m/>
    <m/>
    <m/>
    <m/>
    <x v="6"/>
  </r>
  <r>
    <m/>
    <m/>
    <m/>
    <m/>
    <s v="IA Inteligencia de Mercado"/>
    <s v="Herramienta para identificar nuevas oportunidades de venta de PSO para PGP Linde en México. Una herramienta con IA podría generar un proceso más rápido y preciso para identificar nuevas oportunidades de ventas rentables de PSO en segmentos e industrias específicos, de modo que la empresa pueda tomar decisiones rápidas y aumentar las ventas y la cuota de mercado. Este proceso podría automatizarse para ejecutarse regularmente y generar nuevas oportunidades de forma constante. Automatización del Reporte de TAM y Market Share"/>
    <s v="se ejecutan procesos manuales con información parcial de bases de datos internas y externas. El proceso es demasiado largo y complejo. El cálculo de la cuota de mercado, así como la toma de decisiones sobre los segmentos y sectores industriales en los que enfocarse, se realiza sin considerar toda la información digital disponible"/>
    <d v="2025-08-01T00:00:00"/>
    <x v="49"/>
    <x v="33"/>
    <n v="60"/>
    <s v="On time"/>
    <x v="2"/>
    <m/>
    <x v="2"/>
    <x v="1"/>
    <s v="Digitalización"/>
    <m/>
    <s v="Francisco Mata"/>
    <s v="Francisco Mata"/>
    <s v="Ivan Arredondo"/>
    <s v="Armando Guerrero"/>
    <s v="VP Gases Envasados"/>
    <s v="Sí"/>
    <x v="0"/>
    <s v="Marketing/Ventas Cilindros"/>
    <n v="5"/>
    <n v="5"/>
    <n v="3"/>
    <n v="5"/>
    <n v="5"/>
    <n v="5"/>
    <n v="3"/>
    <n v="465"/>
    <n v="5"/>
    <n v="5"/>
    <n v="2"/>
    <n v="5"/>
    <n v="3"/>
    <n v="3"/>
    <n v="5"/>
    <n v="420"/>
    <n v="885"/>
    <s v="S: Se revisan avances de la herramienta (1 sep) y se solicitan ajustes_x000a_N: Proxima reunión de seguimiento 18 sep"/>
    <m/>
    <s v="TBD (Las ventas actuales de PGP México industrial relacionadas con POS son de $2.7 millones de dólares/año)"/>
    <m/>
    <x v="7"/>
    <m/>
    <m/>
    <m/>
    <m/>
    <m/>
    <m/>
    <m/>
    <n v="0"/>
    <m/>
    <m/>
    <x v="1"/>
  </r>
  <r>
    <m/>
    <n v="1"/>
    <s v="AM02959"/>
    <n v="30572"/>
    <s v="Herramienta Digital, Visor Pricing Precision - Mexico"/>
    <s v="El visor dará la info de la situación actual de precios a nivel cliente - producto, así como recomendaciones/oportunidades de precios siguiendo el modelo de Pricing Precision (IA). Muesta historico de precios, comparativa vs. el promedio, etc."/>
    <m/>
    <d v="2025-06-25T00:00:00"/>
    <x v="50"/>
    <x v="26"/>
    <n v="132"/>
    <s v="On time"/>
    <x v="4"/>
    <s v="No"/>
    <x v="2"/>
    <x v="1"/>
    <s v="Global AI"/>
    <s v="NA"/>
    <s v="Ninfaedith Fernández"/>
    <s v="Pablo Vela"/>
    <s v="Iván Arredondo"/>
    <s v="Tania Mercado"/>
    <s v="Finanzas /Compras / IT"/>
    <s v="Sí"/>
    <x v="1"/>
    <s v="Finanzas/RH/Compras/Nitropet"/>
    <n v="4"/>
    <n v="5"/>
    <n v="3"/>
    <n v="5"/>
    <n v="5"/>
    <n v="3"/>
    <n v="5"/>
    <n v="450"/>
    <n v="5"/>
    <n v="5"/>
    <n v="2"/>
    <n v="5"/>
    <n v="5"/>
    <n v="1"/>
    <n v="5"/>
    <n v="420"/>
    <n v="870"/>
    <s v="Proyecto terminado, solo falta presentación con Pablo Vela"/>
    <m/>
    <n v="1512000"/>
    <m/>
    <x v="7"/>
    <m/>
    <m/>
    <m/>
    <m/>
    <m/>
    <m/>
    <m/>
    <n v="0"/>
    <m/>
    <m/>
    <x v="1"/>
  </r>
  <r>
    <m/>
    <n v="94"/>
    <m/>
    <m/>
    <s v="Herramienta Digital para el Análisis, Monitoreo e identificación de riesgos de manera remota de variables administrativas en Sucursales"/>
    <s v="Herramienta de diagnostico/medición de riesgos en sucursales en los siguientes temas: microcréditos, tiempo de cierre de bitácoras, TDI vs lista de empleados, productos a demostración, añejamiento en productos a demostración entre otras."/>
    <m/>
    <d v="2025-04-01T00:00:00"/>
    <x v="37"/>
    <x v="32"/>
    <n v="91"/>
    <s v="On time"/>
    <x v="4"/>
    <m/>
    <x v="1"/>
    <x v="1"/>
    <m/>
    <s v="Aldo Maldonado"/>
    <s v="Oscar Flores"/>
    <s v="Oscar Flores"/>
    <m/>
    <s v="José Ramón Rodríguez"/>
    <s v="PGP Nacional"/>
    <s v="Sí"/>
    <x v="0"/>
    <s v="Marketing/Ventas Cilindros"/>
    <n v="3"/>
    <n v="5"/>
    <n v="1"/>
    <n v="5"/>
    <n v="0"/>
    <n v="1"/>
    <n v="3"/>
    <n v="270"/>
    <n v="5"/>
    <n v="5"/>
    <n v="2"/>
    <n v="3"/>
    <n v="5"/>
    <n v="3"/>
    <n v="5"/>
    <n v="420"/>
    <n v="690"/>
    <s v="S: Se libera herramienta que integra información para monitoreo de indicadores críticos en sucursales._x000a_N: La información de producto a demostración se libera en una herramienta por separardo."/>
    <s v="Concluido"/>
    <s v="Compliance"/>
    <m/>
    <x v="1"/>
    <m/>
    <m/>
    <m/>
    <m/>
    <m/>
    <m/>
    <m/>
    <n v="0"/>
    <m/>
    <m/>
    <x v="1"/>
  </r>
  <r>
    <m/>
    <n v="1"/>
    <s v="AM03517"/>
    <m/>
    <s v="Herramienta Digital para el análisis y seguimiento del uso de Hand Held en Distrubución"/>
    <s v="Herramienta de uso diario con visibilidad de uso de las HH, responsables administrativos, zonas, detalle de clientes y vendedores_x000a_"/>
    <m/>
    <d v="2025-06-01T00:00:00"/>
    <x v="51"/>
    <x v="16"/>
    <n v="29"/>
    <s v="On time"/>
    <x v="4"/>
    <m/>
    <x v="1"/>
    <x v="1"/>
    <s v="Digital"/>
    <s v="Aldo Maldonado"/>
    <s v="Oscar Flores"/>
    <s v="Oscar Flores"/>
    <s v="N/A"/>
    <s v="José Ramón Rodríguez"/>
    <m/>
    <s v="Sí"/>
    <x v="3"/>
    <s v="Finanzas/RH/Compras/Nitropet"/>
    <n v="3"/>
    <n v="5"/>
    <n v="4"/>
    <n v="5"/>
    <n v="0"/>
    <n v="1"/>
    <n v="3"/>
    <n v="315"/>
    <n v="5"/>
    <n v="5"/>
    <n v="3"/>
    <n v="5"/>
    <n v="5"/>
    <n v="5"/>
    <n v="5"/>
    <n v="495"/>
    <n v="810"/>
    <s v="Se mejoró el reporte original de uso de HH, asignando responsables administrativos, detalle de lo que debe trabajar, por Región y localidad "/>
    <s v="Concluido "/>
    <s v="Control "/>
    <m/>
    <x v="1"/>
    <m/>
    <m/>
    <m/>
    <m/>
    <m/>
    <m/>
    <m/>
    <n v="0"/>
    <m/>
    <m/>
    <x v="3"/>
  </r>
  <r>
    <m/>
    <n v="1"/>
    <s v="AM03518"/>
    <m/>
    <s v="Herramienta Digital para el analisis y seguimiento del proceso de conciliación de rutas"/>
    <s v="Htta que facilita el seguimiento al cumplimiento dirario de conciliación administrativa de rutas en plantas y sucursales. _x000a_"/>
    <m/>
    <d v="2025-01-01T00:00:00"/>
    <x v="24"/>
    <x v="30"/>
    <n v="63"/>
    <s v="On time"/>
    <x v="0"/>
    <m/>
    <x v="3"/>
    <x v="1"/>
    <s v="Digital "/>
    <s v="Aldo Maldonado"/>
    <s v="Oscar Flores"/>
    <s v="Aldo Maldonado"/>
    <s v="Velia Niño, Marina Dávila"/>
    <s v="José Ramón Rodríguez"/>
    <s v="Operaciones"/>
    <s v="Sí"/>
    <x v="0"/>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Proyecto Concluido_x000a_"/>
    <s v="Compliance"/>
    <m/>
    <x v="1"/>
    <m/>
    <m/>
    <m/>
    <m/>
    <m/>
    <m/>
    <m/>
    <n v="0"/>
    <m/>
    <m/>
    <x v="1"/>
  </r>
  <r>
    <m/>
    <n v="1"/>
    <s v="AM03522"/>
    <m/>
    <s v="Herramienta Digital para el análisis y seguimiento de transacciones pendientes por cerrar (A8, O2, TT, TY)"/>
    <s v="Htta que facilita la detección y seguimiento en plantas y sucursales ordenes de JDE retenidas y que tienen que cerrarse._x000a_"/>
    <m/>
    <d v="2025-01-01T00:00:00"/>
    <x v="24"/>
    <x v="30"/>
    <n v="63"/>
    <s v="On time"/>
    <x v="0"/>
    <m/>
    <x v="3"/>
    <x v="1"/>
    <s v="Digital "/>
    <s v="Aldo Maldonado"/>
    <s v="Oscar Flores"/>
    <s v="Aldo Maldonado"/>
    <s v="Velia Niño, Marina Dávila"/>
    <s v="José Ramón Rodríguez"/>
    <s v="Operaciones"/>
    <s v="Sí"/>
    <x v="0"/>
    <s v="Producción/Distribución Envasados"/>
    <n v="5"/>
    <n v="5"/>
    <n v="3"/>
    <n v="5"/>
    <n v="3"/>
    <n v="1"/>
    <n v="3"/>
    <n v="375"/>
    <n v="5"/>
    <n v="5"/>
    <n v="2"/>
    <n v="3"/>
    <n v="3"/>
    <n v="3"/>
    <n v="3"/>
    <n v="360"/>
    <n v="735"/>
    <s v="S: Se desarrolla dashboard con el resumen y detalle de todas las ordenes pendientes de cerrar (O2, TY, A8 y ordenes pendientes de verificar en TA). Se libera con supervisores adiministrativos_x000a_"/>
    <s v="Proyecto Concluido_x000a_"/>
    <s v="Compliance"/>
    <m/>
    <x v="1"/>
    <m/>
    <m/>
    <m/>
    <m/>
    <m/>
    <m/>
    <m/>
    <n v="0"/>
    <m/>
    <m/>
    <x v="1"/>
  </r>
  <r>
    <m/>
    <n v="1"/>
    <m/>
    <m/>
    <s v="Herramienta Digital para el análisis y seguimiento de licencias y Constancias Psicofísicas de conductores linde."/>
    <s v="Visor que reportará estatus de licencias y Constancias Psicofísicas de conductores PGP a nivel nacional así como de las alertas emitidas previas a los vencimientos de documentos"/>
    <m/>
    <d v="2025-04-23T00:00:00"/>
    <x v="44"/>
    <x v="16"/>
    <n v="35"/>
    <s v="On time"/>
    <x v="0"/>
    <s v="No"/>
    <x v="0"/>
    <x v="1"/>
    <s v="Digital"/>
    <s v="Braulio Martínez"/>
    <s v="Hector Cuellar"/>
    <s v="Manuel Lozoya"/>
    <s v="NA"/>
    <s v="Miguel Delgado"/>
    <s v="Operaciones"/>
    <s v="Sí"/>
    <x v="1"/>
    <s v="Producción/Distribución Envasados"/>
    <n v="3"/>
    <n v="5"/>
    <n v="3"/>
    <n v="5"/>
    <n v="3"/>
    <n v="3"/>
    <n v="5"/>
    <n v="405"/>
    <n v="5"/>
    <n v="5"/>
    <n v="4"/>
    <n v="3"/>
    <n v="3"/>
    <n v="5"/>
    <n v="5"/>
    <n v="450"/>
    <n v="855"/>
    <s v="S: Ya se cuenta con el visor, solo se está ajustando un powerautomate para el envío de alertas."/>
    <m/>
    <s v="Compliance"/>
    <m/>
    <x v="1"/>
    <m/>
    <m/>
    <m/>
    <m/>
    <m/>
    <m/>
    <m/>
    <n v="0"/>
    <m/>
    <m/>
    <x v="1"/>
  </r>
  <r>
    <m/>
    <n v="62"/>
    <m/>
    <m/>
    <s v="Herramienta Digital para el análisis y seguimiento de Facturas retenidas sin contabilizar (duplicado)"/>
    <s v="Herramienta que Identifique ventas retenidas en estatus 580 - 620 con el fin de identificar el error con un algoritmo inteligente y liberarlas lo antes posible."/>
    <m/>
    <d v="2025-01-01T00:00:00"/>
    <x v="38"/>
    <x v="30"/>
    <m/>
    <s v="Cancelado"/>
    <x v="4"/>
    <m/>
    <x v="1"/>
    <x v="2"/>
    <s v="Digital"/>
    <s v="Aldo Maldonado"/>
    <s v="Oscar Flores"/>
    <s v="Oscar Flores"/>
    <s v="Marina Dávila"/>
    <s v="José Ramón Rodríguez"/>
    <s v="Finanzas /Compras / IT"/>
    <s v="Sí"/>
    <x v="0"/>
    <s v="Finanzas/RH/Compras/Nitropet"/>
    <n v="3"/>
    <n v="5"/>
    <n v="1"/>
    <n v="5"/>
    <n v="3"/>
    <n v="5"/>
    <n v="3"/>
    <n v="375"/>
    <n v="5"/>
    <n v="5"/>
    <n v="2"/>
    <n v="3"/>
    <n v="3"/>
    <n v="3"/>
    <n v="3"/>
    <n v="360"/>
    <n v="735"/>
    <s v="S: En nov-24 se tenían 163 documentos a crédito de enero a octubre en 580-620 por un importe de $1.8 mmps.  Se definen reglas para identificar ordenes/facturas de producto ya entregado y que aún no esta contabilizado en JDE (estatus 580-620 y anteriores, ordenes con código de retención o pedientes por TA) así como sus motivos y responsable de avanzar dichas ordenes. Se libera información en dashboard de scorecard daily._x000a_N: Crear roles específicos para acceso a la información a usuarios de las areas: Soporte Integra, Operaciones, Facturación, Crédito y Cobranza."/>
    <s v="Se agenda sesión 29 abril con Cobranza y Facturación"/>
    <n v="50000"/>
    <m/>
    <x v="14"/>
    <m/>
    <m/>
    <m/>
    <m/>
    <m/>
    <m/>
    <m/>
    <n v="0"/>
    <d v="2025-08-01T00:00:00"/>
    <m/>
    <x v="5"/>
  </r>
  <r>
    <m/>
    <n v="1"/>
    <s v="AM03523"/>
    <m/>
    <s v="Herramienta Digital para el análisis y seguimiento de facturas no timbradas con el error relacionado"/>
    <s v="Algoritmo inteligente que identifica los casos de facturas no timbradas para detonar acciones correctiva, mejorar el control de las transacciones y evitar sanciones"/>
    <m/>
    <d v="2025-01-01T00:00:00"/>
    <x v="38"/>
    <x v="30"/>
    <n v="150"/>
    <s v="On time"/>
    <x v="4"/>
    <m/>
    <x v="1"/>
    <x v="1"/>
    <s v="Digital"/>
    <s v="Aldo Maldonado"/>
    <s v="Oscar Flores"/>
    <s v="Oscar Flores"/>
    <s v="Marina Dávila"/>
    <s v="José Ramón Rodríguez"/>
    <s v="Finanzas /Compras / IT"/>
    <s v="Sí"/>
    <x v="0"/>
    <s v="Finanzas/RH/Compras/Nitropet"/>
    <n v="3"/>
    <n v="5"/>
    <n v="4"/>
    <n v="5"/>
    <n v="1"/>
    <n v="3"/>
    <n v="3"/>
    <n v="360"/>
    <n v="5"/>
    <n v="5"/>
    <n v="2"/>
    <n v="3"/>
    <n v="5"/>
    <n v="3"/>
    <n v="3"/>
    <n v="390"/>
    <n v="750"/>
    <s v="S: Mensualmente en GE existe un promedio de 120 facturas (1.4mmps) que no se timbran por error en datos fiscales, actualmente se obtiene reporte y se trabaja manualmente para identificarlas y tomar acciones._x000a_Posibles Consecuencias para el negocio:_x000a_Denuncia ante SAT, multas, cierre de establecimiento, revocación de certificado. _x000a_Se libera dentro del Scorecard daily visor de ordenes retenidas."/>
    <s v="Se agenda sesión con IT_x000a_30 /Junio : Concluido"/>
    <s v="Control"/>
    <m/>
    <x v="1"/>
    <m/>
    <m/>
    <m/>
    <m/>
    <m/>
    <m/>
    <m/>
    <n v="0"/>
    <m/>
    <m/>
    <x v="1"/>
  </r>
  <r>
    <m/>
    <n v="68"/>
    <s v="AM03521"/>
    <m/>
    <s v="Herramienta Digital para el analisis y seguimiento de Bitácoras de ingresos pendientes de cerrar"/>
    <s v="Visor en Power BI para visualizar bitácoras pendiente de cerrar, el importe pendiente de cerrar, medición del tiempo de ciclo, la tendencia a través del tiempo, la vista calendario de lo pendiente y el tipo de recolección de efectivo"/>
    <m/>
    <d v="2025-02-01T00:00:00"/>
    <x v="38"/>
    <x v="30"/>
    <n v="150"/>
    <s v="On time"/>
    <x v="4"/>
    <m/>
    <x v="1"/>
    <x v="1"/>
    <m/>
    <s v="Aldo Maldonado"/>
    <s v="Oscar Flores"/>
    <s v="Oscar Flores"/>
    <m/>
    <s v="José Ramón Rodríguez"/>
    <s v="PGP Nacional"/>
    <s v="Sí"/>
    <x v="0"/>
    <s v="Marketing/Ventas Cilindros"/>
    <n v="3"/>
    <n v="5"/>
    <n v="1"/>
    <n v="5"/>
    <n v="0"/>
    <n v="1"/>
    <n v="5"/>
    <n v="300"/>
    <n v="5"/>
    <n v="5"/>
    <n v="2"/>
    <n v="3"/>
    <n v="5"/>
    <n v="3"/>
    <n v="5"/>
    <n v="420"/>
    <n v="720"/>
    <s v="S: Se termina desarrollo por parte del equipo de Pedro Ramírez, se realizam sesiones de revisión y se solicitan algunos ajustes. Aldo continua con desarrollo e implementa dashboard en scorecard diario para seguimiento a bitácoras pendientes de cerrar. Se libera a supervisores administrativos._x000a_N: Se genera vista para liberar a todos los ventas mostrador_x000a_"/>
    <s v="Concluido"/>
    <s v="Compliance"/>
    <m/>
    <x v="1"/>
    <m/>
    <m/>
    <m/>
    <m/>
    <m/>
    <m/>
    <m/>
    <n v="0"/>
    <m/>
    <m/>
    <x v="1"/>
  </r>
  <r>
    <m/>
    <n v="1"/>
    <m/>
    <m/>
    <s v="Herramienta Digital del análisis de inventario de cilindros basado en el modelo de CIM"/>
    <s v="Herramienta gráfica que permite desplegar los resultados del modelo del Cilinder Inventory Management para identificar las oportunidades de balance y tranferencia de inventarios en las localidades de PGP"/>
    <m/>
    <d v="2024-10-01T00:00:00"/>
    <x v="52"/>
    <x v="34"/>
    <n v="117"/>
    <s v="On time"/>
    <x v="4"/>
    <m/>
    <x v="0"/>
    <x v="1"/>
    <s v="Digital"/>
    <s v="Santiago Juárez"/>
    <s v="Arturo Lozano"/>
    <s v="Francisco Mata"/>
    <s v="Gerardo Moya"/>
    <s v="José Ramón Rodríguez"/>
    <s v="PGP Nte./ Occidente / Noroeste"/>
    <s v="Sí"/>
    <x v="2"/>
    <s v="Producción/Distribución Envasados"/>
    <n v="5"/>
    <n v="5"/>
    <n v="1"/>
    <n v="5"/>
    <n v="5"/>
    <n v="1"/>
    <n v="5"/>
    <n v="405"/>
    <n v="4"/>
    <n v="5"/>
    <n v="3"/>
    <n v="5"/>
    <n v="3"/>
    <n v="5"/>
    <n v="5"/>
    <n v="450"/>
    <n v="855"/>
    <s v="S: Terminada validada por Operaciones_x000a_N: En seguimiento para su difusión y uso "/>
    <s v="Se realizan sesiones con Jose Lainez de Corporación para el entendimiento del modelo del CIM y poder aprovechar el modelo en el desarrollo del tablero"/>
    <s v="Control de Activos"/>
    <m/>
    <x v="3"/>
    <m/>
    <m/>
    <m/>
    <m/>
    <m/>
    <m/>
    <m/>
    <n v="0"/>
    <m/>
    <m/>
    <x v="1"/>
  </r>
  <r>
    <m/>
    <n v="1"/>
    <m/>
    <m/>
    <s v="Herramienta Digital (visor) de KPI´s  básicos del proceso de Mantenimiento de Cilindros. _x000a_"/>
    <s v="Dashboard que permite la generación automática delos KPIs básicos del proceso e Mtto de Cilindros  que actualmente se generan de manera manual en plantas PGP._x000a_"/>
    <m/>
    <d v="2025-04-15T00:00:00"/>
    <x v="23"/>
    <x v="22"/>
    <n v="30"/>
    <s v="On time"/>
    <x v="3"/>
    <s v="No"/>
    <x v="0"/>
    <x v="1"/>
    <s v="Digital"/>
    <s v="Santiago Juárez"/>
    <s v="Arturo Lozano"/>
    <s v="Heberto Marin"/>
    <s v="NA"/>
    <s v="Miguel Delgado"/>
    <s v="Operaciones"/>
    <s v="Sí"/>
    <x v="1"/>
    <s v="Producción/Distribución Envasados"/>
    <n v="3"/>
    <n v="5"/>
    <n v="1"/>
    <n v="5"/>
    <n v="3"/>
    <n v="3"/>
    <n v="5"/>
    <n v="375"/>
    <n v="5"/>
    <n v="5"/>
    <n v="5"/>
    <n v="3"/>
    <n v="5"/>
    <n v="5"/>
    <n v="5"/>
    <n v="495"/>
    <n v="870"/>
    <s v="S: Se finalizó el visor con los KPIS básicos de productividad en mantenimiento de cilindros._x000a_N: Como siguiente proyecto se incluirán los costos de los insumos para los mantenimientos al tablero para validación de costos del proceso por planta."/>
    <s v="Terminado. La siguiente etapa del visor será realizado por Miguel González (donde se incluyen costos de insumos de mantenimientos)."/>
    <s v="Eficiencia Operativa"/>
    <m/>
    <x v="0"/>
    <m/>
    <m/>
    <m/>
    <m/>
    <m/>
    <m/>
    <m/>
    <n v="0"/>
    <m/>
    <m/>
    <x v="1"/>
  </r>
  <r>
    <m/>
    <n v="1"/>
    <m/>
    <m/>
    <s v="Herramienta / Visor de costos y gastos Gases Envasados"/>
    <s v="Herramienta que permita visualizar la información actualizada de costos y gastos al detalle, que facilite el análisis y envíe alertas de gastos fuera de promedio."/>
    <s v="A diferencia de Decision y el cubo de gastos, en esta herramienta puedes visualizar la información a un nivel del detalle mínimo del año actual y el año anterior así como tambien análisis y variaciones de los datos."/>
    <d v="2025-05-14T00:00:00"/>
    <x v="25"/>
    <x v="2"/>
    <n v="79"/>
    <s v="On time"/>
    <x v="2"/>
    <s v="No"/>
    <x v="4"/>
    <x v="1"/>
    <s v="SSC"/>
    <m/>
    <s v="Marco Pacheco"/>
    <s v="Marco Pacheco"/>
    <s v="Aldo Maldonado"/>
    <s v="José Ramón Rodríguez"/>
    <s v="PGP Nacional"/>
    <s v="Sí"/>
    <x v="0"/>
    <s v="Marketing/Ventas Cilindros"/>
    <n v="3"/>
    <n v="5"/>
    <n v="1"/>
    <n v="5"/>
    <n v="1"/>
    <n v="3"/>
    <n v="3"/>
    <n v="315"/>
    <n v="5"/>
    <n v="5"/>
    <n v="3"/>
    <n v="3"/>
    <n v="5"/>
    <n v="3"/>
    <n v="5"/>
    <n v="435"/>
    <n v="750"/>
    <s v="S: Card 34390. Se termina y libera desarrollo de dashboard. Se capacita a la gerencia comercial de GE._x000a_"/>
    <m/>
    <s v="Reducción de Tiempos"/>
    <m/>
    <x v="0"/>
    <m/>
    <m/>
    <m/>
    <m/>
    <m/>
    <m/>
    <m/>
    <n v="0"/>
    <m/>
    <m/>
    <x v="4"/>
  </r>
  <r>
    <m/>
    <n v="1"/>
    <s v="AM03520"/>
    <m/>
    <s v="Heramienta Digital para el análisis y seguimiento diario reclamaciones"/>
    <s v="Seguimiento diario al cierre de reclamaciones con visibilidad de responsables administrativos, zonas, detalle de clientes y vendedores. Estatus, vencimiento, recurrencia etc._x000a_"/>
    <m/>
    <d v="2025-06-01T00:00:00"/>
    <x v="51"/>
    <x v="16"/>
    <n v="29"/>
    <s v="On time"/>
    <x v="4"/>
    <m/>
    <x v="1"/>
    <x v="1"/>
    <s v="Digital"/>
    <s v="Aldo Maldonado"/>
    <s v="Oscar Flores"/>
    <s v="Oscar Flores"/>
    <s v="N/A"/>
    <s v="José Ramón Rodríguez"/>
    <m/>
    <s v="Sí"/>
    <x v="3"/>
    <s v="Finanzas/RH/Compras/Nitropet"/>
    <n v="3"/>
    <n v="5"/>
    <n v="4"/>
    <n v="5"/>
    <n v="0"/>
    <n v="1"/>
    <n v="3"/>
    <n v="315"/>
    <n v="5"/>
    <n v="5"/>
    <n v="3"/>
    <n v="5"/>
    <n v="5"/>
    <n v="5"/>
    <n v="5"/>
    <n v="495"/>
    <n v="810"/>
    <s v="Se desarrolló un nuevo reporte para visualizar el estatus de las reclamaciones, este reporte se actualiza a diario.  Se puede visualizar por responsable administrativo, Región, localida. Estatus, reclamaciones por vencer y el deatlle de la información de la reclamación y todo lo documentado en el SMC"/>
    <s v="Concluido "/>
    <s v="Control "/>
    <m/>
    <x v="1"/>
    <m/>
    <m/>
    <m/>
    <m/>
    <m/>
    <m/>
    <m/>
    <n v="0"/>
    <m/>
    <m/>
    <x v="3"/>
  </r>
  <r>
    <m/>
    <n v="1"/>
    <s v="AM03525"/>
    <m/>
    <s v="Gestión de clientes nuevos "/>
    <s v="Dashboard de power BI para Medición de venta nueva en #Cantidad, $Valor y Volumen"/>
    <m/>
    <d v="2025-07-01T00:00:00"/>
    <x v="53"/>
    <x v="35"/>
    <n v="28"/>
    <s v="On time"/>
    <x v="2"/>
    <m/>
    <x v="1"/>
    <x v="1"/>
    <s v="N/A"/>
    <s v="Aldo Maldonado"/>
    <s v="Oscar Flores"/>
    <s v="Oscar Flores"/>
    <m/>
    <s v="José Ramón Rodríguez"/>
    <s v="VP Gases Envasados"/>
    <s v="Sí"/>
    <x v="3"/>
    <m/>
    <n v="3"/>
    <n v="5"/>
    <n v="3"/>
    <n v="5"/>
    <n v="5"/>
    <n v="3"/>
    <n v="5"/>
    <n v="435"/>
    <n v="5"/>
    <n v="5"/>
    <n v="4"/>
    <n v="5"/>
    <n v="5"/>
    <n v="5"/>
    <n v="5"/>
    <n v="510"/>
    <n v="945"/>
    <s v="Se inició y concluyó el mismo mes de Junio.  Esta pendiente el seguimiento para alcanzar los beneficos"/>
    <s v="Terminado"/>
    <n v="150000"/>
    <m/>
    <x v="7"/>
    <m/>
    <m/>
    <m/>
    <n v="16236"/>
    <m/>
    <m/>
    <m/>
    <n v="16236"/>
    <s v="Agostos 2025"/>
    <d v="2026-08-01T00:00:00"/>
    <x v="1"/>
  </r>
  <r>
    <m/>
    <n v="76"/>
    <m/>
    <m/>
    <s v="Modulo para Análisis de patrones de consumo de Ctes.."/>
    <s v="Proyecto Réplica de Digital Américas"/>
    <m/>
    <d v="2024-12-01T00:00:00"/>
    <x v="21"/>
    <x v="15"/>
    <m/>
    <s v="No iniciado"/>
    <x v="2"/>
    <m/>
    <x v="2"/>
    <x v="3"/>
    <s v="Digital"/>
    <m/>
    <s v="Oscar Flores"/>
    <s v="Oscar Flores"/>
    <s v="Gerardo Moya"/>
    <s v="José Ramón Rodríguez"/>
    <m/>
    <s v="Sí"/>
    <x v="0"/>
    <s v="Marketing/Ventas Cilindros"/>
    <n v="3"/>
    <n v="5"/>
    <n v="3"/>
    <n v="5"/>
    <m/>
    <n v="1"/>
    <n v="3"/>
    <n v="300"/>
    <n v="5"/>
    <n v="5"/>
    <n v="2"/>
    <n v="5"/>
    <n v="3"/>
    <n v="3"/>
    <n v="5"/>
    <n v="420"/>
    <n v="720"/>
    <s v="S: Gerardo revisará información con el equipo de José Pinto para probar los datos._x000a_N: En función de las pruebas se definirán los sig. Pasos"/>
    <m/>
    <m/>
    <m/>
    <x v="5"/>
    <m/>
    <m/>
    <m/>
    <m/>
    <m/>
    <m/>
    <m/>
    <n v="0"/>
    <m/>
    <m/>
    <x v="6"/>
  </r>
  <r>
    <m/>
    <n v="49"/>
    <m/>
    <m/>
    <s v="Modulo de Rentabilidad de Cte./ Producto de HG´s"/>
    <s v="Proyecto Réplica de Digital Américas."/>
    <m/>
    <d v="2024-12-01T00:00:00"/>
    <x v="21"/>
    <x v="15"/>
    <m/>
    <s v="No iniciado"/>
    <x v="2"/>
    <s v="No"/>
    <x v="2"/>
    <x v="3"/>
    <s v="Digital"/>
    <s v="Aldo Maldonado"/>
    <s v="Oscar Flores"/>
    <s v="Oscar Flores"/>
    <s v="Gerardo Moya"/>
    <s v="José Ramón Rodríguez"/>
    <s v="PGP Nacional"/>
    <s v="Sí"/>
    <x v="1"/>
    <s v="Marketing/Ventas Cilindros"/>
    <n v="3"/>
    <n v="5"/>
    <n v="3"/>
    <n v="5"/>
    <n v="3"/>
    <n v="1"/>
    <n v="3"/>
    <n v="345"/>
    <n v="5"/>
    <n v="5"/>
    <n v="2"/>
    <n v="5"/>
    <n v="3"/>
    <n v="3"/>
    <n v="5"/>
    <n v="420"/>
    <n v="765"/>
    <s v="S: Gerardo revisará información con el equipo de José Pinto para probar los datos._x000a_N: En función de las pruebas se definirán los sig. Pasos"/>
    <s v="Generar sesión con Oscar Flores para validar alcance de este proyecto."/>
    <m/>
    <m/>
    <x v="5"/>
    <m/>
    <m/>
    <m/>
    <m/>
    <m/>
    <m/>
    <m/>
    <n v="0"/>
    <m/>
    <m/>
    <x v="6"/>
  </r>
  <r>
    <m/>
    <n v="113"/>
    <m/>
    <m/>
    <s v="Mejorar el sistema de facturación en punto de venta"/>
    <s v="Mejoras en el sistema de facturación en punto de venta y control de inventarios (Códigos de barras, aplicación de cupones, pago de servicios etc.) _x000a_"/>
    <m/>
    <d v="2024-12-01T00:00:00"/>
    <x v="21"/>
    <x v="15"/>
    <m/>
    <s v="No iniciado"/>
    <x v="2"/>
    <m/>
    <x v="3"/>
    <x v="3"/>
    <s v="IT Local "/>
    <m/>
    <s v="Marco Pacheco"/>
    <s v="Deyanira Blanco "/>
    <m/>
    <s v="José Ramón Rodríguez"/>
    <m/>
    <s v="Sí"/>
    <x v="0"/>
    <s v="Marketing/Ventas Cilindros"/>
    <n v="3"/>
    <n v="1"/>
    <n v="5"/>
    <n v="5"/>
    <n v="3"/>
    <n v="5"/>
    <n v="5"/>
    <n v="405"/>
    <n v="3"/>
    <n v="2"/>
    <n v="1"/>
    <n v="3"/>
    <n v="1"/>
    <n v="1"/>
    <n v="1"/>
    <n v="180"/>
    <n v="585"/>
    <s v="S: Mejorara el proceso de facturación en punto de venta, actualmente se usa JDE como POS_x000a_N: Junta con Negocio para definir requerimientos de negocio y evaluar"/>
    <m/>
    <m/>
    <m/>
    <x v="5"/>
    <m/>
    <m/>
    <m/>
    <m/>
    <m/>
    <m/>
    <m/>
    <n v="0"/>
    <m/>
    <m/>
    <x v="6"/>
  </r>
  <r>
    <m/>
    <n v="67"/>
    <m/>
    <m/>
    <s v="Facturas retenidas sin contabilizar"/>
    <s v="Herramienta que Identifique ventas retenidas en estatus 580 - 620 o estaus anteriores con el fin de identificar el error con un algoritmo inteligente y liberarlas lo antes posible."/>
    <m/>
    <d v="2025-01-01T00:00:00"/>
    <x v="53"/>
    <x v="36"/>
    <n v="30"/>
    <s v="On time"/>
    <x v="4"/>
    <m/>
    <x v="1"/>
    <x v="1"/>
    <s v="Digital"/>
    <s v="Aldo Maldonado"/>
    <s v="Oscar Flores"/>
    <s v="Oscar Flores"/>
    <s v="Marina Dávila"/>
    <s v="José Ramón Rodríguez"/>
    <s v="Finanzas /Compras / IT"/>
    <s v="Sí"/>
    <x v="0"/>
    <s v="Finanzas/RH/Compras/Nitropet"/>
    <n v="3"/>
    <n v="5"/>
    <n v="1"/>
    <n v="5"/>
    <n v="3"/>
    <n v="5"/>
    <n v="3"/>
    <n v="375"/>
    <n v="5"/>
    <n v="5"/>
    <n v="2"/>
    <n v="3"/>
    <n v="3"/>
    <n v="3"/>
    <n v="3"/>
    <n v="360"/>
    <n v="735"/>
    <s v="S: Se libera información en dashboard de scorecard daily._x000a_N: Crear roles específicos para acceso a la información a usuarios de las areas: Soporte Integra, Operaciones, Facturación, Crédito y Cobranza."/>
    <s v="Concluido"/>
    <n v="50000"/>
    <m/>
    <x v="1"/>
    <m/>
    <m/>
    <m/>
    <m/>
    <m/>
    <m/>
    <m/>
    <n v="0"/>
    <d v="2025-08-01T00:00:00"/>
    <m/>
    <x v="3"/>
  </r>
  <r>
    <s v="G9"/>
    <n v="7"/>
    <s v="AM03224"/>
    <m/>
    <s v="Facturación Dia paciente instituciones públicas RPA"/>
    <s v="Automatizar el proceso de facturación de Día Paciente del negocio de Homecare."/>
    <m/>
    <s v="PROYECTO ANTERIOR"/>
    <x v="54"/>
    <x v="37"/>
    <n v="357"/>
    <s v="On time"/>
    <x v="4"/>
    <s v="No"/>
    <x v="3"/>
    <x v="1"/>
    <s v="IT Local"/>
    <s v="NA"/>
    <s v="Alan Mendoza"/>
    <s v="Nohemí Perez / _x000a_Alan Mendoza"/>
    <s v="Ruben Monterrubio"/>
    <s v="Armando Guerrero"/>
    <s v="PGP Nte./ Occidente / Noroeste"/>
    <s v="Sí"/>
    <x v="1"/>
    <s v="Marketing/Ventas Cilindros"/>
    <n v="3"/>
    <n v="5"/>
    <n v="1"/>
    <n v="5"/>
    <n v="5"/>
    <n v="3"/>
    <n v="3"/>
    <n v="375"/>
    <n v="5"/>
    <n v="5"/>
    <n v="3"/>
    <n v="5"/>
    <n v="5"/>
    <n v="5"/>
    <n v="5"/>
    <n v="495"/>
    <n v="870"/>
    <s v="S: Ya liberado y funcionando._x000a_N: Seguimiento por parte del negocio. Calcular beneficio y reportar $"/>
    <s v="Terminado"/>
    <s v="Reducción de Tiempo"/>
    <m/>
    <x v="0"/>
    <m/>
    <m/>
    <m/>
    <m/>
    <m/>
    <m/>
    <m/>
    <n v="0"/>
    <m/>
    <m/>
    <x v="1"/>
  </r>
  <r>
    <m/>
    <n v="112"/>
    <m/>
    <m/>
    <s v="Tablero TA en pantallas en plantas y CEDIS* (Nice to Have)"/>
    <s v="Desarrollar tableros a partir de la información de TA para monitorear la operación en plantas y CEDIS_x000a_"/>
    <m/>
    <d v="2024-12-01T00:00:00"/>
    <x v="21"/>
    <x v="15"/>
    <m/>
    <s v="No iniciado"/>
    <x v="0"/>
    <m/>
    <x v="3"/>
    <x v="3"/>
    <s v="Digital / IT "/>
    <m/>
    <s v="Gonzalo Espinosa"/>
    <s v="Erika Acosta"/>
    <s v="Uriel Torres"/>
    <s v="Zaida Del Llano"/>
    <m/>
    <s v="Sí"/>
    <x v="3"/>
    <s v="Producción/Distribución Envasados"/>
    <n v="3"/>
    <n v="1"/>
    <n v="3"/>
    <n v="5"/>
    <n v="0"/>
    <n v="1"/>
    <n v="3"/>
    <n v="240"/>
    <n v="1"/>
    <n v="3"/>
    <n v="2"/>
    <n v="3"/>
    <n v="3"/>
    <n v="5"/>
    <n v="3"/>
    <n v="300"/>
    <n v="540"/>
    <s v="S: Se revisa con equipo de Operaciones y se determina que es un proyecto nice to have y se evaluaría mas adelante si fuera necesario"/>
    <s v="Se revisó en sesión con equipo de Operaciones 6Nov25"/>
    <m/>
    <m/>
    <x v="15"/>
    <m/>
    <m/>
    <m/>
    <m/>
    <m/>
    <m/>
    <m/>
    <n v="0"/>
    <m/>
    <m/>
    <x v="6"/>
  </r>
  <r>
    <s v="E5"/>
    <n v="104"/>
    <s v="GPG33156"/>
    <m/>
    <s v="Email automation Customer Insight / AI"/>
    <s v="Envío de correos automáticos a grupos de clientes en función del cumplimiento de criterios predefinidos, para generar clientes potenciales de Ventas Nuevas."/>
    <m/>
    <s v="TBD"/>
    <x v="55"/>
    <x v="37"/>
    <n v="362"/>
    <s v="On time"/>
    <x v="2"/>
    <m/>
    <x v="4"/>
    <x v="1"/>
    <s v="Externo"/>
    <s v="Desarrollo de Negocios"/>
    <s v="Tania Castorena"/>
    <s v="Jorge Villarreal"/>
    <s v="Externo"/>
    <s v="José Ramón Rodríguez"/>
    <s v="Desarrollo de Negocios"/>
    <s v="Sí"/>
    <x v="0"/>
    <m/>
    <n v="3"/>
    <n v="5"/>
    <n v="5"/>
    <n v="5"/>
    <n v="3"/>
    <n v="3"/>
    <n v="3"/>
    <n v="405"/>
    <n v="3"/>
    <n v="3"/>
    <n v="2"/>
    <n v="3"/>
    <n v="3"/>
    <n v="1"/>
    <n v="3"/>
    <n v="270"/>
    <n v="675"/>
    <s v="S: Liberada y funcionando con campaña actual. Promoción del COBOT. 27Ene25. 2600 correos que generaron 30 leads interesados en una prueba._x000a_N: Seguimiento a la campaña actual y diseño de nuevas campañas"/>
    <s v="Se revisó con Adalberto Mejía estatus y se identifica la necesidad de depurar datos de contacto (e-mails) con perfil de dueños de empresa y tomadores de decisiones. Sesión De Adalberto con Tania Castorena semana del 2 de Mayo para revisar estatus"/>
    <n v="500000"/>
    <m/>
    <x v="7"/>
    <m/>
    <m/>
    <m/>
    <m/>
    <m/>
    <m/>
    <m/>
    <n v="0"/>
    <m/>
    <m/>
    <x v="1"/>
  </r>
  <r>
    <m/>
    <n v="8"/>
    <m/>
    <m/>
    <s v="Cashless payment process at Stores with Mercadopago"/>
    <s v="Implementación Mercado Pago para ventas de contado, adecuación al Sistema de Bitácoras y Tesorería para el cierre de bitácoras."/>
    <m/>
    <s v="TBD"/>
    <x v="51"/>
    <x v="38"/>
    <n v="136"/>
    <s v="On time"/>
    <x v="4"/>
    <m/>
    <x v="3"/>
    <x v="1"/>
    <s v="Externo /IT"/>
    <m/>
    <s v="Oscar Flores/Marco Pacheco"/>
    <s v="Deyanira Blanco"/>
    <s v="Velia Niño, Marina Dávila"/>
    <s v="Tania Mercado"/>
    <s v="PGP NAL."/>
    <s v="Sí"/>
    <x v="0"/>
    <s v="Finanzas/RH/Compras/Nitropet"/>
    <n v="5"/>
    <n v="5"/>
    <n v="3"/>
    <n v="5"/>
    <n v="5"/>
    <n v="1"/>
    <n v="3"/>
    <n v="405"/>
    <n v="5"/>
    <n v="5"/>
    <n v="2"/>
    <n v="5"/>
    <n v="3"/>
    <n v="3"/>
    <n v="3"/>
    <n v="390"/>
    <n v="795"/>
    <s v="S: Se firma NDA  y contato. Se implementa nuevo desarrollo en sistema Bitácoras y Tesorería. Se inicia en Agosto piloto con 6 sucursales._x000a_N: En mes septiembre se avanza con implementación en 30 localidades y en octubre con las 46 localidades restantes, a partir de noviembre se inicia cancelación servicio panamericano. Evaluación proceso conductores para eliminación del manejo de efectivo en rutas para implementar en octubre"/>
    <m/>
    <n v="150000"/>
    <m/>
    <x v="1"/>
    <m/>
    <m/>
    <m/>
    <m/>
    <m/>
    <m/>
    <m/>
    <n v="0"/>
    <d v="2025-10-01T00:00:00"/>
    <m/>
    <x v="1"/>
  </r>
  <r>
    <m/>
    <m/>
    <m/>
    <m/>
    <s v="Integración total para la Satisfacción del Cliente (Visión 360º del Cliente) Etapa 1"/>
    <s v="Integración de los indicadores clave del cliente (Financiero + Servicio + Operativo + Comercial)  para la toma de decisiones en conjunto con la integración de oportunidades de negocio por anticiparnos a las necesidades de los clientes."/>
    <m/>
    <d v="2025-11-03T00:00:00"/>
    <x v="21"/>
    <x v="15"/>
    <m/>
    <s v="No iniciado"/>
    <x v="5"/>
    <m/>
    <x v="2"/>
    <x v="3"/>
    <s v="IT"/>
    <m/>
    <m/>
    <s v="Jesus Fraustro"/>
    <m/>
    <s v="Tania Mercado"/>
    <m/>
    <s v="Sí"/>
    <x v="4"/>
    <m/>
    <n v="3"/>
    <n v="1"/>
    <n v="2"/>
    <n v="5"/>
    <n v="0"/>
    <n v="3"/>
    <n v="5"/>
    <n v="285"/>
    <n v="3"/>
    <n v="3"/>
    <n v="2"/>
    <n v="4"/>
    <n v="4"/>
    <n v="3"/>
    <n v="5"/>
    <m/>
    <m/>
    <s v="Ya se tiene un avance con IT. Agendar una sesión con Equipo de CRM para evaluar la necesisdad y si se puede aprovechar algo que ya se tenga. Ya se tienen mapeados los campos y se detuvo con IT"/>
    <m/>
    <m/>
    <m/>
    <x v="5"/>
    <m/>
    <m/>
    <m/>
    <m/>
    <m/>
    <m/>
    <m/>
    <m/>
    <m/>
    <m/>
    <x v="6"/>
  </r>
  <r>
    <m/>
    <m/>
    <m/>
    <m/>
    <s v="Integración sistemas Docusign / CRM / Otros"/>
    <s v="Integración de los flujos y procesos de firma electrónica de documentos de PGP con la funcionalidad de CRM para detonar desde CRM los flujos de documentos a clientes. Evaluar potenciales integracion con otros potenciales proyectos como CLM de Salesforce / Contratos, etc"/>
    <m/>
    <d v="2025-11-03T00:00:00"/>
    <x v="21"/>
    <x v="15"/>
    <m/>
    <s v="No iniciado"/>
    <x v="4"/>
    <m/>
    <x v="3"/>
    <x v="3"/>
    <m/>
    <m/>
    <s v="Oscar Flores"/>
    <s v="Manuel Lozoya"/>
    <m/>
    <m/>
    <m/>
    <s v="Sí"/>
    <x v="3"/>
    <m/>
    <n v="5"/>
    <n v="5"/>
    <n v="2"/>
    <n v="5"/>
    <n v="3"/>
    <n v="3"/>
    <n v="3"/>
    <n v="390"/>
    <m/>
    <m/>
    <m/>
    <m/>
    <m/>
    <m/>
    <m/>
    <n v="0"/>
    <n v="390"/>
    <m/>
    <m/>
    <m/>
    <m/>
    <x v="5"/>
    <m/>
    <m/>
    <m/>
    <m/>
    <m/>
    <m/>
    <m/>
    <m/>
    <m/>
    <m/>
    <x v="6"/>
  </r>
  <r>
    <m/>
    <m/>
    <m/>
    <m/>
    <s v="Directorio de Localidades Linde en México"/>
    <s v="Directorio que presenta información de todas las localidades e inmuebles en Linde México. Consta de un visor de directorio que puede ser editado por los owners de localidades vía una APP."/>
    <m/>
    <d v="2025-09-01T00:00:00"/>
    <x v="3"/>
    <x v="28"/>
    <n v="19"/>
    <s v="On time"/>
    <x v="4"/>
    <s v="No"/>
    <x v="0"/>
    <x v="1"/>
    <s v="Digital"/>
    <s v="David Márquez"/>
    <s v="Diana Rodríguez"/>
    <s v="Claudia Oliden"/>
    <s v="NA"/>
    <s v="Miguel Delgado"/>
    <s v="Legal"/>
    <s v="Sí"/>
    <x v="1"/>
    <s v="Legal"/>
    <n v="5"/>
    <n v="1"/>
    <n v="5"/>
    <n v="3"/>
    <n v="1"/>
    <n v="3"/>
    <n v="3"/>
    <n v="315"/>
    <n v="5"/>
    <n v="5"/>
    <n v="4"/>
    <n v="3"/>
    <n v="5"/>
    <n v="5"/>
    <n v="5"/>
    <n v="480"/>
    <n v="795"/>
    <s v="S: APP y visor finalizado. Como segunda etapa es pedir el apoyo de los dueños de los negocios para terminar de alimentar datos faltantes de localidades."/>
    <m/>
    <s v="Compliance / Control"/>
    <m/>
    <x v="1"/>
    <m/>
    <m/>
    <m/>
    <m/>
    <m/>
    <m/>
    <m/>
    <n v="0"/>
    <m/>
    <m/>
    <x v="1"/>
  </r>
  <r>
    <m/>
    <n v="57"/>
    <m/>
    <m/>
    <s v="Integración Argus con CRM "/>
    <s v="Integración información organizada de contratos con Argus a CRM"/>
    <m/>
    <d v="2025-05-23T00:00:00"/>
    <x v="21"/>
    <x v="15"/>
    <m/>
    <s v="Stand by"/>
    <x v="5"/>
    <s v="No"/>
    <x v="4"/>
    <x v="3"/>
    <s v="TBD"/>
    <s v="NA"/>
    <s v="Edgar Madrigal"/>
    <s v="NinfaEdith Fernández"/>
    <m/>
    <s v="Tania Mercado"/>
    <s v="Finanzas /Compras / IT"/>
    <s v="Sí"/>
    <x v="1"/>
    <s v="Finanzas/RH/Compras/Nitropet"/>
    <n v="3"/>
    <n v="5"/>
    <n v="3"/>
    <n v="5"/>
    <n v="1"/>
    <n v="3"/>
    <n v="5"/>
    <n v="375"/>
    <n v="3"/>
    <n v="5"/>
    <n v="3"/>
    <n v="5"/>
    <n v="3"/>
    <n v="3"/>
    <n v="3"/>
    <n v="375"/>
    <n v="750"/>
    <s v="S: Por iniciar._x000a_N: Se programará sesión con NinfaEdith Fdz, Edgar Madrigal y Gerardo Moya."/>
    <s v="En siguiente sesión de validación con PYC se definirá alcance de este proyecto para tocar luego base con Edgar Madrigal. Revisar con Ninfaedith_x000a_Pudiera haber una sustitución de esta funcionalidad por el CLM con Sales Force, proyecto con Legal. Evaluar_x000a_"/>
    <m/>
    <m/>
    <x v="5"/>
    <m/>
    <m/>
    <m/>
    <m/>
    <m/>
    <m/>
    <m/>
    <n v="0"/>
    <m/>
    <m/>
    <x v="6"/>
  </r>
  <r>
    <m/>
    <m/>
    <m/>
    <m/>
    <s v="Inspección técnica digital de reclamaciones por contenedor producto "/>
    <s v="Habilitar los checklists de inspección técnica en formato digital para el equipo de operaciones cuando analicen sus reclamaciones de producto y contenedor y esté sincronizado con el sistema de reclamaciones"/>
    <m/>
    <d v="2025-11-03T00:00:00"/>
    <x v="21"/>
    <x v="15"/>
    <m/>
    <s v="No iniciado"/>
    <x v="5"/>
    <m/>
    <x v="0"/>
    <x v="3"/>
    <s v="Digital"/>
    <m/>
    <m/>
    <s v="Jesus Fraustro"/>
    <m/>
    <m/>
    <m/>
    <s v="Sí"/>
    <x v="4"/>
    <m/>
    <n v="3"/>
    <n v="1"/>
    <n v="2"/>
    <n v="5"/>
    <n v="1"/>
    <n v="1"/>
    <n v="5"/>
    <n v="270"/>
    <m/>
    <m/>
    <m/>
    <m/>
    <m/>
    <m/>
    <m/>
    <m/>
    <m/>
    <m/>
    <m/>
    <m/>
    <m/>
    <x v="5"/>
    <m/>
    <m/>
    <m/>
    <m/>
    <m/>
    <m/>
    <m/>
    <m/>
    <m/>
    <m/>
    <x v="6"/>
  </r>
  <r>
    <m/>
    <n v="98"/>
    <m/>
    <m/>
    <s v="Desarrollo de APP para alta de prospectos de PSOs MAPAX de  Atmósfera controlada para alimentos."/>
    <s v="Desarrollo de una BD y APP que pueda alimentar la fuerza de ventas con proyectos prospecto para las PSOs MAPAX de atmósfera controlada para Alimentos. La APP servirá para asesorar a los vendedores de acuerdo a sus prospectos por parte de Nineth Gallegos y además llevar una administración de captura de leads para el negocio de Alimentos y Bebidas (desarrollo de mercado). La APP quedó instertada en el sitio de Sharepoint de Alimentos y Bebidas, también desarrollado por el área de Digitalización y Procesos."/>
    <m/>
    <d v="2025-06-25T00:00:00"/>
    <x v="56"/>
    <x v="39"/>
    <n v="19"/>
    <s v="On time"/>
    <x v="2"/>
    <s v="No"/>
    <x v="0"/>
    <x v="1"/>
    <s v="Digital"/>
    <s v="Santiago Juárez"/>
    <s v="Nineth Gallegos"/>
    <s v="Nineth Gallegos"/>
    <s v="NA"/>
    <s v="José Ramón Rodríguez"/>
    <s v="Desarrollo de Negocios"/>
    <s v="Sí"/>
    <x v="1"/>
    <s v="Marketing/Ventas Cilindros"/>
    <n v="3"/>
    <n v="1"/>
    <n v="2"/>
    <n v="5"/>
    <n v="0"/>
    <n v="3"/>
    <n v="0"/>
    <n v="210"/>
    <n v="5"/>
    <n v="5"/>
    <n v="4"/>
    <n v="5"/>
    <n v="3"/>
    <n v="5"/>
    <n v="5"/>
    <n v="480"/>
    <n v="690"/>
    <s v="S: Se tienes ya  la APP de maduración, pero se que requiere ser agregadas el resto de PSOs. Como una siguiente etapa, se verá con Edgar Madrigal y Cindy Lozano si en CRM se puede poner la información para evitar tener una herramienta que pueda estar en CRM integrada."/>
    <m/>
    <s v="Ventas"/>
    <m/>
    <x v="7"/>
    <m/>
    <m/>
    <m/>
    <m/>
    <m/>
    <m/>
    <m/>
    <n v="0"/>
    <m/>
    <m/>
    <x v="1"/>
  </r>
  <r>
    <s v="E1"/>
    <n v="1"/>
    <m/>
    <m/>
    <s v="Datawarehouse de logística para KPIS logística"/>
    <s v="Creación de un Dataware house para KPIS logística."/>
    <m/>
    <s v="PROYECTO ANTERIOR"/>
    <x v="54"/>
    <x v="10"/>
    <n v="416"/>
    <s v="On time"/>
    <x v="0"/>
    <s v="No"/>
    <x v="3"/>
    <x v="1"/>
    <s v="Externo"/>
    <s v="NA"/>
    <s v="Mayela Ramírez"/>
    <s v="Mayela Ramírez"/>
    <s v="Juan España y  proveedor externo"/>
    <s v="Miguel Delgado"/>
    <s v="Operaciones"/>
    <s v="Sí"/>
    <x v="1"/>
    <s v="Producción/Distribución Envasados"/>
    <n v="5"/>
    <n v="5"/>
    <n v="5"/>
    <n v="5"/>
    <n v="0"/>
    <n v="5"/>
    <n v="5"/>
    <n v="450"/>
    <n v="4"/>
    <n v="4"/>
    <n v="1"/>
    <n v="5"/>
    <n v="3"/>
    <n v="1"/>
    <n v="5"/>
    <n v="345"/>
    <n v="795"/>
    <s v="S: Modelo de datos liberado con el que se han podido construir 3 tableros de indicadores para Distribución._x000a_N: Mantener el modelo y seguir construyendo herramientas basadas en el modelo construido"/>
    <s v="Mayela Ramírez confirma que el proyecto ya está terminado, inlusive los tableros que requiere. Lo que actualmente hace es tener un seguimiento con IT en caso de que algún tablero presente alguna falla."/>
    <s v="Reducción de Tiempo"/>
    <m/>
    <x v="0"/>
    <m/>
    <m/>
    <m/>
    <m/>
    <m/>
    <m/>
    <m/>
    <n v="0"/>
    <m/>
    <m/>
    <x v="1"/>
  </r>
  <r>
    <m/>
    <m/>
    <m/>
    <m/>
    <s v="Firma Electrónica de documentos legales (Home Care) Fase 2"/>
    <s v="Proceso digital para la firma de documentos legales que soportan activos de Linde._x000a_"/>
    <m/>
    <d v="2025-11-03T00:00:00"/>
    <x v="21"/>
    <x v="15"/>
    <m/>
    <s v="No iniciado"/>
    <x v="4"/>
    <m/>
    <x v="3"/>
    <x v="3"/>
    <m/>
    <m/>
    <s v="Oscar Flores"/>
    <s v="Manuel Lozoya"/>
    <m/>
    <m/>
    <m/>
    <s v="Sí"/>
    <x v="3"/>
    <m/>
    <n v="5"/>
    <n v="5"/>
    <n v="2"/>
    <n v="5"/>
    <n v="3"/>
    <n v="3"/>
    <n v="3"/>
    <n v="390"/>
    <n v="3"/>
    <n v="1"/>
    <n v="2"/>
    <n v="5"/>
    <n v="1"/>
    <n v="3"/>
    <n v="3"/>
    <n v="270"/>
    <n v="660"/>
    <s v="En proceso está la Fase 1 durante 2026 Gases Envasados y Crédito"/>
    <m/>
    <m/>
    <m/>
    <x v="5"/>
    <m/>
    <m/>
    <m/>
    <m/>
    <m/>
    <m/>
    <m/>
    <m/>
    <m/>
    <m/>
    <x v="6"/>
  </r>
  <r>
    <m/>
    <n v="92"/>
    <m/>
    <m/>
    <s v="Dashboard Digital de KPI´s  Administrativos para Sucursales"/>
    <s v="Herramienta donde se integran los KPIs de forma diaria para seguimiento y toma de acciones de forma oportuna en temas adminisrativos: reclamaciones, bitácoras, uso HH, Conciliación rutas, transitos, permisos, gastos que actualmente se integran manualmente."/>
    <m/>
    <d v="2025-04-01T00:00:00"/>
    <x v="37"/>
    <x v="19"/>
    <n v="52"/>
    <s v="On time"/>
    <x v="4"/>
    <m/>
    <x v="1"/>
    <x v="1"/>
    <m/>
    <s v="Aldo Maldonado"/>
    <s v="Oscar Flores"/>
    <s v="Oscar Flores"/>
    <m/>
    <s v="José Ramón Rodríguez"/>
    <s v="PGP Nacional"/>
    <s v="Sí"/>
    <x v="0"/>
    <s v="Marketing/Ventas Cilindros"/>
    <n v="3"/>
    <n v="5"/>
    <n v="1"/>
    <n v="5"/>
    <n v="0"/>
    <n v="1"/>
    <n v="3"/>
    <n v="270"/>
    <n v="5"/>
    <n v="5"/>
    <n v="2"/>
    <n v="3"/>
    <n v="5"/>
    <n v="3"/>
    <n v="5"/>
    <n v="420"/>
    <n v="690"/>
    <s v="S: Se libera la herramienta, se da capacitación a usuarios._x000a_N: Se dará acceso a gerentes comerciales."/>
    <m/>
    <s v="Compliance"/>
    <m/>
    <x v="1"/>
    <m/>
    <m/>
    <m/>
    <m/>
    <m/>
    <m/>
    <m/>
    <n v="0"/>
    <m/>
    <m/>
    <x v="1"/>
  </r>
  <r>
    <m/>
    <n v="3"/>
    <s v="AM03225"/>
    <m/>
    <s v="Dashboard Digital de Inventarios Hardgoods."/>
    <s v="Herramienta de análisis de inventarios de Hardgoods, rotación, venta, recepciones, precios, que permite tomar decisiones expeditas para reducir los inventarios en lento movimiento y añejamiento."/>
    <m/>
    <d v="2025-03-10T00:00:00"/>
    <x v="57"/>
    <x v="34"/>
    <n v="51"/>
    <s v="On time"/>
    <x v="2"/>
    <s v="No"/>
    <x v="0"/>
    <x v="1"/>
    <s v="IT Juan España*"/>
    <s v="Braulio Martínez"/>
    <s v="Marco Pacheco"/>
    <s v="Nancy González"/>
    <s v="Gerardo Moya"/>
    <s v="José Ramón Rodríguez"/>
    <s v="PGP NAL."/>
    <s v="Sí"/>
    <x v="1"/>
    <s v="Marketing/Ventas Cilindros"/>
    <n v="3"/>
    <n v="5"/>
    <n v="2"/>
    <n v="5"/>
    <n v="5"/>
    <n v="3"/>
    <n v="5"/>
    <n v="420"/>
    <n v="5"/>
    <n v="5"/>
    <n v="4"/>
    <n v="5"/>
    <n v="5"/>
    <n v="5"/>
    <n v="5"/>
    <n v="510"/>
    <n v="930"/>
    <s v="S: Terminado el tablero_x000a_N: Hay una columna que aunque está definida la información tiene inconsistencia pero se requiere que Juan España proporcione la información correcta. Se está dando seguimiento."/>
    <s v="Terminado el visor."/>
    <n v="100000"/>
    <m/>
    <x v="0"/>
    <m/>
    <m/>
    <m/>
    <m/>
    <m/>
    <m/>
    <m/>
    <n v="0"/>
    <d v="2025-08-01T00:00:00"/>
    <d v="2026-07-01T00:00:00"/>
    <x v="1"/>
  </r>
  <r>
    <m/>
    <n v="1"/>
    <m/>
    <m/>
    <s v="Dashboard del Cost to Serve. "/>
    <s v="Herramienta que permite calcular la rentabilidad por cliente / producto para basados en el cost to serve a nivel detalle que permitirá ajustar precios y tomar decisiones que incfrementen la retabilidad el negocio PGP"/>
    <m/>
    <d v="2024-09-01T00:00:00"/>
    <x v="58"/>
    <x v="13"/>
    <n v="212"/>
    <s v="On time"/>
    <x v="4"/>
    <m/>
    <x v="0"/>
    <x v="1"/>
    <s v="Digital "/>
    <s v="Santiago Juárez"/>
    <s v="Oscar Flores"/>
    <s v="Oscar Flores"/>
    <s v="Gerardo Moya"/>
    <s v="José Ramón Rodríguez"/>
    <s v="PGP NAL."/>
    <s v="Sí"/>
    <x v="3"/>
    <s v="Marketing/Ventas Cilindros"/>
    <n v="5"/>
    <n v="5"/>
    <n v="2"/>
    <n v="5"/>
    <n v="3"/>
    <n v="3"/>
    <n v="3"/>
    <n v="390"/>
    <n v="5"/>
    <n v="5"/>
    <n v="3"/>
    <n v="5"/>
    <n v="5"/>
    <n v="3"/>
    <n v="5"/>
    <n v="465"/>
    <n v="855"/>
    <s v="S: Ya se hizo el desarrollo, se encuentra en validación y pruebas_x000a_N: Terminar las pruebas y liberarlo est.. Mar25. Calcular Beneficios"/>
    <s v="1. Se programan sesiones de seguimiento de avances 1 vez a la semana, Sem 24 al 28 de feb_x000a_2. Al terminar la primer corrida de información y ver el potencial de clientes, se hará un plan de acción para modificar precios a manera de piloto._x000a_3. Definir plan de despliegue con Gtes. comerciales - Mar 30"/>
    <s v="Incremento de precio extraordinario a cliente con bajo margen (revisar resultados en primer corrida)"/>
    <n v="15000"/>
    <x v="7"/>
    <m/>
    <m/>
    <m/>
    <m/>
    <m/>
    <m/>
    <m/>
    <n v="0"/>
    <m/>
    <m/>
    <x v="1"/>
  </r>
  <r>
    <m/>
    <n v="129"/>
    <m/>
    <m/>
    <s v="Fase 2 de sistema de dotaciones"/>
    <s v="Terminar integraciones con JDE y CRM como etapa 2 del proyecto._x000a_"/>
    <m/>
    <d v="2024-12-01T00:00:00"/>
    <x v="21"/>
    <x v="15"/>
    <m/>
    <s v="No iniciado"/>
    <x v="4"/>
    <m/>
    <x v="3"/>
    <x v="3"/>
    <s v="SSC"/>
    <m/>
    <s v="Erika Acosta"/>
    <s v="Erika Acosta"/>
    <s v="Sergio Villalobos"/>
    <s v="Tania Mercado"/>
    <s v="Excelencia operacional "/>
    <s v="Sí"/>
    <x v="3"/>
    <s v="Finanzas/RH/Compras/Nitropet"/>
    <n v="3"/>
    <n v="5"/>
    <n v="1"/>
    <n v="5"/>
    <n v="0"/>
    <n v="1"/>
    <n v="3"/>
    <n v="270"/>
    <m/>
    <m/>
    <m/>
    <m/>
    <m/>
    <m/>
    <m/>
    <n v="0"/>
    <n v="270"/>
    <s v="S: Revisar con Montserrat Mejía"/>
    <s v="1. Sesión con Erika Acosta para validar el alcance de requerimientos y como acelerar el proyecto - 3 al 7 de marzo"/>
    <m/>
    <m/>
    <x v="9"/>
    <m/>
    <m/>
    <m/>
    <m/>
    <m/>
    <m/>
    <m/>
    <n v="0"/>
    <m/>
    <m/>
    <x v="6"/>
  </r>
  <r>
    <m/>
    <n v="126"/>
    <m/>
    <m/>
    <s v="Automatización de la Facturación por cilindros en lento movimiento."/>
    <s v="Facturación automática de cilindros en lento movimiento, incluye un proceso simple de autorización.  Evitar la generación manual del proceso de facturación."/>
    <m/>
    <d v="2024-12-01T00:00:00"/>
    <x v="21"/>
    <x v="15"/>
    <m/>
    <s v="No iniciado"/>
    <x v="2"/>
    <m/>
    <x v="3"/>
    <x v="3"/>
    <s v="IT Local "/>
    <m/>
    <s v="Jorge Ruíz"/>
    <s v="Manuel Lozoya"/>
    <m/>
    <s v="Jose Ramón"/>
    <m/>
    <s v="Sí"/>
    <x v="3"/>
    <s v="Marketing/Ventas Cilindros"/>
    <n v="4"/>
    <n v="5"/>
    <n v="3"/>
    <n v="5"/>
    <n v="4"/>
    <n v="3"/>
    <n v="3"/>
    <n v="405"/>
    <m/>
    <m/>
    <m/>
    <m/>
    <m/>
    <m/>
    <m/>
    <n v="0"/>
    <n v="405"/>
    <s v="S: Definir requerimientos para la solución"/>
    <s v="1. Revisar alcance con reporte de lento movimiento de TA - 3 al 7 de Marzo"/>
    <m/>
    <m/>
    <x v="5"/>
    <m/>
    <m/>
    <m/>
    <m/>
    <m/>
    <m/>
    <m/>
    <n v="0"/>
    <m/>
    <m/>
    <x v="6"/>
  </r>
  <r>
    <m/>
    <m/>
    <m/>
    <m/>
    <s v="Documentación de reclamaciones Omnicanal con validación de procedencia"/>
    <s v="Habilitar a nuestros clientes y pacientes que puedan levantar sus reclamaciones por cualquier canal digital: portal de clientes, app RL, app Medigas, WhatsApp Medigas, WhatsApp Envasados, WhatsApp Bulk, validando la fecha de entrega del producto o del servicio en nuestros sistemas internos. Fase 1 México, Fase 2 PHN"/>
    <s v="Darle Autonomía al Cliente para que registre su reclamación y darle seguimiento"/>
    <d v="2025-11-03T00:00:00"/>
    <x v="21"/>
    <x v="15"/>
    <m/>
    <s v="No iniciado"/>
    <x v="5"/>
    <m/>
    <x v="4"/>
    <x v="3"/>
    <s v="IT"/>
    <m/>
    <m/>
    <s v="Jesus Fraustro"/>
    <m/>
    <s v="Tania Mercado"/>
    <m/>
    <s v="Sí"/>
    <x v="4"/>
    <s v="Servicio al cliente"/>
    <n v="3"/>
    <n v="1"/>
    <n v="3"/>
    <n v="5"/>
    <n v="1"/>
    <n v="3"/>
    <n v="3"/>
    <n v="285"/>
    <m/>
    <m/>
    <m/>
    <m/>
    <m/>
    <n v="1"/>
    <m/>
    <m/>
    <m/>
    <s v="Se tiene el diagrama avanzado en conjunto con el área de Transformación Digital"/>
    <s v="Una complejidad adicional es certificar el sistema en el sistema de Calidad. Esto implicaría certificar el sistema por donde se registre la reclamación"/>
    <m/>
    <m/>
    <x v="5"/>
    <m/>
    <m/>
    <m/>
    <m/>
    <m/>
    <m/>
    <m/>
    <m/>
    <m/>
    <m/>
    <x v="6"/>
  </r>
  <r>
    <m/>
    <n v="110"/>
    <m/>
    <m/>
    <s v="Tablero de KPI´s de Producción &gt;PGP"/>
    <s v="Tablero en PowerBi donde se muestren los principales KPIs de Operaciones."/>
    <m/>
    <d v="2025-11-01T00:00:00"/>
    <x v="21"/>
    <x v="15"/>
    <m/>
    <s v="No iniciado"/>
    <x v="3"/>
    <m/>
    <x v="0"/>
    <x v="3"/>
    <s v="Digital "/>
    <m/>
    <s v="Gonzalo Espinosa"/>
    <s v="Arturo Lozano"/>
    <m/>
    <s v="Zaida Del Llano"/>
    <s v="Operaciones"/>
    <s v="Sí"/>
    <x v="0"/>
    <s v="Producción/Distribución Envasados"/>
    <n v="4"/>
    <n v="5"/>
    <n v="1"/>
    <n v="5"/>
    <n v="0"/>
    <n v="1"/>
    <n v="3"/>
    <n v="285"/>
    <n v="5"/>
    <n v="5"/>
    <n v="2"/>
    <n v="3"/>
    <n v="3"/>
    <n v="3"/>
    <n v="5"/>
    <n v="390"/>
    <n v="675"/>
    <s v="S: Actualmente Aldo desarrolló parte del tablero. Faltan datos que requieren de un desarrollo para completar el tablero. Se requiere un desarrollo para el registro de las horas hombre (no existe actualmente)_x000a_N. Reunión con líder de operaciones / negocio para definir requerimientos y alcances"/>
    <s v="1. Sesión para revisar alcance del reporte de Aldo y levantar requerimientos de negocio - 3 al 7 de Mar"/>
    <m/>
    <m/>
    <x v="16"/>
    <m/>
    <m/>
    <m/>
    <m/>
    <m/>
    <m/>
    <m/>
    <n v="0"/>
    <m/>
    <m/>
    <x v="6"/>
  </r>
  <r>
    <m/>
    <n v="133"/>
    <m/>
    <m/>
    <s v="Sitio de Sharepoint PGP (Integrar un sitio por secciones)"/>
    <s v="Portal del Negocio dividido por secciones"/>
    <m/>
    <d v="2025-03-07T00:00:00"/>
    <x v="21"/>
    <x v="15"/>
    <m/>
    <s v="No iniciado"/>
    <x v="3"/>
    <m/>
    <x v="1"/>
    <x v="3"/>
    <s v="Digital "/>
    <m/>
    <s v="Gonzalo Espinosa"/>
    <s v="Arturo Lozano"/>
    <m/>
    <s v="Zaida Del Llano"/>
    <s v="Operaciones"/>
    <s v="Sí"/>
    <x v="1"/>
    <s v="Producción/Distribución Envasados"/>
    <n v="4"/>
    <n v="5"/>
    <n v="4"/>
    <n v="5"/>
    <n v="0"/>
    <n v="1"/>
    <n v="5"/>
    <n v="360"/>
    <n v="5"/>
    <n v="5"/>
    <n v="3"/>
    <n v="3"/>
    <n v="3"/>
    <n v="3"/>
    <n v="5"/>
    <n v="405"/>
    <n v="765"/>
    <s v="Revisar con el negocio la estructura"/>
    <m/>
    <m/>
    <m/>
    <x v="17"/>
    <m/>
    <m/>
    <m/>
    <m/>
    <m/>
    <m/>
    <m/>
    <n v="0"/>
    <m/>
    <m/>
    <x v="6"/>
  </r>
  <r>
    <m/>
    <n v="106"/>
    <m/>
    <m/>
    <s v="Herramienta Digital de Apoyo en conciliación de inventario físicos de Trackabout"/>
    <s v="Poder incluir Tránsitos en los conteos mensuales para facilitar el proceso"/>
    <m/>
    <d v="2025-11-01T00:00:00"/>
    <x v="21"/>
    <x v="15"/>
    <m/>
    <s v="No iniciado"/>
    <x v="3"/>
    <m/>
    <x v="3"/>
    <x v="3"/>
    <s v="Digital "/>
    <m/>
    <s v="Gonzalo Espinosa"/>
    <s v="Hector Cuellar"/>
    <s v="Uriel Torres"/>
    <s v="Zaida Del Llano"/>
    <s v="Operaciones"/>
    <s v="Sí"/>
    <x v="3"/>
    <s v="Finanzas/RH/Compras/Nitropet"/>
    <n v="4"/>
    <n v="5"/>
    <n v="2"/>
    <n v="5"/>
    <n v="1"/>
    <n v="5"/>
    <n v="3"/>
    <n v="375"/>
    <n v="3"/>
    <n v="3"/>
    <n v="2"/>
    <n v="3"/>
    <n v="3"/>
    <n v="3"/>
    <n v="3"/>
    <n v="300"/>
    <n v="675"/>
    <s v="S: Se identificó la necesidad con grupo de implementación de TA. Se realizaron unas pruebas en la versión de TA en Puebla. Se identificaron requerimientos del negocio que no cubre la funcionalidad actual y es neCésario para el negocio. Se tiene que realizar una conciliación. Ej. No funcionaba botón de cilindro perdido. Temas con los estatus. Proveedor de TA está realizando los cambios._x000a_N: En espera de modificaciones solicitadas en modulo de TA, probar, validar y liberar"/>
    <s v="El inventario fisico ya se está tomando. El"/>
    <m/>
    <m/>
    <x v="18"/>
    <m/>
    <m/>
    <m/>
    <m/>
    <m/>
    <m/>
    <m/>
    <n v="0"/>
    <m/>
    <m/>
    <x v="0"/>
  </r>
  <r>
    <m/>
    <n v="120"/>
    <m/>
    <m/>
    <s v="Conexión CONSOL con TA para el rastreo de cilindros de Gases Especiales"/>
    <s v="Fase 1. Rastrear con TA los cilindros pedidos a través de CONSOL desde su salida de planta Santo Domingo a localidades Linde y posteriormente al cliente._x000a_Fase 2. Programación automática en JDE_x000a_"/>
    <m/>
    <d v="2024-12-01T00:00:00"/>
    <x v="21"/>
    <x v="15"/>
    <m/>
    <s v="No iniciado"/>
    <x v="5"/>
    <m/>
    <x v="3"/>
    <x v="3"/>
    <s v="SSC"/>
    <m/>
    <s v="Raúl Gallegos "/>
    <s v="Arael Mejía"/>
    <s v="TBD"/>
    <s v="Aldo Maldonado"/>
    <m/>
    <s v="Sí"/>
    <x v="3"/>
    <m/>
    <n v="5"/>
    <n v="5"/>
    <n v="3"/>
    <n v="5"/>
    <n v="1"/>
    <n v="3"/>
    <n v="3"/>
    <n v="375"/>
    <m/>
    <m/>
    <m/>
    <m/>
    <m/>
    <m/>
    <m/>
    <n v="0"/>
    <n v="375"/>
    <s v="S: Actualmente se tienen herramientas como Green Mile que permite rastrear un pedido._x000a_N: Revisar con el negocio los requerimientos para definir alcance"/>
    <m/>
    <m/>
    <m/>
    <x v="9"/>
    <m/>
    <m/>
    <m/>
    <m/>
    <m/>
    <m/>
    <m/>
    <n v="0"/>
    <m/>
    <m/>
    <x v="6"/>
  </r>
  <r>
    <m/>
    <m/>
    <m/>
    <m/>
    <s v="Comportamiento de las ventas con AI "/>
    <s v="Uso de AI para análisis de tendencias y patrones en las ventas. (Churn rate, tendencias, ctes en riesgo, )"/>
    <m/>
    <d v="2025-11-03T00:00:00"/>
    <x v="21"/>
    <x v="15"/>
    <m/>
    <s v="No iniciado"/>
    <x v="2"/>
    <m/>
    <x v="2"/>
    <x v="3"/>
    <s v="Digital EU"/>
    <m/>
    <s v="Oscar Flores"/>
    <s v="Manuel Lozoya"/>
    <m/>
    <s v="Jose Ramón"/>
    <m/>
    <s v="Sí"/>
    <x v="4"/>
    <s v="Marketing/Ventas Cilindros"/>
    <n v="4"/>
    <n v="5"/>
    <n v="3"/>
    <n v="5"/>
    <n v="3"/>
    <n v="3"/>
    <n v="5"/>
    <n v="420"/>
    <n v="5"/>
    <n v="5"/>
    <n v="1"/>
    <n v="5"/>
    <n v="3"/>
    <n v="4"/>
    <n v="2"/>
    <m/>
    <m/>
    <m/>
    <m/>
    <m/>
    <m/>
    <x v="5"/>
    <m/>
    <m/>
    <m/>
    <m/>
    <m/>
    <m/>
    <m/>
    <m/>
    <m/>
    <m/>
    <x v="6"/>
  </r>
  <r>
    <s v="A2"/>
    <n v="121"/>
    <m/>
    <m/>
    <s v="COMPENSA Sistema de compensación variable para Retail  (Ventas)  "/>
    <s v="Sistema para calcular la compensación variable de personal comercial de Retail._x000a_"/>
    <m/>
    <d v="2024-12-01T00:00:00"/>
    <x v="21"/>
    <x v="15"/>
    <m/>
    <s v="No iniciado"/>
    <x v="2"/>
    <m/>
    <x v="3"/>
    <x v="3"/>
    <s v="IT Local"/>
    <m/>
    <s v="Marco Pacheco"/>
    <s v="NinfaEdith Fernández / Deyanira Blanco (negocio)"/>
    <s v="Juan Lopez_x000a_ Julio Olvera"/>
    <s v="José Ramón Rodríguez"/>
    <s v="PGP Nte./ Occidente / Noroeste"/>
    <s v="Sí"/>
    <x v="0"/>
    <s v="Marketing/Ventas Cilindros"/>
    <n v="4"/>
    <n v="5"/>
    <n v="2"/>
    <n v="5"/>
    <n v="1"/>
    <n v="1"/>
    <n v="3"/>
    <n v="315"/>
    <m/>
    <m/>
    <m/>
    <m/>
    <m/>
    <m/>
    <m/>
    <n v="0"/>
    <n v="315"/>
    <s v="S: Se desarrollo una primer etapa para Bulk que termina en Mar25, se decisión poner on Hold el alcance para PGP_x000a_N: Retomar proyecto para PGP. Primero Definir reglas de negocio"/>
    <m/>
    <m/>
    <m/>
    <x v="19"/>
    <m/>
    <m/>
    <m/>
    <m/>
    <m/>
    <m/>
    <m/>
    <n v="0"/>
    <m/>
    <m/>
    <x v="6"/>
  </r>
  <r>
    <m/>
    <n v="77"/>
    <m/>
    <m/>
    <s v="Cobro automático de rentas y mtto. a clientes de contado"/>
    <s v="Automatizar el cobro de rentas y mantenimientos a clientes de contado."/>
    <m/>
    <d v="2024-12-01T00:00:00"/>
    <x v="21"/>
    <x v="15"/>
    <m/>
    <s v="No iniciado"/>
    <x v="2"/>
    <m/>
    <x v="3"/>
    <x v="3"/>
    <s v="IT Local"/>
    <m/>
    <s v="Marco Pacheco"/>
    <s v="Deyanira Blanco "/>
    <m/>
    <s v="José Ramón Rodríguez"/>
    <m/>
    <s v="Sí"/>
    <x v="0"/>
    <s v="Marketing/Ventas Cilindros"/>
    <n v="3"/>
    <n v="1"/>
    <n v="3"/>
    <n v="5"/>
    <n v="5"/>
    <n v="5"/>
    <n v="5"/>
    <n v="405"/>
    <n v="4"/>
    <n v="3"/>
    <n v="2"/>
    <n v="3"/>
    <n v="3"/>
    <n v="3"/>
    <n v="3"/>
    <n v="315"/>
    <n v="720"/>
    <s v="S: Automatizar el cobro de rentas y Mattos a clientes de Contado / Crédito_x000a_N: Realizar Junta para entender requerimientos del negocio. Sesión con Alejandro Torres / Deyanira Blanco / Rubén / Oscar Flores  Monterrubio. Evaluar uso de un Orquestador"/>
    <s v="Agendar sesión para definir requerimientos de Negocio 3Mar25"/>
    <m/>
    <m/>
    <x v="5"/>
    <m/>
    <m/>
    <m/>
    <m/>
    <m/>
    <m/>
    <m/>
    <n v="0"/>
    <m/>
    <m/>
    <x v="6"/>
  </r>
  <r>
    <m/>
    <n v="86"/>
    <m/>
    <m/>
    <s v="Cambio de reporte rotación de tableau a Power BI"/>
    <s v="Migración de reportes de Tableau a power BI por Directriz._x000a_"/>
    <m/>
    <s v="TBD"/>
    <x v="59"/>
    <x v="15"/>
    <m/>
    <s v="Cancelado"/>
    <x v="3"/>
    <m/>
    <x v="1"/>
    <x v="2"/>
    <s v="Digital "/>
    <m/>
    <s v="Erika Acosta"/>
    <s v="Erika Acosta"/>
    <s v="TBD"/>
    <s v="Aldo Maldonado"/>
    <m/>
    <s v="Sí"/>
    <x v="3"/>
    <s v="Producción/Distribución Envasados"/>
    <n v="3"/>
    <n v="5"/>
    <n v="2"/>
    <n v="5"/>
    <n v="0"/>
    <n v="3"/>
    <n v="3"/>
    <n v="315"/>
    <n v="5"/>
    <n v="5"/>
    <n v="2"/>
    <n v="5"/>
    <n v="3"/>
    <n v="3"/>
    <n v="3"/>
    <n v="390"/>
    <n v="705"/>
    <s v="S: Ya se tiene una versión actual, los cambios están en están en desarrollo, se ha dado prioridad a Homecare_x000a_N: Terminar desarrollos, validar información y desplegar."/>
    <s v="1. Sesión de seguimiento con Gerardo y Erika para armar plan de trabajo y prioridad para la migración de los reportes semana 24 al 28 de feb_x000a_2. Agosto 2025 : Se hará una sesión de alineación para validar requerimientos sobre una nueva aplicación y necesidad.  Dependiendo de esta sesión se decidí si iniciar con la migración de tableau a power BI, se coloca en HOLD hasta nuevo aviso."/>
    <m/>
    <m/>
    <x v="5"/>
    <m/>
    <m/>
    <m/>
    <m/>
    <m/>
    <m/>
    <m/>
    <n v="0"/>
    <m/>
    <m/>
    <x v="3"/>
  </r>
  <r>
    <m/>
    <n v="90"/>
    <m/>
    <n v="30619"/>
    <s v="Cambio de reporte GAP / inventario de tableau a Power BI"/>
    <s v="Migración de reportes de Tableau a power BI."/>
    <m/>
    <s v="TBD"/>
    <x v="60"/>
    <x v="32"/>
    <n v="489"/>
    <s v="On time"/>
    <x v="3"/>
    <m/>
    <x v="2"/>
    <x v="1"/>
    <s v="IT"/>
    <m/>
    <s v="Erika Acosta"/>
    <s v="Erika Acosta"/>
    <s v="Gustavo Primo / Juan Romero "/>
    <s v="Aldo Maldonado"/>
    <m/>
    <s v="Sí"/>
    <x v="3"/>
    <s v="Producción/Distribución Envasados"/>
    <n v="3"/>
    <n v="5"/>
    <n v="2"/>
    <n v="5"/>
    <n v="0"/>
    <n v="3"/>
    <n v="3"/>
    <n v="315"/>
    <n v="5"/>
    <n v="5"/>
    <n v="2"/>
    <n v="5"/>
    <n v="3"/>
    <n v="3"/>
    <n v="3"/>
    <n v="390"/>
    <n v="705"/>
    <s v="S: Ya se tiene una versión actual, los cambios están en desarrollo, se ha dado prioridad a Homecare_x000a_N: Terminar desarrollos, validar información y desplegar. Revision final ultima semana de Mayo"/>
    <s v="1. Sesión de seguimiento con Gerardo y Erika para armar plan de trabajo y prioridad para la migración de los reportes semana 24 al 28 de feb"/>
    <s v="Control de Activos"/>
    <m/>
    <x v="0"/>
    <m/>
    <m/>
    <m/>
    <m/>
    <m/>
    <m/>
    <m/>
    <n v="0"/>
    <m/>
    <m/>
    <x v="1"/>
  </r>
  <r>
    <m/>
    <m/>
    <m/>
    <m/>
    <s v="Clippings v2"/>
    <s v="Habilitar un nuevo sistema de gestión de contenido (wordpress) para clippings México &amp; PHN donde los colaboradores puedan interactuar con la información de la plataforma con acceso directo a fuentes web"/>
    <m/>
    <d v="2025-11-03T00:00:00"/>
    <x v="21"/>
    <x v="15"/>
    <m/>
    <s v="No iniciado"/>
    <x v="5"/>
    <m/>
    <x v="3"/>
    <x v="3"/>
    <m/>
    <m/>
    <s v="Jesus Fraustro"/>
    <s v="Jesus Fraustro"/>
    <m/>
    <s v="Jose Ramón"/>
    <m/>
    <s v="Sí"/>
    <x v="4"/>
    <s v="Marketing/Ventas Cilindros"/>
    <n v="2"/>
    <n v="1"/>
    <n v="2"/>
    <n v="5"/>
    <n v="1"/>
    <n v="1"/>
    <n v="3"/>
    <n v="225"/>
    <m/>
    <m/>
    <m/>
    <m/>
    <m/>
    <m/>
    <m/>
    <n v="0"/>
    <n v="225"/>
    <m/>
    <m/>
    <m/>
    <m/>
    <x v="5"/>
    <m/>
    <m/>
    <m/>
    <m/>
    <m/>
    <m/>
    <m/>
    <m/>
    <m/>
    <m/>
    <x v="6"/>
  </r>
  <r>
    <s v="G5"/>
    <n v="89"/>
    <m/>
    <m/>
    <s v="Cierre automático de bitácoras para Ventas de contado"/>
    <s v="Conciliación automática de depósitos/transferencias del banco y pagos con tarjeta con las ventas de contado en el sistema de bitácoras_x000a_"/>
    <m/>
    <d v="2024-12-01T00:00:00"/>
    <x v="21"/>
    <x v="15"/>
    <m/>
    <s v="No iniciado"/>
    <x v="2"/>
    <m/>
    <x v="3"/>
    <x v="3"/>
    <s v="IT Local"/>
    <m/>
    <s v="Marco Pacheco"/>
    <s v="Deyanira Blanco"/>
    <s v="Carlos Arturo Rodríguez_x000a_/ Armando Ramos"/>
    <s v="José Ramón Rodríguez"/>
    <s v="Nacional"/>
    <s v="Sí"/>
    <x v="0"/>
    <s v="Marketing/Ventas Cilindros"/>
    <n v="5"/>
    <n v="5"/>
    <n v="2"/>
    <n v="5"/>
    <n v="0"/>
    <n v="5"/>
    <n v="5"/>
    <n v="405"/>
    <n v="3"/>
    <n v="3"/>
    <n v="2"/>
    <n v="5"/>
    <n v="1"/>
    <n v="3"/>
    <n v="3"/>
    <n v="300"/>
    <n v="705"/>
    <s v="S: Actualmente se realiza proceso manual para identificar los pagos de los clientes en sistema de Tesorería y posteriormente se relaciona ese pago en el sistema de bitácoras para la conciliación de la venta de contado._x000a_N: Detallar requerimiento con negocio"/>
    <s v="Este proyecto tiene dependencia del proyecto 23, donde se integra cierre de bitácora de ventas contado de Mercado Pago. Se podrían ir describiendo requerimientos de negocios con supuestos de funcionalidad con Mercado Pago"/>
    <m/>
    <m/>
    <x v="20"/>
    <m/>
    <m/>
    <m/>
    <m/>
    <m/>
    <m/>
    <m/>
    <n v="0"/>
    <m/>
    <m/>
    <x v="6"/>
  </r>
  <r>
    <m/>
    <n v="127"/>
    <m/>
    <m/>
    <s v="Centralización digitalización de expedientes"/>
    <s v="Digitalización y resguardo centralizado de expedientes de clientes de GE."/>
    <m/>
    <d v="2025-01-01T00:00:00"/>
    <x v="21"/>
    <x v="15"/>
    <m/>
    <s v="No iniciado"/>
    <x v="4"/>
    <m/>
    <x v="3"/>
    <x v="3"/>
    <s v="Externo /IT"/>
    <m/>
    <s v="Erika Acosta"/>
    <s v="Erika Acosta"/>
    <s v="TBD"/>
    <s v="Tania Mercado"/>
    <m/>
    <s v="Sí"/>
    <x v="0"/>
    <s v="Finanzas/RH/Compras/Nitropet"/>
    <n v="5"/>
    <n v="5"/>
    <n v="3"/>
    <n v="5"/>
    <n v="1"/>
    <n v="1"/>
    <n v="3"/>
    <n v="345"/>
    <m/>
    <m/>
    <m/>
    <m/>
    <m/>
    <m/>
    <m/>
    <n v="0"/>
    <n v="345"/>
    <s v="S: Se justificó centralizar físicamente los expedientes y Digitalizarlos con un Proveedor Externo_x000a_N: En proceso la contratación del proveedor_x000a_"/>
    <m/>
    <m/>
    <m/>
    <x v="5"/>
    <m/>
    <m/>
    <m/>
    <m/>
    <m/>
    <m/>
    <m/>
    <n v="0"/>
    <m/>
    <m/>
    <x v="6"/>
  </r>
  <r>
    <m/>
    <n v="130"/>
    <m/>
    <m/>
    <s v="Automatización de la facturación por cilindros paseados desde la entrega el conductor detone el proceso de facturación. Los cargos hoy son manuales incluir estadías."/>
    <s v="Cargo automático de cilindros paseados desde la entrega el conductor detone el proceso de facturación. Los cargos hoy son manuales incluir estadías."/>
    <m/>
    <d v="2024-12-01T00:00:00"/>
    <x v="21"/>
    <x v="15"/>
    <m/>
    <s v="No iniciado"/>
    <x v="2"/>
    <m/>
    <x v="3"/>
    <x v="3"/>
    <s v="IT Local "/>
    <m/>
    <s v="Jorge Ruíz"/>
    <s v="Jorge Ruíz"/>
    <m/>
    <s v="Aldo Maldonado"/>
    <m/>
    <s v="Sí"/>
    <x v="0"/>
    <s v="Marketing/Ventas Cilindros"/>
    <n v="4"/>
    <n v="5"/>
    <n v="3"/>
    <n v="5"/>
    <n v="3"/>
    <n v="3"/>
    <n v="3"/>
    <n v="390"/>
    <m/>
    <m/>
    <m/>
    <m/>
    <m/>
    <m/>
    <m/>
    <n v="0"/>
    <n v="390"/>
    <s v="Revisar con el negocio"/>
    <m/>
    <m/>
    <m/>
    <x v="21"/>
    <m/>
    <m/>
    <m/>
    <m/>
    <m/>
    <m/>
    <m/>
    <n v="0"/>
    <m/>
    <m/>
    <x v="6"/>
  </r>
  <r>
    <m/>
    <n v="114"/>
    <m/>
    <m/>
    <s v="Cámaras en áreas designadas para recuperación de cilindros "/>
    <s v="Instalación de cámaras que con IA detecten en las localidades faltas de compliance."/>
    <m/>
    <d v="2025-01-01T00:00:00"/>
    <x v="21"/>
    <x v="15"/>
    <m/>
    <s v="No iniciado"/>
    <x v="4"/>
    <s v="No"/>
    <x v="2"/>
    <x v="3"/>
    <s v="Digital / IT"/>
    <s v="NA"/>
    <s v="Erika Acosta"/>
    <s v="Erika Acosta"/>
    <s v="TBD"/>
    <s v="Tania Mercado"/>
    <s v="Operaciones"/>
    <s v="Sí"/>
    <x v="3"/>
    <s v="Finanzas/RH/Compras/Nitropet"/>
    <n v="3"/>
    <n v="1"/>
    <n v="4"/>
    <n v="5"/>
    <n v="5"/>
    <n v="3"/>
    <n v="3"/>
    <n v="360"/>
    <n v="3"/>
    <n v="2"/>
    <n v="5"/>
    <n v="1"/>
    <n v="1"/>
    <n v="1"/>
    <n v="1"/>
    <n v="210"/>
    <n v="570"/>
    <s v="S: Se enlista necesidad general_x000a_N: Se requiere reunión con Negocio para detallar alcances y detalle de requerimientos"/>
    <s v="Validar alcance de este proyecto."/>
    <m/>
    <m/>
    <x v="22"/>
    <m/>
    <m/>
    <m/>
    <m/>
    <m/>
    <m/>
    <m/>
    <n v="0"/>
    <m/>
    <m/>
    <x v="6"/>
  </r>
  <r>
    <m/>
    <n v="1"/>
    <s v="AM03526"/>
    <m/>
    <s v="BD digital para administración de proyectos de construcción, remodelación o reubicaciones"/>
    <s v="BD que facilita el control y seguimiento de las actividades a ejecutar durante una construcción, remodelación, etc. "/>
    <m/>
    <d v="2025-01-01T00:00:00"/>
    <x v="51"/>
    <x v="16"/>
    <n v="29"/>
    <s v="On time"/>
    <x v="4"/>
    <s v="No"/>
    <x v="1"/>
    <x v="1"/>
    <s v="Digital"/>
    <s v="Practicantes"/>
    <s v="Oscar Flores"/>
    <s v="Octavio Rendón"/>
    <s v="TBD"/>
    <s v="José Ramón Rodríguez"/>
    <s v="PGP Nacional"/>
    <s v="Sí"/>
    <x v="1"/>
    <s v="Marketing/Ventas Cilindros"/>
    <n v="3"/>
    <n v="5"/>
    <n v="1"/>
    <n v="3"/>
    <n v="0"/>
    <n v="1"/>
    <n v="3"/>
    <n v="240"/>
    <n v="5"/>
    <n v="5"/>
    <n v="5"/>
    <n v="5"/>
    <n v="5"/>
    <n v="5"/>
    <n v="5"/>
    <n v="525"/>
    <n v="765"/>
    <s v="Terminado"/>
    <s v="Se desarrolló un template de seguimiento  en office 365 lists, con la base de datos de proyectos de construcción y remodelación. Con los status de avance y pendientes"/>
    <s v="Control"/>
    <m/>
    <x v="0"/>
    <m/>
    <m/>
    <m/>
    <m/>
    <m/>
    <m/>
    <m/>
    <n v="0"/>
    <m/>
    <m/>
    <x v="1"/>
  </r>
  <r>
    <m/>
    <n v="65"/>
    <m/>
    <m/>
    <s v="Automatizar o digitalizar el proceso de conciliación de rutas"/>
    <s v="Facilitar y agilizar el proceso de conciliación administrativa en plantas y sucursales, asegurar la conciliación de rutas_x000a_"/>
    <m/>
    <s v="TBD"/>
    <x v="21"/>
    <x v="15"/>
    <m/>
    <s v="Cancelado"/>
    <x v="0"/>
    <m/>
    <x v="3"/>
    <x v="2"/>
    <s v="Digital "/>
    <m/>
    <s v="Oscar Flores"/>
    <s v="Aldo Maldonado"/>
    <s v="Velia Niño, Marina Dávila"/>
    <s v="José Ramón Rodríguez"/>
    <s v="Operaciones"/>
    <s v="Sí"/>
    <x v="0"/>
    <s v="Producción/Distribución Envasados"/>
    <n v="5"/>
    <n v="5"/>
    <n v="3"/>
    <n v="5"/>
    <n v="3"/>
    <n v="1"/>
    <n v="3"/>
    <n v="375"/>
    <n v="5"/>
    <n v="5"/>
    <n v="2"/>
    <n v="3"/>
    <n v="3"/>
    <n v="3"/>
    <n v="3"/>
    <n v="360"/>
    <n v="735"/>
    <s v="S: Se identificó la oportunidad. Este proceso cambiaría con el Proyecto de firmas digitales_x000a_N: Sesión con el negocio para definir requerimientos"/>
    <s v="Sesión con el negocio para definir requerimientos 1era semana de marzo_x000a_"/>
    <n v="100000"/>
    <m/>
    <x v="23"/>
    <m/>
    <m/>
    <m/>
    <m/>
    <m/>
    <m/>
    <m/>
    <n v="0"/>
    <m/>
    <m/>
    <x v="6"/>
  </r>
  <r>
    <m/>
    <m/>
    <m/>
    <m/>
    <s v="Automatización de la facturación por desviaciones operativas "/>
    <s v="Automatización de facturación en PGP por distintos temas comerciales y operaciones (lento movimiento, cilindros paseados, desviaciones operativas) derivados de la información generada por Trackabout. Potencialmente la Herramienta PROFITS puede usarse para lento movimiento y desviaciones comerciales"/>
    <m/>
    <d v="2025-11-03T00:00:00"/>
    <x v="21"/>
    <x v="15"/>
    <m/>
    <s v="No iniciado"/>
    <x v="2"/>
    <m/>
    <x v="2"/>
    <x v="3"/>
    <s v="Digital EU"/>
    <m/>
    <m/>
    <m/>
    <m/>
    <m/>
    <m/>
    <s v="Sí"/>
    <x v="4"/>
    <m/>
    <n v="4"/>
    <n v="5"/>
    <n v="3"/>
    <n v="5"/>
    <n v="3"/>
    <n v="3"/>
    <n v="3"/>
    <n v="390"/>
    <n v="5"/>
    <n v="5"/>
    <n v="1"/>
    <n v="4"/>
    <n v="4"/>
    <n v="4"/>
    <n v="3"/>
    <m/>
    <m/>
    <m/>
    <m/>
    <m/>
    <m/>
    <x v="5"/>
    <m/>
    <m/>
    <m/>
    <m/>
    <m/>
    <m/>
    <m/>
    <m/>
    <m/>
    <m/>
    <x v="6"/>
  </r>
  <r>
    <s v="E3"/>
    <n v="96"/>
    <m/>
    <m/>
    <s v="Automatización servicios  iniciales SAOS"/>
    <s v="Proceso de automatización de los servicios iniciales para pacientes de SAOS, pasando por los procesos de  servicio inicial, entrega de consumibles, entrega de equipo y servicio final."/>
    <m/>
    <s v="PROYECTO ANTERIOR"/>
    <x v="2"/>
    <x v="40"/>
    <n v="178"/>
    <s v="On time"/>
    <x v="0"/>
    <s v="No"/>
    <x v="4"/>
    <x v="1"/>
    <s v="SSC"/>
    <s v="NA"/>
    <s v="Alan Mendoza"/>
    <s v="Omar Acosta"/>
    <s v="César Paz"/>
    <s v="José Ramón Rodríguez"/>
    <s v="Desarrollo de Negocios"/>
    <s v="Sí"/>
    <x v="1"/>
    <s v="Producción/Distribución Envasados"/>
    <n v="3"/>
    <n v="5"/>
    <n v="5"/>
    <n v="5"/>
    <n v="3"/>
    <n v="3"/>
    <n v="3"/>
    <n v="405"/>
    <n v="3"/>
    <n v="4"/>
    <n v="2"/>
    <n v="5"/>
    <n v="3"/>
    <n v="1"/>
    <n v="1"/>
    <n v="285"/>
    <n v="690"/>
    <s v="S: Se llevó a cabo la orquestación con JDE el dia 12 de julio. Proyecto terminado por Omar Acosta."/>
    <m/>
    <n v="144000"/>
    <m/>
    <x v="0"/>
    <m/>
    <m/>
    <m/>
    <m/>
    <m/>
    <m/>
    <m/>
    <n v="0"/>
    <m/>
    <m/>
    <x v="1"/>
  </r>
  <r>
    <m/>
    <n v="119"/>
    <m/>
    <m/>
    <s v="Optimización de Cadena de suministro de Helio PGP."/>
    <s v="Herramienta digital que permita optimizar la cadena de suministro de Helio Líquido desde su fuente hasta las distintas plantas en tiempo y costo."/>
    <m/>
    <d v="2024-11-01T00:00:00"/>
    <x v="21"/>
    <x v="15"/>
    <m/>
    <s v="No iniciado"/>
    <x v="3"/>
    <m/>
    <x v="2"/>
    <x v="3"/>
    <s v="Digital "/>
    <m/>
    <s v="Heberto Marin"/>
    <s v="Francisco Mata"/>
    <s v="TBD"/>
    <s v="Zaida Del Llano"/>
    <s v="PGP Nte./ Occidente / Noroeste"/>
    <s v="Sí"/>
    <x v="2"/>
    <s v="Producción/Distribución Envasados"/>
    <n v="5"/>
    <n v="5"/>
    <n v="1"/>
    <n v="5"/>
    <n v="3"/>
    <n v="3"/>
    <n v="5"/>
    <n v="405"/>
    <n v="5"/>
    <n v="5"/>
    <n v="2"/>
    <n v="3"/>
    <n v="4"/>
    <n v="3"/>
    <n v="4"/>
    <n v="390"/>
    <n v="795"/>
    <s v="S: Se identificó la necesidad general por el negocio. Se requiere asignar un recurso técnico y por el negocio definir los alcances y datos para construir el modelo. 13 Feb Nancy envía a Salvador los requerimientos neCésarios al sistema._x000a_N: Asignar desarrollo a recursos por ingresar (becarios) y tener las definiciones se negocio de los alcances del modelo y funcionalidad. Asignar líder de operaciones para este proyecto. "/>
    <s v="_x000a_"/>
    <m/>
    <m/>
    <x v="5"/>
    <m/>
    <m/>
    <m/>
    <m/>
    <m/>
    <m/>
    <m/>
    <n v="0"/>
    <m/>
    <m/>
    <x v="6"/>
  </r>
  <r>
    <m/>
    <n v="24"/>
    <m/>
    <m/>
    <s v="Medición de las mermas de Gases en Plantas"/>
    <s v="Actualmente no se miden las mermas diarias. Aprox 8 millones de pesos se incrementaron las mermas Vs el año anterior. Se da seguimiento semanal o quincenal. La información es manual y no siempre se tiene disponible. Se esperaría tener un mapa para tomar decisiones. Actualmente se usa un Excel donde se captura manual Producción, con factores en una &quot;calculadora&quot; de acuerdo al vol de producción."/>
    <m/>
    <d v="2025-03-07T00:00:00"/>
    <x v="21"/>
    <x v="15"/>
    <m/>
    <s v="No iniciado"/>
    <x v="3"/>
    <m/>
    <x v="1"/>
    <x v="3"/>
    <s v="Digital"/>
    <s v="Aldo Maldonado"/>
    <s v="Gonzalo Espinosa"/>
    <s v="Francisco Mata"/>
    <m/>
    <s v="Zaida Del Llano"/>
    <s v="Operaciones"/>
    <s v="Sí"/>
    <x v="0"/>
    <s v="Producción/Distribución Envasados"/>
    <n v="5"/>
    <n v="5"/>
    <n v="1"/>
    <n v="5"/>
    <n v="1"/>
    <n v="3"/>
    <n v="3"/>
    <n v="345"/>
    <n v="5"/>
    <n v="5"/>
    <n v="2"/>
    <n v="5"/>
    <n v="5"/>
    <n v="5"/>
    <n v="5"/>
    <n v="480"/>
    <n v="825"/>
    <s v="Revisar con el negocio"/>
    <s v="Ya se tiene un tablero de Mermas, investigar si se utiliza o qué requiere para liberarse. Mariano sugiere realizar un VSM y partir de ahí las necesidades"/>
    <m/>
    <m/>
    <x v="5"/>
    <m/>
    <m/>
    <m/>
    <m/>
    <m/>
    <m/>
    <m/>
    <n v="0"/>
    <m/>
    <m/>
    <x v="6"/>
  </r>
  <r>
    <m/>
    <n v="115"/>
    <m/>
    <m/>
    <s v="Desarrollo para sustituir avión de entrada y salida de unidades *"/>
    <s v="Formato digital para sustituir el avión de entrada y salida de unidades para mejorar el control y aprovechar el uso de información digital _x000a_"/>
    <m/>
    <d v="2025-01-01T00:00:00"/>
    <x v="21"/>
    <x v="15"/>
    <m/>
    <s v="No iniciado"/>
    <x v="0"/>
    <s v="No"/>
    <x v="3"/>
    <x v="3"/>
    <s v="IT local/digital"/>
    <s v="Practicantes"/>
    <s v="Erika Acosta"/>
    <s v="Erika Acosta"/>
    <s v="TBD"/>
    <s v="Zaida Del Llano"/>
    <s v="Operaciones"/>
    <s v="Sí"/>
    <x v="0"/>
    <s v="Producción/Distribución Envasados"/>
    <n v="3"/>
    <n v="1"/>
    <n v="3"/>
    <n v="5"/>
    <n v="1"/>
    <n v="3"/>
    <n v="3"/>
    <n v="285"/>
    <n v="5"/>
    <n v="5"/>
    <n v="3"/>
    <n v="1"/>
    <n v="1"/>
    <n v="3"/>
    <n v="1"/>
    <n v="285"/>
    <n v="570"/>
    <s v="S: El Avión es un formato que actualmente se utiliza para contabilizar cilindros que sale a la ruta. Es en papel._x000a_N: Revisar con el negocio los requerimientos para evaluar"/>
    <s v="Replantear necesidad probablemente con algo más avanzado con tecnología. (Ejemplo Cámaras) Si se requiere una verificación a la salida de la localidad."/>
    <m/>
    <m/>
    <x v="22"/>
    <m/>
    <m/>
    <m/>
    <m/>
    <m/>
    <m/>
    <m/>
    <n v="0"/>
    <m/>
    <m/>
    <x v="6"/>
  </r>
  <r>
    <m/>
    <n v="116"/>
    <m/>
    <m/>
    <s v="Automatización de proceso de validación de conductores en tecnología a bordo de unidades."/>
    <s v="Reconocimiento facial a conductores profesionales para contar sus horas de servicio y tener disponible en un tablero:_x000a_i._x0009_En el acceso a la localidad para el check in e inician las horas de servicio._x000a_ii._x0009_En la unidad check in para iniciar la ruta e inician horas de conducción._x000a_iii._x0009_Check out al terminar la ruta._x000a_iv._x0009_Check out al salir de la localidad y cerrar las Horas de servicio del conductor."/>
    <m/>
    <d v="2024-12-06T00:00:00"/>
    <x v="21"/>
    <x v="15"/>
    <m/>
    <s v="Cancelado"/>
    <x v="0"/>
    <s v="No"/>
    <x v="2"/>
    <x v="2"/>
    <s v="IT Group"/>
    <s v="NA"/>
    <s v="Arturo Lozano"/>
    <s v="Arturo Lozano"/>
    <s v="ND"/>
    <s v="Miguel Delgado"/>
    <s v="Operaciones"/>
    <s v="Sí"/>
    <x v="4"/>
    <s v="Producción/Distribución Envasados"/>
    <n v="3"/>
    <n v="1"/>
    <n v="4"/>
    <n v="3"/>
    <n v="1"/>
    <n v="3"/>
    <n v="3"/>
    <n v="270"/>
    <n v="3"/>
    <n v="3"/>
    <n v="2"/>
    <n v="3"/>
    <n v="1"/>
    <n v="3"/>
    <n v="1"/>
    <n v="240"/>
    <n v="510"/>
    <s v="S: Se enlista necesidad general_x000a_N: Se requiere reunión con Negocio para detallar alcances y detalle de requerimientos"/>
    <s v="Se evaluará este proyecto con Arturo Lozano para validar con él si es prioritario o no."/>
    <m/>
    <m/>
    <x v="5"/>
    <m/>
    <m/>
    <m/>
    <m/>
    <m/>
    <m/>
    <m/>
    <n v="0"/>
    <m/>
    <m/>
    <x v="5"/>
  </r>
  <r>
    <m/>
    <m/>
    <m/>
    <m/>
    <s v="Automatización en la generación órdenes EY de reclamación"/>
    <s v="Crear ordenes automáticas de reposición EY al momento que el cliente levante su reclamación por producto o contenedor. Y Conocer su estatus. Fase 1 Mx, Fase 2 PHN"/>
    <m/>
    <d v="2025-11-03T00:00:00"/>
    <x v="21"/>
    <x v="15"/>
    <m/>
    <s v="No iniciado"/>
    <x v="5"/>
    <m/>
    <x v="3"/>
    <x v="3"/>
    <s v="IT"/>
    <m/>
    <s v="Jesus Fraustro"/>
    <s v="Jesus Fraustro"/>
    <m/>
    <m/>
    <m/>
    <s v="Sí"/>
    <x v="4"/>
    <s v="Servicio al cliente"/>
    <n v="3"/>
    <n v="1"/>
    <n v="1"/>
    <n v="5"/>
    <n v="1"/>
    <n v="1"/>
    <n v="3"/>
    <n v="225"/>
    <m/>
    <m/>
    <m/>
    <m/>
    <m/>
    <m/>
    <m/>
    <n v="0"/>
    <n v="225"/>
    <s v="Evaluar si pudiera ser en paralelo con el proyecto anterior de crear la reclamación por el cte en cualquier canal digital o si se puede trabajar en paralelo y luego conectar"/>
    <m/>
    <m/>
    <m/>
    <x v="5"/>
    <m/>
    <m/>
    <m/>
    <m/>
    <m/>
    <m/>
    <m/>
    <m/>
    <m/>
    <m/>
    <x v="6"/>
  </r>
  <r>
    <m/>
    <n v="131"/>
    <m/>
    <m/>
    <s v="Control de la merma y residuales de Helio en Pipas de Helio"/>
    <s v="Duplicado con el de cadena de suministro de Helio. Ya lo está trabajando Heberto Marin"/>
    <m/>
    <d v="2025-03-07T00:00:00"/>
    <x v="21"/>
    <x v="15"/>
    <m/>
    <s v="No iniciado"/>
    <x v="3"/>
    <m/>
    <x v="3"/>
    <x v="3"/>
    <m/>
    <m/>
    <s v="Arturo Lozano"/>
    <s v="Heberto Marin"/>
    <m/>
    <s v="Zaida Del Llano"/>
    <m/>
    <s v="Sí"/>
    <x v="4"/>
    <s v="Producción/Distribución Envasados"/>
    <n v="3"/>
    <n v="5"/>
    <n v="1"/>
    <n v="5"/>
    <n v="3"/>
    <n v="1"/>
    <n v="3"/>
    <n v="315"/>
    <m/>
    <m/>
    <m/>
    <m/>
    <m/>
    <m/>
    <m/>
    <n v="0"/>
    <n v="315"/>
    <s v="Revisar con el negocio"/>
    <m/>
    <m/>
    <m/>
    <x v="5"/>
    <m/>
    <m/>
    <m/>
    <m/>
    <m/>
    <m/>
    <m/>
    <n v="0"/>
    <m/>
    <m/>
    <x v="6"/>
  </r>
  <r>
    <s v="A10"/>
    <n v="107"/>
    <m/>
    <m/>
    <s v="Automatización toma de pedidos y solicitud de productos especiales a Pta. Sto. Domingo."/>
    <s v="BOT que pueda leer mails y que detecte información sobre pedidos especiales de RTVs o VM para clientes de productos específicos (especiales) que solo se produzcan y tienen que pedir a Pta. Sto. Domingo. "/>
    <m/>
    <d v="2025-01-01T00:00:00"/>
    <x v="21"/>
    <x v="15"/>
    <m/>
    <s v="Cancelado"/>
    <x v="3"/>
    <s v="No"/>
    <x v="0"/>
    <x v="3"/>
    <s v="IT Local"/>
    <s v="David Márquez"/>
    <s v="Alejandro Torres"/>
    <s v="Abraham Ramos "/>
    <s v="Yasmin Barragan "/>
    <s v="Miguel Delgado"/>
    <s v="PGP Centro/Sur"/>
    <s v="Sí"/>
    <x v="1"/>
    <s v="Producción/Distribución Envasados"/>
    <n v="2"/>
    <n v="1"/>
    <n v="1"/>
    <n v="5"/>
    <n v="1"/>
    <n v="5"/>
    <n v="3"/>
    <n v="270"/>
    <n v="5"/>
    <n v="5"/>
    <n v="4"/>
    <n v="1"/>
    <n v="3"/>
    <n v="5"/>
    <n v="3"/>
    <n v="390"/>
    <n v="660"/>
    <s v="S: Análisis del Requerimientos. Actualmente se tiene una solución que pudiera usarse a partir de información de correos_x000a_N: Concluir el RFP con Requester y revisar solución actual. Algo adicional pudiera ser con AI. Invitar a Adolfo Olmedo"/>
    <m/>
    <m/>
    <m/>
    <x v="24"/>
    <m/>
    <m/>
    <m/>
    <m/>
    <m/>
    <m/>
    <m/>
    <n v="0"/>
    <m/>
    <m/>
    <x v="6"/>
  </r>
  <r>
    <m/>
    <m/>
    <m/>
    <m/>
    <s v="Automatización de la asignación de reclamaciones"/>
    <s v="Para cada folio de reclamación creado en el sistema de reclamaciones, asignar al responsable de atención. Fase 1 Mx, Fase 2 PHN"/>
    <m/>
    <d v="2025-11-03T00:00:00"/>
    <x v="21"/>
    <x v="15"/>
    <m/>
    <s v="No iniciado"/>
    <x v="5"/>
    <m/>
    <x v="3"/>
    <x v="3"/>
    <m/>
    <m/>
    <m/>
    <m/>
    <m/>
    <m/>
    <m/>
    <s v="Sí"/>
    <x v="4"/>
    <m/>
    <n v="3"/>
    <n v="1"/>
    <n v="1"/>
    <n v="5"/>
    <n v="1"/>
    <n v="1"/>
    <n v="3"/>
    <n v="225"/>
    <m/>
    <m/>
    <m/>
    <m/>
    <m/>
    <m/>
    <m/>
    <n v="0"/>
    <n v="225"/>
    <m/>
    <m/>
    <m/>
    <m/>
    <x v="5"/>
    <m/>
    <m/>
    <m/>
    <m/>
    <m/>
    <m/>
    <m/>
    <m/>
    <m/>
    <m/>
    <x v="6"/>
  </r>
  <r>
    <s v="G2"/>
    <n v="56"/>
    <m/>
    <n v="27155"/>
    <s v="Auto - Geoposición pacientes iniciales"/>
    <s v="Desarrollo para que los pacientes de Homecare puedan  poner su ubicación real (domicilio). Con miras a resolver el problema de geoposición de los clientes. (HOLD)"/>
    <m/>
    <s v="PROYECTO ANTERIOR"/>
    <x v="61"/>
    <x v="15"/>
    <m/>
    <s v="Cancelado"/>
    <x v="0"/>
    <s v="No"/>
    <x v="2"/>
    <x v="2"/>
    <s v="Digital"/>
    <s v="NA"/>
    <s v="Mayela Ramírez"/>
    <s v="Mayela Ramírez"/>
    <s v="Gerardo Moya"/>
    <s v="Miguel Delgado"/>
    <s v="Excelencia operacional "/>
    <s v="Sí"/>
    <x v="1"/>
    <s v="Producción/Distribución Envasados"/>
    <n v="4"/>
    <n v="5"/>
    <n v="5"/>
    <n v="5"/>
    <n v="1"/>
    <n v="5"/>
    <n v="5"/>
    <n v="450"/>
    <n v="5"/>
    <n v="3"/>
    <n v="2"/>
    <n v="1"/>
    <n v="3"/>
    <n v="3"/>
    <n v="3"/>
    <n v="300"/>
    <n v="750"/>
    <s v="S: Se identificó la necesidad. Se realizaron algunas pruebas del modelo de estandarización de direcciones (ML) con largos tiempos de procesamiento. Se solicitó un servidor con mayor capacidad_x000a_N: Resolver si se requiere inversión de un servidor adicional en cuanto confirme IT disponibilidad de recursos"/>
    <s v="Validar con Mayela Ramírez tiempos de requerimiento de este proyecto, en función de la inversión requerida."/>
    <m/>
    <m/>
    <x v="5"/>
    <m/>
    <m/>
    <m/>
    <m/>
    <m/>
    <m/>
    <m/>
    <n v="0"/>
    <m/>
    <m/>
    <x v="5"/>
  </r>
  <r>
    <m/>
    <m/>
    <m/>
    <m/>
    <s v="Automatización de Cierre de Reclamaciones"/>
    <s v="Envío de resolución de reclamaciones a clientes y pacientes vía correo electrónico (Linde) o WhatsApp (Medigas) con cierre automático en el sistema de reclamaciones. Fase 1 Mx, Fase 2 PHN"/>
    <m/>
    <d v="2025-11-03T00:00:00"/>
    <x v="21"/>
    <x v="15"/>
    <m/>
    <s v="No iniciado"/>
    <x v="5"/>
    <m/>
    <x v="0"/>
    <x v="3"/>
    <s v="IT"/>
    <m/>
    <m/>
    <m/>
    <m/>
    <m/>
    <m/>
    <s v="Sí"/>
    <x v="4"/>
    <m/>
    <n v="3"/>
    <n v="1"/>
    <n v="3"/>
    <n v="5"/>
    <n v="1"/>
    <n v="1"/>
    <n v="5"/>
    <n v="285"/>
    <m/>
    <m/>
    <m/>
    <m/>
    <m/>
    <m/>
    <m/>
    <m/>
    <m/>
    <s v="Actualmente ya sale una notificación del buzón de reclamaciones pero basado en un archivo de Excel. En el SMC se alimenta manualmente la inforamción de cierre, la respuesta del cliente, la encuesta de satisfacción, todo por correo manual."/>
    <m/>
    <m/>
    <m/>
    <x v="5"/>
    <m/>
    <m/>
    <m/>
    <m/>
    <m/>
    <m/>
    <m/>
    <m/>
    <m/>
    <m/>
    <x v="6"/>
  </r>
  <r>
    <m/>
    <n v="7"/>
    <m/>
    <m/>
    <s v="Asistente Virtual Inteligente para asistencia en Tiendas con NITRO AI"/>
    <s v="Alimentar Nitro con información de consulta para vendedores en tiendas que pueda ayudar a los Vendedores a obtener información inmediata de diversos temas, Adminitrativos, Comerciales y Técnicos, con un alto nivel de confiabilidad. "/>
    <m/>
    <d v="2025-02-01T00:00:00"/>
    <x v="38"/>
    <x v="41"/>
    <n v="88"/>
    <s v="On time"/>
    <x v="2"/>
    <s v="Si"/>
    <x v="1"/>
    <x v="1"/>
    <s v="Global AI"/>
    <s v="Manuel Lozoya"/>
    <s v="Marco Pacheco"/>
    <s v="Deyanira Blanco"/>
    <s v="Gerardo Moya"/>
    <s v="José Ramón Rodríguez"/>
    <s v="PGP Centro/Sur"/>
    <s v="Sí"/>
    <x v="0"/>
    <s v="Marketing/Ventas Cilindros"/>
    <n v="3"/>
    <n v="5"/>
    <n v="2"/>
    <n v="5"/>
    <n v="3"/>
    <n v="3"/>
    <n v="5"/>
    <n v="390"/>
    <n v="5"/>
    <n v="5"/>
    <n v="3"/>
    <n v="5"/>
    <n v="5"/>
    <n v="5"/>
    <n v="5"/>
    <n v="495"/>
    <n v="885"/>
    <s v="S: Implementó en 3 tiendas de Mty. Info ABC de tiendas, Catálogo de productos e información técnicas (Procesos de soldar) _x000a__x000a_N: Habilitar al resto de los usuarios a nivel nacional en el resto de las tiendas. Semana del 7 Abril._x000a_Integrar otros grupós como los Vtas comerciales y express"/>
    <s v="Invitacion a sesión con tiendas. Deyanira Blanco_x000a_Seguimiento a uso de la herramienta en tiendas piloto y resto de las localidades_x000a_Continuar con la carga de documentos adicionales para enriquecer BD´s"/>
    <s v="Reduccion de Tiempo / Vtas adicionales"/>
    <m/>
    <x v="8"/>
    <m/>
    <m/>
    <m/>
    <m/>
    <m/>
    <m/>
    <m/>
    <n v="0"/>
    <m/>
    <m/>
    <x v="1"/>
  </r>
  <r>
    <m/>
    <m/>
    <m/>
    <m/>
    <s v="Automatización de Reporte de Operaciones PGP"/>
    <s v="En una Fase 1, automatizar la generación de la tabla del Análisis de Margen Variable que actualmente se elabora a mano"/>
    <m/>
    <d v="2025-11-03T00:00:00"/>
    <x v="21"/>
    <x v="15"/>
    <m/>
    <s v="No iniciado"/>
    <x v="3"/>
    <s v="No"/>
    <x v="2"/>
    <x v="3"/>
    <s v="IT"/>
    <s v="Marina Davila"/>
    <s v="Gonzalo Espinosa"/>
    <s v="Gonzalo Espinosa"/>
    <s v="Cynthia Ramirez"/>
    <s v="Zaida Del Llano"/>
    <s v="PGP Nte/Occidente / NO"/>
    <s v="Sí"/>
    <x v="0"/>
    <s v="Operaciones"/>
    <n v="4"/>
    <n v="5"/>
    <n v="1"/>
    <n v="5"/>
    <n v="1"/>
    <n v="3"/>
    <n v="3"/>
    <n v="330"/>
    <n v="5"/>
    <n v="5"/>
    <n v="2"/>
    <n v="5"/>
    <n v="5"/>
    <n v="5"/>
    <n v="4"/>
    <n v="465"/>
    <n v="795"/>
    <s v="Agendar sesión con Diego Carpio y dar prioridad a esta iniciativa vs el resto de los proyectos"/>
    <m/>
    <m/>
    <m/>
    <x v="5"/>
    <m/>
    <m/>
    <m/>
    <m/>
    <m/>
    <m/>
    <m/>
    <m/>
    <m/>
    <m/>
    <x v="6"/>
  </r>
  <r>
    <m/>
    <n v="1"/>
    <m/>
    <m/>
    <s v="Asistente virtual con AI para consulta de información confiable y aseguramiento de requisitos en el proceso de Exportación de Gases"/>
    <s v="Asistente de AI mediante el uso de NITRO y Copilot que permite consultar información actualizada de normativas y procedimientos que permitan llevar a cabo un proceso de exportación de Gases basado en información actualizada y en Compliance"/>
    <m/>
    <d v="2025-01-01T00:00:00"/>
    <x v="6"/>
    <x v="34"/>
    <n v="48"/>
    <s v="On time"/>
    <x v="4"/>
    <m/>
    <x v="1"/>
    <x v="1"/>
    <s v="Global AI"/>
    <m/>
    <s v="Raúl Gallegos "/>
    <s v="Karla Beatriz García"/>
    <s v="Gerardo Moya"/>
    <s v="José Ramón Rodríguez"/>
    <s v="Nacional"/>
    <s v="Sí"/>
    <x v="2"/>
    <s v="Marketing/Ventas Cilindros"/>
    <n v="3"/>
    <n v="5"/>
    <n v="1"/>
    <n v="5"/>
    <n v="1"/>
    <n v="1"/>
    <n v="3"/>
    <n v="285"/>
    <n v="5"/>
    <n v="5"/>
    <n v="5"/>
    <n v="5"/>
    <n v="5"/>
    <n v="5"/>
    <n v="5"/>
    <n v="525"/>
    <n v="810"/>
    <s v="S: Sesión con Negocio Karla García. Se determinó arrancar con  Ley Aduanera / IATA / IMO se utilizará NITRO en combinación con Copilot para consultas. Se realizaron manuales de negocio OTC para Vta de Exportaciones, Vta de HG´s CIls y Equipos para exportaciones, Procedimiento de Importación para Vta Internacional y las Hojas de Seguras de los principales Productos, se cotizaron las guías de la IATA e IMO en versión PDF 2025, aprox 600 USD c/u, Se acuerda arrancar con Exportaciones (3 personas). Se suben Documentos semana del 7 de Abr. _x000a_N: Hacer la compra de las Guías, Karla García. Subir los documentos pendientes por subir. Para la parte de importaciones se enlazará con el proyecto de aplicación Juan Daniel Gonzalez."/>
    <s v="1. Se requiere conseguir los documentos Digitales para darlos de alta junto con los Fotamos Básicos DGD Packing list y documentos comerciales_x000a__x000a_2. Se agenda sesión de seguimiento con Karla García para semana 22 de Abril y par revisar con Miguel Mtz sesión 7 de Mayo."/>
    <n v="20000"/>
    <m/>
    <x v="0"/>
    <m/>
    <m/>
    <m/>
    <m/>
    <m/>
    <m/>
    <m/>
    <n v="0"/>
    <m/>
    <m/>
    <x v="1"/>
  </r>
  <r>
    <m/>
    <m/>
    <m/>
    <m/>
    <s v="Agente Virtual para Documentación de Reclamaciones y para levantar encuestas de servicio"/>
    <s v="Para los clientes o pacientes que requieran apoyo para levantar su reclamación vía canal telefónico o cuaenndo se requiera lanzar encuestas con un agente"/>
    <m/>
    <d v="2025-11-03T00:00:00"/>
    <x v="21"/>
    <x v="15"/>
    <m/>
    <s v="No iniciado"/>
    <x v="5"/>
    <m/>
    <x v="2"/>
    <x v="3"/>
    <s v="Digital EU"/>
    <m/>
    <s v="Karla Rodriguez"/>
    <s v="Manuel Lozoya"/>
    <m/>
    <m/>
    <m/>
    <s v="Sí"/>
    <x v="0"/>
    <s v="Servicio al cliente"/>
    <n v="3"/>
    <n v="5"/>
    <n v="1"/>
    <n v="5"/>
    <n v="1"/>
    <n v="3"/>
    <n v="5"/>
    <n v="345"/>
    <n v="5"/>
    <n v="3"/>
    <n v="1"/>
    <n v="4"/>
    <n v="3"/>
    <n v="2"/>
    <n v="3"/>
    <m/>
    <m/>
    <m/>
    <m/>
    <m/>
    <m/>
    <x v="5"/>
    <m/>
    <m/>
    <m/>
    <m/>
    <m/>
    <m/>
    <m/>
    <m/>
    <m/>
    <m/>
    <x v="6"/>
  </r>
  <r>
    <s v="G7"/>
    <n v="1"/>
    <s v="GPG34734"/>
    <m/>
    <s v="Argus for Customer Contracts"/>
    <s v="El objetivo es alimentar la herramienta con contratos y esta genere tablas e info de manera organizada (predefinida). Con el objetivo de identificar oportunidades de cobros o ajustes a clientes."/>
    <m/>
    <s v="PROYECTO ANTERIOR"/>
    <x v="40"/>
    <x v="42"/>
    <n v="296"/>
    <s v="On time"/>
    <x v="4"/>
    <s v="No"/>
    <x v="1"/>
    <x v="1"/>
    <s v="Global AI"/>
    <s v="NA"/>
    <s v="Ninfaedith Fernández"/>
    <s v="Ninfaedith Fernández"/>
    <s v="Iván Arredondo"/>
    <s v="Tania Mercado"/>
    <s v="Finanzas /Compras / IT"/>
    <s v="Sí"/>
    <x v="1"/>
    <s v="Finanzas/RH/Compras/Nitropet"/>
    <n v="4"/>
    <n v="5"/>
    <n v="1"/>
    <n v="5"/>
    <n v="3"/>
    <n v="3"/>
    <n v="5"/>
    <n v="390"/>
    <n v="4"/>
    <n v="4"/>
    <n v="3"/>
    <n v="5"/>
    <n v="5"/>
    <n v="3"/>
    <n v="5"/>
    <n v="435"/>
    <n v="825"/>
    <s v="S: Se finaliza y en un proyecto posterior se integrará al CRM._x000a_N: En un siguiente proyecto se desarrollará la integración con CRM e integrar al equipo de T. Digital, Edgar Madrigal, Ruben Gonzalez y Cindy Lozano"/>
    <s v="Falta la integración al CRM como una segunda etapa."/>
    <n v="64000"/>
    <m/>
    <x v="7"/>
    <m/>
    <m/>
    <m/>
    <m/>
    <m/>
    <m/>
    <m/>
    <n v="0"/>
    <d v="2025-06-01T00:00:00"/>
    <m/>
    <x v="1"/>
  </r>
  <r>
    <m/>
    <n v="1"/>
    <m/>
    <m/>
    <s v="APP/ BD de documentos para cumplimiento del REPSE en proyectos con clientes para servicios especializados Microbulk."/>
    <s v="APP / BD para solicitud y disponibilidad de documentos requeridos (pagos de nómina /IMSS / INFONAVIT) del REPSE en proyectos de Microbulk con el cliente."/>
    <m/>
    <d v="2025-05-06T00:00:00"/>
    <x v="62"/>
    <x v="16"/>
    <n v="55"/>
    <s v="On time"/>
    <x v="2"/>
    <s v="No"/>
    <x v="1"/>
    <x v="1"/>
    <s v="Digital"/>
    <s v="Adán Alarcón"/>
    <s v="Jessica Zanella"/>
    <s v="Adán Alarcón"/>
    <s v="NA"/>
    <m/>
    <s v="PGP Nacional"/>
    <s v="Sí"/>
    <x v="1"/>
    <s v="Marketing/Ventas Cilindros"/>
    <n v="3"/>
    <n v="5"/>
    <n v="2"/>
    <n v="5"/>
    <n v="0"/>
    <n v="3"/>
    <n v="3"/>
    <n v="315"/>
    <n v="5"/>
    <n v="5"/>
    <n v="4"/>
    <n v="5"/>
    <n v="3"/>
    <n v="5"/>
    <n v="5"/>
    <n v="480"/>
    <n v="795"/>
    <s v="S: En etapa de implementación, por pasar la info a comunicación."/>
    <s v="Proyecto desarrollado por CITIZEN DEVELOPER: Adán Alarcón"/>
    <s v="Tiempo / Compliance"/>
    <m/>
    <x v="1"/>
    <m/>
    <m/>
    <m/>
    <m/>
    <m/>
    <m/>
    <m/>
    <n v="0"/>
    <m/>
    <m/>
    <x v="1"/>
  </r>
  <r>
    <m/>
    <n v="1"/>
    <s v="AM03222"/>
    <m/>
    <s v="APP y BD para alimentación de licencias de conductores PGP ."/>
    <s v="Aplicación para la alimentación de las licencias de conductores PGP a nivel nacional, que permite el tracking de la vigencia."/>
    <m/>
    <d v="2025-04-11T00:00:00"/>
    <x v="63"/>
    <x v="34"/>
    <n v="16"/>
    <s v="On time"/>
    <x v="0"/>
    <s v="No"/>
    <x v="0"/>
    <x v="1"/>
    <s v="Digital"/>
    <s v="Braulio Martínez"/>
    <s v="Hector Cuellar"/>
    <s v="Manuel Lozoya"/>
    <s v="NA"/>
    <s v="Miguel Delgado"/>
    <s v="Operaciones"/>
    <s v="Sí"/>
    <x v="1"/>
    <s v="Producción/Distribución Envasados"/>
    <n v="3"/>
    <n v="5"/>
    <n v="3"/>
    <n v="5"/>
    <n v="3"/>
    <n v="3"/>
    <n v="5"/>
    <n v="405"/>
    <n v="5"/>
    <n v="5"/>
    <n v="4"/>
    <n v="3"/>
    <n v="3"/>
    <n v="5"/>
    <n v="5"/>
    <n v="450"/>
    <n v="855"/>
    <s v="S: BD terminada y APP_x000a_N: Publicación y Capacitación de personal de Operaciones para alimentar información"/>
    <s v="Terminado el desarrollo, solo falta validar acceso con ID y alimentar BD con datos de RH proporcionados por Laura Ocampo."/>
    <n v="10000"/>
    <m/>
    <x v="1"/>
    <m/>
    <m/>
    <m/>
    <m/>
    <m/>
    <m/>
    <m/>
    <n v="0"/>
    <d v="2025-08-01T00:00:00"/>
    <d v="2026-07-01T00:00:00"/>
    <x v="1"/>
  </r>
  <r>
    <m/>
    <n v="1"/>
    <m/>
    <m/>
    <s v="APP y BD para alimentación de Constancia de Aptitud Psicofísica de conductores PGP"/>
    <s v="Aplicación para la alimentación de las Constancias de Aptitud Psicofísica de conductores PGP a nivel nacional. Requerimiento de Compliance para SCT"/>
    <m/>
    <d v="2025-04-29T00:00:00"/>
    <x v="63"/>
    <x v="34"/>
    <n v="16"/>
    <s v="On time"/>
    <x v="0"/>
    <s v="No"/>
    <x v="0"/>
    <x v="1"/>
    <s v="Digital"/>
    <s v="Braulio Martínez"/>
    <s v="Jesús Guzmán"/>
    <s v="Diego Carpio"/>
    <s v="NA"/>
    <s v="Miguel Delgado"/>
    <s v="Operaciones"/>
    <s v="Sí"/>
    <x v="1"/>
    <s v="Producción/Distribución Envasados"/>
    <n v="3"/>
    <n v="5"/>
    <n v="3"/>
    <n v="5"/>
    <n v="3"/>
    <n v="3"/>
    <n v="5"/>
    <n v="405"/>
    <n v="5"/>
    <n v="5"/>
    <n v="4"/>
    <n v="3"/>
    <n v="3"/>
    <n v="5"/>
    <n v="5"/>
    <n v="450"/>
    <n v="855"/>
    <s v="S: BD terminada y APP_x000a_N: Publicación y Capacitación de personal de Operaciones para alimentar información"/>
    <s v="Obtener la información del personal por parte de RH."/>
    <n v="10000"/>
    <m/>
    <x v="1"/>
    <m/>
    <m/>
    <m/>
    <m/>
    <m/>
    <m/>
    <m/>
    <n v="0"/>
    <d v="2025-08-01T00:00:00"/>
    <d v="2026-07-01T00:00:00"/>
    <x v="1"/>
  </r>
  <r>
    <m/>
    <m/>
    <m/>
    <m/>
    <s v="Agente Virtual interno de apoyo a los agentes CSC y CIAC con AI "/>
    <s v="Asistentes virtuales que soporten la atención de clientes internos de linde, agentes actuales y del CIAC, automatizando respuestas e interacciones"/>
    <m/>
    <d v="2025-11-03T00:00:00"/>
    <x v="21"/>
    <x v="15"/>
    <m/>
    <s v="No iniciado"/>
    <x v="5"/>
    <m/>
    <x v="2"/>
    <x v="3"/>
    <s v="Digital EU"/>
    <m/>
    <s v="Karla Rodriguez"/>
    <s v="Manuel Lozoya"/>
    <m/>
    <m/>
    <m/>
    <s v="Sí"/>
    <x v="0"/>
    <s v="Servicio al cliente"/>
    <n v="3"/>
    <n v="5"/>
    <n v="1"/>
    <n v="5"/>
    <n v="1"/>
    <n v="3"/>
    <n v="5"/>
    <n v="345"/>
    <n v="5"/>
    <n v="3"/>
    <n v="1"/>
    <n v="4"/>
    <n v="3"/>
    <n v="2"/>
    <n v="3"/>
    <m/>
    <m/>
    <m/>
    <m/>
    <m/>
    <m/>
    <x v="5"/>
    <m/>
    <m/>
    <m/>
    <m/>
    <m/>
    <m/>
    <m/>
    <m/>
    <m/>
    <m/>
    <x v="6"/>
  </r>
  <r>
    <m/>
    <n v="1"/>
    <m/>
    <m/>
    <s v="App para la Digitalización del proceso de registro de Mtto de Cilindros"/>
    <s v="Se sustituyen formatos de Excel por una APP que permite registrar la información de los Mttos de Cil. y PGS relacionado hasta 17 servicios distintos con su respectivo costo y tiempo para medir eficiencias del proceso por operador y planta"/>
    <m/>
    <d v="2025-03-07T00:00:00"/>
    <x v="64"/>
    <x v="34"/>
    <n v="41"/>
    <s v="On time"/>
    <x v="3"/>
    <s v="No"/>
    <x v="0"/>
    <x v="1"/>
    <s v="Digital"/>
    <s v="Santiago Juárez"/>
    <s v="Arturo Lozano"/>
    <s v="Heberto Marin"/>
    <s v="NA"/>
    <s v="Miguel Delgado"/>
    <s v="Operaciones"/>
    <s v="Sí"/>
    <x v="1"/>
    <s v="Producción/Distribución Envasados"/>
    <n v="3"/>
    <n v="5"/>
    <n v="1"/>
    <n v="5"/>
    <n v="3"/>
    <n v="3"/>
    <n v="5"/>
    <n v="375"/>
    <n v="5"/>
    <n v="5"/>
    <n v="5"/>
    <n v="3"/>
    <n v="5"/>
    <n v="5"/>
    <n v="5"/>
    <n v="495"/>
    <n v="870"/>
    <s v="S: App terminada y presentada en el comité digitalización"/>
    <s v="Terminado"/>
    <n v="75000"/>
    <m/>
    <x v="0"/>
    <m/>
    <m/>
    <m/>
    <m/>
    <m/>
    <m/>
    <m/>
    <n v="0"/>
    <m/>
    <m/>
    <x v="1"/>
  </r>
  <r>
    <m/>
    <n v="15"/>
    <m/>
    <m/>
    <s v="App for attendance tracking on Security, Cleaning and other services at Stores"/>
    <s v="Digitalizar y simplificar el proceso de inasistencias de vigilancia y limpieza para llevar un control Digital."/>
    <m/>
    <d v="2025-02-01T00:00:00"/>
    <x v="51"/>
    <x v="28"/>
    <n v="141"/>
    <s v="On time"/>
    <x v="4"/>
    <s v="No"/>
    <x v="1"/>
    <x v="1"/>
    <s v="Digital"/>
    <s v="Aldo Maldonado"/>
    <s v="Oscar Flores"/>
    <s v="Oscar Flores"/>
    <m/>
    <s v="José Ramón Rodríguez"/>
    <s v="PGP Nacional"/>
    <s v="Sí"/>
    <x v="1"/>
    <s v="Marketing/Ventas Cilindros"/>
    <n v="3"/>
    <n v="5"/>
    <n v="1"/>
    <n v="5"/>
    <n v="0"/>
    <n v="5"/>
    <n v="3"/>
    <n v="330"/>
    <n v="5"/>
    <n v="5"/>
    <n v="4"/>
    <n v="3"/>
    <n v="3"/>
    <n v="3"/>
    <n v="3"/>
    <n v="390"/>
    <n v="720"/>
    <s v="Aplicación terminada, actualmente se están corriendo ya pruebas piloto en algunas tiendas. Updat 28 octubre 2025 por Oscar Flores"/>
    <m/>
    <n v="20000"/>
    <m/>
    <x v="1"/>
    <m/>
    <m/>
    <m/>
    <m/>
    <m/>
    <m/>
    <m/>
    <n v="0"/>
    <m/>
    <m/>
    <x v="1"/>
  </r>
  <r>
    <m/>
    <m/>
    <m/>
    <m/>
    <s v="Automatización de flujos de autorización de oportunidades de recuperación de inventarios de cilindros con clientes"/>
    <s v="Uso de la herramienta Profits para automatizar flujos de autorización de oportunidades de inventarios de cilindros"/>
    <m/>
    <d v="2025-11-03T00:00:00"/>
    <x v="21"/>
    <x v="15"/>
    <m/>
    <s v="No iniciado"/>
    <x v="3"/>
    <m/>
    <x v="2"/>
    <x v="3"/>
    <s v="Digital EU"/>
    <m/>
    <s v="Oscar Flores"/>
    <s v="Oscar Flores"/>
    <m/>
    <s v="Zaida Del Llano"/>
    <m/>
    <s v="Sí"/>
    <x v="4"/>
    <m/>
    <n v="3"/>
    <n v="5"/>
    <n v="2"/>
    <n v="5"/>
    <n v="0"/>
    <n v="1"/>
    <n v="3"/>
    <n v="285"/>
    <n v="5"/>
    <n v="5"/>
    <n v="2"/>
    <n v="1"/>
    <n v="2"/>
    <n v="4"/>
    <n v="1"/>
    <m/>
    <m/>
    <m/>
    <m/>
    <m/>
    <m/>
    <x v="5"/>
    <m/>
    <m/>
    <m/>
    <m/>
    <m/>
    <m/>
    <m/>
    <m/>
    <m/>
    <m/>
    <x v="6"/>
  </r>
  <r>
    <s v="E2"/>
    <n v="35"/>
    <m/>
    <m/>
    <s v="App Medigas, Rediseño"/>
    <s v="Re diseño de App Medigas para permitir que los pacientes soliciten accesorios, cilindros chicos, o la recolección de activos._x000a_"/>
    <m/>
    <m/>
    <x v="40"/>
    <x v="15"/>
    <m/>
    <s v="Cancelado"/>
    <x v="5"/>
    <s v="No"/>
    <x v="4"/>
    <x v="2"/>
    <s v="SSC"/>
    <s v="NA"/>
    <s v="Alan Mendoza"/>
    <s v="Cindy Lozano"/>
    <s v="Christian Carrillo"/>
    <s v="José Ramón Rodríguez"/>
    <s v="Desarrollo de Negocios"/>
    <s v="Sí"/>
    <x v="1"/>
    <s v="Distribución Bulk/Servicio a Clientes - Instalaciones"/>
    <n v="4"/>
    <n v="5"/>
    <n v="5"/>
    <n v="5"/>
    <n v="1"/>
    <n v="3"/>
    <n v="5"/>
    <n v="420"/>
    <n v="5"/>
    <n v="5"/>
    <n v="2"/>
    <n v="5"/>
    <n v="3"/>
    <n v="1"/>
    <n v="5"/>
    <n v="390"/>
    <n v="810"/>
    <s v="S: Estaba en la etapa de análisis de los requerimientos extra (por pacientes). Originalmente esto surgió por el equipo de T. Digital para generar la adopción por parte de pacientes que siguen marcando al CSC Medigas para solicitudes EXTRA a recargas (otro tipo de accesorio o cilindro y eso no se puede hacer en la APP y es el ajuste que proponía T. Digital). Se quedó en backlog por parte de T. Digital dado que les asignaron otras responsabilidades._x000a_N: En Validación con Edgar Madrigal y Cindy Lozano si se llevará a cabo este año o no."/>
    <s v="Proyecto colocado en backlog por el área de transformación digital dado que es un nice to have y actualmente el equipo se está enfocando en otras necesidades, además que esto nunca fue solicitado por el negocio."/>
    <n v="60000"/>
    <s v="Tiempo - Hard Savings $ 60 K USD (disminución de 4 agentes $25k MXN/mes en CSC por conversión digital)_x000a_"/>
    <x v="25"/>
    <m/>
    <m/>
    <m/>
    <m/>
    <m/>
    <m/>
    <m/>
    <n v="0"/>
    <m/>
    <m/>
    <x v="3"/>
  </r>
  <r>
    <m/>
    <n v="19"/>
    <m/>
    <m/>
    <s v="APP Mantenimiento para PGS"/>
    <s v="Aplicación para la captura de actividades realizadas en cada PGS que se le da mantenimiento, de manera que arroje las horas y costos incurridos así como un % de productividad por cada operador y que permita conocer el estatus de los PGS que se encuentran en el talller de mantenimiento."/>
    <m/>
    <m/>
    <x v="53"/>
    <x v="31"/>
    <n v="62"/>
    <s v="On time"/>
    <x v="3"/>
    <m/>
    <x v="0"/>
    <x v="1"/>
    <s v="Digital"/>
    <s v="Miguel González"/>
    <s v="Arturo Lozano"/>
    <s v="Heberto Marín"/>
    <m/>
    <s v="Miguel Delgado"/>
    <s v="Operaciones"/>
    <s v="Sí"/>
    <x v="0"/>
    <m/>
    <n v="3"/>
    <n v="5"/>
    <n v="1"/>
    <n v="5"/>
    <n v="0"/>
    <n v="3"/>
    <n v="3"/>
    <n v="300"/>
    <n v="5"/>
    <n v="5"/>
    <n v="2"/>
    <n v="3"/>
    <n v="5"/>
    <n v="3"/>
    <n v="5"/>
    <n v="420"/>
    <n v="720"/>
    <s v="S: Se entrega a Heberto Marin link de aplicación y tutoriales para capacitación a usuarios"/>
    <m/>
    <s v="Control"/>
    <m/>
    <x v="0"/>
    <m/>
    <m/>
    <m/>
    <m/>
    <m/>
    <m/>
    <m/>
    <n v="0"/>
    <m/>
    <m/>
    <x v="1"/>
  </r>
  <r>
    <m/>
    <m/>
    <m/>
    <m/>
    <s v="Agente virtual con AI para Operación PGP"/>
    <s v="Asistente virtual que permita dar información en tiempo real de la operación relacionada a invetarios, cilindros y decisiones de la operación"/>
    <m/>
    <d v="2025-11-03T00:00:00"/>
    <x v="21"/>
    <x v="15"/>
    <m/>
    <s v="No iniciado"/>
    <x v="3"/>
    <m/>
    <x v="0"/>
    <x v="3"/>
    <s v="IT Local"/>
    <m/>
    <s v="Arturo Lozano"/>
    <s v="Manuel Lozoya"/>
    <m/>
    <s v="Zaida Del Llano"/>
    <m/>
    <s v="Sí"/>
    <x v="0"/>
    <s v="Operaciones"/>
    <n v="4"/>
    <n v="5"/>
    <n v="2"/>
    <n v="5"/>
    <n v="1"/>
    <n v="1"/>
    <n v="3"/>
    <n v="315"/>
    <m/>
    <m/>
    <m/>
    <m/>
    <m/>
    <m/>
    <m/>
    <m/>
    <m/>
    <m/>
    <m/>
    <m/>
    <m/>
    <x v="5"/>
    <m/>
    <m/>
    <m/>
    <m/>
    <m/>
    <m/>
    <m/>
    <m/>
    <m/>
    <m/>
    <x v="6"/>
  </r>
  <r>
    <m/>
    <n v="1"/>
    <m/>
    <n v="30498"/>
    <s v="Aplicación Qliq _x000a_Lento movimiento"/>
    <s v="Analizar la información generada por TA para identificar oportunidades de Lento movimiento, mejorar y monitorear el inventario por localidad "/>
    <m/>
    <d v="2025-01-01T00:00:00"/>
    <x v="47"/>
    <x v="19"/>
    <n v="136"/>
    <s v="On time"/>
    <x v="4"/>
    <m/>
    <x v="2"/>
    <x v="1"/>
    <s v="Digital "/>
    <m/>
    <s v="Erika Acosta"/>
    <s v="Anabel Estrada / Brenda Ramírez"/>
    <s v="TBD"/>
    <s v="Aldo Maldonado"/>
    <s v="Operaciones"/>
    <s v="Sí"/>
    <x v="0"/>
    <s v="Producción/Distribución Envasados"/>
    <n v="5"/>
    <n v="5"/>
    <n v="2"/>
    <n v="5"/>
    <n v="3"/>
    <n v="3"/>
    <n v="3"/>
    <n v="390"/>
    <n v="5"/>
    <n v="5"/>
    <n v="3"/>
    <n v="5"/>
    <n v="3"/>
    <n v="5"/>
    <n v="3"/>
    <n v="435"/>
    <n v="825"/>
    <s v="S: Realización de cambios solicitados, no hay nada pendiente por desarrollar. Herramienta liberada._x000a_N: Revisar con usuarios el uso de la herramienta."/>
    <m/>
    <s v="Control de Activos"/>
    <m/>
    <x v="3"/>
    <m/>
    <m/>
    <m/>
    <m/>
    <m/>
    <m/>
    <m/>
    <n v="0"/>
    <m/>
    <m/>
    <x v="1"/>
  </r>
  <r>
    <m/>
    <n v="100"/>
    <m/>
    <m/>
    <s v="App para seguimiento de buenas prácticas de producto medicinal en sucursales."/>
    <s v="Llevar el seguimiento de visitas y hallazgos de los responsables sanitarios a las sucursales."/>
    <m/>
    <d v="2025-02-01T00:00:00"/>
    <x v="21"/>
    <x v="15"/>
    <m/>
    <s v="No iniciado"/>
    <x v="4"/>
    <s v="No"/>
    <x v="0"/>
    <x v="3"/>
    <s v="Digital"/>
    <s v="Santiago Juárez"/>
    <s v="Oscar Flores"/>
    <s v="Aldo Maldonado"/>
    <s v="N/A"/>
    <s v="José Ramón Rodríguez"/>
    <s v="PGP Nacional"/>
    <s v="Sí"/>
    <x v="1"/>
    <s v="Marketing/Ventas Cilindros"/>
    <n v="3"/>
    <n v="5"/>
    <n v="1"/>
    <n v="3"/>
    <n v="0"/>
    <n v="5"/>
    <n v="3"/>
    <n v="300"/>
    <n v="5"/>
    <n v="5"/>
    <n v="4"/>
    <n v="3"/>
    <n v="3"/>
    <n v="3"/>
    <n v="3"/>
    <n v="390"/>
    <n v="690"/>
    <s v="S: Se identificó la oportunidad_x000a_N: Sesión con el negocio para definir requerimientos"/>
    <s v="Este proyecto es posible se cancele dado que quedó incluido en el proyecto solciitado por el Ing. Galván."/>
    <m/>
    <m/>
    <x v="26"/>
    <m/>
    <m/>
    <m/>
    <m/>
    <m/>
    <m/>
    <m/>
    <n v="0"/>
    <m/>
    <m/>
    <x v="6"/>
  </r>
  <r>
    <m/>
    <m/>
    <m/>
    <m/>
    <s v="Asistente virtual con AI NITRO para apoyo a Operaciones PGP"/>
    <s v="Uso de un asistente virtual con AI (Potencial uso de Nitro) para apoyo en la consulta de información de operaciones en las plantas. Manuales, procedimientos, estándares, etc. Operativos"/>
    <m/>
    <d v="2025-11-03T00:00:00"/>
    <x v="21"/>
    <x v="15"/>
    <m/>
    <s v="No iniciado"/>
    <x v="3"/>
    <m/>
    <x v="0"/>
    <x v="3"/>
    <m/>
    <m/>
    <s v="Arturo Lozano"/>
    <s v="Manuel Lozoya"/>
    <m/>
    <s v="Zaida Del Llano"/>
    <m/>
    <s v="Sí"/>
    <x v="4"/>
    <m/>
    <n v="4"/>
    <n v="5"/>
    <n v="2"/>
    <n v="5"/>
    <n v="1"/>
    <n v="1"/>
    <n v="3"/>
    <n v="315"/>
    <m/>
    <m/>
    <m/>
    <m/>
    <m/>
    <m/>
    <m/>
    <m/>
    <m/>
    <m/>
    <m/>
    <m/>
    <m/>
    <x v="5"/>
    <m/>
    <m/>
    <m/>
    <m/>
    <m/>
    <m/>
    <m/>
    <m/>
    <m/>
    <m/>
    <x v="6"/>
  </r>
  <r>
    <m/>
    <m/>
    <m/>
    <m/>
    <s v="Analítica Avanzada de datos e-commerce "/>
    <s v="Análisis avanzado de los datos generados por las visitas en las páginas de e-commerce para identificar patrones que permitan ser utilizados en campañas, ventas cruzadas, estrategias dirigidas, etc."/>
    <m/>
    <d v="2025-11-03T00:00:00"/>
    <x v="21"/>
    <x v="15"/>
    <m/>
    <s v="No iniciado"/>
    <x v="2"/>
    <m/>
    <x v="2"/>
    <x v="3"/>
    <s v="Digital"/>
    <m/>
    <m/>
    <m/>
    <m/>
    <m/>
    <m/>
    <s v="Sí"/>
    <x v="4"/>
    <m/>
    <n v="5"/>
    <n v="5"/>
    <n v="1"/>
    <n v="5"/>
    <n v="1"/>
    <n v="1"/>
    <n v="3"/>
    <n v="315"/>
    <n v="5"/>
    <n v="5"/>
    <n v="2"/>
    <n v="3"/>
    <n v="2"/>
    <n v="1"/>
    <n v="5"/>
    <m/>
    <m/>
    <m/>
    <m/>
    <m/>
    <m/>
    <x v="5"/>
    <m/>
    <m/>
    <m/>
    <m/>
    <m/>
    <m/>
    <m/>
    <m/>
    <m/>
    <m/>
    <x v="6"/>
  </r>
  <r>
    <m/>
    <m/>
    <m/>
    <m/>
    <s v="Algoritmos AI Predictivos de necesidades de Ctes y mejorar la Experiencia CX"/>
    <s v="Lograr el análisis avanzado de datos para descucbrir patrones que permitan predecir comportamientos y aprovecharlos en estrategias de: _x000a_1. Cross Selling. Detección_x000a_2. Pedidos Recurrentes_x000a_3. Campañas_x000a_4. Clientes potenciales de e-commerce"/>
    <m/>
    <d v="2025-10-01T00:00:00"/>
    <x v="21"/>
    <x v="15"/>
    <m/>
    <s v="No iniciado"/>
    <x v="2"/>
    <m/>
    <x v="2"/>
    <x v="3"/>
    <s v="Digital EU"/>
    <m/>
    <m/>
    <m/>
    <m/>
    <m/>
    <m/>
    <s v="Sí"/>
    <x v="4"/>
    <m/>
    <n v="3"/>
    <n v="5"/>
    <n v="1"/>
    <n v="5"/>
    <n v="1"/>
    <n v="1"/>
    <n v="5"/>
    <n v="315"/>
    <n v="5"/>
    <n v="5"/>
    <n v="2"/>
    <n v="5"/>
    <n v="1"/>
    <n v="3"/>
    <n v="3"/>
    <m/>
    <m/>
    <m/>
    <m/>
    <m/>
    <m/>
    <x v="5"/>
    <m/>
    <m/>
    <m/>
    <m/>
    <m/>
    <m/>
    <m/>
    <m/>
    <m/>
    <m/>
    <x v="6"/>
  </r>
  <r>
    <m/>
    <m/>
    <m/>
    <m/>
    <s v="Algoritmo de medición, alertas, comparativos de mermas PGP"/>
    <s v="Análisis descriptivo de datos que permita identificar patrones y lanzar alertas sobre el proceso de medición de mermas. Puede incluir modelo predictivo"/>
    <m/>
    <d v="2025-11-03T00:00:00"/>
    <x v="21"/>
    <x v="15"/>
    <m/>
    <s v="No iniciado"/>
    <x v="3"/>
    <m/>
    <x v="2"/>
    <x v="3"/>
    <s v="Digital"/>
    <m/>
    <s v="Arturo Lozano"/>
    <s v="Manuel Lozoyd"/>
    <m/>
    <s v="Zaida Del Llano"/>
    <m/>
    <s v="Sí"/>
    <x v="4"/>
    <m/>
    <n v="3"/>
    <n v="5"/>
    <n v="1"/>
    <n v="5"/>
    <n v="1"/>
    <n v="1"/>
    <n v="5"/>
    <n v="315"/>
    <n v="5"/>
    <n v="5"/>
    <n v="2"/>
    <n v="2"/>
    <n v="3"/>
    <n v="2"/>
    <n v="2"/>
    <m/>
    <m/>
    <m/>
    <m/>
    <m/>
    <m/>
    <x v="5"/>
    <m/>
    <m/>
    <m/>
    <m/>
    <m/>
    <m/>
    <m/>
    <m/>
    <m/>
    <m/>
    <x v="6"/>
  </r>
  <r>
    <m/>
    <m/>
    <m/>
    <m/>
    <s v="Agentes Virtuales AI – chat y voice Bots de atención Pedidos "/>
    <s v="Agentes virtuales que soporten la toma de pedidos realizada por clientes"/>
    <m/>
    <d v="2025-10-01T00:00:00"/>
    <x v="21"/>
    <x v="15"/>
    <m/>
    <s v="No iniciado"/>
    <x v="5"/>
    <m/>
    <x v="2"/>
    <x v="3"/>
    <s v="Digital EU"/>
    <m/>
    <m/>
    <m/>
    <m/>
    <m/>
    <m/>
    <s v="Sí"/>
    <x v="4"/>
    <m/>
    <n v="4"/>
    <n v="5"/>
    <n v="1"/>
    <n v="5"/>
    <n v="1"/>
    <n v="3"/>
    <n v="5"/>
    <n v="360"/>
    <n v="5"/>
    <n v="3"/>
    <n v="1"/>
    <n v="4"/>
    <n v="3"/>
    <n v="2"/>
    <n v="3"/>
    <m/>
    <m/>
    <m/>
    <m/>
    <m/>
    <m/>
    <x v="5"/>
    <m/>
    <m/>
    <m/>
    <m/>
    <m/>
    <m/>
    <m/>
    <m/>
    <m/>
    <m/>
    <x v="6"/>
  </r>
  <r>
    <m/>
    <m/>
    <m/>
    <m/>
    <s v="Agente Vendedor Virtual PGP"/>
    <s v="Contar con un vendedor virtual con funciones acotadas para clientes comerciales, que ofrezca productos y logre contactar volumenes altos de clientes con campañas específicas. Inicialmente con enfoque en ventas cruzadas_x000a_"/>
    <m/>
    <d v="2025-11-03T00:00:00"/>
    <x v="21"/>
    <x v="15"/>
    <m/>
    <s v="No iniciado"/>
    <x v="2"/>
    <m/>
    <x v="2"/>
    <x v="3"/>
    <s v="Digital EU"/>
    <m/>
    <m/>
    <m/>
    <m/>
    <m/>
    <m/>
    <s v="Sí"/>
    <x v="4"/>
    <m/>
    <n v="3"/>
    <n v="5"/>
    <n v="3"/>
    <n v="5"/>
    <n v="3"/>
    <n v="3"/>
    <n v="3"/>
    <n v="375"/>
    <n v="5"/>
    <n v="3"/>
    <n v="1"/>
    <n v="4"/>
    <n v="3"/>
    <n v="2"/>
    <n v="3"/>
    <m/>
    <m/>
    <m/>
    <m/>
    <m/>
    <m/>
    <x v="5"/>
    <m/>
    <m/>
    <m/>
    <m/>
    <m/>
    <m/>
    <m/>
    <m/>
    <m/>
    <m/>
    <x v="6"/>
  </r>
  <r>
    <m/>
    <n v="52"/>
    <m/>
    <m/>
    <s v="Actualizar el reporte de clientes perdidos o en riesgo, para clientes de Especiales (Win / Lost) "/>
    <s v="Actualizar el reporte de clientes perdidos o en riesgo, para clientes de Especiales (Win / Lost) - Carolina Varela"/>
    <m/>
    <s v="TBD"/>
    <x v="17"/>
    <x v="6"/>
    <n v="321"/>
    <s v="Cancelado"/>
    <x v="2"/>
    <m/>
    <x v="1"/>
    <x v="2"/>
    <s v="Digital"/>
    <m/>
    <s v="Raúl Gallegos "/>
    <s v="Raúl Gallegos "/>
    <m/>
    <s v="José Ramón Rodríguez"/>
    <m/>
    <s v="Sí"/>
    <x v="3"/>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1. Se va a revisar con Oscar Flores y Raúl Gallegos el alcance del reporte actual para identificar que filtros se pueden agregar para gases especiales / Semana del 20 al 28 de feb. El reporte actual ya puede mostrar información de los clientes de Especiales_x000a_2. Levantar el listado de requerimientos de negocio para traducir a técnicos y actualizar el tablero / Fecha compromiso 15 de Marzo"/>
    <m/>
    <m/>
    <x v="5"/>
    <m/>
    <m/>
    <m/>
    <m/>
    <m/>
    <m/>
    <m/>
    <n v="0"/>
    <m/>
    <m/>
    <x v="6"/>
  </r>
  <r>
    <m/>
    <n v="50"/>
    <m/>
    <m/>
    <s v="Actualizar el reporte de clientes perdidos o en riesgo, para clientes de Especiales (Win / Lost) "/>
    <s v="Actualizar el reporte de clientes perdidos o en riesgo, para clientes de Especiales (Win / Lost) - _x000a_Para que se acomode a los criterios del SIP"/>
    <m/>
    <d v="2025-07-01T00:00:00"/>
    <x v="21"/>
    <x v="15"/>
    <m/>
    <s v="Cancelado"/>
    <x v="2"/>
    <m/>
    <x v="2"/>
    <x v="2"/>
    <s v="Digital"/>
    <s v="Aldo Maldonado"/>
    <s v="Raúl Gallegos "/>
    <s v="Raúl Gallegos "/>
    <s v="N/A"/>
    <s v="José Ramón Rodríguez"/>
    <m/>
    <s v="Sí"/>
    <x v="3"/>
    <s v="Marketing/Ventas Cilindros"/>
    <n v="3"/>
    <n v="5"/>
    <n v="1"/>
    <n v="5"/>
    <n v="0"/>
    <n v="1"/>
    <n v="5"/>
    <n v="300"/>
    <n v="5"/>
    <n v="5"/>
    <n v="3"/>
    <n v="5"/>
    <n v="3"/>
    <n v="5"/>
    <n v="5"/>
    <n v="465"/>
    <n v="765"/>
    <s v="S: Se identificó oportunidad con usuario y se requiere definiciones de alcances y líderes para el proyecto._x000a_N: Sesión con Process Owner para tomar definiciones de negocio"/>
    <s v="Se incluye en el proyecto de Desempeño de clientes ganados y Perdidos que solicitó Eber Montoya / Oscar Flores"/>
    <s v="Control "/>
    <m/>
    <x v="27"/>
    <m/>
    <m/>
    <m/>
    <m/>
    <m/>
    <m/>
    <m/>
    <n v="0"/>
    <m/>
    <m/>
    <x v="5"/>
  </r>
  <r>
    <m/>
    <n v="1"/>
    <m/>
    <m/>
    <s v="Actualización Automática de Tablero de Ventas Retail"/>
    <s v="Automatización de información en tablero existente. Actualmente IT y Retail gestionan parte de la información manual para actualizarlo. _x000a_"/>
    <m/>
    <d v="2024-11-06T00:00:00"/>
    <x v="38"/>
    <x v="32"/>
    <n v="180"/>
    <s v="On time"/>
    <x v="2"/>
    <s v="Si"/>
    <x v="3"/>
    <x v="1"/>
    <s v="SSC"/>
    <s v="Marina Dávila"/>
    <s v="Marco Pacheco"/>
    <s v="Deyanira Blanco"/>
    <s v="Juan Romero "/>
    <s v="José Ramón Rodríguez"/>
    <s v="PGP Centro/Sur"/>
    <s v="Sí"/>
    <x v="0"/>
    <s v="Marketing/Ventas Cilindros"/>
    <n v="3"/>
    <n v="5"/>
    <n v="2"/>
    <n v="5"/>
    <n v="1"/>
    <n v="5"/>
    <n v="3"/>
    <n v="360"/>
    <n v="5"/>
    <n v="5"/>
    <n v="3"/>
    <n v="3"/>
    <n v="5"/>
    <n v="5"/>
    <n v="5"/>
    <n v="465"/>
    <n v="825"/>
    <s v="S: Se crearon las cards 32535 ( para cargar de forma automática los vendedores vigentes - Juan Romero) la cual ya esta cerrada y la card 32536 (Programa para cargar las excepciones), ambas cards cerradas._x000a_"/>
    <s v="Concluido"/>
    <s v="Optimizacion del Proceso y reducción de tiempo admvo"/>
    <n v="0"/>
    <x v="0"/>
    <m/>
    <m/>
    <m/>
    <m/>
    <m/>
    <m/>
    <m/>
    <n v="0"/>
    <m/>
    <m/>
    <x v="1"/>
  </r>
  <r>
    <m/>
    <n v="1"/>
    <s v="AM03519"/>
    <m/>
    <s v="Actualización a la herramienta digital de seguimiento a Permisos en tiendas"/>
    <s v="Mejoras al reporte. incluye al responsable administrativo y una visión de corto plazo de lo que está en riesgo de vencimiento."/>
    <m/>
    <d v="2025-06-01T00:00:00"/>
    <x v="51"/>
    <x v="16"/>
    <n v="29"/>
    <s v="On time"/>
    <x v="4"/>
    <m/>
    <x v="1"/>
    <x v="1"/>
    <s v="Digital"/>
    <s v="Aldo Maldonado"/>
    <s v="Oscar Flores"/>
    <s v="Oscar Flores"/>
    <s v="N/A"/>
    <s v="José Ramón Rodríguez"/>
    <m/>
    <s v="Sí"/>
    <x v="3"/>
    <s v="Finanzas/RH/Compras/Nitropet"/>
    <n v="3"/>
    <n v="5"/>
    <n v="4"/>
    <n v="5"/>
    <n v="0"/>
    <n v="1"/>
    <n v="3"/>
    <n v="315"/>
    <n v="5"/>
    <n v="5"/>
    <n v="3"/>
    <n v="5"/>
    <n v="5"/>
    <n v="5"/>
    <n v="5"/>
    <n v="495"/>
    <n v="810"/>
    <s v="Se desarrolló un nuevo reporte sobre la base del anterior, que no solo muestra el estatus de los permisos si no que también permite dar un seguimiento diario del los permisos en riesgo de vencimiento en el corto plazo."/>
    <s v="Concluido "/>
    <s v="Control "/>
    <m/>
    <x v="1"/>
    <m/>
    <m/>
    <m/>
    <m/>
    <m/>
    <m/>
    <m/>
    <n v="0"/>
    <m/>
    <m/>
    <x v="3"/>
  </r>
  <r>
    <m/>
    <n v="1"/>
    <m/>
    <m/>
    <s v="%Servicio Cumplimiento Servicio Pedidos Medigas"/>
    <s v="Actualización de dashboard de Seguimiento Pedidos Medigas agregando información de %Cumplimiento de Servicio, %de los diferentes estatus de pedidos, agrupación e identificación de las causas de pedidos reprogramados, identificación de pedidos SAOS y Oxígeno domiciliario"/>
    <m/>
    <d v="2025-08-08T00:00:00"/>
    <x v="65"/>
    <x v="43"/>
    <n v="19"/>
    <s v="On time"/>
    <x v="5"/>
    <m/>
    <x v="1"/>
    <x v="1"/>
    <s v="Trans Digital"/>
    <s v="Marina Dávila"/>
    <s v="Alan Mendoza"/>
    <s v="Alan Mendoza"/>
    <m/>
    <m/>
    <s v="PGP Nacional"/>
    <s v="Sí"/>
    <x v="0"/>
    <s v="Marketing/Ventas Cilindros"/>
    <n v="3"/>
    <n v="5"/>
    <n v="1"/>
    <n v="5"/>
    <n v="0"/>
    <n v="3"/>
    <n v="3"/>
    <n v="300"/>
    <n v="5"/>
    <n v="5"/>
    <n v="5"/>
    <n v="5"/>
    <n v="5"/>
    <n v="5"/>
    <n v="5"/>
    <n v="525"/>
    <n v="825"/>
    <s v="S: Se desarrollan cambios y se publican dentro del Panel de Rutas PDE´s "/>
    <m/>
    <s v="Control"/>
    <m/>
    <x v="8"/>
    <m/>
    <m/>
    <m/>
    <m/>
    <m/>
    <m/>
    <m/>
    <n v="0"/>
    <m/>
    <m/>
    <x v="1"/>
  </r>
  <r>
    <m/>
    <n v="74"/>
    <m/>
    <m/>
    <s v="Actualización plan compensación a vendedores PGP &amp; Merchant"/>
    <s v="Update de la matriz digital para generar la compensación variable a vendedores de GE y Merchant."/>
    <m/>
    <d v="2024-12-01T00:00:00"/>
    <x v="21"/>
    <x v="15"/>
    <m/>
    <s v="No iniciado"/>
    <x v="4"/>
    <m/>
    <x v="3"/>
    <x v="3"/>
    <s v="IT Local "/>
    <s v="No aplica"/>
    <s v="Pablo Vela"/>
    <s v="Ninfaedith Fernández"/>
    <s v="Velia Niño"/>
    <s v="Tania Mercado"/>
    <s v="Finanzas /Compras / IT"/>
    <s v="Sí"/>
    <x v="0"/>
    <s v="Finanzas/RH/Compras/Nitropet"/>
    <n v="4"/>
    <n v="5"/>
    <n v="4"/>
    <n v="5"/>
    <n v="3"/>
    <n v="5"/>
    <n v="5"/>
    <n v="465"/>
    <n v="3"/>
    <n v="2"/>
    <n v="2"/>
    <n v="3"/>
    <n v="3"/>
    <n v="1"/>
    <n v="3"/>
    <n v="255"/>
    <n v="720"/>
    <s v="S: Proveedor seleccionado, en proceso de alta y sesiones iniciales de analisis de alcance y plan de desarrollo_x000a_N: Concuir el proceso de arranque y hacer seguimiento de sprints "/>
    <m/>
    <m/>
    <m/>
    <x v="5"/>
    <m/>
    <m/>
    <m/>
    <m/>
    <m/>
    <m/>
    <m/>
    <n v="0"/>
    <m/>
    <m/>
    <x v="6"/>
  </r>
  <r>
    <m/>
    <m/>
    <m/>
    <m/>
    <s v="Cotizador de Gases PGP "/>
    <s v="Nueva versión del cotizar realizada por la Corporación integrada con Dynamics CRM, con potencial de realizar Cross Selling"/>
    <m/>
    <d v="2025-11-03T00:00:00"/>
    <x v="21"/>
    <x v="15"/>
    <m/>
    <s v="No iniciado"/>
    <x v="2"/>
    <m/>
    <x v="4"/>
    <x v="3"/>
    <s v="Digital EU"/>
    <m/>
    <m/>
    <m/>
    <m/>
    <s v="Jose Ramón"/>
    <m/>
    <s v="Sí"/>
    <x v="4"/>
    <s v="Marketing/Ventas Cilindros"/>
    <n v="3"/>
    <n v="5"/>
    <n v="2"/>
    <n v="5"/>
    <n v="3"/>
    <n v="3"/>
    <n v="3"/>
    <n v="360"/>
    <m/>
    <m/>
    <m/>
    <m/>
    <m/>
    <m/>
    <m/>
    <n v="0"/>
    <m/>
    <m/>
    <m/>
    <m/>
    <m/>
    <x v="5"/>
    <m/>
    <m/>
    <m/>
    <m/>
    <m/>
    <m/>
    <m/>
    <m/>
    <m/>
    <m/>
    <x v="7"/>
  </r>
  <r>
    <m/>
    <m/>
    <m/>
    <m/>
    <s v="Registro de clientes nuevos en E-Channel Fase 1 Hardgoods"/>
    <s v="Este desarrollo permitirá dar de alta clientes nuevos directo en e-channel y no sólo manejar a los clientes actuales"/>
    <m/>
    <d v="2025-11-03T00:00:00"/>
    <x v="21"/>
    <x v="15"/>
    <m/>
    <s v="No iniciado"/>
    <x v="2"/>
    <m/>
    <x v="4"/>
    <x v="3"/>
    <s v="IT"/>
    <m/>
    <m/>
    <m/>
    <s v="Cindy Lozano"/>
    <s v="Jose Ramón"/>
    <m/>
    <s v="Sí"/>
    <x v="4"/>
    <s v="Marketing/Ventas Cilindros"/>
    <n v="5"/>
    <n v="5"/>
    <n v="5"/>
    <n v="5"/>
    <n v="2"/>
    <n v="3"/>
    <n v="3"/>
    <n v="420"/>
    <m/>
    <m/>
    <m/>
    <m/>
    <m/>
    <m/>
    <m/>
    <n v="0"/>
    <m/>
    <m/>
    <m/>
    <m/>
    <m/>
    <x v="5"/>
    <m/>
    <m/>
    <m/>
    <m/>
    <m/>
    <m/>
    <m/>
    <m/>
    <m/>
    <m/>
    <x v="7"/>
  </r>
  <r>
    <m/>
    <m/>
    <m/>
    <m/>
    <s v="Registro de clientes nuevos en E-Channel Fase 2 Gases"/>
    <s v="Este desarrollo permitirá dar de alta clientes nuevos directo en e-channel y no sólo manejar a los clientes actuales"/>
    <m/>
    <d v="2025-11-03T00:00:00"/>
    <x v="21"/>
    <x v="15"/>
    <m/>
    <s v="No iniciado"/>
    <x v="2"/>
    <m/>
    <x v="4"/>
    <x v="3"/>
    <s v="IT"/>
    <m/>
    <m/>
    <m/>
    <m/>
    <s v="Jose Ramón"/>
    <m/>
    <s v="Sí"/>
    <x v="4"/>
    <s v="Marketing/Ventas Cilindros"/>
    <n v="5"/>
    <n v="5"/>
    <n v="5"/>
    <n v="5"/>
    <n v="3"/>
    <n v="3"/>
    <n v="3"/>
    <n v="435"/>
    <m/>
    <m/>
    <m/>
    <m/>
    <m/>
    <m/>
    <m/>
    <n v="0"/>
    <m/>
    <m/>
    <m/>
    <m/>
    <m/>
    <x v="5"/>
    <m/>
    <m/>
    <m/>
    <m/>
    <m/>
    <m/>
    <m/>
    <m/>
    <m/>
    <m/>
    <x v="7"/>
  </r>
  <r>
    <m/>
    <m/>
    <m/>
    <m/>
    <s v="PGP Churn Analysis Tool"/>
    <m/>
    <m/>
    <m/>
    <x v="4"/>
    <x v="15"/>
    <m/>
    <s v="On time"/>
    <x v="2"/>
    <m/>
    <x v="1"/>
    <x v="0"/>
    <m/>
    <m/>
    <s v="Oscar Flores"/>
    <m/>
    <m/>
    <s v="Jose Ramón"/>
    <m/>
    <s v="Sí"/>
    <x v="3"/>
    <m/>
    <m/>
    <m/>
    <m/>
    <m/>
    <m/>
    <m/>
    <m/>
    <m/>
    <m/>
    <m/>
    <m/>
    <m/>
    <m/>
    <m/>
    <m/>
    <n v="0"/>
    <m/>
    <m/>
    <m/>
    <m/>
    <m/>
    <x v="5"/>
    <m/>
    <m/>
    <m/>
    <m/>
    <m/>
    <m/>
    <m/>
    <m/>
    <m/>
    <m/>
    <x v="7"/>
  </r>
  <r>
    <m/>
    <m/>
    <m/>
    <m/>
    <s v="Volume Trends PGP"/>
    <m/>
    <m/>
    <m/>
    <x v="4"/>
    <x v="15"/>
    <m/>
    <s v="On time"/>
    <x v="2"/>
    <m/>
    <x v="1"/>
    <x v="0"/>
    <m/>
    <m/>
    <s v="Oscar Flores"/>
    <m/>
    <m/>
    <s v="Jose Ramón"/>
    <m/>
    <s v="Sí"/>
    <x v="4"/>
    <m/>
    <m/>
    <m/>
    <m/>
    <m/>
    <m/>
    <m/>
    <m/>
    <m/>
    <m/>
    <m/>
    <m/>
    <m/>
    <m/>
    <m/>
    <m/>
    <n v="0"/>
    <m/>
    <m/>
    <m/>
    <m/>
    <m/>
    <x v="5"/>
    <m/>
    <m/>
    <m/>
    <m/>
    <m/>
    <m/>
    <m/>
    <m/>
    <m/>
    <m/>
    <x v="7"/>
  </r>
  <r>
    <m/>
    <m/>
    <m/>
    <m/>
    <s v="Hardgoods profitability Tool"/>
    <m/>
    <m/>
    <m/>
    <x v="21"/>
    <x v="15"/>
    <m/>
    <s v="No iniciado"/>
    <x v="2"/>
    <m/>
    <x v="1"/>
    <x v="3"/>
    <m/>
    <m/>
    <s v="Oscar Flores"/>
    <m/>
    <m/>
    <s v="Jose Ramón"/>
    <m/>
    <s v="Sí"/>
    <x v="4"/>
    <s v="Marketing/Ventas Cilindros"/>
    <n v="3"/>
    <n v="5"/>
    <n v="2"/>
    <n v="5"/>
    <n v="1"/>
    <n v="3"/>
    <n v="3"/>
    <n v="330"/>
    <m/>
    <m/>
    <m/>
    <m/>
    <m/>
    <m/>
    <m/>
    <n v="0"/>
    <m/>
    <m/>
    <m/>
    <m/>
    <m/>
    <x v="5"/>
    <m/>
    <m/>
    <m/>
    <m/>
    <m/>
    <m/>
    <m/>
    <m/>
    <m/>
    <m/>
    <x v="7"/>
  </r>
  <r>
    <m/>
    <m/>
    <m/>
    <m/>
    <s v="Daily Sales Tracking"/>
    <m/>
    <m/>
    <m/>
    <x v="21"/>
    <x v="15"/>
    <m/>
    <s v="No iniciado"/>
    <x v="2"/>
    <m/>
    <x v="1"/>
    <x v="3"/>
    <m/>
    <m/>
    <s v="Oscar Flores"/>
    <m/>
    <m/>
    <s v="Jose Ramón"/>
    <m/>
    <s v="Sí"/>
    <x v="3"/>
    <s v="Marketing/Ventas Cilindros"/>
    <n v="5"/>
    <n v="5"/>
    <n v="3"/>
    <n v="5"/>
    <n v="1"/>
    <n v="3"/>
    <n v="3"/>
    <n v="375"/>
    <m/>
    <m/>
    <m/>
    <m/>
    <m/>
    <m/>
    <m/>
    <n v="0"/>
    <m/>
    <m/>
    <m/>
    <m/>
    <m/>
    <x v="5"/>
    <m/>
    <m/>
    <m/>
    <m/>
    <m/>
    <m/>
    <m/>
    <m/>
    <m/>
    <m/>
    <x v="7"/>
  </r>
  <r>
    <m/>
    <m/>
    <m/>
    <m/>
    <s v="Capacitación digital administrativa"/>
    <m/>
    <m/>
    <m/>
    <x v="4"/>
    <x v="15"/>
    <m/>
    <s v="On time"/>
    <x v="2"/>
    <m/>
    <x v="1"/>
    <x v="0"/>
    <m/>
    <m/>
    <s v="Oscar Flores"/>
    <m/>
    <m/>
    <s v="Jose Ramón"/>
    <m/>
    <s v="Sí"/>
    <x v="1"/>
    <s v="Finanzas/RH/"/>
    <m/>
    <m/>
    <m/>
    <m/>
    <m/>
    <m/>
    <m/>
    <m/>
    <m/>
    <m/>
    <m/>
    <m/>
    <m/>
    <m/>
    <m/>
    <n v="0"/>
    <m/>
    <m/>
    <m/>
    <m/>
    <m/>
    <x v="5"/>
    <m/>
    <m/>
    <m/>
    <m/>
    <m/>
    <m/>
    <m/>
    <m/>
    <m/>
    <m/>
    <x v="7"/>
  </r>
  <r>
    <m/>
    <m/>
    <m/>
    <m/>
    <s v="Herramienta de control de producto a demostración"/>
    <m/>
    <m/>
    <m/>
    <x v="21"/>
    <x v="15"/>
    <m/>
    <s v="No iniciado"/>
    <x v="2"/>
    <m/>
    <x v="1"/>
    <x v="3"/>
    <m/>
    <m/>
    <s v="Oscar Flores"/>
    <m/>
    <m/>
    <s v="Jose Ramón"/>
    <m/>
    <s v="Sí"/>
    <x v="3"/>
    <s v="Marketing/Ventas Cilindros"/>
    <n v="5"/>
    <n v="5"/>
    <n v="3"/>
    <n v="5"/>
    <n v="3"/>
    <n v="3"/>
    <n v="3"/>
    <n v="405"/>
    <m/>
    <m/>
    <m/>
    <m/>
    <m/>
    <m/>
    <m/>
    <n v="0"/>
    <m/>
    <m/>
    <m/>
    <m/>
    <m/>
    <x v="5"/>
    <m/>
    <m/>
    <m/>
    <m/>
    <m/>
    <m/>
    <m/>
    <m/>
    <m/>
    <m/>
    <x v="7"/>
  </r>
  <r>
    <m/>
    <m/>
    <m/>
    <m/>
    <s v="Identificación de duplicados en escaneo TA"/>
    <m/>
    <m/>
    <m/>
    <x v="21"/>
    <x v="15"/>
    <m/>
    <s v="No iniciado"/>
    <x v="2"/>
    <m/>
    <x v="1"/>
    <x v="3"/>
    <m/>
    <m/>
    <s v="Oscar Flores"/>
    <m/>
    <m/>
    <s v="Jose Ramón"/>
    <m/>
    <s v="Sí"/>
    <x v="4"/>
    <s v="Marketing/Ventas Cilindros"/>
    <n v="5"/>
    <n v="5"/>
    <n v="4"/>
    <n v="5"/>
    <n v="1"/>
    <n v="3"/>
    <n v="3"/>
    <n v="390"/>
    <m/>
    <m/>
    <m/>
    <m/>
    <m/>
    <m/>
    <m/>
    <n v="0"/>
    <m/>
    <m/>
    <m/>
    <m/>
    <m/>
    <x v="5"/>
    <m/>
    <m/>
    <m/>
    <m/>
    <m/>
    <m/>
    <m/>
    <m/>
    <m/>
    <m/>
    <x v="7"/>
  </r>
  <r>
    <m/>
    <m/>
    <m/>
    <m/>
    <s v="Identificación de escaneo de códigos etiquetas incorrectas"/>
    <m/>
    <m/>
    <m/>
    <x v="21"/>
    <x v="15"/>
    <m/>
    <s v="No iniciado"/>
    <x v="2"/>
    <m/>
    <x v="1"/>
    <x v="3"/>
    <m/>
    <m/>
    <s v="Oscar Flores"/>
    <m/>
    <m/>
    <s v="Jose Ramón"/>
    <m/>
    <s v="Sí"/>
    <x v="4"/>
    <s v="Marketing/Ventas Cilindros"/>
    <n v="5"/>
    <n v="5"/>
    <n v="4"/>
    <n v="5"/>
    <n v="1"/>
    <n v="3"/>
    <n v="3"/>
    <n v="390"/>
    <m/>
    <m/>
    <m/>
    <m/>
    <m/>
    <m/>
    <m/>
    <n v="0"/>
    <m/>
    <m/>
    <m/>
    <m/>
    <m/>
    <x v="5"/>
    <m/>
    <m/>
    <m/>
    <m/>
    <m/>
    <m/>
    <m/>
    <m/>
    <m/>
    <m/>
    <x v="7"/>
  </r>
  <r>
    <m/>
    <m/>
    <m/>
    <m/>
    <s v="Órdenes retenidas todos los Status Etapa 2"/>
    <m/>
    <m/>
    <m/>
    <x v="4"/>
    <x v="15"/>
    <m/>
    <s v="On time"/>
    <x v="2"/>
    <m/>
    <x v="1"/>
    <x v="0"/>
    <m/>
    <m/>
    <s v="Oscar Flores"/>
    <m/>
    <m/>
    <s v="Jose Ramón"/>
    <m/>
    <s v="Sí"/>
    <x v="5"/>
    <s v="Marketing/Ventas Cilindros"/>
    <n v="5"/>
    <n v="5"/>
    <n v="3"/>
    <n v="5"/>
    <n v="3"/>
    <n v="3"/>
    <n v="3"/>
    <n v="405"/>
    <m/>
    <m/>
    <m/>
    <m/>
    <m/>
    <m/>
    <m/>
    <n v="0"/>
    <m/>
    <m/>
    <m/>
    <m/>
    <m/>
    <x v="5"/>
    <m/>
    <m/>
    <m/>
    <m/>
    <m/>
    <m/>
    <m/>
    <m/>
    <m/>
    <m/>
    <x v="7"/>
  </r>
  <r>
    <m/>
    <m/>
    <m/>
    <m/>
    <s v="Control de Costos Tarjeta Corporativa"/>
    <m/>
    <m/>
    <m/>
    <x v="21"/>
    <x v="15"/>
    <m/>
    <s v="No iniciado"/>
    <x v="2"/>
    <m/>
    <x v="1"/>
    <x v="3"/>
    <m/>
    <m/>
    <s v="Oscar Flores"/>
    <m/>
    <m/>
    <s v="Jose Ramón"/>
    <m/>
    <s v="Sí"/>
    <x v="4"/>
    <s v="Marketing/Ventas Cilindros"/>
    <n v="5"/>
    <n v="5"/>
    <n v="4"/>
    <n v="5"/>
    <n v="3"/>
    <n v="3"/>
    <n v="3"/>
    <n v="420"/>
    <m/>
    <m/>
    <m/>
    <m/>
    <m/>
    <m/>
    <m/>
    <n v="0"/>
    <m/>
    <m/>
    <m/>
    <m/>
    <m/>
    <x v="5"/>
    <m/>
    <m/>
    <m/>
    <m/>
    <m/>
    <m/>
    <m/>
    <m/>
    <m/>
    <m/>
    <x v="7"/>
  </r>
  <r>
    <m/>
    <m/>
    <m/>
    <m/>
    <s v="Automatización del proceso de carga de Ventas de Mercado Pago a Bitácoras"/>
    <m/>
    <m/>
    <m/>
    <x v="21"/>
    <x v="15"/>
    <m/>
    <s v="No iniciado"/>
    <x v="2"/>
    <m/>
    <x v="3"/>
    <x v="3"/>
    <m/>
    <m/>
    <s v="Oscar Flores"/>
    <m/>
    <m/>
    <s v="Jose Ramón"/>
    <m/>
    <s v="Sí"/>
    <x v="5"/>
    <s v="Marketing/Ventas Cilindros"/>
    <n v="3"/>
    <n v="5"/>
    <n v="1"/>
    <n v="5"/>
    <n v="1"/>
    <n v="3"/>
    <n v="3"/>
    <n v="315"/>
    <m/>
    <m/>
    <m/>
    <m/>
    <m/>
    <m/>
    <m/>
    <n v="0"/>
    <m/>
    <m/>
    <m/>
    <m/>
    <m/>
    <x v="5"/>
    <m/>
    <m/>
    <m/>
    <m/>
    <m/>
    <m/>
    <m/>
    <m/>
    <m/>
    <m/>
    <x v="7"/>
  </r>
  <r>
    <m/>
    <m/>
    <m/>
    <m/>
    <s v="Sistema de Administración de Contratistas"/>
    <s v="App donde se puedan programar Mttos y subir evidencias. Potencial uso de una PowerAPP"/>
    <m/>
    <m/>
    <x v="21"/>
    <x v="15"/>
    <m/>
    <s v="No iniciado"/>
    <x v="2"/>
    <m/>
    <x v="1"/>
    <x v="3"/>
    <m/>
    <m/>
    <s v="Oscar Flores"/>
    <m/>
    <m/>
    <s v="Jose Ramón"/>
    <m/>
    <s v="Sí"/>
    <x v="4"/>
    <s v="Marketing/Ventas Cilindros"/>
    <n v="5"/>
    <n v="5"/>
    <n v="3"/>
    <n v="5"/>
    <n v="1"/>
    <n v="1"/>
    <n v="3"/>
    <n v="345"/>
    <m/>
    <m/>
    <m/>
    <m/>
    <m/>
    <m/>
    <m/>
    <n v="0"/>
    <m/>
    <m/>
    <m/>
    <m/>
    <m/>
    <x v="5"/>
    <m/>
    <m/>
    <m/>
    <m/>
    <m/>
    <m/>
    <m/>
    <m/>
    <m/>
    <m/>
    <x v="7"/>
  </r>
  <r>
    <m/>
    <m/>
    <m/>
    <m/>
    <s v="BOT para integrar tickets de entrega Trackabout en CLM de Docusign_x000a_"/>
    <s v="Proceso automático que tome los tickets de entrega de Trackabout de PGP de aumentos, disminuciones de dotaciones y los coloque en las carpetas por Num de cliente generados en Docusign"/>
    <m/>
    <d v="2025-11-01T00:00:00"/>
    <x v="21"/>
    <x v="15"/>
    <m/>
    <s v="No iniciado"/>
    <x v="3"/>
    <m/>
    <x v="3"/>
    <x v="3"/>
    <m/>
    <m/>
    <s v="Erika Acosta"/>
    <s v="Manuel Lozoya"/>
    <s v="David Silva"/>
    <s v="Zaida Del Llano"/>
    <m/>
    <s v="Sí"/>
    <x v="5"/>
    <s v="Operaciones"/>
    <n v="4"/>
    <n v="5"/>
    <n v="3"/>
    <n v="5"/>
    <n v="1"/>
    <n v="3"/>
    <n v="3"/>
    <n v="360"/>
    <m/>
    <n v="5"/>
    <n v="4"/>
    <n v="5"/>
    <n v="3"/>
    <n v="5"/>
    <n v="5"/>
    <n v="405"/>
    <m/>
    <m/>
    <m/>
    <m/>
    <m/>
    <x v="5"/>
    <m/>
    <m/>
    <m/>
    <m/>
    <m/>
    <m/>
    <m/>
    <m/>
    <m/>
    <m/>
    <x v="7"/>
  </r>
  <r>
    <m/>
    <m/>
    <m/>
    <m/>
    <s v="Dashboard para identificar ordenes con Aumento de Dotación, recolecciones definitivas y cambios de servicio."/>
    <s v="Identificar los número de ordenes de JDE que contienen movimientos de cilindros que afectan el balance del cliente."/>
    <m/>
    <d v="2025-11-05T00:00:00"/>
    <x v="66"/>
    <x v="3"/>
    <n v="12"/>
    <s v="On time"/>
    <x v="3"/>
    <m/>
    <x v="1"/>
    <x v="0"/>
    <m/>
    <s v="Marina Dávila"/>
    <m/>
    <s v="Manuel Lozoya"/>
    <m/>
    <m/>
    <m/>
    <s v="Sí"/>
    <x v="0"/>
    <m/>
    <m/>
    <m/>
    <m/>
    <m/>
    <m/>
    <m/>
    <m/>
    <n v="0"/>
    <m/>
    <m/>
    <m/>
    <m/>
    <m/>
    <m/>
    <m/>
    <n v="0"/>
    <m/>
    <m/>
    <m/>
    <m/>
    <m/>
    <x v="5"/>
    <m/>
    <m/>
    <m/>
    <m/>
    <m/>
    <m/>
    <m/>
    <m/>
    <m/>
    <m/>
    <x v="7"/>
  </r>
  <r>
    <m/>
    <m/>
    <m/>
    <m/>
    <s v="Visor para monitorear el desempeño y cumplimiento de acuerdos comerciales con las LUMS"/>
    <s v="Objetivo : Mejorar el control y desempeño de las LUMs y asegurar que honramos lo comprometido en contrato.  Dejar de manejarlos como distribuidor y más cómo una tienda LINDE._x000a_- Visor que consolide los principales indicadores de desempeño de las LUMS (Comparativa de ventas en volumen y valor, Mg de rentabilidad de las LUMS, comportamiento de precios, Cobros como rentas, servicios, regalias etc, % anual de Beneficios (% de bonificación sobre facturación anual, control de fechas relevantes y de compromisos adquiridos, capacitaciones que se deben renovar o se requieren, añejamiento de sus cilindros y nivel de servicio de planta a LUM)._x000a_-Gestionar las clausulas del contrato_x000a_- Mejorar el modelo de negocio de las LUMs_x000a_- Definir cuál es la herramienta adecuada para visualizar la información relevante de las LUMS"/>
    <m/>
    <d v="2025-11-18T00:00:00"/>
    <x v="67"/>
    <x v="6"/>
    <m/>
    <m/>
    <x v="7"/>
    <m/>
    <x v="5"/>
    <x v="4"/>
    <m/>
    <m/>
    <s v="Marco Pacheco"/>
    <s v="Edgar Borquez"/>
    <m/>
    <s v="Jóse Ramón "/>
    <s v="Comercial "/>
    <s v="Si "/>
    <x v="4"/>
    <m/>
    <n v="5"/>
    <n v="5"/>
    <n v="5"/>
    <n v="5"/>
    <n v="4"/>
    <n v="3"/>
    <n v="3"/>
    <n v="450"/>
    <n v="5"/>
    <n v="5"/>
    <n v="2"/>
    <n v="3"/>
    <n v="3"/>
    <n v="5"/>
    <n v="3"/>
    <n v="390"/>
    <m/>
    <s v="Lista de la información que necesitamos visualizar, compararla con lo que ya se tiene de Retail para identificar que se puede replicar y que no."/>
    <s v="18 / nov /25 : Lista de información que se quiere visualizar y programar sesión con Aldo y Marina para validar la existencia de los datos y la fuente."/>
    <s v="TBD"/>
    <m/>
    <x v="22"/>
    <m/>
    <m/>
    <m/>
    <m/>
    <m/>
    <m/>
    <m/>
    <m/>
    <s v="Q2"/>
    <m/>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EEE13F-C0E4-4160-843A-EEFF0EAA8DFB}" name="PivotTable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M3:N10"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6">
        <item x="0"/>
        <item h="1" x="1"/>
        <item h="1" x="3"/>
        <item h="1" x="2"/>
        <item h="1" x="4"/>
        <item t="default"/>
      </items>
    </pivotField>
    <pivotField showAll="0"/>
    <pivotField showAll="0"/>
    <pivotField showAll="0"/>
    <pivotField showAll="0"/>
    <pivotField showAll="0"/>
    <pivotField showAll="0"/>
    <pivotField showAll="0"/>
    <pivotField showAll="0"/>
    <pivotField axis="axisRow" showAll="0">
      <items count="7">
        <item x="1"/>
        <item x="2"/>
        <item x="0"/>
        <item x="3"/>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7">
    <i>
      <x/>
    </i>
    <i>
      <x v="1"/>
    </i>
    <i>
      <x v="2"/>
    </i>
    <i>
      <x v="3"/>
    </i>
    <i>
      <x v="4"/>
    </i>
    <i>
      <x v="5"/>
    </i>
    <i t="grand">
      <x/>
    </i>
  </rowItems>
  <colItems count="1">
    <i/>
  </colItems>
  <pageFields count="1">
    <pageField fld="15" hier="-1"/>
  </pageFields>
  <dataFields count="1">
    <dataField name="Count of Tipo de Iniciativa" fld="15" subtotal="count" baseField="0" baseItem="0"/>
  </dataFields>
  <formats count="12">
    <format dxfId="470">
      <pivotArea dataOnly="0" labelOnly="1" outline="0" axis="axisValues" fieldPosition="0"/>
    </format>
    <format dxfId="469">
      <pivotArea dataOnly="0" labelOnly="1" outline="0" axis="axisValues" fieldPosition="0"/>
    </format>
    <format dxfId="468">
      <pivotArea dataOnly="0" labelOnly="1" outline="0" axis="axisValues" fieldPosition="0"/>
    </format>
    <format dxfId="467">
      <pivotArea type="all" dataOnly="0" outline="0" fieldPosition="0"/>
    </format>
    <format dxfId="466">
      <pivotArea outline="0" collapsedLevelsAreSubtotals="1" fieldPosition="0"/>
    </format>
    <format dxfId="465">
      <pivotArea field="24" type="button" dataOnly="0" labelOnly="1" outline="0" axis="axisRow" fieldPosition="0"/>
    </format>
    <format dxfId="464">
      <pivotArea dataOnly="0" labelOnly="1" fieldPosition="0">
        <references count="1">
          <reference field="24" count="4">
            <x v="0"/>
            <x v="1"/>
            <x v="2"/>
            <x v="3"/>
          </reference>
        </references>
      </pivotArea>
    </format>
    <format dxfId="463">
      <pivotArea dataOnly="0" labelOnly="1" grandRow="1" outline="0" fieldPosition="0"/>
    </format>
    <format dxfId="462">
      <pivotArea dataOnly="0" labelOnly="1" outline="0" axis="axisValues" fieldPosition="0"/>
    </format>
    <format dxfId="461">
      <pivotArea outline="0" collapsedLevelsAreSubtotals="1" fieldPosition="0"/>
    </format>
    <format dxfId="460">
      <pivotArea dataOnly="0" labelOnly="1" fieldPosition="0">
        <references count="1">
          <reference field="24" count="4">
            <x v="0"/>
            <x v="1"/>
            <x v="2"/>
            <x v="3"/>
          </reference>
        </references>
      </pivotArea>
    </format>
    <format dxfId="459">
      <pivotArea dataOnly="0" labelOnly="1" grandRow="1" outline="0"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C3D463-C38B-4742-BD40-34783445F702}"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H3:I9"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6">
        <item x="0"/>
        <item h="1" x="1"/>
        <item h="1" x="3"/>
        <item h="1"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3"/>
        <item x="6"/>
        <item x="0"/>
        <item x="1"/>
        <item x="4"/>
        <item x="2"/>
        <item x="5"/>
        <item x="7"/>
        <item t="default"/>
      </items>
    </pivotField>
  </pivotFields>
  <rowFields count="1">
    <field x="58"/>
  </rowFields>
  <rowItems count="6">
    <i>
      <x/>
    </i>
    <i>
      <x v="2"/>
    </i>
    <i>
      <x v="4"/>
    </i>
    <i>
      <x v="5"/>
    </i>
    <i>
      <x v="7"/>
    </i>
    <i t="grand">
      <x/>
    </i>
  </rowItems>
  <colItems count="1">
    <i/>
  </colItems>
  <pageFields count="1">
    <pageField fld="15" hier="-1"/>
  </pageFields>
  <dataFields count="1">
    <dataField name="Count of Tipo de Iniciativa" fld="15" subtotal="count" baseField="0" baseItem="0"/>
  </dataFields>
  <formats count="3">
    <format dxfId="473">
      <pivotArea dataOnly="0" labelOnly="1" outline="0" axis="axisValues" fieldPosition="0"/>
    </format>
    <format dxfId="472">
      <pivotArea dataOnly="0" labelOnly="1" outline="0" axis="axisValues" fieldPosition="0"/>
    </format>
    <format dxfId="471">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C4E63F-6765-4E29-A000-F09E82E3F86E}"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22:C24" firstHeaderRow="0" firstDataRow="1" firstDataCol="1" rowPageCount="2" colPageCount="1"/>
  <pivotFields count="59">
    <pivotField showAll="0"/>
    <pivotField showAll="0"/>
    <pivotField showAll="0"/>
    <pivotField showAll="0"/>
    <pivotField showAll="0"/>
    <pivotField showAll="0"/>
    <pivotField showAll="0"/>
    <pivotField showAll="0"/>
    <pivotField axis="axisPage" multipleItemSelectionAllowed="1" showAll="0">
      <items count="69">
        <item x="46"/>
        <item x="36"/>
        <item x="55"/>
        <item x="14"/>
        <item x="54"/>
        <item x="40"/>
        <item x="12"/>
        <item x="17"/>
        <item x="38"/>
        <item x="52"/>
        <item x="31"/>
        <item x="30"/>
        <item x="42"/>
        <item x="57"/>
        <item x="6"/>
        <item x="64"/>
        <item x="37"/>
        <item x="63"/>
        <item x="16"/>
        <item x="23"/>
        <item x="51"/>
        <item x="53"/>
        <item x="49"/>
        <item x="33"/>
        <item x="21"/>
        <item x="61"/>
        <item x="58"/>
        <item x="15"/>
        <item x="25"/>
        <item x="44"/>
        <item x="20"/>
        <item x="7"/>
        <item x="56"/>
        <item x="27"/>
        <item x="26"/>
        <item x="50"/>
        <item x="47"/>
        <item x="62"/>
        <item x="34"/>
        <item x="43"/>
        <item x="24"/>
        <item x="28"/>
        <item x="48"/>
        <item x="41"/>
        <item x="2"/>
        <item x="29"/>
        <item x="13"/>
        <item x="11"/>
        <item x="1"/>
        <item x="18"/>
        <item x="10"/>
        <item x="59"/>
        <item x="35"/>
        <item x="22"/>
        <item x="8"/>
        <item x="0"/>
        <item x="60"/>
        <item x="45"/>
        <item x="65"/>
        <item x="3"/>
        <item x="19"/>
        <item x="32"/>
        <item x="5"/>
        <item x="9"/>
        <item x="39"/>
        <item x="4"/>
        <item x="66"/>
        <item x="67"/>
        <item t="default"/>
      </items>
    </pivotField>
    <pivotField axis="axisPage" multipleItemSelectionAllowed="1" showAll="0">
      <items count="45">
        <item h="1" x="6"/>
        <item h="1" x="37"/>
        <item h="1" x="14"/>
        <item h="1" x="10"/>
        <item h="1" x="11"/>
        <item h="1" x="25"/>
        <item h="1" x="41"/>
        <item h="1" x="13"/>
        <item h="1" x="34"/>
        <item h="1" x="22"/>
        <item h="1" x="30"/>
        <item h="1" x="16"/>
        <item h="1" x="32"/>
        <item h="1" x="17"/>
        <item h="1" x="2"/>
        <item h="1" x="31"/>
        <item x="21"/>
        <item h="1" x="0"/>
        <item h="1" x="12"/>
        <item h="1" x="15"/>
        <item h="1" x="19"/>
        <item h="1" x="42"/>
        <item h="1" x="9"/>
        <item h="1" x="36"/>
        <item h="1" x="39"/>
        <item h="1" x="26"/>
        <item h="1" x="40"/>
        <item h="1" x="8"/>
        <item h="1" x="35"/>
        <item h="1" x="1"/>
        <item h="1" x="27"/>
        <item h="1" x="43"/>
        <item h="1" x="33"/>
        <item x="29"/>
        <item h="1" x="4"/>
        <item h="1" x="18"/>
        <item h="1" x="20"/>
        <item h="1" x="3"/>
        <item h="1" x="5"/>
        <item x="7"/>
        <item x="28"/>
        <item h="1" x="23"/>
        <item h="1" x="24"/>
        <item h="1" x="38"/>
        <item t="default"/>
      </items>
    </pivotField>
    <pivotField dataField="1" showAll="0"/>
    <pivotField showAll="0"/>
    <pivotField showAll="0"/>
    <pivotField showAll="0"/>
    <pivotField showAll="0"/>
    <pivotField axis="axisRow" dataField="1" showAll="0">
      <items count="6">
        <item h="1" x="0"/>
        <item x="1"/>
        <item h="1" x="3"/>
        <item h="1"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h="1" x="3"/>
        <item h="1" x="0"/>
        <item h="1" x="6"/>
        <item h="1" x="4"/>
        <item n="|" x="1"/>
        <item h="1" x="2"/>
        <item h="1" x="5"/>
        <item h="1" x="7"/>
        <item t="default"/>
      </items>
    </pivotField>
  </pivotFields>
  <rowFields count="1">
    <field x="15"/>
  </rowFields>
  <rowItems count="2">
    <i>
      <x v="1"/>
    </i>
    <i t="grand">
      <x/>
    </i>
  </rowItems>
  <colFields count="1">
    <field x="-2"/>
  </colFields>
  <colItems count="2">
    <i>
      <x/>
    </i>
    <i i="1">
      <x v="1"/>
    </i>
  </colItems>
  <pageFields count="2">
    <pageField fld="9" hier="-1"/>
    <pageField fld="8" hier="-1"/>
  </pageFields>
  <dataFields count="2">
    <dataField name="Count of Tipo de Iniciativa" fld="15" subtotal="count" baseField="0" baseItem="0"/>
    <dataField name="Average of T. de Ciclo en días" fld="10" subtotal="average" baseField="13" baseItem="0" numFmtId="1"/>
  </dataFields>
  <formats count="17">
    <format dxfId="490">
      <pivotArea field="15" type="button" dataOnly="0" labelOnly="1" outline="0" axis="axisRow" fieldPosition="0"/>
    </format>
    <format dxfId="489">
      <pivotArea field="15" type="button" dataOnly="0" labelOnly="1" outline="0" axis="axisRow" fieldPosition="0"/>
    </format>
    <format dxfId="488">
      <pivotArea field="15" type="button" dataOnly="0" labelOnly="1" outline="0" axis="axisRow" fieldPosition="0"/>
    </format>
    <format dxfId="487">
      <pivotArea dataOnly="0" labelOnly="1" outline="0" axis="axisValues" fieldPosition="0"/>
    </format>
    <format dxfId="486">
      <pivotArea outline="0" collapsedLevelsAreSubtotals="1" fieldPosition="0">
        <references count="1">
          <reference field="4294967294" count="1" selected="0">
            <x v="1"/>
          </reference>
        </references>
      </pivotArea>
    </format>
    <format dxfId="485">
      <pivotArea dataOnly="0" labelOnly="1" outline="0" fieldPosition="0">
        <references count="1">
          <reference field="4294967294" count="1">
            <x v="1"/>
          </reference>
        </references>
      </pivotArea>
    </format>
    <format dxfId="484">
      <pivotArea field="58" type="button" dataOnly="0" labelOnly="1" outline="0"/>
    </format>
    <format dxfId="483">
      <pivotArea dataOnly="0" labelOnly="1" outline="0" fieldPosition="0">
        <references count="1">
          <reference field="4294967294" count="1">
            <x v="1"/>
          </reference>
        </references>
      </pivotArea>
    </format>
    <format dxfId="482">
      <pivotArea dataOnly="0" labelOnly="1" outline="0" fieldPosition="0">
        <references count="1">
          <reference field="4294967294" count="1">
            <x v="0"/>
          </reference>
        </references>
      </pivotArea>
    </format>
    <format dxfId="481">
      <pivotArea dataOnly="0" labelOnly="1" outline="0" fieldPosition="0">
        <references count="1">
          <reference field="4294967294" count="1">
            <x v="0"/>
          </reference>
        </references>
      </pivotArea>
    </format>
    <format dxfId="480">
      <pivotArea type="all" dataOnly="0" outline="0" fieldPosition="0"/>
    </format>
    <format dxfId="479">
      <pivotArea outline="0" collapsedLevelsAreSubtotals="1" fieldPosition="0"/>
    </format>
    <format dxfId="478">
      <pivotArea field="15" type="button" dataOnly="0" labelOnly="1" outline="0" axis="axisRow" fieldPosition="0"/>
    </format>
    <format dxfId="477">
      <pivotArea dataOnly="0" labelOnly="1" fieldPosition="0">
        <references count="1">
          <reference field="15" count="0"/>
        </references>
      </pivotArea>
    </format>
    <format dxfId="476">
      <pivotArea dataOnly="0" labelOnly="1" grandRow="1" outline="0" fieldPosition="0"/>
    </format>
    <format dxfId="475">
      <pivotArea dataOnly="0" labelOnly="1" outline="0" fieldPosition="0">
        <references count="1">
          <reference field="4294967294" count="2">
            <x v="0"/>
            <x v="1"/>
          </reference>
        </references>
      </pivotArea>
    </format>
    <format dxfId="474">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0E12C9-BC5C-4A0B-9796-63DD2DF61384}"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iciativas por Proceso">
  <location ref="E3:F25" firstHeaderRow="1" firstDataRow="1" firstDataCol="1"/>
  <pivotFields count="59">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0"/>
        <item x="4"/>
        <item x="3"/>
        <item x="6"/>
        <item x="5"/>
        <item x="2"/>
        <item x="1"/>
        <item x="7"/>
        <item t="default"/>
      </items>
    </pivotField>
    <pivotField showAll="0"/>
    <pivotField showAll="0"/>
    <pivotField axis="axisRow" dataField="1" multipleItemSelectionAllowed="1" showAll="0">
      <items count="6">
        <item x="0"/>
        <item x="1"/>
        <item x="3"/>
        <item sd="0" x="2"/>
        <item sd="0"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5"/>
    <field x="12"/>
  </rowFields>
  <rowItems count="22">
    <i>
      <x/>
    </i>
    <i r="1">
      <x/>
    </i>
    <i r="1">
      <x v="1"/>
    </i>
    <i r="1">
      <x v="2"/>
    </i>
    <i r="1">
      <x v="4"/>
    </i>
    <i r="1">
      <x v="5"/>
    </i>
    <i>
      <x v="1"/>
    </i>
    <i r="1">
      <x/>
    </i>
    <i r="1">
      <x v="1"/>
    </i>
    <i r="1">
      <x v="2"/>
    </i>
    <i r="1">
      <x v="4"/>
    </i>
    <i r="1">
      <x v="5"/>
    </i>
    <i r="1">
      <x v="6"/>
    </i>
    <i>
      <x v="2"/>
    </i>
    <i r="1">
      <x/>
    </i>
    <i r="1">
      <x v="1"/>
    </i>
    <i r="1">
      <x v="2"/>
    </i>
    <i r="1">
      <x v="4"/>
    </i>
    <i r="1">
      <x v="5"/>
    </i>
    <i>
      <x v="3"/>
    </i>
    <i>
      <x v="4"/>
    </i>
    <i t="grand">
      <x/>
    </i>
  </rowItems>
  <colItems count="1">
    <i/>
  </colItems>
  <dataFields count="1">
    <dataField name="Count of Tipo de Iniciativa" fld="15" subtotal="count" baseField="0" baseItem="0"/>
  </dataFields>
  <formats count="6">
    <format dxfId="496">
      <pivotArea dataOnly="0" labelOnly="1" outline="0" axis="axisValues" fieldPosition="0"/>
    </format>
    <format dxfId="495">
      <pivotArea dataOnly="0" labelOnly="1" outline="0" axis="axisValues" fieldPosition="0"/>
    </format>
    <format dxfId="494">
      <pivotArea dataOnly="0" labelOnly="1" outline="0" axis="axisValues" fieldPosition="0"/>
    </format>
    <format dxfId="493">
      <pivotArea field="15" type="button" dataOnly="0" labelOnly="1" outline="0" axis="axisRow" fieldPosition="0"/>
    </format>
    <format dxfId="492">
      <pivotArea field="15" type="button" dataOnly="0" labelOnly="1" outline="0" axis="axisRow" fieldPosition="0"/>
    </format>
    <format dxfId="491">
      <pivotArea field="15" type="button" dataOnly="0" labelOnly="1" outline="0" axis="axisRow"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DA7738-7E30-427D-A84F-A7F6BF32AE34}"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14:C16" firstHeaderRow="0" firstDataRow="1" firstDataCol="1" rowPageCount="2" colPageCount="1"/>
  <pivotFields count="59">
    <pivotField showAll="0"/>
    <pivotField showAll="0"/>
    <pivotField showAll="0"/>
    <pivotField showAll="0"/>
    <pivotField showAll="0"/>
    <pivotField showAll="0"/>
    <pivotField showAll="0"/>
    <pivotField showAll="0"/>
    <pivotField axis="axisPage" multipleItemSelectionAllowed="1" showAll="0">
      <items count="69">
        <item h="1" x="46"/>
        <item h="1" x="36"/>
        <item h="1" x="55"/>
        <item h="1" x="14"/>
        <item h="1" x="54"/>
        <item h="1" x="40"/>
        <item h="1" x="12"/>
        <item h="1" x="17"/>
        <item h="1" x="38"/>
        <item h="1" x="52"/>
        <item h="1" x="31"/>
        <item h="1" x="30"/>
        <item h="1" x="42"/>
        <item h="1" x="57"/>
        <item h="1" x="6"/>
        <item h="1" x="64"/>
        <item h="1" x="37"/>
        <item h="1" x="63"/>
        <item h="1" x="16"/>
        <item h="1" x="23"/>
        <item h="1" x="51"/>
        <item h="1" x="53"/>
        <item h="1" x="49"/>
        <item h="1" x="33"/>
        <item h="1" x="21"/>
        <item h="1" x="61"/>
        <item h="1" x="58"/>
        <item h="1" x="15"/>
        <item h="1" x="25"/>
        <item h="1" x="44"/>
        <item h="1" x="20"/>
        <item h="1" x="7"/>
        <item h="1" x="56"/>
        <item h="1" x="27"/>
        <item h="1" x="26"/>
        <item h="1" x="50"/>
        <item h="1" x="47"/>
        <item h="1" x="62"/>
        <item h="1" x="34"/>
        <item h="1" x="43"/>
        <item h="1" x="24"/>
        <item h="1" x="28"/>
        <item h="1" x="48"/>
        <item h="1" x="41"/>
        <item h="1" x="2"/>
        <item h="1" x="29"/>
        <item h="1" x="13"/>
        <item h="1" x="11"/>
        <item h="1" x="1"/>
        <item h="1" x="18"/>
        <item h="1" x="10"/>
        <item h="1" x="59"/>
        <item h="1" x="35"/>
        <item h="1" x="22"/>
        <item h="1" x="8"/>
        <item h="1" x="0"/>
        <item h="1" x="60"/>
        <item h="1" x="45"/>
        <item h="1" x="65"/>
        <item x="3"/>
        <item h="1" x="19"/>
        <item h="1" x="32"/>
        <item h="1" x="5"/>
        <item h="1" x="9"/>
        <item x="39"/>
        <item h="1" x="4"/>
        <item h="1" x="66"/>
        <item h="1" x="67"/>
        <item t="default"/>
      </items>
    </pivotField>
    <pivotField axis="axisPage" showAll="0">
      <items count="45">
        <item x="6"/>
        <item x="37"/>
        <item x="14"/>
        <item x="10"/>
        <item x="11"/>
        <item x="25"/>
        <item x="41"/>
        <item x="13"/>
        <item x="34"/>
        <item x="22"/>
        <item x="30"/>
        <item x="16"/>
        <item x="32"/>
        <item x="17"/>
        <item x="2"/>
        <item x="31"/>
        <item x="21"/>
        <item x="0"/>
        <item x="12"/>
        <item x="15"/>
        <item x="19"/>
        <item x="42"/>
        <item x="9"/>
        <item x="36"/>
        <item x="39"/>
        <item x="26"/>
        <item x="40"/>
        <item x="8"/>
        <item x="35"/>
        <item x="1"/>
        <item x="27"/>
        <item x="43"/>
        <item x="33"/>
        <item x="29"/>
        <item x="4"/>
        <item x="18"/>
        <item x="20"/>
        <item x="3"/>
        <item x="5"/>
        <item x="7"/>
        <item x="28"/>
        <item x="23"/>
        <item x="24"/>
        <item x="38"/>
        <item t="default"/>
      </items>
    </pivotField>
    <pivotField dataField="1" showAll="0"/>
    <pivotField showAll="0"/>
    <pivotField showAll="0"/>
    <pivotField showAll="0"/>
    <pivotField showAll="0"/>
    <pivotField dataField="1" showAll="0">
      <items count="6">
        <item x="0"/>
        <item x="1"/>
        <item x="3"/>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h="1" x="3"/>
        <item h="1" x="0"/>
        <item h="1" x="6"/>
        <item h="1" x="4"/>
        <item h="1" x="1"/>
        <item x="2"/>
        <item h="1" x="5"/>
        <item h="1" x="7"/>
        <item t="default"/>
      </items>
    </pivotField>
  </pivotFields>
  <rowFields count="1">
    <field x="58"/>
  </rowFields>
  <rowItems count="2">
    <i>
      <x v="5"/>
    </i>
    <i t="grand">
      <x/>
    </i>
  </rowItems>
  <colFields count="1">
    <field x="-2"/>
  </colFields>
  <colItems count="2">
    <i>
      <x/>
    </i>
    <i i="1">
      <x v="1"/>
    </i>
  </colItems>
  <pageFields count="2">
    <pageField fld="9" hier="-1"/>
    <pageField fld="8" hier="-1"/>
  </pageFields>
  <dataFields count="2">
    <dataField name="Count of Tipo de Iniciativa" fld="15" subtotal="count" baseField="0" baseItem="0"/>
    <dataField name="Average of T. de Ciclo en días" fld="10" subtotal="average" baseField="13" baseItem="0" numFmtId="1"/>
  </dataFields>
  <formats count="18">
    <format dxfId="514">
      <pivotArea field="15" type="button" dataOnly="0" labelOnly="1" outline="0"/>
    </format>
    <format dxfId="513">
      <pivotArea dataOnly="0" labelOnly="1" outline="0" fieldPosition="0">
        <references count="1">
          <reference field="4294967294" count="1">
            <x v="0"/>
          </reference>
        </references>
      </pivotArea>
    </format>
    <format dxfId="512">
      <pivotArea field="15" type="button" dataOnly="0" labelOnly="1" outline="0"/>
    </format>
    <format dxfId="511">
      <pivotArea field="15" type="button" dataOnly="0" labelOnly="1" outline="0"/>
    </format>
    <format dxfId="510">
      <pivotArea dataOnly="0" labelOnly="1" outline="0" fieldPosition="0">
        <references count="1">
          <reference field="4294967294" count="1">
            <x v="0"/>
          </reference>
        </references>
      </pivotArea>
    </format>
    <format dxfId="509">
      <pivotArea dataOnly="0" labelOnly="1" outline="0" axis="axisValues" fieldPosition="0"/>
    </format>
    <format dxfId="508">
      <pivotArea outline="0" collapsedLevelsAreSubtotals="1" fieldPosition="0">
        <references count="1">
          <reference field="4294967294" count="1" selected="0">
            <x v="1"/>
          </reference>
        </references>
      </pivotArea>
    </format>
    <format dxfId="507">
      <pivotArea dataOnly="0" labelOnly="1" outline="0" fieldPosition="0">
        <references count="1">
          <reference field="4294967294" count="1">
            <x v="1"/>
          </reference>
        </references>
      </pivotArea>
    </format>
    <format dxfId="506">
      <pivotArea field="58" type="button" dataOnly="0" labelOnly="1" outline="0" axis="axisRow" fieldPosition="0"/>
    </format>
    <format dxfId="505">
      <pivotArea dataOnly="0" labelOnly="1" outline="0" fieldPosition="0">
        <references count="1">
          <reference field="4294967294" count="2">
            <x v="0"/>
            <x v="1"/>
          </reference>
        </references>
      </pivotArea>
    </format>
    <format dxfId="504">
      <pivotArea type="all" dataOnly="0" outline="0" fieldPosition="0"/>
    </format>
    <format dxfId="503">
      <pivotArea outline="0" collapsedLevelsAreSubtotals="1" fieldPosition="0"/>
    </format>
    <format dxfId="502">
      <pivotArea field="58" type="button" dataOnly="0" labelOnly="1" outline="0" axis="axisRow" fieldPosition="0"/>
    </format>
    <format dxfId="501">
      <pivotArea dataOnly="0" labelOnly="1" fieldPosition="0">
        <references count="1">
          <reference field="58" count="0"/>
        </references>
      </pivotArea>
    </format>
    <format dxfId="500">
      <pivotArea dataOnly="0" labelOnly="1" grandRow="1" outline="0" fieldPosition="0"/>
    </format>
    <format dxfId="499">
      <pivotArea dataOnly="0" labelOnly="1" outline="0" fieldPosition="0">
        <references count="1">
          <reference field="4294967294" count="2">
            <x v="0"/>
            <x v="1"/>
          </reference>
        </references>
      </pivotArea>
    </format>
    <format dxfId="498">
      <pivotArea outline="0" collapsedLevelsAreSubtotals="1" fieldPosition="0"/>
    </format>
    <format dxfId="497">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8E58B4-3C52-49B9-8AC3-F90786983123}"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H17:I23"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7">
        <item x="2"/>
        <item x="1"/>
        <item x="0"/>
        <item x="3"/>
        <item x="4"/>
        <item x="5"/>
        <item t="default"/>
      </items>
    </pivotField>
    <pivotField axis="axisPage" multipleItemSelectionAllowed="1" showAll="0">
      <items count="6">
        <item x="0"/>
        <item x="1"/>
        <item x="3"/>
        <item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pageFields count="1">
    <pageField fld="15" hier="-1"/>
  </pageFields>
  <dataFields count="1">
    <dataField name="Count of Grupo Técnico Asignado" fld="14" subtotal="count" baseField="0" baseItem="0"/>
  </dataFields>
  <formats count="3">
    <format dxfId="517">
      <pivotArea dataOnly="0" labelOnly="1" outline="0" axis="axisValues" fieldPosition="0"/>
    </format>
    <format dxfId="516">
      <pivotArea dataOnly="0" labelOnly="1" outline="0" axis="axisValues" fieldPosition="0"/>
    </format>
    <format dxfId="515">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3E7EC0-846D-4FD5-B175-96E240BF3FB6}"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3:C8" firstHeaderRow="0" firstDataRow="1" firstDataCol="1"/>
  <pivotFields count="59">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dataField="1" showAll="0">
      <items count="6">
        <item x="0"/>
        <item x="1"/>
        <item x="3"/>
        <item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5">
    <i>
      <x/>
    </i>
    <i>
      <x v="1"/>
    </i>
    <i>
      <x v="2"/>
    </i>
    <i>
      <x v="3"/>
    </i>
    <i t="grand">
      <x/>
    </i>
  </rowItems>
  <colFields count="1">
    <field x="-2"/>
  </colFields>
  <colItems count="2">
    <i>
      <x/>
    </i>
    <i i="1">
      <x v="1"/>
    </i>
  </colItems>
  <dataFields count="2">
    <dataField name="Count of Tipo de Iniciativa" fld="15" subtotal="count" baseField="0" baseItem="0"/>
    <dataField name="Average of T. de Ciclo en días" fld="10" subtotal="average" baseField="13" baseItem="0" numFmtId="1"/>
  </dataFields>
  <formats count="18">
    <format dxfId="535">
      <pivotArea field="15" type="button" dataOnly="0" labelOnly="1" outline="0" axis="axisRow" fieldPosition="0"/>
    </format>
    <format dxfId="534">
      <pivotArea dataOnly="0" labelOnly="1" outline="0" fieldPosition="0">
        <references count="1">
          <reference field="4294967294" count="1">
            <x v="0"/>
          </reference>
        </references>
      </pivotArea>
    </format>
    <format dxfId="533">
      <pivotArea field="15" type="button" dataOnly="0" labelOnly="1" outline="0" axis="axisRow" fieldPosition="0"/>
    </format>
    <format dxfId="532">
      <pivotArea field="15" type="button" dataOnly="0" labelOnly="1" outline="0" axis="axisRow" fieldPosition="0"/>
    </format>
    <format dxfId="531">
      <pivotArea dataOnly="0" labelOnly="1" outline="0" axis="axisValues" fieldPosition="0"/>
    </format>
    <format dxfId="530">
      <pivotArea outline="0" collapsedLevelsAreSubtotals="1" fieldPosition="0">
        <references count="1">
          <reference field="4294967294" count="1" selected="0">
            <x v="1"/>
          </reference>
        </references>
      </pivotArea>
    </format>
    <format dxfId="529">
      <pivotArea dataOnly="0" labelOnly="1" outline="0" fieldPosition="0">
        <references count="1">
          <reference field="4294967294" count="1">
            <x v="1"/>
          </reference>
        </references>
      </pivotArea>
    </format>
    <format dxfId="528">
      <pivotArea collapsedLevelsAreSubtotals="1" fieldPosition="0">
        <references count="2">
          <reference field="4294967294" count="1" selected="0">
            <x v="1"/>
          </reference>
          <reference field="15" count="1">
            <x v="2"/>
          </reference>
        </references>
      </pivotArea>
    </format>
    <format dxfId="527">
      <pivotArea outline="0" collapsedLevelsAreSubtotals="1" fieldPosition="0"/>
    </format>
    <format dxfId="526">
      <pivotArea dataOnly="0" labelOnly="1" outline="0" fieldPosition="0">
        <references count="1">
          <reference field="4294967294" count="2">
            <x v="0"/>
            <x v="1"/>
          </reference>
        </references>
      </pivotArea>
    </format>
    <format dxfId="525">
      <pivotArea outline="0" collapsedLevelsAreSubtotals="1" fieldPosition="0"/>
    </format>
    <format dxfId="524">
      <pivotArea dataOnly="0" labelOnly="1" outline="0" fieldPosition="0">
        <references count="1">
          <reference field="4294967294" count="2">
            <x v="0"/>
            <x v="1"/>
          </reference>
        </references>
      </pivotArea>
    </format>
    <format dxfId="523">
      <pivotArea type="all" dataOnly="0" outline="0" fieldPosition="0"/>
    </format>
    <format dxfId="522">
      <pivotArea outline="0" collapsedLevelsAreSubtotals="1" fieldPosition="0"/>
    </format>
    <format dxfId="521">
      <pivotArea field="15" type="button" dataOnly="0" labelOnly="1" outline="0" axis="axisRow" fieldPosition="0"/>
    </format>
    <format dxfId="520">
      <pivotArea dataOnly="0" labelOnly="1" fieldPosition="0">
        <references count="1">
          <reference field="15" count="0"/>
        </references>
      </pivotArea>
    </format>
    <format dxfId="519">
      <pivotArea dataOnly="0" labelOnly="1" grandRow="1" outline="0" fieldPosition="0"/>
    </format>
    <format dxfId="518">
      <pivotArea dataOnly="0" labelOnly="1" outline="0" fieldPosition="0">
        <references count="1">
          <reference field="4294967294" count="2">
            <x v="0"/>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69661E-F273-46F1-AA57-0275C60890FB}"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M15:N22"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h="1" x="0"/>
        <item x="1"/>
        <item h="1" x="3"/>
        <item h="1"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29">
        <item x="22"/>
        <item x="20"/>
        <item x="27"/>
        <item x="14"/>
        <item x="9"/>
        <item x="6"/>
        <item x="15"/>
        <item x="23"/>
        <item x="26"/>
        <item x="16"/>
        <item x="25"/>
        <item x="12"/>
        <item x="21"/>
        <item x="10"/>
        <item x="13"/>
        <item x="11"/>
        <item x="18"/>
        <item x="19"/>
        <item x="24"/>
        <item x="5"/>
        <item x="1"/>
        <item x="0"/>
        <item x="7"/>
        <item x="8"/>
        <item x="3"/>
        <item x="4"/>
        <item x="2"/>
        <item x="17"/>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7"/>
  </rowFields>
  <rowItems count="7">
    <i>
      <x v="20"/>
    </i>
    <i>
      <x v="21"/>
    </i>
    <i>
      <x v="22"/>
    </i>
    <i>
      <x v="23"/>
    </i>
    <i>
      <x v="24"/>
    </i>
    <i>
      <x v="26"/>
    </i>
    <i t="grand">
      <x/>
    </i>
  </rowItems>
  <colItems count="1">
    <i/>
  </colItems>
  <pageFields count="1">
    <pageField fld="15" hier="-1"/>
  </pageFields>
  <dataFields count="1">
    <dataField name="Count of Business Impact (Time, Control, Compliance)" fld="47" subtotal="count" baseField="0" baseItem="0"/>
  </dataFields>
  <formats count="4">
    <format dxfId="539">
      <pivotArea dataOnly="0" labelOnly="1" outline="0" axis="axisValues" fieldPosition="0"/>
    </format>
    <format dxfId="538">
      <pivotArea dataOnly="0" labelOnly="1" outline="0" axis="axisValues" fieldPosition="0"/>
    </format>
    <format dxfId="537">
      <pivotArea outline="0" collapsedLevelsAreSubtotals="1" fieldPosition="0"/>
    </format>
    <format dxfId="536">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1DD647-E1A0-4494-94FD-4F8AB43650EF}" name="PivotTable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M3:N8"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6">
        <item x="3"/>
        <item h="1" x="0"/>
        <item h="1" x="2"/>
        <item h="1" x="1"/>
        <item m="1" x="4"/>
        <item t="default"/>
      </items>
    </pivotField>
    <pivotField showAll="0"/>
    <pivotField showAll="0"/>
    <pivotField showAll="0"/>
    <pivotField showAll="0"/>
    <pivotField showAll="0"/>
    <pivotField showAll="0"/>
    <pivotField showAll="0"/>
    <pivotField showAll="0"/>
    <pivotField axis="axisRow" showAll="0">
      <items count="7">
        <item x="0"/>
        <item x="4"/>
        <item x="2"/>
        <item x="3"/>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5">
    <i>
      <x/>
    </i>
    <i>
      <x v="1"/>
    </i>
    <i>
      <x v="2"/>
    </i>
    <i>
      <x v="3"/>
    </i>
    <i t="grand">
      <x/>
    </i>
  </rowItems>
  <colItems count="1">
    <i/>
  </colItems>
  <pageFields count="1">
    <pageField fld="15" hier="-1"/>
  </pageFields>
  <dataFields count="1">
    <dataField name="Count of Tipo de Iniciativa" fld="15" subtotal="count" baseField="0" baseItem="0"/>
  </dataFields>
  <formats count="12">
    <format dxfId="385">
      <pivotArea dataOnly="0" labelOnly="1" outline="0" axis="axisValues" fieldPosition="0"/>
    </format>
    <format dxfId="384">
      <pivotArea dataOnly="0" labelOnly="1" outline="0" axis="axisValues" fieldPosition="0"/>
    </format>
    <format dxfId="383">
      <pivotArea dataOnly="0" labelOnly="1" outline="0" axis="axisValues" fieldPosition="0"/>
    </format>
    <format dxfId="382">
      <pivotArea type="all" dataOnly="0" outline="0" fieldPosition="0"/>
    </format>
    <format dxfId="381">
      <pivotArea outline="0" collapsedLevelsAreSubtotals="1" fieldPosition="0"/>
    </format>
    <format dxfId="380">
      <pivotArea field="24" type="button" dataOnly="0" labelOnly="1" outline="0" axis="axisRow" fieldPosition="0"/>
    </format>
    <format dxfId="379">
      <pivotArea dataOnly="0" labelOnly="1" fieldPosition="0">
        <references count="1">
          <reference field="24" count="4">
            <x v="0"/>
            <x v="1"/>
            <x v="2"/>
            <x v="3"/>
          </reference>
        </references>
      </pivotArea>
    </format>
    <format dxfId="378">
      <pivotArea dataOnly="0" labelOnly="1" grandRow="1" outline="0" fieldPosition="0"/>
    </format>
    <format dxfId="377">
      <pivotArea dataOnly="0" labelOnly="1" outline="0" axis="axisValues" fieldPosition="0"/>
    </format>
    <format dxfId="376">
      <pivotArea outline="0" collapsedLevelsAreSubtotals="1" fieldPosition="0"/>
    </format>
    <format dxfId="375">
      <pivotArea dataOnly="0" labelOnly="1" fieldPosition="0">
        <references count="1">
          <reference field="24" count="4">
            <x v="0"/>
            <x v="1"/>
            <x v="2"/>
            <x v="3"/>
          </reference>
        </references>
      </pivotArea>
    </format>
    <format dxfId="374">
      <pivotArea dataOnly="0" labelOnly="1" grandRow="1" outline="0"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9CC46D-2889-488F-BFC2-211023A953AF}"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iciativas por Proceso">
  <location ref="E3:F25" firstHeaderRow="1" firstDataRow="1" firstDataCol="1"/>
  <pivotFields count="59">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1"/>
        <item x="2"/>
        <item x="3"/>
        <item x="5"/>
        <item x="4"/>
        <item x="6"/>
        <item x="0"/>
        <item x="7"/>
        <item t="default"/>
      </items>
    </pivotField>
    <pivotField showAll="0"/>
    <pivotField showAll="0"/>
    <pivotField axis="axisRow" dataField="1" multipleItemSelectionAllowed="1" showAll="0">
      <items count="6">
        <item x="3"/>
        <item x="0"/>
        <item x="2"/>
        <item sd="0" x="1"/>
        <item sd="0"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5"/>
    <field x="12"/>
  </rowFields>
  <rowItems count="22">
    <i>
      <x/>
    </i>
    <i r="1">
      <x/>
    </i>
    <i r="1">
      <x v="1"/>
    </i>
    <i r="1">
      <x v="2"/>
    </i>
    <i r="1">
      <x v="4"/>
    </i>
    <i r="1">
      <x v="5"/>
    </i>
    <i>
      <x v="1"/>
    </i>
    <i r="1">
      <x/>
    </i>
    <i r="1">
      <x v="1"/>
    </i>
    <i r="1">
      <x v="2"/>
    </i>
    <i r="1">
      <x v="4"/>
    </i>
    <i r="1">
      <x v="5"/>
    </i>
    <i r="1">
      <x v="6"/>
    </i>
    <i>
      <x v="2"/>
    </i>
    <i r="1">
      <x/>
    </i>
    <i r="1">
      <x v="1"/>
    </i>
    <i r="1">
      <x v="2"/>
    </i>
    <i r="1">
      <x v="4"/>
    </i>
    <i r="1">
      <x v="5"/>
    </i>
    <i>
      <x v="3"/>
    </i>
    <i>
      <x v="4"/>
    </i>
    <i t="grand">
      <x/>
    </i>
  </rowItems>
  <colItems count="1">
    <i/>
  </colItems>
  <dataFields count="1">
    <dataField name="Count of Tipo de Iniciativa" fld="15" subtotal="count" baseField="0" baseItem="0"/>
  </dataFields>
  <formats count="6">
    <format dxfId="391">
      <pivotArea dataOnly="0" labelOnly="1" outline="0" axis="axisValues" fieldPosition="0"/>
    </format>
    <format dxfId="390">
      <pivotArea dataOnly="0" labelOnly="1" outline="0" axis="axisValues" fieldPosition="0"/>
    </format>
    <format dxfId="389">
      <pivotArea dataOnly="0" labelOnly="1" outline="0" axis="axisValues" fieldPosition="0"/>
    </format>
    <format dxfId="388">
      <pivotArea field="15" type="button" dataOnly="0" labelOnly="1" outline="0" axis="axisRow" fieldPosition="0"/>
    </format>
    <format dxfId="387">
      <pivotArea field="15" type="button" dataOnly="0" labelOnly="1" outline="0" axis="axisRow" fieldPosition="0"/>
    </format>
    <format dxfId="386">
      <pivotArea field="15" type="button" dataOnly="0" labelOnly="1" outline="0" axis="axisRow"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6A729A0-09B3-4431-B42C-48839B4C188F}"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H3:I8"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6">
        <item x="3"/>
        <item h="1" x="0"/>
        <item h="1" x="2"/>
        <item h="1" x="1"/>
        <item h="1"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4"/>
        <item x="2"/>
        <item x="3"/>
        <item x="0"/>
        <item x="5"/>
        <item x="6"/>
        <item x="1"/>
        <item m="1" x="8"/>
        <item m="1" x="9"/>
        <item m="1" x="7"/>
        <item t="default"/>
      </items>
    </pivotField>
  </pivotFields>
  <rowFields count="1">
    <field x="58"/>
  </rowFields>
  <rowItems count="5">
    <i>
      <x/>
    </i>
    <i>
      <x v="2"/>
    </i>
    <i>
      <x v="4"/>
    </i>
    <i>
      <x v="5"/>
    </i>
    <i t="grand">
      <x/>
    </i>
  </rowItems>
  <colItems count="1">
    <i/>
  </colItems>
  <pageFields count="1">
    <pageField fld="15" hier="-1"/>
  </pageFields>
  <dataFields count="1">
    <dataField name="Count of Tipo de Iniciativa" fld="15" subtotal="count" baseField="0" baseItem="0"/>
  </dataFields>
  <formats count="3">
    <format dxfId="394">
      <pivotArea dataOnly="0" labelOnly="1" outline="0" axis="axisValues" fieldPosition="0"/>
    </format>
    <format dxfId="393">
      <pivotArea dataOnly="0" labelOnly="1" outline="0" axis="axisValues" fieldPosition="0"/>
    </format>
    <format dxfId="392">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B67BEEE-BDDB-406E-B79C-46F656E51A52}"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H17:I23"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
        <item x="1"/>
        <item x="3"/>
        <item x="0"/>
        <item x="2"/>
        <item x="4"/>
        <item m="1" x="6"/>
        <item m="1" x="5"/>
        <item t="default"/>
      </items>
    </pivotField>
    <pivotField axis="axisPage" multipleItemSelectionAllowed="1" showAll="0">
      <items count="6">
        <item x="3"/>
        <item x="0"/>
        <item x="2"/>
        <item x="1"/>
        <item h="1"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pageFields count="1">
    <pageField fld="15" hier="-1"/>
  </pageFields>
  <dataFields count="1">
    <dataField name="Count of Grupo Técnico Asignado" fld="14" subtotal="count" baseField="0" baseItem="0"/>
  </dataFields>
  <formats count="3">
    <format dxfId="397">
      <pivotArea dataOnly="0" labelOnly="1" outline="0" axis="axisValues" fieldPosition="0"/>
    </format>
    <format dxfId="396">
      <pivotArea dataOnly="0" labelOnly="1" outline="0" axis="axisValues" fieldPosition="0"/>
    </format>
    <format dxfId="395">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EF4C041-EA02-4F96-A2E3-10231506E449}"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M15:N22"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h="1" x="3"/>
        <item x="0"/>
        <item h="1" x="2"/>
        <item h="1" x="1"/>
        <item h="1"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28">
        <item x="4"/>
        <item x="25"/>
        <item x="23"/>
        <item x="16"/>
        <item x="13"/>
        <item x="20"/>
        <item x="3"/>
        <item x="2"/>
        <item x="14"/>
        <item x="17"/>
        <item x="21"/>
        <item x="22"/>
        <item x="26"/>
        <item x="9"/>
        <item x="11"/>
        <item x="10"/>
        <item x="18"/>
        <item x="24"/>
        <item x="19"/>
        <item x="1"/>
        <item x="0"/>
        <item x="6"/>
        <item x="12"/>
        <item x="7"/>
        <item x="8"/>
        <item x="15"/>
        <item x="5"/>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7"/>
  </rowFields>
  <rowItems count="7">
    <i>
      <x v="20"/>
    </i>
    <i>
      <x v="21"/>
    </i>
    <i>
      <x v="22"/>
    </i>
    <i>
      <x v="23"/>
    </i>
    <i>
      <x v="24"/>
    </i>
    <i>
      <x v="26"/>
    </i>
    <i t="grand">
      <x/>
    </i>
  </rowItems>
  <colItems count="1">
    <i/>
  </colItems>
  <pageFields count="1">
    <pageField fld="15" hier="-1"/>
  </pageFields>
  <dataFields count="1">
    <dataField name="Count of Business Impact (Time, Control, Compliance)" fld="47" subtotal="count" baseField="0" baseItem="0"/>
  </dataFields>
  <formats count="4">
    <format dxfId="401">
      <pivotArea dataOnly="0" labelOnly="1" outline="0" axis="axisValues" fieldPosition="0"/>
    </format>
    <format dxfId="400">
      <pivotArea dataOnly="0" labelOnly="1" outline="0" axis="axisValues" fieldPosition="0"/>
    </format>
    <format dxfId="399">
      <pivotArea outline="0" collapsedLevelsAreSubtotals="1" fieldPosition="0"/>
    </format>
    <format dxfId="398">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6EC9A25-FC34-4479-A786-1CC2DF8ACA53}"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14:C16" firstHeaderRow="0" firstDataRow="1" firstDataCol="1" rowPageCount="2" colPageCount="1"/>
  <pivotFields count="59">
    <pivotField showAll="0"/>
    <pivotField showAll="0"/>
    <pivotField showAll="0"/>
    <pivotField showAll="0"/>
    <pivotField showAll="0"/>
    <pivotField showAll="0"/>
    <pivotField showAll="0"/>
    <pivotField showAll="0"/>
    <pivotField axis="axisPage" multipleItemSelectionAllowed="1" showAll="0">
      <items count="68">
        <item h="1" x="20"/>
        <item h="1" x="55"/>
        <item h="1" x="54"/>
        <item h="1" x="21"/>
        <item h="1" x="8"/>
        <item h="1" x="23"/>
        <item h="1" x="9"/>
        <item h="1" x="42"/>
        <item h="1" x="31"/>
        <item h="1" x="36"/>
        <item h="1" x="46"/>
        <item h="1" x="5"/>
        <item h="1" x="13"/>
        <item h="1" x="61"/>
        <item h="1" x="28"/>
        <item h="1" x="48"/>
        <item h="1" x="6"/>
        <item h="1" x="17"/>
        <item h="1" x="14"/>
        <item h="1" x="7"/>
        <item h="1" x="26"/>
        <item h="1" x="33"/>
        <item h="1" x="56"/>
        <item h="1" x="59"/>
        <item h="1" x="1"/>
        <item h="1" x="2"/>
        <item h="1" x="35"/>
        <item h="1" x="44"/>
        <item h="1" x="37"/>
        <item h="1" x="18"/>
        <item h="1" x="45"/>
        <item h="1" x="63"/>
        <item h="1" x="62"/>
        <item h="1" x="29"/>
        <item h="1" x="38"/>
        <item h="1" x="24"/>
        <item h="1" x="22"/>
        <item h="1" x="58"/>
        <item h="1" x="11"/>
        <item h="1" x="32"/>
        <item h="1" x="15"/>
        <item h="1" x="50"/>
        <item h="1" x="19"/>
        <item h="1" x="53"/>
        <item h="1" x="16"/>
        <item h="1" x="25"/>
        <item h="1" x="4"/>
        <item h="1" x="12"/>
        <item h="1" x="0"/>
        <item h="1" x="27"/>
        <item h="1" x="43"/>
        <item h="1" x="41"/>
        <item h="1" x="39"/>
        <item h="1" x="49"/>
        <item h="1" x="34"/>
        <item h="1" x="10"/>
        <item h="1" x="47"/>
        <item h="1" x="51"/>
        <item h="1" x="52"/>
        <item x="30"/>
        <item h="1" x="57"/>
        <item h="1" x="60"/>
        <item h="1" x="64"/>
        <item h="1" x="3"/>
        <item x="40"/>
        <item x="65"/>
        <item x="66"/>
        <item t="default"/>
      </items>
    </pivotField>
    <pivotField axis="axisPage" showAll="0">
      <items count="43">
        <item x="6"/>
        <item x="16"/>
        <item x="23"/>
        <item x="7"/>
        <item x="17"/>
        <item x="10"/>
        <item x="37"/>
        <item x="18"/>
        <item x="13"/>
        <item x="20"/>
        <item x="2"/>
        <item x="14"/>
        <item x="15"/>
        <item x="28"/>
        <item x="35"/>
        <item x="31"/>
        <item x="5"/>
        <item x="4"/>
        <item x="11"/>
        <item x="1"/>
        <item x="19"/>
        <item x="26"/>
        <item x="8"/>
        <item x="27"/>
        <item x="40"/>
        <item x="21"/>
        <item x="12"/>
        <item x="9"/>
        <item x="38"/>
        <item x="0"/>
        <item x="33"/>
        <item x="34"/>
        <item x="36"/>
        <item x="25"/>
        <item x="24"/>
        <item x="32"/>
        <item x="39"/>
        <item x="30"/>
        <item x="41"/>
        <item x="3"/>
        <item x="22"/>
        <item x="29"/>
        <item t="default"/>
      </items>
    </pivotField>
    <pivotField dataField="1" showAll="0"/>
    <pivotField showAll="0"/>
    <pivotField showAll="0"/>
    <pivotField showAll="0"/>
    <pivotField showAll="0"/>
    <pivotField dataField="1"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h="1" x="4"/>
        <item h="1" x="3"/>
        <item h="1" x="2"/>
        <item h="1" x="5"/>
        <item h="1" x="0"/>
        <item x="6"/>
        <item h="1" x="1"/>
        <item h="1" x="7"/>
        <item t="default"/>
      </items>
    </pivotField>
  </pivotFields>
  <rowFields count="1">
    <field x="58"/>
  </rowFields>
  <rowItems count="2">
    <i>
      <x v="5"/>
    </i>
    <i t="grand">
      <x/>
    </i>
  </rowItems>
  <colFields count="1">
    <field x="-2"/>
  </colFields>
  <colItems count="2">
    <i>
      <x/>
    </i>
    <i i="1">
      <x v="1"/>
    </i>
  </colItems>
  <pageFields count="2">
    <pageField fld="9" hier="-1"/>
    <pageField fld="8" hier="-1"/>
  </pageFields>
  <dataFields count="2">
    <dataField name="Count of Tipo de Iniciativa" fld="15" subtotal="count" baseField="0" baseItem="0"/>
    <dataField name="Average of T. de Ciclo en días" fld="10" subtotal="average" baseField="13" baseItem="0" numFmtId="1"/>
  </dataFields>
  <formats count="18">
    <format dxfId="419">
      <pivotArea field="15" type="button" dataOnly="0" labelOnly="1" outline="0"/>
    </format>
    <format dxfId="418">
      <pivotArea dataOnly="0" labelOnly="1" outline="0" fieldPosition="0">
        <references count="1">
          <reference field="4294967294" count="1">
            <x v="0"/>
          </reference>
        </references>
      </pivotArea>
    </format>
    <format dxfId="417">
      <pivotArea field="15" type="button" dataOnly="0" labelOnly="1" outline="0"/>
    </format>
    <format dxfId="416">
      <pivotArea field="15" type="button" dataOnly="0" labelOnly="1" outline="0"/>
    </format>
    <format dxfId="415">
      <pivotArea dataOnly="0" labelOnly="1" outline="0" fieldPosition="0">
        <references count="1">
          <reference field="4294967294" count="1">
            <x v="0"/>
          </reference>
        </references>
      </pivotArea>
    </format>
    <format dxfId="414">
      <pivotArea dataOnly="0" labelOnly="1" outline="0" axis="axisValues" fieldPosition="0"/>
    </format>
    <format dxfId="413">
      <pivotArea outline="0" collapsedLevelsAreSubtotals="1" fieldPosition="0">
        <references count="1">
          <reference field="4294967294" count="1" selected="0">
            <x v="1"/>
          </reference>
        </references>
      </pivotArea>
    </format>
    <format dxfId="412">
      <pivotArea dataOnly="0" labelOnly="1" outline="0" fieldPosition="0">
        <references count="1">
          <reference field="4294967294" count="1">
            <x v="1"/>
          </reference>
        </references>
      </pivotArea>
    </format>
    <format dxfId="411">
      <pivotArea field="58" type="button" dataOnly="0" labelOnly="1" outline="0" axis="axisRow" fieldPosition="0"/>
    </format>
    <format dxfId="410">
      <pivotArea dataOnly="0" labelOnly="1" outline="0" fieldPosition="0">
        <references count="1">
          <reference field="4294967294" count="2">
            <x v="0"/>
            <x v="1"/>
          </reference>
        </references>
      </pivotArea>
    </format>
    <format dxfId="409">
      <pivotArea type="all" dataOnly="0" outline="0" fieldPosition="0"/>
    </format>
    <format dxfId="408">
      <pivotArea outline="0" collapsedLevelsAreSubtotals="1" fieldPosition="0"/>
    </format>
    <format dxfId="407">
      <pivotArea field="58" type="button" dataOnly="0" labelOnly="1" outline="0" axis="axisRow" fieldPosition="0"/>
    </format>
    <format dxfId="406">
      <pivotArea dataOnly="0" labelOnly="1" fieldPosition="0">
        <references count="1">
          <reference field="58" count="0"/>
        </references>
      </pivotArea>
    </format>
    <format dxfId="405">
      <pivotArea dataOnly="0" labelOnly="1" grandRow="1" outline="0" fieldPosition="0"/>
    </format>
    <format dxfId="404">
      <pivotArea dataOnly="0" labelOnly="1" outline="0" fieldPosition="0">
        <references count="1">
          <reference field="4294967294" count="2">
            <x v="0"/>
            <x v="1"/>
          </reference>
        </references>
      </pivotArea>
    </format>
    <format dxfId="403">
      <pivotArea outline="0" collapsedLevelsAreSubtotals="1" fieldPosition="0"/>
    </format>
    <format dxfId="402">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11F49C4-BB38-446C-A8CE-A0FB18454706}"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3:C8" firstHeaderRow="0" firstDataRow="1" firstDataCol="1"/>
  <pivotFields count="59">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dataField="1" showAll="0">
      <items count="6">
        <item x="3"/>
        <item x="0"/>
        <item x="2"/>
        <item x="1"/>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5">
    <i>
      <x/>
    </i>
    <i>
      <x v="1"/>
    </i>
    <i>
      <x v="2"/>
    </i>
    <i>
      <x v="3"/>
    </i>
    <i t="grand">
      <x/>
    </i>
  </rowItems>
  <colFields count="1">
    <field x="-2"/>
  </colFields>
  <colItems count="2">
    <i>
      <x/>
    </i>
    <i i="1">
      <x v="1"/>
    </i>
  </colItems>
  <dataFields count="2">
    <dataField name="Count of Tipo de Iniciativa" fld="15" subtotal="count" baseField="0" baseItem="0"/>
    <dataField name="Average of T. de Ciclo en días" fld="10" subtotal="average" baseField="13" baseItem="0" numFmtId="1"/>
  </dataFields>
  <formats count="18">
    <format dxfId="437">
      <pivotArea field="15" type="button" dataOnly="0" labelOnly="1" outline="0" axis="axisRow" fieldPosition="0"/>
    </format>
    <format dxfId="436">
      <pivotArea dataOnly="0" labelOnly="1" outline="0" fieldPosition="0">
        <references count="1">
          <reference field="4294967294" count="1">
            <x v="0"/>
          </reference>
        </references>
      </pivotArea>
    </format>
    <format dxfId="435">
      <pivotArea field="15" type="button" dataOnly="0" labelOnly="1" outline="0" axis="axisRow" fieldPosition="0"/>
    </format>
    <format dxfId="434">
      <pivotArea field="15" type="button" dataOnly="0" labelOnly="1" outline="0" axis="axisRow" fieldPosition="0"/>
    </format>
    <format dxfId="433">
      <pivotArea dataOnly="0" labelOnly="1" outline="0" axis="axisValues" fieldPosition="0"/>
    </format>
    <format dxfId="432">
      <pivotArea outline="0" collapsedLevelsAreSubtotals="1" fieldPosition="0">
        <references count="1">
          <reference field="4294967294" count="1" selected="0">
            <x v="1"/>
          </reference>
        </references>
      </pivotArea>
    </format>
    <format dxfId="431">
      <pivotArea dataOnly="0" labelOnly="1" outline="0" fieldPosition="0">
        <references count="1">
          <reference field="4294967294" count="1">
            <x v="1"/>
          </reference>
        </references>
      </pivotArea>
    </format>
    <format dxfId="430">
      <pivotArea collapsedLevelsAreSubtotals="1" fieldPosition="0">
        <references count="2">
          <reference field="4294967294" count="1" selected="0">
            <x v="1"/>
          </reference>
          <reference field="15" count="1">
            <x v="2"/>
          </reference>
        </references>
      </pivotArea>
    </format>
    <format dxfId="429">
      <pivotArea outline="0" collapsedLevelsAreSubtotals="1" fieldPosition="0"/>
    </format>
    <format dxfId="428">
      <pivotArea dataOnly="0" labelOnly="1" outline="0" fieldPosition="0">
        <references count="1">
          <reference field="4294967294" count="2">
            <x v="0"/>
            <x v="1"/>
          </reference>
        </references>
      </pivotArea>
    </format>
    <format dxfId="427">
      <pivotArea outline="0" collapsedLevelsAreSubtotals="1" fieldPosition="0"/>
    </format>
    <format dxfId="426">
      <pivotArea dataOnly="0" labelOnly="1" outline="0" fieldPosition="0">
        <references count="1">
          <reference field="4294967294" count="2">
            <x v="0"/>
            <x v="1"/>
          </reference>
        </references>
      </pivotArea>
    </format>
    <format dxfId="425">
      <pivotArea type="all" dataOnly="0" outline="0" fieldPosition="0"/>
    </format>
    <format dxfId="424">
      <pivotArea outline="0" collapsedLevelsAreSubtotals="1" fieldPosition="0"/>
    </format>
    <format dxfId="423">
      <pivotArea field="15" type="button" dataOnly="0" labelOnly="1" outline="0" axis="axisRow" fieldPosition="0"/>
    </format>
    <format dxfId="422">
      <pivotArea dataOnly="0" labelOnly="1" fieldPosition="0">
        <references count="1">
          <reference field="15" count="0"/>
        </references>
      </pivotArea>
    </format>
    <format dxfId="421">
      <pivotArea dataOnly="0" labelOnly="1" grandRow="1" outline="0" fieldPosition="0"/>
    </format>
    <format dxfId="420">
      <pivotArea dataOnly="0" labelOnly="1" outline="0" fieldPosition="0">
        <references count="1">
          <reference field="4294967294" count="2">
            <x v="0"/>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48D0E56-4417-4B19-B733-692A86120000}"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22:C24" firstHeaderRow="0" firstDataRow="1" firstDataCol="1" rowPageCount="2" colPageCount="1"/>
  <pivotFields count="59">
    <pivotField showAll="0"/>
    <pivotField showAll="0"/>
    <pivotField showAll="0"/>
    <pivotField showAll="0"/>
    <pivotField showAll="0"/>
    <pivotField showAll="0"/>
    <pivotField showAll="0"/>
    <pivotField showAll="0"/>
    <pivotField axis="axisPage" multipleItemSelectionAllowed="1" showAll="0">
      <items count="68">
        <item x="20"/>
        <item x="55"/>
        <item x="54"/>
        <item x="21"/>
        <item x="8"/>
        <item x="23"/>
        <item x="9"/>
        <item x="42"/>
        <item x="31"/>
        <item x="36"/>
        <item x="46"/>
        <item x="5"/>
        <item x="13"/>
        <item x="61"/>
        <item x="28"/>
        <item x="48"/>
        <item x="6"/>
        <item x="17"/>
        <item x="14"/>
        <item x="7"/>
        <item x="26"/>
        <item x="33"/>
        <item x="56"/>
        <item x="59"/>
        <item x="1"/>
        <item x="2"/>
        <item x="35"/>
        <item x="44"/>
        <item x="37"/>
        <item x="18"/>
        <item x="45"/>
        <item x="63"/>
        <item x="62"/>
        <item x="29"/>
        <item x="38"/>
        <item x="24"/>
        <item x="22"/>
        <item x="58"/>
        <item x="11"/>
        <item x="32"/>
        <item x="15"/>
        <item x="50"/>
        <item x="19"/>
        <item x="53"/>
        <item x="16"/>
        <item x="25"/>
        <item x="4"/>
        <item x="12"/>
        <item x="0"/>
        <item x="27"/>
        <item x="43"/>
        <item x="41"/>
        <item x="39"/>
        <item x="49"/>
        <item x="34"/>
        <item x="10"/>
        <item x="47"/>
        <item x="51"/>
        <item x="52"/>
        <item x="30"/>
        <item x="57"/>
        <item x="60"/>
        <item x="64"/>
        <item x="3"/>
        <item x="40"/>
        <item x="65"/>
        <item x="66"/>
        <item t="default"/>
      </items>
    </pivotField>
    <pivotField axis="axisPage" multipleItemSelectionAllowed="1" showAll="0">
      <items count="43">
        <item h="1" x="6"/>
        <item h="1" x="16"/>
        <item h="1" x="23"/>
        <item h="1" x="7"/>
        <item h="1" x="17"/>
        <item h="1" x="10"/>
        <item h="1" x="37"/>
        <item h="1" x="18"/>
        <item h="1" x="13"/>
        <item h="1" x="20"/>
        <item h="1" x="2"/>
        <item h="1" x="14"/>
        <item h="1" x="15"/>
        <item h="1" x="28"/>
        <item h="1" x="35"/>
        <item h="1" x="31"/>
        <item x="5"/>
        <item h="1" x="4"/>
        <item h="1" x="11"/>
        <item h="1" x="1"/>
        <item h="1" x="19"/>
        <item h="1" x="26"/>
        <item h="1" x="8"/>
        <item h="1" x="27"/>
        <item h="1" x="40"/>
        <item h="1" x="21"/>
        <item h="1" x="12"/>
        <item h="1" x="9"/>
        <item h="1" x="38"/>
        <item h="1" x="0"/>
        <item h="1" x="33"/>
        <item h="1" x="34"/>
        <item h="1" x="36"/>
        <item x="25"/>
        <item h="1" x="24"/>
        <item h="1" x="32"/>
        <item h="1" x="39"/>
        <item h="1" x="30"/>
        <item h="1" x="41"/>
        <item x="3"/>
        <item x="22"/>
        <item h="1" x="29"/>
        <item t="default"/>
      </items>
    </pivotField>
    <pivotField dataField="1" showAll="0"/>
    <pivotField showAll="0"/>
    <pivotField showAll="0"/>
    <pivotField showAll="0"/>
    <pivotField showAll="0"/>
    <pivotField axis="axisRow" dataField="1" showAll="0">
      <items count="6">
        <item h="1" x="3"/>
        <item x="0"/>
        <item h="1" x="2"/>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h="1" x="4"/>
        <item h="1" x="3"/>
        <item h="1" x="2"/>
        <item h="1" x="5"/>
        <item n="|" x="0"/>
        <item h="1" x="6"/>
        <item h="1" x="1"/>
        <item h="1" x="7"/>
        <item t="default"/>
      </items>
    </pivotField>
  </pivotFields>
  <rowFields count="1">
    <field x="15"/>
  </rowFields>
  <rowItems count="2">
    <i>
      <x v="1"/>
    </i>
    <i t="grand">
      <x/>
    </i>
  </rowItems>
  <colFields count="1">
    <field x="-2"/>
  </colFields>
  <colItems count="2">
    <i>
      <x/>
    </i>
    <i i="1">
      <x v="1"/>
    </i>
  </colItems>
  <pageFields count="2">
    <pageField fld="9" hier="-1"/>
    <pageField fld="8" hier="-1"/>
  </pageFields>
  <dataFields count="2">
    <dataField name="Count of Tipo de Iniciativa" fld="15" subtotal="count" baseField="0" baseItem="0"/>
    <dataField name="Average of T. de Ciclo en días" fld="10" subtotal="average" baseField="13" baseItem="0" numFmtId="1"/>
  </dataFields>
  <formats count="17">
    <format dxfId="454">
      <pivotArea field="15" type="button" dataOnly="0" labelOnly="1" outline="0" axis="axisRow" fieldPosition="0"/>
    </format>
    <format dxfId="453">
      <pivotArea field="15" type="button" dataOnly="0" labelOnly="1" outline="0" axis="axisRow" fieldPosition="0"/>
    </format>
    <format dxfId="452">
      <pivotArea field="15" type="button" dataOnly="0" labelOnly="1" outline="0" axis="axisRow" fieldPosition="0"/>
    </format>
    <format dxfId="451">
      <pivotArea dataOnly="0" labelOnly="1" outline="0" axis="axisValues" fieldPosition="0"/>
    </format>
    <format dxfId="450">
      <pivotArea outline="0" collapsedLevelsAreSubtotals="1" fieldPosition="0">
        <references count="1">
          <reference field="4294967294" count="1" selected="0">
            <x v="1"/>
          </reference>
        </references>
      </pivotArea>
    </format>
    <format dxfId="449">
      <pivotArea dataOnly="0" labelOnly="1" outline="0" fieldPosition="0">
        <references count="1">
          <reference field="4294967294" count="1">
            <x v="1"/>
          </reference>
        </references>
      </pivotArea>
    </format>
    <format dxfId="448">
      <pivotArea field="58" type="button" dataOnly="0" labelOnly="1" outline="0"/>
    </format>
    <format dxfId="447">
      <pivotArea dataOnly="0" labelOnly="1" outline="0" fieldPosition="0">
        <references count="1">
          <reference field="4294967294" count="1">
            <x v="1"/>
          </reference>
        </references>
      </pivotArea>
    </format>
    <format dxfId="446">
      <pivotArea dataOnly="0" labelOnly="1" outline="0" fieldPosition="0">
        <references count="1">
          <reference field="4294967294" count="1">
            <x v="0"/>
          </reference>
        </references>
      </pivotArea>
    </format>
    <format dxfId="445">
      <pivotArea dataOnly="0" labelOnly="1" outline="0" fieldPosition="0">
        <references count="1">
          <reference field="4294967294" count="1">
            <x v="0"/>
          </reference>
        </references>
      </pivotArea>
    </format>
    <format dxfId="444">
      <pivotArea type="all" dataOnly="0" outline="0" fieldPosition="0"/>
    </format>
    <format dxfId="443">
      <pivotArea outline="0" collapsedLevelsAreSubtotals="1" fieldPosition="0"/>
    </format>
    <format dxfId="442">
      <pivotArea field="15" type="button" dataOnly="0" labelOnly="1" outline="0" axis="axisRow" fieldPosition="0"/>
    </format>
    <format dxfId="441">
      <pivotArea dataOnly="0" labelOnly="1" fieldPosition="0">
        <references count="1">
          <reference field="15" count="0"/>
        </references>
      </pivotArea>
    </format>
    <format dxfId="440">
      <pivotArea dataOnly="0" labelOnly="1" grandRow="1" outline="0" fieldPosition="0"/>
    </format>
    <format dxfId="439">
      <pivotArea dataOnly="0" labelOnly="1" outline="0" fieldPosition="0">
        <references count="1">
          <reference field="4294967294" count="2">
            <x v="0"/>
            <x v="1"/>
          </reference>
        </references>
      </pivotArea>
    </format>
    <format dxfId="438">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E00E7F5-1198-4A17-9E2A-42EF011C3822}"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iciativas por Proceso">
  <location ref="E3:F19" firstHeaderRow="1" firstDataRow="1" firstDataCol="1"/>
  <pivotFields count="59">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2"/>
        <item x="0"/>
        <item x="4"/>
        <item x="3"/>
        <item x="5"/>
        <item x="1"/>
        <item m="1" x="7"/>
        <item x="6"/>
        <item t="default"/>
      </items>
    </pivotField>
    <pivotField showAll="0"/>
    <pivotField showAll="0"/>
    <pivotField axis="axisRow" dataField="1" multipleItemSelectionAllowed="1" showAll="0">
      <items count="6">
        <item x="3"/>
        <item x="0"/>
        <item sd="0" x="1"/>
        <item sd="0" x="2"/>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5"/>
    <field x="12"/>
  </rowFields>
  <rowItems count="16">
    <i>
      <x/>
    </i>
    <i r="1">
      <x/>
    </i>
    <i r="1">
      <x v="1"/>
    </i>
    <i r="1">
      <x v="2"/>
    </i>
    <i r="1">
      <x v="3"/>
    </i>
    <i r="1">
      <x v="5"/>
    </i>
    <i>
      <x v="1"/>
    </i>
    <i r="1">
      <x/>
    </i>
    <i r="1">
      <x v="1"/>
    </i>
    <i r="1">
      <x v="2"/>
    </i>
    <i r="1">
      <x v="3"/>
    </i>
    <i r="1">
      <x v="5"/>
    </i>
    <i r="1">
      <x v="7"/>
    </i>
    <i>
      <x v="2"/>
    </i>
    <i>
      <x v="3"/>
    </i>
    <i t="grand">
      <x/>
    </i>
  </rowItems>
  <colItems count="1">
    <i/>
  </colItems>
  <dataFields count="1">
    <dataField name="Count of Tipo de Iniciativa" fld="15" subtotal="count" baseField="0" baseItem="0"/>
  </dataFields>
  <formats count="6">
    <format dxfId="307">
      <pivotArea dataOnly="0" labelOnly="1" outline="0" axis="axisValues" fieldPosition="0"/>
    </format>
    <format dxfId="306">
      <pivotArea dataOnly="0" labelOnly="1" outline="0" axis="axisValues" fieldPosition="0"/>
    </format>
    <format dxfId="305">
      <pivotArea dataOnly="0" labelOnly="1" outline="0" axis="axisValues" fieldPosition="0"/>
    </format>
    <format dxfId="304">
      <pivotArea field="15" type="button" dataOnly="0" labelOnly="1" outline="0" axis="axisRow" fieldPosition="0"/>
    </format>
    <format dxfId="303">
      <pivotArea field="15" type="button" dataOnly="0" labelOnly="1" outline="0" axis="axisRow" fieldPosition="0"/>
    </format>
    <format dxfId="302">
      <pivotArea field="15" type="button" dataOnly="0" labelOnly="1" outline="0" axis="axisRow"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7C4E70C-0541-40E1-8516-7971F5E25BE8}"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14:C16" firstHeaderRow="0" firstDataRow="1" firstDataCol="1" rowPageCount="2" colPageCount="1"/>
  <pivotFields count="59">
    <pivotField showAll="0"/>
    <pivotField showAll="0"/>
    <pivotField showAll="0"/>
    <pivotField showAll="0"/>
    <pivotField showAll="0"/>
    <pivotField showAll="0"/>
    <pivotField showAll="0"/>
    <pivotField showAll="0"/>
    <pivotField axis="axisPage" multipleItemSelectionAllowed="1" showAll="0">
      <items count="72">
        <item h="1" x="8"/>
        <item h="1" x="3"/>
        <item h="1" m="1" x="65"/>
        <item h="1" x="2"/>
        <item h="1" m="1" x="67"/>
        <item h="1" x="7"/>
        <item h="1" x="1"/>
        <item h="1" x="26"/>
        <item h="1" x="15"/>
        <item h="1" x="10"/>
        <item h="1" x="33"/>
        <item h="1" x="54"/>
        <item h="1" x="18"/>
        <item h="1" m="1" x="69"/>
        <item h="1" x="55"/>
        <item h="1" x="31"/>
        <item h="1" x="56"/>
        <item h="1" x="37"/>
        <item h="1" x="58"/>
        <item h="1" x="6"/>
        <item h="1" x="57"/>
        <item h="1" x="35"/>
        <item h="1" x="49"/>
        <item h="1" x="41"/>
        <item h="1" x="45"/>
        <item h="1" x="29"/>
        <item x="21"/>
        <item h="1" x="4"/>
        <item h="1" x="28"/>
        <item h="1" x="53"/>
        <item h="1" x="5"/>
        <item h="1" x="34"/>
        <item h="1" x="39"/>
        <item h="1" x="48"/>
        <item h="1" x="62"/>
        <item h="1" x="59"/>
        <item h="1" x="19"/>
        <item h="1" x="61"/>
        <item h="1" x="30"/>
        <item m="1" x="68"/>
        <item h="1" x="22"/>
        <item h="1" x="42"/>
        <item h="1" x="16"/>
        <item h="1" x="40"/>
        <item h="1" x="12"/>
        <item h="1" x="27"/>
        <item h="1" x="0"/>
        <item h="1" x="52"/>
        <item h="1" x="14"/>
        <item h="1" x="20"/>
        <item h="1" x="17"/>
        <item h="1" x="25"/>
        <item h="1" x="23"/>
        <item h="1" m="1" x="64"/>
        <item h="1" x="13"/>
        <item h="1" x="32"/>
        <item h="1" x="44"/>
        <item h="1" x="43"/>
        <item h="1" x="9"/>
        <item h="1" x="38"/>
        <item h="1" x="50"/>
        <item h="1" x="24"/>
        <item m="1" x="66"/>
        <item h="1" x="46"/>
        <item h="1" x="47"/>
        <item h="1" m="1" x="70"/>
        <item h="1" x="51"/>
        <item h="1" x="11"/>
        <item h="1" x="36"/>
        <item x="63"/>
        <item h="1" x="60"/>
        <item t="default"/>
      </items>
    </pivotField>
    <pivotField axis="axisPage" showAll="0">
      <items count="43">
        <item x="5"/>
        <item x="1"/>
        <item x="4"/>
        <item x="2"/>
        <item x="10"/>
        <item x="21"/>
        <item x="22"/>
        <item x="6"/>
        <item x="24"/>
        <item x="16"/>
        <item x="17"/>
        <item x="26"/>
        <item x="0"/>
        <item x="36"/>
        <item x="18"/>
        <item x="35"/>
        <item x="7"/>
        <item x="8"/>
        <item m="1" x="39"/>
        <item m="1" x="40"/>
        <item x="3"/>
        <item x="13"/>
        <item x="25"/>
        <item x="12"/>
        <item x="29"/>
        <item x="34"/>
        <item x="20"/>
        <item x="28"/>
        <item x="15"/>
        <item x="27"/>
        <item x="37"/>
        <item x="30"/>
        <item x="31"/>
        <item m="1" x="41"/>
        <item x="19"/>
        <item x="32"/>
        <item x="9"/>
        <item x="14"/>
        <item x="11"/>
        <item x="23"/>
        <item x="33"/>
        <item x="38"/>
        <item t="default"/>
      </items>
    </pivotField>
    <pivotField dataField="1" showAll="0"/>
    <pivotField showAll="0"/>
    <pivotField showAll="0"/>
    <pivotField showAll="0"/>
    <pivotField showAll="0"/>
    <pivotField dataField="1" showAll="0">
      <items count="6">
        <item x="3"/>
        <item x="0"/>
        <item x="1"/>
        <item x="2"/>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h="1" x="1"/>
        <item h="1" x="4"/>
        <item h="1" x="2"/>
        <item h="1" x="6"/>
        <item h="1" x="0"/>
        <item x="5"/>
        <item h="1" x="3"/>
        <item h="1" x="7"/>
        <item h="1" x="8"/>
        <item t="default"/>
      </items>
    </pivotField>
  </pivotFields>
  <rowFields count="1">
    <field x="58"/>
  </rowFields>
  <rowItems count="2">
    <i>
      <x v="5"/>
    </i>
    <i t="grand">
      <x/>
    </i>
  </rowItems>
  <colFields count="1">
    <field x="-2"/>
  </colFields>
  <colItems count="2">
    <i>
      <x/>
    </i>
    <i i="1">
      <x v="1"/>
    </i>
  </colItems>
  <pageFields count="2">
    <pageField fld="9" hier="-1"/>
    <pageField fld="8" hier="-1"/>
  </pageFields>
  <dataFields count="2">
    <dataField name="Count of Tipo de Iniciativa" fld="15" subtotal="count" baseField="0" baseItem="0"/>
    <dataField name="Average of T. de Ciclo en días" fld="10" subtotal="average" baseField="13" baseItem="0" numFmtId="1"/>
  </dataFields>
  <formats count="18">
    <format dxfId="325">
      <pivotArea field="15" type="button" dataOnly="0" labelOnly="1" outline="0"/>
    </format>
    <format dxfId="324">
      <pivotArea dataOnly="0" labelOnly="1" outline="0" fieldPosition="0">
        <references count="1">
          <reference field="4294967294" count="1">
            <x v="0"/>
          </reference>
        </references>
      </pivotArea>
    </format>
    <format dxfId="323">
      <pivotArea field="15" type="button" dataOnly="0" labelOnly="1" outline="0"/>
    </format>
    <format dxfId="322">
      <pivotArea field="15" type="button" dataOnly="0" labelOnly="1" outline="0"/>
    </format>
    <format dxfId="321">
      <pivotArea dataOnly="0" labelOnly="1" outline="0" fieldPosition="0">
        <references count="1">
          <reference field="4294967294" count="1">
            <x v="0"/>
          </reference>
        </references>
      </pivotArea>
    </format>
    <format dxfId="320">
      <pivotArea dataOnly="0" labelOnly="1" outline="0" axis="axisValues" fieldPosition="0"/>
    </format>
    <format dxfId="319">
      <pivotArea outline="0" collapsedLevelsAreSubtotals="1" fieldPosition="0">
        <references count="1">
          <reference field="4294967294" count="1" selected="0">
            <x v="1"/>
          </reference>
        </references>
      </pivotArea>
    </format>
    <format dxfId="318">
      <pivotArea dataOnly="0" labelOnly="1" outline="0" fieldPosition="0">
        <references count="1">
          <reference field="4294967294" count="1">
            <x v="1"/>
          </reference>
        </references>
      </pivotArea>
    </format>
    <format dxfId="317">
      <pivotArea field="58" type="button" dataOnly="0" labelOnly="1" outline="0" axis="axisRow" fieldPosition="0"/>
    </format>
    <format dxfId="316">
      <pivotArea dataOnly="0" labelOnly="1" outline="0" fieldPosition="0">
        <references count="1">
          <reference field="4294967294" count="2">
            <x v="0"/>
            <x v="1"/>
          </reference>
        </references>
      </pivotArea>
    </format>
    <format dxfId="315">
      <pivotArea type="all" dataOnly="0" outline="0" fieldPosition="0"/>
    </format>
    <format dxfId="314">
      <pivotArea outline="0" collapsedLevelsAreSubtotals="1" fieldPosition="0"/>
    </format>
    <format dxfId="313">
      <pivotArea field="58" type="button" dataOnly="0" labelOnly="1" outline="0" axis="axisRow" fieldPosition="0"/>
    </format>
    <format dxfId="312">
      <pivotArea dataOnly="0" labelOnly="1" fieldPosition="0">
        <references count="1">
          <reference field="58" count="0"/>
        </references>
      </pivotArea>
    </format>
    <format dxfId="311">
      <pivotArea dataOnly="0" labelOnly="1" grandRow="1" outline="0" fieldPosition="0"/>
    </format>
    <format dxfId="310">
      <pivotArea dataOnly="0" labelOnly="1" outline="0" fieldPosition="0">
        <references count="1">
          <reference field="4294967294" count="2">
            <x v="0"/>
            <x v="1"/>
          </reference>
        </references>
      </pivotArea>
    </format>
    <format dxfId="309">
      <pivotArea outline="0" collapsedLevelsAreSubtotals="1" fieldPosition="0"/>
    </format>
    <format dxfId="308">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72976D0-948A-4CEC-B5A4-0A3D66CCFEC8}"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H15:I23"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9">
        <item x="3"/>
        <item x="0"/>
        <item x="6"/>
        <item x="4"/>
        <item x="1"/>
        <item m="1" x="7"/>
        <item x="2"/>
        <item x="5"/>
        <item t="default"/>
      </items>
    </pivotField>
    <pivotField axis="axisPage" multipleItemSelectionAllowed="1" showAll="0">
      <items count="6">
        <item x="3"/>
        <item x="0"/>
        <item x="1"/>
        <item h="1" x="2"/>
        <item h="1"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8">
    <i>
      <x/>
    </i>
    <i>
      <x v="1"/>
    </i>
    <i>
      <x v="2"/>
    </i>
    <i>
      <x v="3"/>
    </i>
    <i>
      <x v="4"/>
    </i>
    <i>
      <x v="6"/>
    </i>
    <i>
      <x v="7"/>
    </i>
    <i t="grand">
      <x/>
    </i>
  </rowItems>
  <colItems count="1">
    <i/>
  </colItems>
  <pageFields count="1">
    <pageField fld="15" hier="-1"/>
  </pageFields>
  <dataFields count="1">
    <dataField name="Count of Grupo Técnico Asignado" fld="14" subtotal="count" baseField="0" baseItem="0"/>
  </dataFields>
  <formats count="3">
    <format dxfId="328">
      <pivotArea dataOnly="0" labelOnly="1" outline="0" axis="axisValues" fieldPosition="0"/>
    </format>
    <format dxfId="327">
      <pivotArea dataOnly="0" labelOnly="1" outline="0" axis="axisValues" fieldPosition="0"/>
    </format>
    <format dxfId="326">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7C0C077-F2D0-4746-BAB2-2AC79D9ADACC}"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22:C24" firstHeaderRow="0" firstDataRow="1" firstDataCol="1" rowPageCount="2" colPageCount="1"/>
  <pivotFields count="59">
    <pivotField showAll="0"/>
    <pivotField showAll="0"/>
    <pivotField showAll="0"/>
    <pivotField showAll="0"/>
    <pivotField showAll="0"/>
    <pivotField showAll="0"/>
    <pivotField showAll="0"/>
    <pivotField showAll="0"/>
    <pivotField axis="axisPage" multipleItemSelectionAllowed="1" showAll="0">
      <items count="72">
        <item x="8"/>
        <item x="3"/>
        <item m="1" x="65"/>
        <item x="2"/>
        <item m="1" x="67"/>
        <item x="7"/>
        <item x="1"/>
        <item x="26"/>
        <item x="15"/>
        <item x="10"/>
        <item x="33"/>
        <item x="54"/>
        <item x="18"/>
        <item m="1" x="69"/>
        <item x="55"/>
        <item x="31"/>
        <item x="56"/>
        <item x="37"/>
        <item x="58"/>
        <item x="6"/>
        <item x="57"/>
        <item x="35"/>
        <item x="49"/>
        <item x="41"/>
        <item x="45"/>
        <item x="29"/>
        <item x="21"/>
        <item x="4"/>
        <item x="28"/>
        <item x="53"/>
        <item x="5"/>
        <item x="34"/>
        <item x="39"/>
        <item x="48"/>
        <item x="62"/>
        <item x="59"/>
        <item x="19"/>
        <item x="61"/>
        <item x="30"/>
        <item m="1" x="68"/>
        <item x="22"/>
        <item x="42"/>
        <item x="16"/>
        <item x="40"/>
        <item x="12"/>
        <item x="27"/>
        <item x="0"/>
        <item x="52"/>
        <item x="14"/>
        <item x="20"/>
        <item x="17"/>
        <item x="25"/>
        <item x="23"/>
        <item m="1" x="64"/>
        <item x="13"/>
        <item x="32"/>
        <item x="44"/>
        <item x="43"/>
        <item x="9"/>
        <item x="38"/>
        <item x="50"/>
        <item x="24"/>
        <item m="1" x="66"/>
        <item x="46"/>
        <item x="47"/>
        <item m="1" x="70"/>
        <item x="51"/>
        <item x="11"/>
        <item x="36"/>
        <item x="63"/>
        <item x="60"/>
        <item t="default"/>
      </items>
    </pivotField>
    <pivotField axis="axisPage" multipleItemSelectionAllowed="1" showAll="0">
      <items count="43">
        <item h="1" x="5"/>
        <item h="1" x="1"/>
        <item h="1" x="4"/>
        <item h="1" x="2"/>
        <item h="1" x="10"/>
        <item h="1" x="21"/>
        <item h="1" x="22"/>
        <item h="1" x="6"/>
        <item h="1" x="24"/>
        <item h="1" x="16"/>
        <item h="1" x="17"/>
        <item h="1" x="26"/>
        <item h="1" x="0"/>
        <item h="1" x="36"/>
        <item h="1" x="18"/>
        <item x="35"/>
        <item h="1" x="7"/>
        <item h="1" x="8"/>
        <item h="1" m="1" x="39"/>
        <item h="1" m="1" x="40"/>
        <item h="1" x="3"/>
        <item h="1" x="13"/>
        <item h="1" x="25"/>
        <item h="1" x="12"/>
        <item h="1" x="29"/>
        <item h="1" x="34"/>
        <item h="1" x="20"/>
        <item h="1" x="28"/>
        <item h="1" x="15"/>
        <item h="1" x="27"/>
        <item h="1" x="37"/>
        <item h="1" x="30"/>
        <item h="1" x="31"/>
        <item h="1" m="1" x="41"/>
        <item x="19"/>
        <item h="1" x="32"/>
        <item h="1" x="9"/>
        <item h="1" x="14"/>
        <item h="1" x="11"/>
        <item h="1" x="23"/>
        <item h="1" x="33"/>
        <item x="38"/>
        <item t="default"/>
      </items>
    </pivotField>
    <pivotField dataField="1" showAll="0"/>
    <pivotField showAll="0"/>
    <pivotField showAll="0"/>
    <pivotField showAll="0"/>
    <pivotField showAll="0"/>
    <pivotField axis="axisRow" dataField="1" showAll="0">
      <items count="6">
        <item h="1" x="3"/>
        <item x="0"/>
        <item h="1" x="1"/>
        <item h="1" x="2"/>
        <item h="1"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h="1" x="1"/>
        <item h="1" x="4"/>
        <item h="1" x="2"/>
        <item h="1" x="6"/>
        <item n="|" x="0"/>
        <item h="1" x="5"/>
        <item h="1" x="3"/>
        <item h="1" x="7"/>
        <item h="1" x="8"/>
        <item t="default"/>
      </items>
    </pivotField>
  </pivotFields>
  <rowFields count="1">
    <field x="15"/>
  </rowFields>
  <rowItems count="2">
    <i>
      <x v="1"/>
    </i>
    <i t="grand">
      <x/>
    </i>
  </rowItems>
  <colFields count="1">
    <field x="-2"/>
  </colFields>
  <colItems count="2">
    <i>
      <x/>
    </i>
    <i i="1">
      <x v="1"/>
    </i>
  </colItems>
  <pageFields count="2">
    <pageField fld="9" hier="-1"/>
    <pageField fld="8" hier="-1"/>
  </pageFields>
  <dataFields count="2">
    <dataField name="Count of Tipo de Iniciativa" fld="15" subtotal="count" baseField="0" baseItem="0"/>
    <dataField name="Average of T. de Ciclo en días" fld="10" subtotal="average" baseField="13" baseItem="0" numFmtId="1"/>
  </dataFields>
  <formats count="17">
    <format dxfId="345">
      <pivotArea field="15" type="button" dataOnly="0" labelOnly="1" outline="0" axis="axisRow" fieldPosition="0"/>
    </format>
    <format dxfId="344">
      <pivotArea field="15" type="button" dataOnly="0" labelOnly="1" outline="0" axis="axisRow" fieldPosition="0"/>
    </format>
    <format dxfId="343">
      <pivotArea field="15" type="button" dataOnly="0" labelOnly="1" outline="0" axis="axisRow" fieldPosition="0"/>
    </format>
    <format dxfId="342">
      <pivotArea dataOnly="0" labelOnly="1" outline="0" axis="axisValues" fieldPosition="0"/>
    </format>
    <format dxfId="341">
      <pivotArea outline="0" collapsedLevelsAreSubtotals="1" fieldPosition="0">
        <references count="1">
          <reference field="4294967294" count="1" selected="0">
            <x v="1"/>
          </reference>
        </references>
      </pivotArea>
    </format>
    <format dxfId="340">
      <pivotArea dataOnly="0" labelOnly="1" outline="0" fieldPosition="0">
        <references count="1">
          <reference field="4294967294" count="1">
            <x v="1"/>
          </reference>
        </references>
      </pivotArea>
    </format>
    <format dxfId="339">
      <pivotArea field="58" type="button" dataOnly="0" labelOnly="1" outline="0"/>
    </format>
    <format dxfId="338">
      <pivotArea dataOnly="0" labelOnly="1" outline="0" fieldPosition="0">
        <references count="1">
          <reference field="4294967294" count="1">
            <x v="1"/>
          </reference>
        </references>
      </pivotArea>
    </format>
    <format dxfId="337">
      <pivotArea dataOnly="0" labelOnly="1" outline="0" fieldPosition="0">
        <references count="1">
          <reference field="4294967294" count="1">
            <x v="0"/>
          </reference>
        </references>
      </pivotArea>
    </format>
    <format dxfId="336">
      <pivotArea dataOnly="0" labelOnly="1" outline="0" fieldPosition="0">
        <references count="1">
          <reference field="4294967294" count="1">
            <x v="0"/>
          </reference>
        </references>
      </pivotArea>
    </format>
    <format dxfId="335">
      <pivotArea type="all" dataOnly="0" outline="0" fieldPosition="0"/>
    </format>
    <format dxfId="334">
      <pivotArea outline="0" collapsedLevelsAreSubtotals="1" fieldPosition="0"/>
    </format>
    <format dxfId="333">
      <pivotArea field="15" type="button" dataOnly="0" labelOnly="1" outline="0" axis="axisRow" fieldPosition="0"/>
    </format>
    <format dxfId="332">
      <pivotArea dataOnly="0" labelOnly="1" fieldPosition="0">
        <references count="1">
          <reference field="15" count="0"/>
        </references>
      </pivotArea>
    </format>
    <format dxfId="331">
      <pivotArea dataOnly="0" labelOnly="1" grandRow="1" outline="0" fieldPosition="0"/>
    </format>
    <format dxfId="330">
      <pivotArea dataOnly="0" labelOnly="1" outline="0" fieldPosition="0">
        <references count="1">
          <reference field="4294967294" count="2">
            <x v="0"/>
            <x v="1"/>
          </reference>
        </references>
      </pivotArea>
    </format>
    <format dxfId="329">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616FDBE-7F7E-452D-9487-CCC88300E743}"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3:C8" firstHeaderRow="0" firstDataRow="1" firstDataCol="1"/>
  <pivotFields count="59">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dataField="1" showAll="0">
      <items count="6">
        <item x="3"/>
        <item x="0"/>
        <item x="1"/>
        <item x="2"/>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5">
    <i>
      <x/>
    </i>
    <i>
      <x v="1"/>
    </i>
    <i>
      <x v="2"/>
    </i>
    <i>
      <x v="3"/>
    </i>
    <i t="grand">
      <x/>
    </i>
  </rowItems>
  <colFields count="1">
    <field x="-2"/>
  </colFields>
  <colItems count="2">
    <i>
      <x/>
    </i>
    <i i="1">
      <x v="1"/>
    </i>
  </colItems>
  <dataFields count="2">
    <dataField name="Count of Tipo de Iniciativa" fld="15" subtotal="count" baseField="0" baseItem="0"/>
    <dataField name="Average of T. de Ciclo en días" fld="10" subtotal="average" baseField="13" baseItem="0" numFmtId="1"/>
  </dataFields>
  <formats count="9">
    <format dxfId="354">
      <pivotArea field="15" type="button" dataOnly="0" labelOnly="1" outline="0" axis="axisRow" fieldPosition="0"/>
    </format>
    <format dxfId="353">
      <pivotArea dataOnly="0" labelOnly="1" outline="0" fieldPosition="0">
        <references count="1">
          <reference field="4294967294" count="1">
            <x v="0"/>
          </reference>
        </references>
      </pivotArea>
    </format>
    <format dxfId="352">
      <pivotArea field="15" type="button" dataOnly="0" labelOnly="1" outline="0" axis="axisRow" fieldPosition="0"/>
    </format>
    <format dxfId="351">
      <pivotArea dataOnly="0" labelOnly="1" outline="0" fieldPosition="0">
        <references count="1">
          <reference field="4294967294" count="1">
            <x v="0"/>
          </reference>
        </references>
      </pivotArea>
    </format>
    <format dxfId="350">
      <pivotArea field="15" type="button" dataOnly="0" labelOnly="1" outline="0" axis="axisRow" fieldPosition="0"/>
    </format>
    <format dxfId="349">
      <pivotArea dataOnly="0" labelOnly="1" outline="0" fieldPosition="0">
        <references count="1">
          <reference field="4294967294" count="1">
            <x v="0"/>
          </reference>
        </references>
      </pivotArea>
    </format>
    <format dxfId="348">
      <pivotArea dataOnly="0" labelOnly="1" outline="0" axis="axisValues" fieldPosition="0"/>
    </format>
    <format dxfId="347">
      <pivotArea outline="0" collapsedLevelsAreSubtotals="1" fieldPosition="0">
        <references count="1">
          <reference field="4294967294" count="1" selected="0">
            <x v="1"/>
          </reference>
        </references>
      </pivotArea>
    </format>
    <format dxfId="346">
      <pivotArea dataOnly="0" labelOnly="1" outline="0" fieldPosition="0">
        <references count="1">
          <reference field="4294967294" count="1">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CEA8CCA-BEFB-441A-8AF3-18E490E41ED5}"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H3:I8"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6">
        <item x="3"/>
        <item h="1" x="0"/>
        <item h="1" x="1"/>
        <item h="1" x="2"/>
        <item h="1"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1"/>
        <item x="2"/>
        <item x="4"/>
        <item x="6"/>
        <item x="0"/>
        <item x="5"/>
        <item x="3"/>
        <item x="7"/>
        <item x="8"/>
        <item t="default"/>
      </items>
    </pivotField>
  </pivotFields>
  <rowFields count="1">
    <field x="58"/>
  </rowFields>
  <rowItems count="5">
    <i>
      <x/>
    </i>
    <i>
      <x v="2"/>
    </i>
    <i>
      <x v="3"/>
    </i>
    <i>
      <x v="5"/>
    </i>
    <i t="grand">
      <x/>
    </i>
  </rowItems>
  <colItems count="1">
    <i/>
  </colItems>
  <pageFields count="1">
    <pageField fld="15" hier="-1"/>
  </pageFields>
  <dataFields count="1">
    <dataField name="Count of Tipo de Iniciativa" fld="15" subtotal="count" baseField="0" baseItem="0"/>
  </dataFields>
  <formats count="3">
    <format dxfId="357">
      <pivotArea dataOnly="0" labelOnly="1" outline="0" axis="axisValues" fieldPosition="0"/>
    </format>
    <format dxfId="356">
      <pivotArea dataOnly="0" labelOnly="1" outline="0" axis="axisValues" fieldPosition="0"/>
    </format>
    <format dxfId="355">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A6CD25D-7B50-44EA-BBB6-C6C6A6BB912B}"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K15:L21"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h="1" x="3"/>
        <item x="0"/>
        <item h="1" x="1"/>
        <item h="1" x="2"/>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28">
        <item x="18"/>
        <item x="21"/>
        <item x="17"/>
        <item x="19"/>
        <item x="3"/>
        <item x="8"/>
        <item x="4"/>
        <item x="23"/>
        <item x="26"/>
        <item x="5"/>
        <item x="24"/>
        <item x="11"/>
        <item x="22"/>
        <item x="10"/>
        <item x="16"/>
        <item x="14"/>
        <item x="15"/>
        <item x="20"/>
        <item x="25"/>
        <item x="6"/>
        <item x="0"/>
        <item x="1"/>
        <item x="2"/>
        <item x="7"/>
        <item x="9"/>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7"/>
  </rowFields>
  <rowItems count="6">
    <i>
      <x v="20"/>
    </i>
    <i>
      <x v="21"/>
    </i>
    <i>
      <x v="22"/>
    </i>
    <i>
      <x v="23"/>
    </i>
    <i>
      <x v="24"/>
    </i>
    <i t="grand">
      <x/>
    </i>
  </rowItems>
  <colItems count="1">
    <i/>
  </colItems>
  <pageFields count="1">
    <pageField fld="15" hier="-1"/>
  </pageFields>
  <dataFields count="1">
    <dataField name="Count of Business Impact (Time, Control, Compliance)" fld="47" subtotal="count" baseField="0" baseItem="0"/>
  </dataFields>
  <formats count="4">
    <format dxfId="361">
      <pivotArea dataOnly="0" labelOnly="1" outline="0" axis="axisValues" fieldPosition="0"/>
    </format>
    <format dxfId="360">
      <pivotArea dataOnly="0" labelOnly="1" outline="0" axis="axisValues" fieldPosition="0"/>
    </format>
    <format dxfId="359">
      <pivotArea outline="0" collapsedLevelsAreSubtotals="1" fieldPosition="0"/>
    </format>
    <format dxfId="358">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AAB1A10-BE07-4129-9890-B1A1FC31EA29}"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K3:L8"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7">
        <item x="3"/>
        <item x="0"/>
        <item h="1" x="1"/>
        <item h="1" x="2"/>
        <item h="1" m="1" x="5"/>
        <item h="1" x="4"/>
        <item t="default"/>
      </items>
    </pivotField>
    <pivotField showAll="0"/>
    <pivotField showAll="0"/>
    <pivotField showAll="0"/>
    <pivotField showAll="0"/>
    <pivotField showAll="0"/>
    <pivotField showAll="0"/>
    <pivotField showAll="0"/>
    <pivotField showAll="0"/>
    <pivotField axis="axisRow" showAll="0">
      <items count="6">
        <item x="1"/>
        <item x="3"/>
        <item x="0"/>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5">
    <i>
      <x/>
    </i>
    <i>
      <x v="1"/>
    </i>
    <i>
      <x v="2"/>
    </i>
    <i>
      <x v="3"/>
    </i>
    <i t="grand">
      <x/>
    </i>
  </rowItems>
  <colItems count="1">
    <i/>
  </colItems>
  <pageFields count="1">
    <pageField fld="15" hier="-1"/>
  </pageFields>
  <dataFields count="1">
    <dataField name="Count of Tipo de Iniciativa" fld="15" subtotal="count" baseField="0" baseItem="0"/>
  </dataFields>
  <formats count="12">
    <format dxfId="373">
      <pivotArea dataOnly="0" labelOnly="1" outline="0" axis="axisValues" fieldPosition="0"/>
    </format>
    <format dxfId="372">
      <pivotArea dataOnly="0" labelOnly="1" outline="0" axis="axisValues" fieldPosition="0"/>
    </format>
    <format dxfId="371">
      <pivotArea dataOnly="0" labelOnly="1" outline="0" axis="axisValues" fieldPosition="0"/>
    </format>
    <format dxfId="370">
      <pivotArea type="all" dataOnly="0" outline="0" fieldPosition="0"/>
    </format>
    <format dxfId="369">
      <pivotArea outline="0" collapsedLevelsAreSubtotals="1" fieldPosition="0"/>
    </format>
    <format dxfId="368">
      <pivotArea field="24" type="button" dataOnly="0" labelOnly="1" outline="0" axis="axisRow" fieldPosition="0"/>
    </format>
    <format dxfId="367">
      <pivotArea dataOnly="0" labelOnly="1" fieldPosition="0">
        <references count="1">
          <reference field="24" count="4">
            <x v="0"/>
            <x v="1"/>
            <x v="2"/>
            <x v="3"/>
          </reference>
        </references>
      </pivotArea>
    </format>
    <format dxfId="366">
      <pivotArea dataOnly="0" labelOnly="1" grandRow="1" outline="0" fieldPosition="0"/>
    </format>
    <format dxfId="365">
      <pivotArea dataOnly="0" labelOnly="1" outline="0" axis="axisValues" fieldPosition="0"/>
    </format>
    <format dxfId="364">
      <pivotArea outline="0" collapsedLevelsAreSubtotals="1" fieldPosition="0"/>
    </format>
    <format dxfId="363">
      <pivotArea dataOnly="0" labelOnly="1" fieldPosition="0">
        <references count="1">
          <reference field="24" count="4">
            <x v="0"/>
            <x v="1"/>
            <x v="2"/>
            <x v="3"/>
          </reference>
        </references>
      </pivotArea>
    </format>
    <format dxfId="362">
      <pivotArea dataOnly="0" labelOnly="1" grandRow="1" outline="0"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692F8B5-67B3-4670-9B04-DE8620D31609}"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K3:L8"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7">
        <item x="3"/>
        <item h="1" x="0"/>
        <item h="1" x="1"/>
        <item h="1" x="2"/>
        <item h="1" m="1" x="5"/>
        <item h="1" x="4"/>
        <item t="default"/>
      </items>
    </pivotField>
    <pivotField showAll="0"/>
    <pivotField showAll="0"/>
    <pivotField showAll="0"/>
    <pivotField showAll="0"/>
    <pivotField showAll="0"/>
    <pivotField showAll="0"/>
    <pivotField showAll="0"/>
    <pivotField showAll="0"/>
    <pivotField axis="axisRow" showAll="0">
      <items count="6">
        <item x="1"/>
        <item x="3"/>
        <item x="0"/>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5">
    <i>
      <x/>
    </i>
    <i>
      <x v="1"/>
    </i>
    <i>
      <x v="2"/>
    </i>
    <i>
      <x v="3"/>
    </i>
    <i t="grand">
      <x/>
    </i>
  </rowItems>
  <colItems count="1">
    <i/>
  </colItems>
  <pageFields count="1">
    <pageField fld="15" hier="-1"/>
  </pageFields>
  <dataFields count="1">
    <dataField name="Count of Tipo de Iniciativa" fld="15" subtotal="count" baseField="0" baseItem="0"/>
  </dataFields>
  <formats count="9">
    <format dxfId="251">
      <pivotArea dataOnly="0" labelOnly="1" outline="0" axis="axisValues" fieldPosition="0"/>
    </format>
    <format dxfId="250">
      <pivotArea dataOnly="0" labelOnly="1" outline="0" axis="axisValues" fieldPosition="0"/>
    </format>
    <format dxfId="249">
      <pivotArea dataOnly="0" labelOnly="1" outline="0" axis="axisValues" fieldPosition="0"/>
    </format>
    <format dxfId="248">
      <pivotArea type="all" dataOnly="0" outline="0" fieldPosition="0"/>
    </format>
    <format dxfId="247">
      <pivotArea outline="0" collapsedLevelsAreSubtotals="1" fieldPosition="0"/>
    </format>
    <format dxfId="246">
      <pivotArea field="24" type="button" dataOnly="0" labelOnly="1" outline="0" axis="axisRow" fieldPosition="0"/>
    </format>
    <format dxfId="245">
      <pivotArea dataOnly="0" labelOnly="1" fieldPosition="0">
        <references count="1">
          <reference field="24" count="4">
            <x v="0"/>
            <x v="1"/>
            <x v="2"/>
            <x v="3"/>
          </reference>
        </references>
      </pivotArea>
    </format>
    <format dxfId="244">
      <pivotArea dataOnly="0" labelOnly="1" grandRow="1" outline="0" fieldPosition="0"/>
    </format>
    <format dxfId="243">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F574B6F-F05B-4919-9C8D-CD7DF8353260}"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H3:I13"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6">
        <item x="3"/>
        <item x="0"/>
        <item x="1"/>
        <item x="2"/>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1"/>
        <item x="2"/>
        <item x="4"/>
        <item x="6"/>
        <item x="0"/>
        <item x="5"/>
        <item x="3"/>
        <item x="7"/>
        <item x="8"/>
        <item t="default"/>
      </items>
    </pivotField>
  </pivotFields>
  <rowFields count="1">
    <field x="58"/>
  </rowFields>
  <rowItems count="10">
    <i>
      <x/>
    </i>
    <i>
      <x v="1"/>
    </i>
    <i>
      <x v="2"/>
    </i>
    <i>
      <x v="3"/>
    </i>
    <i>
      <x v="4"/>
    </i>
    <i>
      <x v="5"/>
    </i>
    <i>
      <x v="6"/>
    </i>
    <i>
      <x v="7"/>
    </i>
    <i>
      <x v="8"/>
    </i>
    <i t="grand">
      <x/>
    </i>
  </rowItems>
  <colItems count="1">
    <i/>
  </colItems>
  <pageFields count="1">
    <pageField fld="15" hier="-1"/>
  </pageFields>
  <dataFields count="1">
    <dataField name="Count of Tipo de Iniciativa" fld="15" subtotal="count" baseField="0" baseItem="0"/>
  </dataFields>
  <formats count="3">
    <format dxfId="254">
      <pivotArea dataOnly="0" labelOnly="1" outline="0" axis="axisValues" fieldPosition="0"/>
    </format>
    <format dxfId="253">
      <pivotArea dataOnly="0" labelOnly="1" outline="0" axis="axisValues" fieldPosition="0"/>
    </format>
    <format dxfId="252">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5982B145-CF0D-419B-8642-7A1ECFEF824E}"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22:C24" firstHeaderRow="0" firstDataRow="1" firstDataCol="1" rowPageCount="2" colPageCount="1"/>
  <pivotFields count="59">
    <pivotField showAll="0"/>
    <pivotField showAll="0"/>
    <pivotField showAll="0"/>
    <pivotField showAll="0"/>
    <pivotField showAll="0"/>
    <pivotField showAll="0"/>
    <pivotField showAll="0"/>
    <pivotField showAll="0"/>
    <pivotField axis="axisPage" multipleItemSelectionAllowed="1" showAll="0">
      <items count="71">
        <item x="8"/>
        <item x="3"/>
        <item m="1" x="63"/>
        <item x="2"/>
        <item m="1" x="66"/>
        <item x="7"/>
        <item x="1"/>
        <item x="26"/>
        <item x="15"/>
        <item x="10"/>
        <item x="33"/>
        <item x="54"/>
        <item x="18"/>
        <item m="1" x="68"/>
        <item x="55"/>
        <item x="31"/>
        <item x="56"/>
        <item x="37"/>
        <item x="58"/>
        <item x="6"/>
        <item x="57"/>
        <item x="35"/>
        <item x="49"/>
        <item x="41"/>
        <item x="45"/>
        <item x="29"/>
        <item x="21"/>
        <item x="4"/>
        <item x="28"/>
        <item x="53"/>
        <item x="5"/>
        <item x="34"/>
        <item x="39"/>
        <item x="48"/>
        <item m="1" x="62"/>
        <item x="59"/>
        <item x="19"/>
        <item x="61"/>
        <item x="30"/>
        <item m="1" x="67"/>
        <item x="22"/>
        <item x="42"/>
        <item x="16"/>
        <item x="40"/>
        <item x="12"/>
        <item x="27"/>
        <item x="0"/>
        <item x="52"/>
        <item x="14"/>
        <item x="20"/>
        <item x="17"/>
        <item x="25"/>
        <item x="23"/>
        <item m="1" x="64"/>
        <item x="13"/>
        <item x="32"/>
        <item x="44"/>
        <item x="43"/>
        <item x="9"/>
        <item x="38"/>
        <item x="50"/>
        <item x="24"/>
        <item m="1" x="65"/>
        <item x="46"/>
        <item x="47"/>
        <item m="1" x="69"/>
        <item x="51"/>
        <item x="11"/>
        <item x="36"/>
        <item x="60"/>
        <item t="default"/>
      </items>
    </pivotField>
    <pivotField axis="axisPage" multipleItemSelectionAllowed="1" showAll="0">
      <items count="43">
        <item h="1" x="5"/>
        <item h="1" x="1"/>
        <item h="1" x="4"/>
        <item h="1" x="2"/>
        <item h="1" x="10"/>
        <item h="1" x="21"/>
        <item h="1" x="22"/>
        <item h="1" x="6"/>
        <item h="1" x="24"/>
        <item h="1" x="16"/>
        <item h="1" x="17"/>
        <item h="1" x="26"/>
        <item h="1" x="0"/>
        <item h="1" x="36"/>
        <item x="18"/>
        <item h="1" x="35"/>
        <item h="1" x="7"/>
        <item h="1" x="8"/>
        <item h="1" m="1" x="38"/>
        <item h="1" m="1" x="39"/>
        <item h="1" x="3"/>
        <item h="1" x="13"/>
        <item h="1" x="25"/>
        <item h="1" x="12"/>
        <item h="1" x="29"/>
        <item h="1" x="34"/>
        <item h="1" m="1" x="41"/>
        <item h="1" x="20"/>
        <item h="1" x="28"/>
        <item h="1" x="15"/>
        <item h="1" x="27"/>
        <item x="37"/>
        <item x="30"/>
        <item x="31"/>
        <item h="1" m="1" x="40"/>
        <item h="1" x="19"/>
        <item h="1" x="32"/>
        <item h="1" x="9"/>
        <item h="1" x="14"/>
        <item h="1" x="11"/>
        <item h="1" x="23"/>
        <item h="1" x="33"/>
        <item t="default"/>
      </items>
    </pivotField>
    <pivotField dataField="1" showAll="0"/>
    <pivotField showAll="0"/>
    <pivotField showAll="0"/>
    <pivotField showAll="0"/>
    <pivotField showAll="0"/>
    <pivotField axis="axisRow" dataField="1" showAll="0">
      <items count="7">
        <item h="1" x="3"/>
        <item x="0"/>
        <item h="1" x="1"/>
        <item h="1" x="2"/>
        <item h="1" m="1" x="5"/>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h="1" x="1"/>
        <item h="1" x="4"/>
        <item h="1" x="2"/>
        <item h="1" x="6"/>
        <item n="|" x="0"/>
        <item h="1" x="5"/>
        <item h="1" x="3"/>
        <item h="1" x="9"/>
        <item h="1" x="8"/>
        <item h="1" x="7"/>
        <item t="default"/>
      </items>
    </pivotField>
  </pivotFields>
  <rowFields count="1">
    <field x="15"/>
  </rowFields>
  <rowItems count="2">
    <i>
      <x v="1"/>
    </i>
    <i t="grand">
      <x/>
    </i>
  </rowItems>
  <colFields count="1">
    <field x="-2"/>
  </colFields>
  <colItems count="2">
    <i>
      <x/>
    </i>
    <i i="1">
      <x v="1"/>
    </i>
  </colItems>
  <pageFields count="2">
    <pageField fld="9" hier="-1"/>
    <pageField fld="8" hier="-1"/>
  </pageFields>
  <dataFields count="2">
    <dataField name="Count of Tipo de Iniciativa" fld="15" subtotal="count" baseField="0" baseItem="0"/>
    <dataField name="Average of T. de Ciclo en días" fld="10" subtotal="average" baseField="13" baseItem="0" numFmtId="1"/>
  </dataFields>
  <formats count="17">
    <format dxfId="271">
      <pivotArea field="15" type="button" dataOnly="0" labelOnly="1" outline="0" axis="axisRow" fieldPosition="0"/>
    </format>
    <format dxfId="270">
      <pivotArea field="15" type="button" dataOnly="0" labelOnly="1" outline="0" axis="axisRow" fieldPosition="0"/>
    </format>
    <format dxfId="269">
      <pivotArea field="15" type="button" dataOnly="0" labelOnly="1" outline="0" axis="axisRow" fieldPosition="0"/>
    </format>
    <format dxfId="268">
      <pivotArea dataOnly="0" labelOnly="1" outline="0" axis="axisValues" fieldPosition="0"/>
    </format>
    <format dxfId="267">
      <pivotArea outline="0" collapsedLevelsAreSubtotals="1" fieldPosition="0">
        <references count="1">
          <reference field="4294967294" count="1" selected="0">
            <x v="1"/>
          </reference>
        </references>
      </pivotArea>
    </format>
    <format dxfId="266">
      <pivotArea dataOnly="0" labelOnly="1" outline="0" fieldPosition="0">
        <references count="1">
          <reference field="4294967294" count="1">
            <x v="1"/>
          </reference>
        </references>
      </pivotArea>
    </format>
    <format dxfId="265">
      <pivotArea field="58" type="button" dataOnly="0" labelOnly="1" outline="0"/>
    </format>
    <format dxfId="264">
      <pivotArea dataOnly="0" labelOnly="1" outline="0" fieldPosition="0">
        <references count="1">
          <reference field="4294967294" count="1">
            <x v="1"/>
          </reference>
        </references>
      </pivotArea>
    </format>
    <format dxfId="263">
      <pivotArea dataOnly="0" labelOnly="1" outline="0" fieldPosition="0">
        <references count="1">
          <reference field="4294967294" count="1">
            <x v="0"/>
          </reference>
        </references>
      </pivotArea>
    </format>
    <format dxfId="262">
      <pivotArea dataOnly="0" labelOnly="1" outline="0" fieldPosition="0">
        <references count="1">
          <reference field="4294967294" count="1">
            <x v="0"/>
          </reference>
        </references>
      </pivotArea>
    </format>
    <format dxfId="261">
      <pivotArea type="all" dataOnly="0" outline="0" fieldPosition="0"/>
    </format>
    <format dxfId="260">
      <pivotArea outline="0" collapsedLevelsAreSubtotals="1" fieldPosition="0"/>
    </format>
    <format dxfId="259">
      <pivotArea field="15" type="button" dataOnly="0" labelOnly="1" outline="0" axis="axisRow" fieldPosition="0"/>
    </format>
    <format dxfId="258">
      <pivotArea dataOnly="0" labelOnly="1" fieldPosition="0">
        <references count="1">
          <reference field="15" count="0"/>
        </references>
      </pivotArea>
    </format>
    <format dxfId="257">
      <pivotArea dataOnly="0" labelOnly="1" grandRow="1" outline="0" fieldPosition="0"/>
    </format>
    <format dxfId="256">
      <pivotArea dataOnly="0" labelOnly="1" outline="0" fieldPosition="0">
        <references count="1">
          <reference field="4294967294" count="2">
            <x v="0"/>
            <x v="1"/>
          </reference>
        </references>
      </pivotArea>
    </format>
    <format dxfId="255">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92718BFE-26A1-41C3-8598-E1EA3FEEA693}"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3:C9" firstHeaderRow="0" firstDataRow="1" firstDataCol="1"/>
  <pivotFields count="59">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dataField="1" showAll="0">
      <items count="7">
        <item x="3"/>
        <item x="0"/>
        <item x="1"/>
        <item x="2"/>
        <item m="1"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6">
    <i>
      <x/>
    </i>
    <i>
      <x v="1"/>
    </i>
    <i>
      <x v="2"/>
    </i>
    <i>
      <x v="3"/>
    </i>
    <i>
      <x v="5"/>
    </i>
    <i t="grand">
      <x/>
    </i>
  </rowItems>
  <colFields count="1">
    <field x="-2"/>
  </colFields>
  <colItems count="2">
    <i>
      <x/>
    </i>
    <i i="1">
      <x v="1"/>
    </i>
  </colItems>
  <dataFields count="2">
    <dataField name="Count of Tipo de Iniciativa" fld="15" subtotal="count" baseField="0" baseItem="0"/>
    <dataField name="Average of T. de Ciclo en días" fld="10" subtotal="average" baseField="13" baseItem="0" numFmtId="1"/>
  </dataFields>
  <formats count="9">
    <format dxfId="280">
      <pivotArea field="15" type="button" dataOnly="0" labelOnly="1" outline="0" axis="axisRow" fieldPosition="0"/>
    </format>
    <format dxfId="279">
      <pivotArea dataOnly="0" labelOnly="1" outline="0" fieldPosition="0">
        <references count="1">
          <reference field="4294967294" count="1">
            <x v="0"/>
          </reference>
        </references>
      </pivotArea>
    </format>
    <format dxfId="278">
      <pivotArea field="15" type="button" dataOnly="0" labelOnly="1" outline="0" axis="axisRow" fieldPosition="0"/>
    </format>
    <format dxfId="277">
      <pivotArea dataOnly="0" labelOnly="1" outline="0" fieldPosition="0">
        <references count="1">
          <reference field="4294967294" count="1">
            <x v="0"/>
          </reference>
        </references>
      </pivotArea>
    </format>
    <format dxfId="276">
      <pivotArea field="15" type="button" dataOnly="0" labelOnly="1" outline="0" axis="axisRow" fieldPosition="0"/>
    </format>
    <format dxfId="275">
      <pivotArea dataOnly="0" labelOnly="1" outline="0" fieldPosition="0">
        <references count="1">
          <reference field="4294967294" count="1">
            <x v="0"/>
          </reference>
        </references>
      </pivotArea>
    </format>
    <format dxfId="274">
      <pivotArea dataOnly="0" labelOnly="1" outline="0" axis="axisValues" fieldPosition="0"/>
    </format>
    <format dxfId="273">
      <pivotArea outline="0" collapsedLevelsAreSubtotals="1" fieldPosition="0">
        <references count="1">
          <reference field="4294967294" count="1" selected="0">
            <x v="1"/>
          </reference>
        </references>
      </pivotArea>
    </format>
    <format dxfId="272">
      <pivotArea dataOnly="0" labelOnly="1" outline="0" fieldPosition="0">
        <references count="1">
          <reference field="4294967294" count="1">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1F944500-0952-4FBC-81CB-05B094F740EC}"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iciativas por Proceso">
  <location ref="E3:F32" firstHeaderRow="1" firstDataRow="1" firstDataCol="1"/>
  <pivotFields count="59">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2"/>
        <item x="0"/>
        <item x="4"/>
        <item x="3"/>
        <item x="5"/>
        <item x="1"/>
        <item m="1" x="8"/>
        <item x="7"/>
        <item x="6"/>
        <item t="default"/>
      </items>
    </pivotField>
    <pivotField showAll="0"/>
    <pivotField showAll="0"/>
    <pivotField axis="axisRow" dataField="1" multipleItemSelectionAllowed="1" showAll="0">
      <items count="7">
        <item x="3"/>
        <item x="0"/>
        <item x="1"/>
        <item x="2"/>
        <item m="1"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5"/>
    <field x="12"/>
  </rowFields>
  <rowItems count="29">
    <i>
      <x/>
    </i>
    <i r="1">
      <x/>
    </i>
    <i r="1">
      <x v="1"/>
    </i>
    <i r="1">
      <x v="2"/>
    </i>
    <i r="1">
      <x v="3"/>
    </i>
    <i r="1">
      <x v="5"/>
    </i>
    <i>
      <x v="1"/>
    </i>
    <i r="1">
      <x/>
    </i>
    <i r="1">
      <x v="1"/>
    </i>
    <i r="1">
      <x v="2"/>
    </i>
    <i r="1">
      <x v="3"/>
    </i>
    <i r="1">
      <x v="5"/>
    </i>
    <i r="1">
      <x v="7"/>
    </i>
    <i>
      <x v="2"/>
    </i>
    <i r="1">
      <x/>
    </i>
    <i r="1">
      <x v="1"/>
    </i>
    <i r="1">
      <x v="2"/>
    </i>
    <i r="1">
      <x v="3"/>
    </i>
    <i r="1">
      <x v="5"/>
    </i>
    <i>
      <x v="3"/>
    </i>
    <i r="1">
      <x/>
    </i>
    <i r="1">
      <x v="1"/>
    </i>
    <i r="1">
      <x v="2"/>
    </i>
    <i r="1">
      <x v="3"/>
    </i>
    <i r="1">
      <x v="4"/>
    </i>
    <i r="1">
      <x v="5"/>
    </i>
    <i>
      <x v="5"/>
    </i>
    <i r="1">
      <x v="8"/>
    </i>
    <i t="grand">
      <x/>
    </i>
  </rowItems>
  <colItems count="1">
    <i/>
  </colItems>
  <dataFields count="1">
    <dataField name="Count of Tipo de Iniciativa" fld="15" subtotal="count" baseField="0" baseItem="0"/>
  </dataFields>
  <formats count="3">
    <format dxfId="283">
      <pivotArea dataOnly="0" labelOnly="1" outline="0" axis="axisValues" fieldPosition="0"/>
    </format>
    <format dxfId="282">
      <pivotArea dataOnly="0" labelOnly="1" outline="0" axis="axisValues" fieldPosition="0"/>
    </format>
    <format dxfId="281">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D655AF0E-D3D3-4143-BB7D-2C31B63046B1}"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14:C16" firstHeaderRow="0" firstDataRow="1" firstDataCol="1" rowPageCount="2" colPageCount="1"/>
  <pivotFields count="59">
    <pivotField showAll="0"/>
    <pivotField showAll="0"/>
    <pivotField showAll="0"/>
    <pivotField showAll="0"/>
    <pivotField showAll="0"/>
    <pivotField showAll="0"/>
    <pivotField showAll="0"/>
    <pivotField showAll="0"/>
    <pivotField axis="axisPage" multipleItemSelectionAllowed="1" showAll="0">
      <items count="71">
        <item h="1" x="8"/>
        <item h="1" x="3"/>
        <item h="1" m="1" x="63"/>
        <item h="1" x="2"/>
        <item h="1" m="1" x="66"/>
        <item h="1" x="7"/>
        <item h="1" x="1"/>
        <item h="1" x="26"/>
        <item h="1" x="15"/>
        <item h="1" x="10"/>
        <item h="1" x="33"/>
        <item h="1" x="54"/>
        <item h="1" x="18"/>
        <item h="1" m="1" x="68"/>
        <item h="1" x="55"/>
        <item h="1" x="31"/>
        <item h="1" x="56"/>
        <item h="1" x="37"/>
        <item h="1" x="58"/>
        <item h="1" x="6"/>
        <item h="1" x="57"/>
        <item h="1" x="35"/>
        <item h="1" x="49"/>
        <item h="1" x="41"/>
        <item h="1" x="45"/>
        <item x="29"/>
        <item h="1" x="21"/>
        <item h="1" x="4"/>
        <item h="1" x="28"/>
        <item h="1" x="53"/>
        <item h="1" x="5"/>
        <item h="1" x="34"/>
        <item h="1" x="39"/>
        <item h="1" x="48"/>
        <item h="1" m="1" x="62"/>
        <item h="1" x="59"/>
        <item h="1" x="19"/>
        <item h="1" x="61"/>
        <item h="1" x="30"/>
        <item m="1" x="67"/>
        <item h="1" x="22"/>
        <item h="1" x="42"/>
        <item h="1" x="16"/>
        <item h="1" x="40"/>
        <item h="1" x="12"/>
        <item h="1" x="27"/>
        <item h="1" x="0"/>
        <item h="1" x="52"/>
        <item h="1" x="14"/>
        <item h="1" x="20"/>
        <item h="1" x="17"/>
        <item h="1" x="25"/>
        <item h="1" x="23"/>
        <item h="1" m="1" x="64"/>
        <item h="1" x="13"/>
        <item h="1" x="32"/>
        <item h="1" x="44"/>
        <item h="1" x="43"/>
        <item h="1" x="9"/>
        <item h="1" x="38"/>
        <item h="1" x="50"/>
        <item h="1" x="24"/>
        <item m="1" x="65"/>
        <item h="1" x="46"/>
        <item x="47"/>
        <item h="1" m="1" x="69"/>
        <item h="1" x="51"/>
        <item h="1" x="11"/>
        <item h="1" x="36"/>
        <item h="1" x="60"/>
        <item t="default"/>
      </items>
    </pivotField>
    <pivotField axis="axisPage" showAll="0">
      <items count="43">
        <item x="5"/>
        <item x="1"/>
        <item x="4"/>
        <item x="2"/>
        <item x="10"/>
        <item x="21"/>
        <item x="22"/>
        <item x="6"/>
        <item x="24"/>
        <item x="16"/>
        <item x="17"/>
        <item x="26"/>
        <item x="0"/>
        <item x="36"/>
        <item x="18"/>
        <item x="35"/>
        <item x="7"/>
        <item x="8"/>
        <item m="1" x="38"/>
        <item m="1" x="39"/>
        <item x="3"/>
        <item x="13"/>
        <item x="25"/>
        <item x="12"/>
        <item x="29"/>
        <item x="34"/>
        <item m="1" x="41"/>
        <item x="20"/>
        <item x="28"/>
        <item x="15"/>
        <item x="27"/>
        <item x="37"/>
        <item x="30"/>
        <item x="31"/>
        <item m="1" x="40"/>
        <item x="19"/>
        <item x="32"/>
        <item x="9"/>
        <item x="14"/>
        <item x="11"/>
        <item x="23"/>
        <item x="33"/>
        <item t="default"/>
      </items>
    </pivotField>
    <pivotField dataField="1" showAll="0"/>
    <pivotField showAll="0"/>
    <pivotField showAll="0"/>
    <pivotField showAll="0"/>
    <pivotField showAll="0"/>
    <pivotField dataField="1" showAll="0">
      <items count="7">
        <item x="3"/>
        <item x="0"/>
        <item x="1"/>
        <item x="2"/>
        <item m="1"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h="1" x="1"/>
        <item h="1" x="4"/>
        <item h="1" x="2"/>
        <item h="1" x="6"/>
        <item h="1" x="0"/>
        <item x="5"/>
        <item h="1" x="3"/>
        <item h="1" x="9"/>
        <item h="1" x="8"/>
        <item h="1" x="7"/>
        <item t="default"/>
      </items>
    </pivotField>
  </pivotFields>
  <rowFields count="1">
    <field x="58"/>
  </rowFields>
  <rowItems count="2">
    <i>
      <x v="5"/>
    </i>
    <i t="grand">
      <x/>
    </i>
  </rowItems>
  <colFields count="1">
    <field x="-2"/>
  </colFields>
  <colItems count="2">
    <i>
      <x/>
    </i>
    <i i="1">
      <x v="1"/>
    </i>
  </colItems>
  <pageFields count="2">
    <pageField fld="9" hier="-1"/>
    <pageField fld="8" hier="-1"/>
  </pageFields>
  <dataFields count="2">
    <dataField name="Count of Tipo de Iniciativa" fld="15" subtotal="count" baseField="0" baseItem="0"/>
    <dataField name="Average of T. de Ciclo en días" fld="10" subtotal="average" baseField="13" baseItem="0" numFmtId="1"/>
  </dataFields>
  <formats count="18">
    <format dxfId="301">
      <pivotArea field="15" type="button" dataOnly="0" labelOnly="1" outline="0"/>
    </format>
    <format dxfId="300">
      <pivotArea dataOnly="0" labelOnly="1" outline="0" fieldPosition="0">
        <references count="1">
          <reference field="4294967294" count="1">
            <x v="0"/>
          </reference>
        </references>
      </pivotArea>
    </format>
    <format dxfId="299">
      <pivotArea field="15" type="button" dataOnly="0" labelOnly="1" outline="0"/>
    </format>
    <format dxfId="298">
      <pivotArea field="15" type="button" dataOnly="0" labelOnly="1" outline="0"/>
    </format>
    <format dxfId="297">
      <pivotArea dataOnly="0" labelOnly="1" outline="0" fieldPosition="0">
        <references count="1">
          <reference field="4294967294" count="1">
            <x v="0"/>
          </reference>
        </references>
      </pivotArea>
    </format>
    <format dxfId="296">
      <pivotArea dataOnly="0" labelOnly="1" outline="0" axis="axisValues" fieldPosition="0"/>
    </format>
    <format dxfId="295">
      <pivotArea outline="0" collapsedLevelsAreSubtotals="1" fieldPosition="0">
        <references count="1">
          <reference field="4294967294" count="1" selected="0">
            <x v="1"/>
          </reference>
        </references>
      </pivotArea>
    </format>
    <format dxfId="294">
      <pivotArea dataOnly="0" labelOnly="1" outline="0" fieldPosition="0">
        <references count="1">
          <reference field="4294967294" count="1">
            <x v="1"/>
          </reference>
        </references>
      </pivotArea>
    </format>
    <format dxfId="293">
      <pivotArea field="58" type="button" dataOnly="0" labelOnly="1" outline="0" axis="axisRow" fieldPosition="0"/>
    </format>
    <format dxfId="292">
      <pivotArea dataOnly="0" labelOnly="1" outline="0" fieldPosition="0">
        <references count="1">
          <reference field="4294967294" count="2">
            <x v="0"/>
            <x v="1"/>
          </reference>
        </references>
      </pivotArea>
    </format>
    <format dxfId="291">
      <pivotArea type="all" dataOnly="0" outline="0" fieldPosition="0"/>
    </format>
    <format dxfId="290">
      <pivotArea outline="0" collapsedLevelsAreSubtotals="1" fieldPosition="0"/>
    </format>
    <format dxfId="289">
      <pivotArea field="58" type="button" dataOnly="0" labelOnly="1" outline="0" axis="axisRow" fieldPosition="0"/>
    </format>
    <format dxfId="288">
      <pivotArea dataOnly="0" labelOnly="1" fieldPosition="0">
        <references count="1">
          <reference field="58" count="0"/>
        </references>
      </pivotArea>
    </format>
    <format dxfId="287">
      <pivotArea dataOnly="0" labelOnly="1" grandRow="1" outline="0" fieldPosition="0"/>
    </format>
    <format dxfId="286">
      <pivotArea dataOnly="0" labelOnly="1" outline="0" fieldPosition="0">
        <references count="1">
          <reference field="4294967294" count="2">
            <x v="0"/>
            <x v="1"/>
          </reference>
        </references>
      </pivotArea>
    </format>
    <format dxfId="285">
      <pivotArea outline="0" collapsedLevelsAreSubtotals="1" fieldPosition="0"/>
    </format>
    <format dxfId="284">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C88B338C-D3B1-400C-B6B0-6B8B520A698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iciativas por Proceso">
  <location ref="E3:F33" firstHeaderRow="1" firstDataRow="1" firstDataCol="1"/>
  <pivotFields count="59">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2"/>
        <item x="0"/>
        <item x="4"/>
        <item x="5"/>
        <item x="7"/>
        <item x="1"/>
        <item x="6"/>
        <item x="3"/>
        <item t="default"/>
      </items>
    </pivotField>
    <pivotField showAll="0"/>
    <pivotField showAll="0"/>
    <pivotField axis="axisRow" dataField="1" multipleItemSelectionAllowed="1"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5"/>
    <field x="12"/>
  </rowFields>
  <rowItems count="30">
    <i>
      <x/>
    </i>
    <i r="1">
      <x/>
    </i>
    <i r="1">
      <x v="1"/>
    </i>
    <i r="1">
      <x v="2"/>
    </i>
    <i r="1">
      <x v="3"/>
    </i>
    <i r="1">
      <x v="5"/>
    </i>
    <i>
      <x v="1"/>
    </i>
    <i r="1">
      <x/>
    </i>
    <i r="1">
      <x v="1"/>
    </i>
    <i r="1">
      <x v="2"/>
    </i>
    <i r="1">
      <x v="3"/>
    </i>
    <i r="1">
      <x v="5"/>
    </i>
    <i r="1">
      <x v="6"/>
    </i>
    <i r="1">
      <x v="7"/>
    </i>
    <i>
      <x v="2"/>
    </i>
    <i r="1">
      <x/>
    </i>
    <i r="1">
      <x v="1"/>
    </i>
    <i r="1">
      <x v="2"/>
    </i>
    <i r="1">
      <x v="3"/>
    </i>
    <i r="1">
      <x v="5"/>
    </i>
    <i r="1">
      <x v="6"/>
    </i>
    <i>
      <x v="3"/>
    </i>
    <i r="1">
      <x/>
    </i>
    <i r="1">
      <x v="1"/>
    </i>
    <i r="1">
      <x v="3"/>
    </i>
    <i r="1">
      <x v="4"/>
    </i>
    <i r="1">
      <x v="5"/>
    </i>
    <i>
      <x v="4"/>
    </i>
    <i r="1">
      <x v="2"/>
    </i>
    <i t="grand">
      <x/>
    </i>
  </rowItems>
  <colItems count="1">
    <i/>
  </colItems>
  <dataFields count="1">
    <dataField name="Count of Tipo de Iniciativa" fld="15" subtotal="count" baseField="0" baseItem="0"/>
  </dataFields>
  <formats count="3">
    <format dxfId="201">
      <pivotArea dataOnly="0" labelOnly="1" outline="0" axis="axisValues" fieldPosition="0"/>
    </format>
    <format dxfId="200">
      <pivotArea dataOnly="0" labelOnly="1" outline="0" axis="axisValues" fieldPosition="0"/>
    </format>
    <format dxfId="199">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E2AC4623-EDD2-4E48-857E-3F4F49960B9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14:C16" firstHeaderRow="0" firstDataRow="1" firstDataCol="1" rowPageCount="2" colPageCount="1"/>
  <pivotFields count="59">
    <pivotField showAll="0"/>
    <pivotField showAll="0"/>
    <pivotField showAll="0"/>
    <pivotField showAll="0"/>
    <pivotField showAll="0"/>
    <pivotField showAll="0"/>
    <pivotField showAll="0"/>
    <pivotField showAll="0"/>
    <pivotField axis="axisPage" multipleItemSelectionAllowed="1" showAll="0">
      <items count="66">
        <item h="1" x="20"/>
        <item h="1" x="17"/>
        <item h="1" x="57"/>
        <item h="1" x="48"/>
        <item h="1" x="42"/>
        <item h="1" x="25"/>
        <item h="1" x="7"/>
        <item h="1" x="0"/>
        <item h="1" x="34"/>
        <item h="1" x="27"/>
        <item h="1" x="4"/>
        <item h="1" x="15"/>
        <item h="1" x="18"/>
        <item h="1" x="62"/>
        <item h="1" x="6"/>
        <item h="1" x="19"/>
        <item h="1" x="1"/>
        <item h="1" x="29"/>
        <item h="1" x="11"/>
        <item h="1" x="24"/>
        <item h="1" x="14"/>
        <item h="1" x="55"/>
        <item h="1" x="12"/>
        <item h="1" x="28"/>
        <item x="41"/>
        <item h="1" x="22"/>
        <item h="1" x="61"/>
        <item h="1" x="40"/>
        <item h="1" x="39"/>
        <item h="1" x="13"/>
        <item h="1" x="37"/>
        <item h="1" x="3"/>
        <item h="1" x="16"/>
        <item h="1" x="10"/>
        <item h="1" x="33"/>
        <item h="1" x="54"/>
        <item h="1" x="5"/>
        <item h="1" x="2"/>
        <item h="1" x="8"/>
        <item h="1" x="23"/>
        <item h="1" x="26"/>
        <item h="1" x="30"/>
        <item h="1" x="35"/>
        <item h="1" x="31"/>
        <item h="1" x="36"/>
        <item h="1" x="47"/>
        <item h="1" x="44"/>
        <item h="1" x="56"/>
        <item h="1" x="43"/>
        <item h="1" x="21"/>
        <item h="1" x="38"/>
        <item h="1" x="46"/>
        <item x="9"/>
        <item h="1" x="32"/>
        <item h="1" x="49"/>
        <item h="1" x="51"/>
        <item h="1" x="52"/>
        <item h="1" x="58"/>
        <item h="1" x="59"/>
        <item h="1" x="60"/>
        <item m="1" x="64"/>
        <item x="45"/>
        <item h="1" x="50"/>
        <item h="1" x="53"/>
        <item h="1" x="63"/>
        <item t="default"/>
      </items>
    </pivotField>
    <pivotField axis="axisPage" showAll="0">
      <items count="36">
        <item x="10"/>
        <item x="7"/>
        <item x="22"/>
        <item x="12"/>
        <item x="27"/>
        <item x="14"/>
        <item x="4"/>
        <item x="11"/>
        <item x="1"/>
        <item x="0"/>
        <item x="19"/>
        <item x="3"/>
        <item x="15"/>
        <item x="2"/>
        <item x="23"/>
        <item x="6"/>
        <item x="20"/>
        <item x="17"/>
        <item x="25"/>
        <item x="31"/>
        <item m="1" x="34"/>
        <item x="16"/>
        <item x="13"/>
        <item x="18"/>
        <item x="21"/>
        <item x="24"/>
        <item x="29"/>
        <item x="5"/>
        <item x="8"/>
        <item x="28"/>
        <item m="1" x="33"/>
        <item x="26"/>
        <item x="30"/>
        <item x="9"/>
        <item x="32"/>
        <item t="default"/>
      </items>
    </pivotField>
    <pivotField dataField="1" showAll="0"/>
    <pivotField showAll="0"/>
    <pivotField showAll="0"/>
    <pivotField showAll="0"/>
    <pivotField showAll="0"/>
    <pivotField dataField="1"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h="1" x="1"/>
        <item h="1" x="2"/>
        <item h="1" x="3"/>
        <item h="1" x="6"/>
        <item h="1" x="0"/>
        <item x="4"/>
        <item h="1" x="7"/>
        <item h="1" x="5"/>
        <item t="default"/>
      </items>
    </pivotField>
  </pivotFields>
  <rowFields count="1">
    <field x="58"/>
  </rowFields>
  <rowItems count="2">
    <i>
      <x v="5"/>
    </i>
    <i t="grand">
      <x/>
    </i>
  </rowItems>
  <colFields count="1">
    <field x="-2"/>
  </colFields>
  <colItems count="2">
    <i>
      <x/>
    </i>
    <i i="1">
      <x v="1"/>
    </i>
  </colItems>
  <pageFields count="2">
    <pageField fld="9" hier="-1"/>
    <pageField fld="8" hier="-1"/>
  </pageFields>
  <dataFields count="2">
    <dataField name="Count of Tipo de Iniciativa" fld="15" subtotal="count" baseField="0" baseItem="0"/>
    <dataField name="Average of T. de Ciclo en días" fld="10" subtotal="average" baseField="13" baseItem="0" numFmtId="1"/>
  </dataFields>
  <formats count="10">
    <format dxfId="211">
      <pivotArea field="15" type="button" dataOnly="0" labelOnly="1" outline="0"/>
    </format>
    <format dxfId="210">
      <pivotArea dataOnly="0" labelOnly="1" outline="0" fieldPosition="0">
        <references count="1">
          <reference field="4294967294" count="1">
            <x v="0"/>
          </reference>
        </references>
      </pivotArea>
    </format>
    <format dxfId="209">
      <pivotArea field="15" type="button" dataOnly="0" labelOnly="1" outline="0"/>
    </format>
    <format dxfId="208">
      <pivotArea field="15" type="button" dataOnly="0" labelOnly="1" outline="0"/>
    </format>
    <format dxfId="207">
      <pivotArea dataOnly="0" labelOnly="1" outline="0" fieldPosition="0">
        <references count="1">
          <reference field="4294967294" count="1">
            <x v="0"/>
          </reference>
        </references>
      </pivotArea>
    </format>
    <format dxfId="206">
      <pivotArea dataOnly="0" labelOnly="1" outline="0" axis="axisValues" fieldPosition="0"/>
    </format>
    <format dxfId="205">
      <pivotArea outline="0" collapsedLevelsAreSubtotals="1" fieldPosition="0">
        <references count="1">
          <reference field="4294967294" count="1" selected="0">
            <x v="1"/>
          </reference>
        </references>
      </pivotArea>
    </format>
    <format dxfId="204">
      <pivotArea dataOnly="0" labelOnly="1" outline="0" fieldPosition="0">
        <references count="1">
          <reference field="4294967294" count="1">
            <x v="1"/>
          </reference>
        </references>
      </pivotArea>
    </format>
    <format dxfId="203">
      <pivotArea field="58" type="button" dataOnly="0" labelOnly="1" outline="0" axis="axisRow" fieldPosition="0"/>
    </format>
    <format dxfId="202">
      <pivotArea dataOnly="0" labelOnly="1" outline="0" fieldPosition="0">
        <references count="1">
          <reference field="4294967294" count="2">
            <x v="0"/>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7CFC4D84-4261-4406-BF86-48E5F2FDD4E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3:C9" firstHeaderRow="0" firstDataRow="1" firstDataCol="1"/>
  <pivotFields count="59">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dataField="1"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6">
    <i>
      <x/>
    </i>
    <i>
      <x v="1"/>
    </i>
    <i>
      <x v="2"/>
    </i>
    <i>
      <x v="3"/>
    </i>
    <i>
      <x v="4"/>
    </i>
    <i t="grand">
      <x/>
    </i>
  </rowItems>
  <colFields count="1">
    <field x="-2"/>
  </colFields>
  <colItems count="2">
    <i>
      <x/>
    </i>
    <i i="1">
      <x v="1"/>
    </i>
  </colItems>
  <dataFields count="2">
    <dataField name="Count of Tipo de Iniciativa" fld="15" subtotal="count" baseField="0" baseItem="0"/>
    <dataField name="Average of T. de Ciclo en días" fld="10" subtotal="average" baseField="13" baseItem="0" numFmtId="1"/>
  </dataFields>
  <formats count="9">
    <format dxfId="220">
      <pivotArea field="15" type="button" dataOnly="0" labelOnly="1" outline="0" axis="axisRow" fieldPosition="0"/>
    </format>
    <format dxfId="219">
      <pivotArea dataOnly="0" labelOnly="1" outline="0" fieldPosition="0">
        <references count="1">
          <reference field="4294967294" count="1">
            <x v="0"/>
          </reference>
        </references>
      </pivotArea>
    </format>
    <format dxfId="218">
      <pivotArea field="15" type="button" dataOnly="0" labelOnly="1" outline="0" axis="axisRow" fieldPosition="0"/>
    </format>
    <format dxfId="217">
      <pivotArea dataOnly="0" labelOnly="1" outline="0" fieldPosition="0">
        <references count="1">
          <reference field="4294967294" count="1">
            <x v="0"/>
          </reference>
        </references>
      </pivotArea>
    </format>
    <format dxfId="216">
      <pivotArea field="15" type="button" dataOnly="0" labelOnly="1" outline="0" axis="axisRow" fieldPosition="0"/>
    </format>
    <format dxfId="215">
      <pivotArea dataOnly="0" labelOnly="1" outline="0" fieldPosition="0">
        <references count="1">
          <reference field="4294967294" count="1">
            <x v="0"/>
          </reference>
        </references>
      </pivotArea>
    </format>
    <format dxfId="214">
      <pivotArea dataOnly="0" labelOnly="1" outline="0" axis="axisValues" fieldPosition="0"/>
    </format>
    <format dxfId="213">
      <pivotArea outline="0" collapsedLevelsAreSubtotals="1" fieldPosition="0">
        <references count="1">
          <reference field="4294967294" count="1" selected="0">
            <x v="1"/>
          </reference>
        </references>
      </pivotArea>
    </format>
    <format dxfId="212">
      <pivotArea dataOnly="0" labelOnly="1" outline="0" fieldPosition="0">
        <references count="1">
          <reference field="4294967294" count="1">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0FE3F722-4DE9-4993-88E0-682DE46233E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22:C24" firstHeaderRow="0" firstDataRow="1" firstDataCol="1" rowPageCount="2" colPageCount="1"/>
  <pivotFields count="59">
    <pivotField showAll="0"/>
    <pivotField showAll="0"/>
    <pivotField showAll="0"/>
    <pivotField showAll="0"/>
    <pivotField showAll="0"/>
    <pivotField showAll="0"/>
    <pivotField showAll="0"/>
    <pivotField showAll="0"/>
    <pivotField axis="axisPage" multipleItemSelectionAllowed="1" showAll="0">
      <items count="66">
        <item x="20"/>
        <item x="17"/>
        <item x="57"/>
        <item x="48"/>
        <item x="42"/>
        <item x="25"/>
        <item x="7"/>
        <item x="0"/>
        <item x="34"/>
        <item x="27"/>
        <item x="4"/>
        <item x="15"/>
        <item x="18"/>
        <item x="62"/>
        <item x="6"/>
        <item x="19"/>
        <item x="1"/>
        <item x="29"/>
        <item x="11"/>
        <item x="24"/>
        <item x="14"/>
        <item x="55"/>
        <item x="12"/>
        <item x="28"/>
        <item x="41"/>
        <item x="22"/>
        <item x="61"/>
        <item x="40"/>
        <item x="39"/>
        <item x="13"/>
        <item x="37"/>
        <item x="3"/>
        <item x="16"/>
        <item x="10"/>
        <item x="33"/>
        <item x="54"/>
        <item x="5"/>
        <item x="2"/>
        <item x="8"/>
        <item x="23"/>
        <item x="26"/>
        <item x="30"/>
        <item x="35"/>
        <item x="31"/>
        <item x="36"/>
        <item x="47"/>
        <item x="44"/>
        <item x="56"/>
        <item x="43"/>
        <item x="21"/>
        <item x="38"/>
        <item x="46"/>
        <item x="9"/>
        <item x="32"/>
        <item x="49"/>
        <item x="51"/>
        <item x="52"/>
        <item x="58"/>
        <item x="59"/>
        <item x="60"/>
        <item m="1" x="64"/>
        <item x="45"/>
        <item x="50"/>
        <item x="53"/>
        <item x="63"/>
        <item t="default"/>
      </items>
    </pivotField>
    <pivotField axis="axisPage" multipleItemSelectionAllowed="1" showAll="0">
      <items count="36">
        <item h="1" x="10"/>
        <item h="1" x="7"/>
        <item h="1" x="22"/>
        <item h="1" x="12"/>
        <item h="1" x="27"/>
        <item h="1" x="14"/>
        <item h="1" x="4"/>
        <item h="1" x="11"/>
        <item h="1" x="1"/>
        <item h="1" x="0"/>
        <item h="1" x="19"/>
        <item h="1" x="3"/>
        <item x="15"/>
        <item x="2"/>
        <item h="1" x="23"/>
        <item h="1" x="6"/>
        <item h="1" x="20"/>
        <item h="1" x="17"/>
        <item h="1" x="25"/>
        <item h="1" x="31"/>
        <item h="1" m="1" x="34"/>
        <item h="1" x="16"/>
        <item h="1" x="13"/>
        <item h="1" x="18"/>
        <item h="1" x="21"/>
        <item x="24"/>
        <item x="29"/>
        <item h="1" x="5"/>
        <item h="1" x="8"/>
        <item x="28"/>
        <item h="1" m="1" x="33"/>
        <item x="26"/>
        <item x="30"/>
        <item h="1" x="9"/>
        <item h="1" x="32"/>
        <item t="default"/>
      </items>
    </pivotField>
    <pivotField dataField="1" showAll="0"/>
    <pivotField showAll="0"/>
    <pivotField showAll="0"/>
    <pivotField showAll="0"/>
    <pivotField showAll="0"/>
    <pivotField axis="axisRow" dataField="1" showAll="0">
      <items count="6">
        <item h="1" x="1"/>
        <item x="0"/>
        <item h="1" x="2"/>
        <item h="1"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h="1" x="1"/>
        <item h="1" x="2"/>
        <item h="1" x="3"/>
        <item h="1" x="6"/>
        <item n="|" x="0"/>
        <item h="1" x="4"/>
        <item h="1" x="7"/>
        <item h="1" x="5"/>
        <item t="default"/>
      </items>
    </pivotField>
  </pivotFields>
  <rowFields count="1">
    <field x="15"/>
  </rowFields>
  <rowItems count="2">
    <i>
      <x v="1"/>
    </i>
    <i t="grand">
      <x/>
    </i>
  </rowItems>
  <colFields count="1">
    <field x="-2"/>
  </colFields>
  <colItems count="2">
    <i>
      <x/>
    </i>
    <i i="1">
      <x v="1"/>
    </i>
  </colItems>
  <pageFields count="2">
    <pageField fld="9" hier="-1"/>
    <pageField fld="8" hier="-1"/>
  </pageFields>
  <dataFields count="2">
    <dataField name="Count of Tipo de Iniciativa" fld="15" subtotal="count" baseField="0" baseItem="0"/>
    <dataField name="Average of T. de Ciclo en días" fld="10" subtotal="average" baseField="13" baseItem="0" numFmtId="1"/>
  </dataFields>
  <formats count="10">
    <format dxfId="230">
      <pivotArea field="15" type="button" dataOnly="0" labelOnly="1" outline="0" axis="axisRow" fieldPosition="0"/>
    </format>
    <format dxfId="229">
      <pivotArea field="15" type="button" dataOnly="0" labelOnly="1" outline="0" axis="axisRow" fieldPosition="0"/>
    </format>
    <format dxfId="228">
      <pivotArea field="15" type="button" dataOnly="0" labelOnly="1" outline="0" axis="axisRow" fieldPosition="0"/>
    </format>
    <format dxfId="227">
      <pivotArea dataOnly="0" labelOnly="1" outline="0" axis="axisValues" fieldPosition="0"/>
    </format>
    <format dxfId="226">
      <pivotArea outline="0" collapsedLevelsAreSubtotals="1" fieldPosition="0">
        <references count="1">
          <reference field="4294967294" count="1" selected="0">
            <x v="1"/>
          </reference>
        </references>
      </pivotArea>
    </format>
    <format dxfId="225">
      <pivotArea dataOnly="0" labelOnly="1" outline="0" fieldPosition="0">
        <references count="1">
          <reference field="4294967294" count="1">
            <x v="1"/>
          </reference>
        </references>
      </pivotArea>
    </format>
    <format dxfId="224">
      <pivotArea field="58" type="button" dataOnly="0" labelOnly="1" outline="0"/>
    </format>
    <format dxfId="223">
      <pivotArea dataOnly="0" labelOnly="1" outline="0" fieldPosition="0">
        <references count="1">
          <reference field="4294967294" count="1">
            <x v="1"/>
          </reference>
        </references>
      </pivotArea>
    </format>
    <format dxfId="222">
      <pivotArea dataOnly="0" labelOnly="1" outline="0" fieldPosition="0">
        <references count="1">
          <reference field="4294967294" count="1">
            <x v="0"/>
          </reference>
        </references>
      </pivotArea>
    </format>
    <format dxfId="221">
      <pivotArea dataOnly="0" labelOnly="1" outline="0" fieldPosition="0">
        <references count="1">
          <reference field="4294967294" count="1">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5DCEC912-EAC1-4D85-91AF-A2C81D347C21}"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K3:L8"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6">
        <item x="1"/>
        <item h="1" x="0"/>
        <item h="1" x="2"/>
        <item h="1" x="3"/>
        <item h="1" x="4"/>
        <item t="default"/>
      </items>
    </pivotField>
    <pivotField showAll="0"/>
    <pivotField showAll="0"/>
    <pivotField showAll="0"/>
    <pivotField showAll="0"/>
    <pivotField showAll="0"/>
    <pivotField showAll="0"/>
    <pivotField showAll="0"/>
    <pivotField showAll="0"/>
    <pivotField axis="axisRow" showAll="0">
      <items count="6">
        <item x="0"/>
        <item x="1"/>
        <item x="3"/>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5">
    <i>
      <x/>
    </i>
    <i>
      <x v="1"/>
    </i>
    <i>
      <x v="2"/>
    </i>
    <i>
      <x v="3"/>
    </i>
    <i t="grand">
      <x/>
    </i>
  </rowItems>
  <colItems count="1">
    <i/>
  </colItems>
  <pageFields count="1">
    <pageField fld="15" hier="-1"/>
  </pageFields>
  <dataFields count="1">
    <dataField name="Count of Tipo de Iniciativa" fld="15" subtotal="count" baseField="0" baseItem="0"/>
  </dataFields>
  <formats count="9">
    <format dxfId="239">
      <pivotArea dataOnly="0" labelOnly="1" outline="0" axis="axisValues" fieldPosition="0"/>
    </format>
    <format dxfId="238">
      <pivotArea dataOnly="0" labelOnly="1" outline="0" axis="axisValues" fieldPosition="0"/>
    </format>
    <format dxfId="237">
      <pivotArea dataOnly="0" labelOnly="1" outline="0" axis="axisValues" fieldPosition="0"/>
    </format>
    <format dxfId="236">
      <pivotArea type="all" dataOnly="0" outline="0" fieldPosition="0"/>
    </format>
    <format dxfId="235">
      <pivotArea outline="0" collapsedLevelsAreSubtotals="1" fieldPosition="0"/>
    </format>
    <format dxfId="234">
      <pivotArea field="24" type="button" dataOnly="0" labelOnly="1" outline="0" axis="axisRow" fieldPosition="0"/>
    </format>
    <format dxfId="233">
      <pivotArea dataOnly="0" labelOnly="1" fieldPosition="0">
        <references count="1">
          <reference field="24" count="4">
            <x v="0"/>
            <x v="1"/>
            <x v="2"/>
            <x v="3"/>
          </reference>
        </references>
      </pivotArea>
    </format>
    <format dxfId="232">
      <pivotArea dataOnly="0" labelOnly="1" grandRow="1" outline="0" fieldPosition="0"/>
    </format>
    <format dxfId="231">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7E75A55D-3CCF-4D55-9BD3-3E01031C7FD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H3:I12"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1"/>
        <item x="3"/>
        <item x="2"/>
        <item x="6"/>
        <item x="0"/>
        <item x="4"/>
        <item x="7"/>
        <item x="5"/>
        <item t="default"/>
      </items>
    </pivotField>
  </pivotFields>
  <rowFields count="1">
    <field x="58"/>
  </rowFields>
  <rowItems count="9">
    <i>
      <x/>
    </i>
    <i>
      <x v="1"/>
    </i>
    <i>
      <x v="2"/>
    </i>
    <i>
      <x v="3"/>
    </i>
    <i>
      <x v="4"/>
    </i>
    <i>
      <x v="5"/>
    </i>
    <i>
      <x v="6"/>
    </i>
    <i>
      <x v="7"/>
    </i>
    <i t="grand">
      <x/>
    </i>
  </rowItems>
  <colItems count="1">
    <i/>
  </colItems>
  <pageFields count="1">
    <pageField fld="15" hier="-1"/>
  </pageFields>
  <dataFields count="1">
    <dataField name="Count of Tipo de Iniciativa" fld="15" subtotal="count" baseField="0" baseItem="0"/>
  </dataFields>
  <formats count="3">
    <format dxfId="242">
      <pivotArea dataOnly="0" labelOnly="1" outline="0" axis="axisValues" fieldPosition="0"/>
    </format>
    <format dxfId="241">
      <pivotArea dataOnly="0" labelOnly="1" outline="0" axis="axisValues" fieldPosition="0"/>
    </format>
    <format dxfId="240">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233755A4-88FD-4F4F-97DE-9382B02FA39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14:C16" firstHeaderRow="0" firstDataRow="1" firstDataCol="1" rowPageCount="2" colPageCount="1"/>
  <pivotFields count="59">
    <pivotField showAll="0"/>
    <pivotField showAll="0"/>
    <pivotField showAll="0"/>
    <pivotField showAll="0"/>
    <pivotField showAll="0"/>
    <pivotField showAll="0"/>
    <pivotField showAll="0"/>
    <pivotField showAll="0"/>
    <pivotField axis="axisPage" showAll="0">
      <items count="73">
        <item x="20"/>
        <item x="17"/>
        <item x="57"/>
        <item x="48"/>
        <item x="42"/>
        <item x="25"/>
        <item x="7"/>
        <item m="1" x="69"/>
        <item x="0"/>
        <item x="34"/>
        <item x="27"/>
        <item x="4"/>
        <item x="15"/>
        <item x="18"/>
        <item x="62"/>
        <item x="6"/>
        <item x="19"/>
        <item x="1"/>
        <item x="29"/>
        <item x="11"/>
        <item x="24"/>
        <item x="14"/>
        <item x="55"/>
        <item x="12"/>
        <item x="28"/>
        <item x="41"/>
        <item x="22"/>
        <item x="61"/>
        <item x="40"/>
        <item m="1" x="67"/>
        <item m="1" x="68"/>
        <item x="39"/>
        <item m="1" x="71"/>
        <item x="13"/>
        <item m="1" x="70"/>
        <item x="37"/>
        <item x="3"/>
        <item x="16"/>
        <item x="10"/>
        <item x="33"/>
        <item x="54"/>
        <item x="5"/>
        <item x="2"/>
        <item x="8"/>
        <item x="23"/>
        <item x="26"/>
        <item x="30"/>
        <item x="35"/>
        <item x="31"/>
        <item x="36"/>
        <item m="1" x="65"/>
        <item x="47"/>
        <item x="44"/>
        <item m="1" x="64"/>
        <item x="56"/>
        <item x="43"/>
        <item x="21"/>
        <item x="38"/>
        <item x="46"/>
        <item x="9"/>
        <item x="32"/>
        <item x="49"/>
        <item x="51"/>
        <item x="52"/>
        <item m="1" x="66"/>
        <item x="58"/>
        <item x="59"/>
        <item x="60"/>
        <item x="45"/>
        <item x="50"/>
        <item x="53"/>
        <item x="63"/>
        <item t="default"/>
      </items>
    </pivotField>
    <pivotField axis="axisPage" showAll="0">
      <items count="39">
        <item x="10"/>
        <item x="7"/>
        <item x="22"/>
        <item x="12"/>
        <item x="27"/>
        <item x="14"/>
        <item x="4"/>
        <item x="11"/>
        <item x="1"/>
        <item x="0"/>
        <item x="19"/>
        <item x="3"/>
        <item x="15"/>
        <item x="2"/>
        <item x="23"/>
        <item x="6"/>
        <item m="1" x="33"/>
        <item x="20"/>
        <item x="17"/>
        <item x="25"/>
        <item x="31"/>
        <item m="1" x="35"/>
        <item x="16"/>
        <item x="13"/>
        <item x="18"/>
        <item x="21"/>
        <item x="24"/>
        <item m="1" x="34"/>
        <item x="29"/>
        <item x="5"/>
        <item m="1" x="36"/>
        <item x="8"/>
        <item x="28"/>
        <item m="1" x="37"/>
        <item x="9"/>
        <item x="26"/>
        <item x="30"/>
        <item x="32"/>
        <item t="default"/>
      </items>
    </pivotField>
    <pivotField dataField="1" showAll="0"/>
    <pivotField showAll="0"/>
    <pivotField showAll="0"/>
    <pivotField showAll="0"/>
    <pivotField showAll="0"/>
    <pivotField dataField="1" showAll="0">
      <items count="7">
        <item x="1"/>
        <item x="0"/>
        <item x="2"/>
        <item x="3"/>
        <item m="1"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h="1" x="1"/>
        <item h="1" x="2"/>
        <item h="1" x="3"/>
        <item h="1" x="6"/>
        <item h="1" x="0"/>
        <item x="4"/>
        <item h="1" m="1" x="8"/>
        <item h="1" x="7"/>
        <item h="1" x="5"/>
        <item h="1" m="1" x="9"/>
        <item t="default"/>
      </items>
    </pivotField>
  </pivotFields>
  <rowFields count="1">
    <field x="58"/>
  </rowFields>
  <rowItems count="2">
    <i>
      <x v="5"/>
    </i>
    <i t="grand">
      <x/>
    </i>
  </rowItems>
  <colFields count="1">
    <field x="-2"/>
  </colFields>
  <colItems count="2">
    <i>
      <x/>
    </i>
    <i i="1">
      <x v="1"/>
    </i>
  </colItems>
  <pageFields count="2">
    <pageField fld="9" hier="-1"/>
    <pageField fld="8" hier="-1"/>
  </pageFields>
  <dataFields count="2">
    <dataField name="Count of Tipo de Iniciativa" fld="15" subtotal="count" baseField="0" baseItem="0"/>
    <dataField name="Average of T. de Ciclo en días" fld="10" subtotal="average" baseField="13" baseItem="0" numFmtId="1"/>
  </dataFields>
  <formats count="10">
    <format dxfId="164">
      <pivotArea field="15" type="button" dataOnly="0" labelOnly="1" outline="0"/>
    </format>
    <format dxfId="163">
      <pivotArea dataOnly="0" labelOnly="1" outline="0" fieldPosition="0">
        <references count="1">
          <reference field="4294967294" count="1">
            <x v="0"/>
          </reference>
        </references>
      </pivotArea>
    </format>
    <format dxfId="162">
      <pivotArea field="15" type="button" dataOnly="0" labelOnly="1" outline="0"/>
    </format>
    <format dxfId="161">
      <pivotArea field="15" type="button" dataOnly="0" labelOnly="1" outline="0"/>
    </format>
    <format dxfId="160">
      <pivotArea dataOnly="0" labelOnly="1" outline="0" fieldPosition="0">
        <references count="1">
          <reference field="4294967294" count="1">
            <x v="0"/>
          </reference>
        </references>
      </pivotArea>
    </format>
    <format dxfId="159">
      <pivotArea dataOnly="0" labelOnly="1" outline="0" axis="axisValues" fieldPosition="0"/>
    </format>
    <format dxfId="158">
      <pivotArea outline="0" collapsedLevelsAreSubtotals="1" fieldPosition="0">
        <references count="1">
          <reference field="4294967294" count="1" selected="0">
            <x v="1"/>
          </reference>
        </references>
      </pivotArea>
    </format>
    <format dxfId="157">
      <pivotArea dataOnly="0" labelOnly="1" outline="0" fieldPosition="0">
        <references count="1">
          <reference field="4294967294" count="1">
            <x v="1"/>
          </reference>
        </references>
      </pivotArea>
    </format>
    <format dxfId="156">
      <pivotArea field="58" type="button" dataOnly="0" labelOnly="1" outline="0" axis="axisRow" fieldPosition="0"/>
    </format>
    <format dxfId="155">
      <pivotArea dataOnly="0" labelOnly="1" outline="0" fieldPosition="0">
        <references count="1">
          <reference field="4294967294" count="2">
            <x v="0"/>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3B95A6F8-A3E6-42CA-BBC8-47994E19EF77}"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H3:I12"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7">
        <item x="1"/>
        <item x="0"/>
        <item x="2"/>
        <item x="3"/>
        <item m="1"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1"/>
        <item x="3"/>
        <item x="2"/>
        <item x="6"/>
        <item x="0"/>
        <item x="4"/>
        <item m="1" x="8"/>
        <item x="7"/>
        <item x="5"/>
        <item m="1" x="9"/>
        <item t="default"/>
      </items>
    </pivotField>
  </pivotFields>
  <rowFields count="1">
    <field x="58"/>
  </rowFields>
  <rowItems count="9">
    <i>
      <x/>
    </i>
    <i>
      <x v="1"/>
    </i>
    <i>
      <x v="2"/>
    </i>
    <i>
      <x v="3"/>
    </i>
    <i>
      <x v="4"/>
    </i>
    <i>
      <x v="5"/>
    </i>
    <i>
      <x v="7"/>
    </i>
    <i>
      <x v="8"/>
    </i>
    <i t="grand">
      <x/>
    </i>
  </rowItems>
  <colItems count="1">
    <i/>
  </colItems>
  <pageFields count="1">
    <pageField fld="15" hier="-1"/>
  </pageFields>
  <dataFields count="1">
    <dataField name="Count of Tipo de Iniciativa" fld="15" subtotal="count" baseField="0" baseItem="0"/>
  </dataFields>
  <formats count="3">
    <format dxfId="167">
      <pivotArea dataOnly="0" labelOnly="1" outline="0" axis="axisValues" fieldPosition="0"/>
    </format>
    <format dxfId="166">
      <pivotArea dataOnly="0" labelOnly="1" outline="0" axis="axisValues" fieldPosition="0"/>
    </format>
    <format dxfId="165">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1240ED4D-8DB8-4DA5-A942-9968AE896A85}"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K3:L8"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7">
        <item x="1"/>
        <item h="1" x="0"/>
        <item h="1" x="2"/>
        <item h="1" x="3"/>
        <item h="1" m="1" x="5"/>
        <item h="1" x="4"/>
        <item t="default"/>
      </items>
    </pivotField>
    <pivotField showAll="0"/>
    <pivotField showAll="0"/>
    <pivotField showAll="0"/>
    <pivotField showAll="0"/>
    <pivotField showAll="0"/>
    <pivotField showAll="0"/>
    <pivotField showAll="0"/>
    <pivotField showAll="0"/>
    <pivotField axis="axisRow" showAll="0">
      <items count="6">
        <item x="0"/>
        <item x="1"/>
        <item x="3"/>
        <item x="2"/>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5">
    <i>
      <x/>
    </i>
    <i>
      <x v="1"/>
    </i>
    <i>
      <x v="2"/>
    </i>
    <i>
      <x v="3"/>
    </i>
    <i t="grand">
      <x/>
    </i>
  </rowItems>
  <colItems count="1">
    <i/>
  </colItems>
  <pageFields count="1">
    <pageField fld="15" hier="-1"/>
  </pageFields>
  <dataFields count="1">
    <dataField name="Count of Tipo de Iniciativa" fld="15" subtotal="count" baseField="0" baseItem="0"/>
  </dataFields>
  <formats count="9">
    <format dxfId="176">
      <pivotArea dataOnly="0" labelOnly="1" outline="0" axis="axisValues" fieldPosition="0"/>
    </format>
    <format dxfId="175">
      <pivotArea dataOnly="0" labelOnly="1" outline="0" axis="axisValues" fieldPosition="0"/>
    </format>
    <format dxfId="174">
      <pivotArea dataOnly="0" labelOnly="1" outline="0" axis="axisValues" fieldPosition="0"/>
    </format>
    <format dxfId="173">
      <pivotArea type="all" dataOnly="0" outline="0" fieldPosition="0"/>
    </format>
    <format dxfId="172">
      <pivotArea outline="0" collapsedLevelsAreSubtotals="1" fieldPosition="0"/>
    </format>
    <format dxfId="171">
      <pivotArea field="24" type="button" dataOnly="0" labelOnly="1" outline="0" axis="axisRow" fieldPosition="0"/>
    </format>
    <format dxfId="170">
      <pivotArea dataOnly="0" labelOnly="1" fieldPosition="0">
        <references count="1">
          <reference field="24" count="4">
            <x v="0"/>
            <x v="1"/>
            <x v="2"/>
            <x v="3"/>
          </reference>
        </references>
      </pivotArea>
    </format>
    <format dxfId="169">
      <pivotArea dataOnly="0" labelOnly="1" grandRow="1" outline="0" fieldPosition="0"/>
    </format>
    <format dxfId="168">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0F8AC1FE-B859-40B4-892E-EC8921F65A95}"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iciativas por Proceso">
  <location ref="E3:F33" firstHeaderRow="1" firstDataRow="1" firstDataCol="1"/>
  <pivotFields count="59">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2"/>
        <item x="0"/>
        <item x="4"/>
        <item x="5"/>
        <item x="7"/>
        <item x="1"/>
        <item x="6"/>
        <item x="3"/>
        <item t="default"/>
      </items>
    </pivotField>
    <pivotField showAll="0"/>
    <pivotField showAll="0"/>
    <pivotField axis="axisRow" dataField="1" multipleItemSelectionAllowed="1" showAll="0">
      <items count="7">
        <item x="1"/>
        <item x="0"/>
        <item x="2"/>
        <item x="3"/>
        <item m="1"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5"/>
    <field x="12"/>
  </rowFields>
  <rowItems count="30">
    <i>
      <x/>
    </i>
    <i r="1">
      <x/>
    </i>
    <i r="1">
      <x v="1"/>
    </i>
    <i r="1">
      <x v="2"/>
    </i>
    <i r="1">
      <x v="3"/>
    </i>
    <i r="1">
      <x v="5"/>
    </i>
    <i>
      <x v="1"/>
    </i>
    <i r="1">
      <x/>
    </i>
    <i r="1">
      <x v="1"/>
    </i>
    <i r="1">
      <x v="2"/>
    </i>
    <i r="1">
      <x v="3"/>
    </i>
    <i r="1">
      <x v="5"/>
    </i>
    <i r="1">
      <x v="6"/>
    </i>
    <i r="1">
      <x v="7"/>
    </i>
    <i>
      <x v="2"/>
    </i>
    <i r="1">
      <x/>
    </i>
    <i r="1">
      <x v="1"/>
    </i>
    <i r="1">
      <x v="2"/>
    </i>
    <i r="1">
      <x v="3"/>
    </i>
    <i r="1">
      <x v="5"/>
    </i>
    <i r="1">
      <x v="6"/>
    </i>
    <i>
      <x v="3"/>
    </i>
    <i r="1">
      <x/>
    </i>
    <i r="1">
      <x v="1"/>
    </i>
    <i r="1">
      <x v="3"/>
    </i>
    <i r="1">
      <x v="4"/>
    </i>
    <i r="1">
      <x v="5"/>
    </i>
    <i>
      <x v="5"/>
    </i>
    <i r="1">
      <x v="2"/>
    </i>
    <i t="grand">
      <x/>
    </i>
  </rowItems>
  <colItems count="1">
    <i/>
  </colItems>
  <dataFields count="1">
    <dataField name="Count of Tipo de Iniciativa" fld="15" subtotal="count" baseField="0" baseItem="0"/>
  </dataFields>
  <formats count="3">
    <format dxfId="179">
      <pivotArea dataOnly="0" labelOnly="1" outline="0" axis="axisValues" fieldPosition="0"/>
    </format>
    <format dxfId="178">
      <pivotArea dataOnly="0" labelOnly="1" outline="0" axis="axisValues" fieldPosition="0"/>
    </format>
    <format dxfId="177">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EC859E8A-9EFB-4199-89EC-C4309E42A01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3:C9" firstHeaderRow="0" firstDataRow="1" firstDataCol="1"/>
  <pivotFields count="59">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dataField="1" showAll="0">
      <items count="7">
        <item x="1"/>
        <item x="0"/>
        <item x="2"/>
        <item x="3"/>
        <item m="1"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6">
    <i>
      <x/>
    </i>
    <i>
      <x v="1"/>
    </i>
    <i>
      <x v="2"/>
    </i>
    <i>
      <x v="3"/>
    </i>
    <i>
      <x v="5"/>
    </i>
    <i t="grand">
      <x/>
    </i>
  </rowItems>
  <colFields count="1">
    <field x="-2"/>
  </colFields>
  <colItems count="2">
    <i>
      <x/>
    </i>
    <i i="1">
      <x v="1"/>
    </i>
  </colItems>
  <dataFields count="2">
    <dataField name="Count of Tipo de Iniciativa" fld="15" subtotal="count" baseField="0" baseItem="0"/>
    <dataField name="Average of T. de Ciclo en días" fld="10" subtotal="average" baseField="13" baseItem="0" numFmtId="1"/>
  </dataFields>
  <formats count="9">
    <format dxfId="188">
      <pivotArea field="15" type="button" dataOnly="0" labelOnly="1" outline="0" axis="axisRow" fieldPosition="0"/>
    </format>
    <format dxfId="187">
      <pivotArea dataOnly="0" labelOnly="1" outline="0" fieldPosition="0">
        <references count="1">
          <reference field="4294967294" count="1">
            <x v="0"/>
          </reference>
        </references>
      </pivotArea>
    </format>
    <format dxfId="186">
      <pivotArea field="15" type="button" dataOnly="0" labelOnly="1" outline="0" axis="axisRow" fieldPosition="0"/>
    </format>
    <format dxfId="185">
      <pivotArea dataOnly="0" labelOnly="1" outline="0" fieldPosition="0">
        <references count="1">
          <reference field="4294967294" count="1">
            <x v="0"/>
          </reference>
        </references>
      </pivotArea>
    </format>
    <format dxfId="184">
      <pivotArea field="15" type="button" dataOnly="0" labelOnly="1" outline="0" axis="axisRow" fieldPosition="0"/>
    </format>
    <format dxfId="183">
      <pivotArea dataOnly="0" labelOnly="1" outline="0" fieldPosition="0">
        <references count="1">
          <reference field="4294967294" count="1">
            <x v="0"/>
          </reference>
        </references>
      </pivotArea>
    </format>
    <format dxfId="182">
      <pivotArea dataOnly="0" labelOnly="1" outline="0" axis="axisValues" fieldPosition="0"/>
    </format>
    <format dxfId="181">
      <pivotArea outline="0" collapsedLevelsAreSubtotals="1" fieldPosition="0">
        <references count="1">
          <reference field="4294967294" count="1" selected="0">
            <x v="1"/>
          </reference>
        </references>
      </pivotArea>
    </format>
    <format dxfId="180">
      <pivotArea dataOnly="0" labelOnly="1" outline="0" fieldPosition="0">
        <references count="1">
          <reference field="4294967294" count="1">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F1310D31-4CCD-40CE-B9DE-B4EC51E0D9B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22:C24" firstHeaderRow="0" firstDataRow="1" firstDataCol="1" rowPageCount="2" colPageCount="1"/>
  <pivotFields count="59">
    <pivotField showAll="0"/>
    <pivotField showAll="0"/>
    <pivotField showAll="0"/>
    <pivotField showAll="0"/>
    <pivotField showAll="0"/>
    <pivotField showAll="0"/>
    <pivotField showAll="0"/>
    <pivotField showAll="0"/>
    <pivotField axis="axisPage" showAll="0">
      <items count="73">
        <item x="20"/>
        <item x="17"/>
        <item x="57"/>
        <item x="48"/>
        <item x="42"/>
        <item x="25"/>
        <item x="7"/>
        <item m="1" x="69"/>
        <item x="0"/>
        <item x="34"/>
        <item x="27"/>
        <item x="4"/>
        <item x="15"/>
        <item x="18"/>
        <item x="62"/>
        <item x="6"/>
        <item x="19"/>
        <item x="1"/>
        <item x="29"/>
        <item x="11"/>
        <item x="24"/>
        <item x="14"/>
        <item x="55"/>
        <item x="12"/>
        <item x="28"/>
        <item x="41"/>
        <item x="22"/>
        <item x="61"/>
        <item x="40"/>
        <item m="1" x="67"/>
        <item m="1" x="68"/>
        <item x="39"/>
        <item m="1" x="71"/>
        <item x="13"/>
        <item m="1" x="70"/>
        <item x="37"/>
        <item x="3"/>
        <item x="16"/>
        <item x="10"/>
        <item x="33"/>
        <item x="54"/>
        <item x="5"/>
        <item x="2"/>
        <item x="8"/>
        <item x="23"/>
        <item x="26"/>
        <item x="30"/>
        <item x="35"/>
        <item x="31"/>
        <item x="36"/>
        <item m="1" x="65"/>
        <item x="47"/>
        <item x="44"/>
        <item m="1" x="64"/>
        <item x="56"/>
        <item x="43"/>
        <item x="21"/>
        <item x="38"/>
        <item x="46"/>
        <item x="9"/>
        <item x="32"/>
        <item x="49"/>
        <item x="51"/>
        <item x="52"/>
        <item m="1" x="66"/>
        <item x="58"/>
        <item x="59"/>
        <item x="60"/>
        <item x="45"/>
        <item x="50"/>
        <item x="53"/>
        <item x="63"/>
        <item t="default"/>
      </items>
    </pivotField>
    <pivotField axis="axisPage" multipleItemSelectionAllowed="1" showAll="0">
      <items count="39">
        <item h="1" x="10"/>
        <item h="1" x="7"/>
        <item h="1" x="22"/>
        <item h="1" x="12"/>
        <item h="1" x="27"/>
        <item h="1" x="14"/>
        <item h="1" x="4"/>
        <item h="1" x="11"/>
        <item h="1" x="1"/>
        <item h="1" x="0"/>
        <item x="19"/>
        <item x="3"/>
        <item h="1" x="15"/>
        <item h="1" x="2"/>
        <item h="1" x="23"/>
        <item h="1" x="6"/>
        <item h="1" m="1" x="33"/>
        <item h="1" x="20"/>
        <item h="1" x="17"/>
        <item h="1" x="25"/>
        <item h="1" x="31"/>
        <item h="1" m="1" x="35"/>
        <item h="1" x="16"/>
        <item h="1" x="13"/>
        <item h="1" x="18"/>
        <item h="1" x="21"/>
        <item h="1" x="24"/>
        <item h="1" m="1" x="34"/>
        <item h="1" x="29"/>
        <item h="1" x="5"/>
        <item h="1" m="1" x="36"/>
        <item x="8"/>
        <item h="1" x="28"/>
        <item h="1" m="1" x="37"/>
        <item h="1" x="9"/>
        <item h="1" x="26"/>
        <item h="1" x="30"/>
        <item h="1" x="32"/>
        <item t="default"/>
      </items>
    </pivotField>
    <pivotField dataField="1" showAll="0"/>
    <pivotField showAll="0"/>
    <pivotField showAll="0"/>
    <pivotField showAll="0"/>
    <pivotField showAll="0"/>
    <pivotField axis="axisRow" dataField="1" showAll="0">
      <items count="7">
        <item h="1" x="1"/>
        <item x="0"/>
        <item h="1" x="2"/>
        <item h="1" x="3"/>
        <item h="1" m="1" x="5"/>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h="1" x="1"/>
        <item h="1" x="2"/>
        <item h="1" x="3"/>
        <item h="1" x="6"/>
        <item n="|" x="0"/>
        <item h="1" x="4"/>
        <item h="1" m="1" x="8"/>
        <item h="1" x="7"/>
        <item h="1" x="5"/>
        <item h="1" m="1" x="9"/>
        <item t="default"/>
      </items>
    </pivotField>
  </pivotFields>
  <rowFields count="1">
    <field x="15"/>
  </rowFields>
  <rowItems count="2">
    <i>
      <x v="1"/>
    </i>
    <i t="grand">
      <x/>
    </i>
  </rowItems>
  <colFields count="1">
    <field x="-2"/>
  </colFields>
  <colItems count="2">
    <i>
      <x/>
    </i>
    <i i="1">
      <x v="1"/>
    </i>
  </colItems>
  <pageFields count="2">
    <pageField fld="9" hier="-1"/>
    <pageField fld="8" hier="-1"/>
  </pageFields>
  <dataFields count="2">
    <dataField name="Count of Tipo de Iniciativa" fld="15" subtotal="count" baseField="0" baseItem="0"/>
    <dataField name="Average of T. de Ciclo en días" fld="10" subtotal="average" baseField="13" baseItem="0" numFmtId="1"/>
  </dataFields>
  <formats count="10">
    <format dxfId="198">
      <pivotArea field="15" type="button" dataOnly="0" labelOnly="1" outline="0" axis="axisRow" fieldPosition="0"/>
    </format>
    <format dxfId="197">
      <pivotArea field="15" type="button" dataOnly="0" labelOnly="1" outline="0" axis="axisRow" fieldPosition="0"/>
    </format>
    <format dxfId="196">
      <pivotArea field="15" type="button" dataOnly="0" labelOnly="1" outline="0" axis="axisRow" fieldPosition="0"/>
    </format>
    <format dxfId="195">
      <pivotArea dataOnly="0" labelOnly="1" outline="0" axis="axisValues" fieldPosition="0"/>
    </format>
    <format dxfId="194">
      <pivotArea outline="0" collapsedLevelsAreSubtotals="1" fieldPosition="0">
        <references count="1">
          <reference field="4294967294" count="1" selected="0">
            <x v="1"/>
          </reference>
        </references>
      </pivotArea>
    </format>
    <format dxfId="193">
      <pivotArea dataOnly="0" labelOnly="1" outline="0" fieldPosition="0">
        <references count="1">
          <reference field="4294967294" count="1">
            <x v="1"/>
          </reference>
        </references>
      </pivotArea>
    </format>
    <format dxfId="192">
      <pivotArea field="58" type="button" dataOnly="0" labelOnly="1" outline="0"/>
    </format>
    <format dxfId="191">
      <pivotArea dataOnly="0" labelOnly="1" outline="0" fieldPosition="0">
        <references count="1">
          <reference field="4294967294" count="1">
            <x v="1"/>
          </reference>
        </references>
      </pivotArea>
    </format>
    <format dxfId="190">
      <pivotArea dataOnly="0" labelOnly="1" outline="0" fieldPosition="0">
        <references count="1">
          <reference field="4294967294" count="1">
            <x v="0"/>
          </reference>
        </references>
      </pivotArea>
    </format>
    <format dxfId="189">
      <pivotArea dataOnly="0" labelOnly="1" outline="0" fieldPosition="0">
        <references count="1">
          <reference field="4294967294" count="1">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28737115-FAC5-4B90-91F4-501710628F17}"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H3:I12"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1"/>
        <item x="3"/>
        <item x="2"/>
        <item x="6"/>
        <item x="0"/>
        <item x="4"/>
        <item m="1" x="8"/>
        <item x="5"/>
        <item x="7"/>
        <item t="default"/>
      </items>
    </pivotField>
  </pivotFields>
  <rowFields count="1">
    <field x="58"/>
  </rowFields>
  <rowItems count="9">
    <i>
      <x/>
    </i>
    <i>
      <x v="1"/>
    </i>
    <i>
      <x v="2"/>
    </i>
    <i>
      <x v="3"/>
    </i>
    <i>
      <x v="4"/>
    </i>
    <i>
      <x v="5"/>
    </i>
    <i>
      <x v="7"/>
    </i>
    <i>
      <x v="8"/>
    </i>
    <i t="grand">
      <x/>
    </i>
  </rowItems>
  <colItems count="1">
    <i/>
  </colItems>
  <pageFields count="1">
    <pageField fld="15" hier="-1"/>
  </pageFields>
  <dataFields count="1">
    <dataField name="Count of Tipo de Iniciativa" fld="15" subtotal="count" baseField="0" baseItem="0"/>
  </dataFields>
  <formats count="3">
    <format dxfId="113">
      <pivotArea dataOnly="0" labelOnly="1" outline="0" axis="axisValues" fieldPosition="0"/>
    </format>
    <format dxfId="112">
      <pivotArea dataOnly="0" labelOnly="1" outline="0" axis="axisValues" fieldPosition="0"/>
    </format>
    <format dxfId="111">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194C6DF1-F79B-44D9-BDC2-686A6D3C1ACB}"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3:C9" firstHeaderRow="0" firstDataRow="1" firstDataCol="1"/>
  <pivotFields count="59">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dataField="1"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6">
    <i>
      <x/>
    </i>
    <i>
      <x v="1"/>
    </i>
    <i>
      <x v="2"/>
    </i>
    <i>
      <x v="3"/>
    </i>
    <i>
      <x v="4"/>
    </i>
    <i t="grand">
      <x/>
    </i>
  </rowItems>
  <colFields count="1">
    <field x="-2"/>
  </colFields>
  <colItems count="2">
    <i>
      <x/>
    </i>
    <i i="1">
      <x v="1"/>
    </i>
  </colItems>
  <dataFields count="2">
    <dataField name="Count of Tipo de Iniciativa" fld="15" subtotal="count" baseField="0" baseItem="0"/>
    <dataField name="Average of T. de Ciclo en días" fld="10" subtotal="average" baseField="13" baseItem="0" numFmtId="1"/>
  </dataFields>
  <formats count="9">
    <format dxfId="122">
      <pivotArea field="15" type="button" dataOnly="0" labelOnly="1" outline="0" axis="axisRow" fieldPosition="0"/>
    </format>
    <format dxfId="121">
      <pivotArea dataOnly="0" labelOnly="1" outline="0" fieldPosition="0">
        <references count="1">
          <reference field="4294967294" count="1">
            <x v="0"/>
          </reference>
        </references>
      </pivotArea>
    </format>
    <format dxfId="120">
      <pivotArea field="15" type="button" dataOnly="0" labelOnly="1" outline="0" axis="axisRow" fieldPosition="0"/>
    </format>
    <format dxfId="119">
      <pivotArea dataOnly="0" labelOnly="1" outline="0" fieldPosition="0">
        <references count="1">
          <reference field="4294967294" count="1">
            <x v="0"/>
          </reference>
        </references>
      </pivotArea>
    </format>
    <format dxfId="118">
      <pivotArea field="15" type="button" dataOnly="0" labelOnly="1" outline="0" axis="axisRow" fieldPosition="0"/>
    </format>
    <format dxfId="117">
      <pivotArea dataOnly="0" labelOnly="1" outline="0" fieldPosition="0">
        <references count="1">
          <reference field="4294967294" count="1">
            <x v="0"/>
          </reference>
        </references>
      </pivotArea>
    </format>
    <format dxfId="116">
      <pivotArea dataOnly="0" labelOnly="1" outline="0" axis="axisValues" fieldPosition="0"/>
    </format>
    <format dxfId="115">
      <pivotArea outline="0" collapsedLevelsAreSubtotals="1" fieldPosition="0">
        <references count="1">
          <reference field="4294967294" count="1" selected="0">
            <x v="1"/>
          </reference>
        </references>
      </pivotArea>
    </format>
    <format dxfId="114">
      <pivotArea dataOnly="0" labelOnly="1" outline="0" fieldPosition="0">
        <references count="1">
          <reference field="4294967294" count="1">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D23FF0E4-3623-4969-8061-6D74AC684397}"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14:C16" firstHeaderRow="0" firstDataRow="1" firstDataCol="1" rowPageCount="2" colPageCount="1"/>
  <pivotFields count="59">
    <pivotField showAll="0"/>
    <pivotField showAll="0"/>
    <pivotField showAll="0"/>
    <pivotField showAll="0"/>
    <pivotField showAll="0"/>
    <pivotField showAll="0"/>
    <pivotField showAll="0"/>
    <pivotField showAll="0"/>
    <pivotField axis="axisPage" showAll="0">
      <items count="75">
        <item x="20"/>
        <item x="17"/>
        <item x="57"/>
        <item x="48"/>
        <item x="42"/>
        <item x="25"/>
        <item x="7"/>
        <item m="1" x="70"/>
        <item x="0"/>
        <item x="34"/>
        <item x="27"/>
        <item x="4"/>
        <item x="15"/>
        <item x="18"/>
        <item m="1" x="72"/>
        <item x="62"/>
        <item x="6"/>
        <item x="19"/>
        <item x="1"/>
        <item x="29"/>
        <item x="11"/>
        <item x="24"/>
        <item x="14"/>
        <item x="55"/>
        <item x="12"/>
        <item m="1" x="63"/>
        <item x="28"/>
        <item x="41"/>
        <item x="22"/>
        <item x="61"/>
        <item x="40"/>
        <item m="1" x="66"/>
        <item m="1" x="69"/>
        <item m="1" x="68"/>
        <item x="39"/>
        <item m="1" x="73"/>
        <item x="13"/>
        <item m="1" x="71"/>
        <item x="37"/>
        <item x="3"/>
        <item x="16"/>
        <item x="10"/>
        <item m="1" x="64"/>
        <item m="1" x="65"/>
        <item m="1" x="67"/>
        <item x="33"/>
        <item x="2"/>
        <item x="5"/>
        <item x="8"/>
        <item x="9"/>
        <item x="21"/>
        <item x="23"/>
        <item x="26"/>
        <item x="30"/>
        <item x="31"/>
        <item x="32"/>
        <item x="35"/>
        <item x="36"/>
        <item x="38"/>
        <item x="43"/>
        <item x="44"/>
        <item x="45"/>
        <item x="46"/>
        <item x="47"/>
        <item x="49"/>
        <item x="50"/>
        <item x="51"/>
        <item x="52"/>
        <item x="53"/>
        <item x="54"/>
        <item x="56"/>
        <item x="58"/>
        <item x="59"/>
        <item x="60"/>
        <item t="default"/>
      </items>
    </pivotField>
    <pivotField axis="axisPage" showAll="0">
      <items count="38">
        <item x="10"/>
        <item x="7"/>
        <item x="22"/>
        <item x="12"/>
        <item x="27"/>
        <item x="14"/>
        <item x="4"/>
        <item x="11"/>
        <item x="1"/>
        <item x="0"/>
        <item x="19"/>
        <item x="3"/>
        <item x="15"/>
        <item x="26"/>
        <item x="2"/>
        <item x="23"/>
        <item x="6"/>
        <item m="1" x="33"/>
        <item x="20"/>
        <item x="17"/>
        <item x="25"/>
        <item x="31"/>
        <item m="1" x="34"/>
        <item x="16"/>
        <item m="1" x="35"/>
        <item x="13"/>
        <item x="18"/>
        <item x="21"/>
        <item x="24"/>
        <item m="1" x="32"/>
        <item m="1" x="36"/>
        <item x="5"/>
        <item x="8"/>
        <item x="9"/>
        <item x="28"/>
        <item x="29"/>
        <item x="30"/>
        <item t="default"/>
      </items>
    </pivotField>
    <pivotField dataField="1" showAll="0"/>
    <pivotField showAll="0"/>
    <pivotField showAll="0"/>
    <pivotField showAll="0"/>
    <pivotField showAll="0"/>
    <pivotField dataField="1"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
        <item h="1" x="1"/>
        <item h="1" x="2"/>
        <item h="1" x="3"/>
        <item h="1" x="6"/>
        <item h="1" x="0"/>
        <item x="4"/>
        <item h="1" m="1" x="9"/>
        <item h="1" m="1" x="10"/>
        <item h="1" m="1" x="8"/>
        <item h="1" x="5"/>
        <item h="1" x="7"/>
        <item t="default"/>
      </items>
    </pivotField>
  </pivotFields>
  <rowFields count="1">
    <field x="58"/>
  </rowFields>
  <rowItems count="2">
    <i>
      <x v="5"/>
    </i>
    <i t="grand">
      <x/>
    </i>
  </rowItems>
  <colFields count="1">
    <field x="-2"/>
  </colFields>
  <colItems count="2">
    <i>
      <x/>
    </i>
    <i i="1">
      <x v="1"/>
    </i>
  </colItems>
  <pageFields count="2">
    <pageField fld="9" hier="-1"/>
    <pageField fld="8" hier="-1"/>
  </pageFields>
  <dataFields count="2">
    <dataField name="Count of Tipo de Iniciativa" fld="15" subtotal="count" baseField="0" baseItem="0"/>
    <dataField name="Average of T. de Ciclo en días" fld="10" subtotal="average" baseField="13" baseItem="0" numFmtId="1"/>
  </dataFields>
  <formats count="10">
    <format dxfId="132">
      <pivotArea field="15" type="button" dataOnly="0" labelOnly="1" outline="0"/>
    </format>
    <format dxfId="131">
      <pivotArea dataOnly="0" labelOnly="1" outline="0" fieldPosition="0">
        <references count="1">
          <reference field="4294967294" count="1">
            <x v="0"/>
          </reference>
        </references>
      </pivotArea>
    </format>
    <format dxfId="130">
      <pivotArea field="15" type="button" dataOnly="0" labelOnly="1" outline="0"/>
    </format>
    <format dxfId="129">
      <pivotArea field="15" type="button" dataOnly="0" labelOnly="1" outline="0"/>
    </format>
    <format dxfId="128">
      <pivotArea dataOnly="0" labelOnly="1" outline="0" fieldPosition="0">
        <references count="1">
          <reference field="4294967294" count="1">
            <x v="0"/>
          </reference>
        </references>
      </pivotArea>
    </format>
    <format dxfId="127">
      <pivotArea dataOnly="0" labelOnly="1" outline="0" axis="axisValues" fieldPosition="0"/>
    </format>
    <format dxfId="126">
      <pivotArea outline="0" collapsedLevelsAreSubtotals="1" fieldPosition="0">
        <references count="1">
          <reference field="4294967294" count="1" selected="0">
            <x v="1"/>
          </reference>
        </references>
      </pivotArea>
    </format>
    <format dxfId="125">
      <pivotArea dataOnly="0" labelOnly="1" outline="0" fieldPosition="0">
        <references count="1">
          <reference field="4294967294" count="1">
            <x v="1"/>
          </reference>
        </references>
      </pivotArea>
    </format>
    <format dxfId="124">
      <pivotArea field="58" type="button" dataOnly="0" labelOnly="1" outline="0" axis="axisRow" fieldPosition="0"/>
    </format>
    <format dxfId="123">
      <pivotArea dataOnly="0" labelOnly="1" outline="0" fieldPosition="0">
        <references count="1">
          <reference field="4294967294" count="2">
            <x v="0"/>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85BE717F-0224-49B7-959D-8992B4C4954D}"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K3:L8"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6">
        <item x="1"/>
        <item h="1" x="0"/>
        <item h="1" x="2"/>
        <item h="1" x="3"/>
        <item h="1" x="4"/>
        <item t="default"/>
      </items>
    </pivotField>
    <pivotField showAll="0"/>
    <pivotField showAll="0"/>
    <pivotField showAll="0"/>
    <pivotField showAll="0"/>
    <pivotField showAll="0"/>
    <pivotField showAll="0"/>
    <pivotField showAll="0"/>
    <pivotField showAll="0"/>
    <pivotField axis="axisRow" showAll="0">
      <items count="6">
        <item x="0"/>
        <item x="1"/>
        <item x="3"/>
        <item x="2"/>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5">
    <i>
      <x/>
    </i>
    <i>
      <x v="1"/>
    </i>
    <i>
      <x v="2"/>
    </i>
    <i>
      <x v="3"/>
    </i>
    <i t="grand">
      <x/>
    </i>
  </rowItems>
  <colItems count="1">
    <i/>
  </colItems>
  <pageFields count="1">
    <pageField fld="15" hier="-1"/>
  </pageFields>
  <dataFields count="1">
    <dataField name="Count of Tipo de Iniciativa" fld="15" subtotal="count" baseField="0" baseItem="0"/>
  </dataFields>
  <formats count="9">
    <format dxfId="141">
      <pivotArea dataOnly="0" labelOnly="1" outline="0" axis="axisValues" fieldPosition="0"/>
    </format>
    <format dxfId="140">
      <pivotArea dataOnly="0" labelOnly="1" outline="0" axis="axisValues"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field="24" type="button" dataOnly="0" labelOnly="1" outline="0" axis="axisRow" fieldPosition="0"/>
    </format>
    <format dxfId="135">
      <pivotArea dataOnly="0" labelOnly="1" fieldPosition="0">
        <references count="1">
          <reference field="24" count="4">
            <x v="0"/>
            <x v="1"/>
            <x v="2"/>
            <x v="3"/>
          </reference>
        </references>
      </pivotArea>
    </format>
    <format dxfId="134">
      <pivotArea dataOnly="0" labelOnly="1" grandRow="1" outline="0" fieldPosition="0"/>
    </format>
    <format dxfId="133">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2864058F-F975-494A-84D5-A7B12B5FC5C3}"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iciativas por Proceso">
  <location ref="E3:F33" firstHeaderRow="1" firstDataRow="1" firstDataCol="1"/>
  <pivotFields count="59">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2"/>
        <item x="0"/>
        <item x="4"/>
        <item x="5"/>
        <item x="7"/>
        <item x="1"/>
        <item x="6"/>
        <item x="3"/>
        <item t="default"/>
      </items>
    </pivotField>
    <pivotField showAll="0"/>
    <pivotField showAll="0"/>
    <pivotField axis="axisRow" dataField="1" multipleItemSelectionAllowed="1"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5"/>
    <field x="12"/>
  </rowFields>
  <rowItems count="30">
    <i>
      <x/>
    </i>
    <i r="1">
      <x/>
    </i>
    <i r="1">
      <x v="1"/>
    </i>
    <i r="1">
      <x v="2"/>
    </i>
    <i r="1">
      <x v="3"/>
    </i>
    <i r="1">
      <x v="5"/>
    </i>
    <i>
      <x v="1"/>
    </i>
    <i r="1">
      <x/>
    </i>
    <i r="1">
      <x v="1"/>
    </i>
    <i r="1">
      <x v="2"/>
    </i>
    <i r="1">
      <x v="3"/>
    </i>
    <i r="1">
      <x v="5"/>
    </i>
    <i r="1">
      <x v="6"/>
    </i>
    <i r="1">
      <x v="7"/>
    </i>
    <i>
      <x v="2"/>
    </i>
    <i r="1">
      <x/>
    </i>
    <i r="1">
      <x v="1"/>
    </i>
    <i r="1">
      <x v="2"/>
    </i>
    <i r="1">
      <x v="3"/>
    </i>
    <i r="1">
      <x v="5"/>
    </i>
    <i r="1">
      <x v="6"/>
    </i>
    <i>
      <x v="3"/>
    </i>
    <i r="1">
      <x/>
    </i>
    <i r="1">
      <x v="1"/>
    </i>
    <i r="1">
      <x v="3"/>
    </i>
    <i r="1">
      <x v="4"/>
    </i>
    <i r="1">
      <x v="5"/>
    </i>
    <i>
      <x v="4"/>
    </i>
    <i r="1">
      <x v="2"/>
    </i>
    <i t="grand">
      <x/>
    </i>
  </rowItems>
  <colItems count="1">
    <i/>
  </colItems>
  <dataFields count="1">
    <dataField name="Count of Tipo de Iniciativa" fld="15" subtotal="count" baseField="0" baseItem="0"/>
  </dataFields>
  <formats count="3">
    <format dxfId="144">
      <pivotArea dataOnly="0" labelOnly="1" outline="0" axis="axisValues" fieldPosition="0"/>
    </format>
    <format dxfId="143">
      <pivotArea dataOnly="0" labelOnly="1" outline="0" axis="axisValues" fieldPosition="0"/>
    </format>
    <format dxfId="142">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288887C6-E7DF-4A6E-885E-1F6454BA4356}"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22:C24" firstHeaderRow="0" firstDataRow="1" firstDataCol="1" rowPageCount="2" colPageCount="1"/>
  <pivotFields count="59">
    <pivotField showAll="0"/>
    <pivotField showAll="0"/>
    <pivotField showAll="0"/>
    <pivotField showAll="0"/>
    <pivotField showAll="0"/>
    <pivotField showAll="0"/>
    <pivotField showAll="0"/>
    <pivotField showAll="0"/>
    <pivotField axis="axisPage" showAll="0">
      <items count="75">
        <item x="20"/>
        <item x="17"/>
        <item x="57"/>
        <item x="48"/>
        <item x="42"/>
        <item x="25"/>
        <item x="7"/>
        <item m="1" x="70"/>
        <item x="0"/>
        <item x="34"/>
        <item x="27"/>
        <item x="4"/>
        <item x="15"/>
        <item x="18"/>
        <item m="1" x="72"/>
        <item x="62"/>
        <item x="6"/>
        <item x="19"/>
        <item x="1"/>
        <item x="29"/>
        <item x="11"/>
        <item x="24"/>
        <item x="14"/>
        <item x="55"/>
        <item x="12"/>
        <item m="1" x="63"/>
        <item x="28"/>
        <item x="41"/>
        <item x="22"/>
        <item x="61"/>
        <item x="40"/>
        <item m="1" x="66"/>
        <item m="1" x="69"/>
        <item m="1" x="68"/>
        <item x="39"/>
        <item m="1" x="73"/>
        <item x="13"/>
        <item m="1" x="71"/>
        <item x="37"/>
        <item x="3"/>
        <item x="16"/>
        <item x="10"/>
        <item m="1" x="64"/>
        <item m="1" x="65"/>
        <item m="1" x="67"/>
        <item x="33"/>
        <item x="2"/>
        <item x="5"/>
        <item x="8"/>
        <item x="9"/>
        <item x="21"/>
        <item x="23"/>
        <item x="26"/>
        <item x="30"/>
        <item x="31"/>
        <item x="32"/>
        <item x="35"/>
        <item x="36"/>
        <item x="38"/>
        <item x="43"/>
        <item x="44"/>
        <item x="45"/>
        <item x="46"/>
        <item x="47"/>
        <item x="49"/>
        <item x="50"/>
        <item x="51"/>
        <item x="52"/>
        <item x="53"/>
        <item x="54"/>
        <item x="56"/>
        <item x="58"/>
        <item x="59"/>
        <item x="60"/>
        <item t="default"/>
      </items>
    </pivotField>
    <pivotField axis="axisPage" multipleItemSelectionAllowed="1" showAll="0">
      <items count="38">
        <item h="1" x="10"/>
        <item h="1" x="7"/>
        <item h="1" x="22"/>
        <item h="1" x="12"/>
        <item h="1" x="27"/>
        <item h="1" x="14"/>
        <item h="1" x="4"/>
        <item h="1" x="11"/>
        <item h="1" x="1"/>
        <item x="0"/>
        <item h="1" x="19"/>
        <item h="1" x="3"/>
        <item h="1" x="15"/>
        <item h="1" x="26"/>
        <item h="1" x="2"/>
        <item h="1" x="23"/>
        <item h="1" x="6"/>
        <item h="1" m="1" x="33"/>
        <item h="1" x="20"/>
        <item h="1" x="17"/>
        <item h="1" x="25"/>
        <item h="1" x="31"/>
        <item h="1" m="1" x="34"/>
        <item h="1" x="16"/>
        <item h="1" m="1" x="35"/>
        <item x="13"/>
        <item x="18"/>
        <item x="21"/>
        <item h="1" x="24"/>
        <item h="1" m="1" x="32"/>
        <item h="1" m="1" x="36"/>
        <item h="1" x="5"/>
        <item h="1" x="8"/>
        <item h="1" x="9"/>
        <item h="1" x="28"/>
        <item h="1" x="29"/>
        <item h="1" x="30"/>
        <item t="default"/>
      </items>
    </pivotField>
    <pivotField dataField="1" showAll="0"/>
    <pivotField showAll="0"/>
    <pivotField showAll="0"/>
    <pivotField showAll="0"/>
    <pivotField showAll="0"/>
    <pivotField dataField="1"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
        <item h="1" x="1"/>
        <item h="1" x="2"/>
        <item h="1" x="3"/>
        <item h="1" x="6"/>
        <item x="0"/>
        <item h="1" x="4"/>
        <item h="1" m="1" x="9"/>
        <item h="1" m="1" x="10"/>
        <item h="1" m="1" x="8"/>
        <item h="1" x="5"/>
        <item h="1" x="7"/>
        <item t="default"/>
      </items>
    </pivotField>
  </pivotFields>
  <rowFields count="1">
    <field x="58"/>
  </rowFields>
  <rowItems count="2">
    <i>
      <x v="4"/>
    </i>
    <i t="grand">
      <x/>
    </i>
  </rowItems>
  <colFields count="1">
    <field x="-2"/>
  </colFields>
  <colItems count="2">
    <i>
      <x/>
    </i>
    <i i="1">
      <x v="1"/>
    </i>
  </colItems>
  <pageFields count="2">
    <pageField fld="9" hier="-1"/>
    <pageField fld="8" hier="-1"/>
  </pageFields>
  <dataFields count="2">
    <dataField name="Count of Tipo de Iniciativa" fld="15" subtotal="count" baseField="0" baseItem="0"/>
    <dataField name="Average of T. de Ciclo en días" fld="10" subtotal="average" baseField="13" baseItem="0" numFmtId="1"/>
  </dataFields>
  <formats count="10">
    <format dxfId="154">
      <pivotArea field="15" type="button" dataOnly="0" labelOnly="1" outline="0"/>
    </format>
    <format dxfId="153">
      <pivotArea dataOnly="0" labelOnly="1" outline="0" fieldPosition="0">
        <references count="1">
          <reference field="4294967294" count="1">
            <x v="0"/>
          </reference>
        </references>
      </pivotArea>
    </format>
    <format dxfId="152">
      <pivotArea field="15" type="button" dataOnly="0" labelOnly="1" outline="0"/>
    </format>
    <format dxfId="151">
      <pivotArea field="15" type="button" dataOnly="0" labelOnly="1" outline="0"/>
    </format>
    <format dxfId="150">
      <pivotArea dataOnly="0" labelOnly="1" outline="0" fieldPosition="0">
        <references count="1">
          <reference field="4294967294" count="1">
            <x v="0"/>
          </reference>
        </references>
      </pivotArea>
    </format>
    <format dxfId="149">
      <pivotArea dataOnly="0" labelOnly="1" outline="0" axis="axisValues" fieldPosition="0"/>
    </format>
    <format dxfId="148">
      <pivotArea outline="0" collapsedLevelsAreSubtotals="1" fieldPosition="0">
        <references count="1">
          <reference field="4294967294" count="1" selected="0">
            <x v="1"/>
          </reference>
        </references>
      </pivotArea>
    </format>
    <format dxfId="147">
      <pivotArea dataOnly="0" labelOnly="1" outline="0" fieldPosition="0">
        <references count="1">
          <reference field="4294967294" count="1">
            <x v="1"/>
          </reference>
        </references>
      </pivotArea>
    </format>
    <format dxfId="146">
      <pivotArea field="58" type="button" dataOnly="0" labelOnly="1" outline="0" axis="axisRow" fieldPosition="0"/>
    </format>
    <format dxfId="145">
      <pivotArea dataOnly="0" labelOnly="1" outline="0" fieldPosition="0">
        <references count="1">
          <reference field="4294967294" count="2">
            <x v="0"/>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C1442B36-0736-4FA6-BFD6-7A1610D58D6B}"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22:C24" firstHeaderRow="0" firstDataRow="1" firstDataCol="1" rowPageCount="2" colPageCount="1"/>
  <pivotFields count="59">
    <pivotField showAll="0"/>
    <pivotField showAll="0"/>
    <pivotField showAll="0"/>
    <pivotField showAll="0"/>
    <pivotField showAll="0"/>
    <pivotField showAll="0"/>
    <pivotField showAll="0"/>
    <pivotField showAll="0"/>
    <pivotField axis="axisPage" showAll="0">
      <items count="80">
        <item m="1" x="75"/>
        <item m="1" x="76"/>
        <item m="1" x="77"/>
        <item x="20"/>
        <item x="17"/>
        <item x="57"/>
        <item m="1" x="74"/>
        <item x="48"/>
        <item m="1" x="78"/>
        <item x="42"/>
        <item x="25"/>
        <item x="7"/>
        <item m="1" x="69"/>
        <item x="0"/>
        <item x="34"/>
        <item x="27"/>
        <item x="4"/>
        <item x="15"/>
        <item x="18"/>
        <item m="1" x="71"/>
        <item m="1" x="73"/>
        <item x="6"/>
        <item x="19"/>
        <item x="1"/>
        <item x="29"/>
        <item x="11"/>
        <item x="24"/>
        <item x="14"/>
        <item x="55"/>
        <item x="12"/>
        <item m="1" x="62"/>
        <item x="28"/>
        <item x="41"/>
        <item x="22"/>
        <item x="61"/>
        <item x="40"/>
        <item m="1" x="65"/>
        <item m="1" x="68"/>
        <item m="1" x="67"/>
        <item x="39"/>
        <item m="1" x="72"/>
        <item x="13"/>
        <item m="1" x="70"/>
        <item x="37"/>
        <item x="3"/>
        <item x="16"/>
        <item x="10"/>
        <item m="1" x="63"/>
        <item m="1" x="64"/>
        <item m="1" x="66"/>
        <item x="33"/>
        <item x="2"/>
        <item x="5"/>
        <item x="8"/>
        <item x="9"/>
        <item x="21"/>
        <item x="23"/>
        <item x="26"/>
        <item x="30"/>
        <item x="31"/>
        <item x="32"/>
        <item x="35"/>
        <item x="36"/>
        <item x="38"/>
        <item x="43"/>
        <item x="44"/>
        <item x="45"/>
        <item x="46"/>
        <item x="47"/>
        <item x="49"/>
        <item x="50"/>
        <item x="51"/>
        <item x="52"/>
        <item x="53"/>
        <item x="54"/>
        <item x="56"/>
        <item x="58"/>
        <item x="59"/>
        <item x="60"/>
        <item t="default"/>
      </items>
    </pivotField>
    <pivotField axis="axisPage" multipleItemSelectionAllowed="1" showAll="0">
      <items count="40">
        <item h="1" x="10"/>
        <item h="1" x="7"/>
        <item h="1" x="22"/>
        <item h="1" x="12"/>
        <item h="1" x="27"/>
        <item h="1" x="14"/>
        <item h="1" x="4"/>
        <item x="11"/>
        <item x="1"/>
        <item h="1" m="1" x="37"/>
        <item h="1" x="0"/>
        <item h="1" x="19"/>
        <item h="1" x="3"/>
        <item h="1" x="15"/>
        <item h="1" x="26"/>
        <item h="1" x="2"/>
        <item h="1" x="23"/>
        <item h="1" x="6"/>
        <item h="1" m="1" x="34"/>
        <item h="1" x="20"/>
        <item h="1" x="17"/>
        <item h="1" x="25"/>
        <item h="1" m="1" x="35"/>
        <item h="1" m="1" x="36"/>
        <item h="1" x="16"/>
        <item h="1" m="1" x="38"/>
        <item h="1" m="1" x="31"/>
        <item h="1" x="13"/>
        <item h="1" x="18"/>
        <item h="1" x="21"/>
        <item h="1" x="24"/>
        <item h="1" m="1" x="33"/>
        <item h="1" m="1" x="32"/>
        <item h="1" x="5"/>
        <item h="1" x="8"/>
        <item h="1" x="9"/>
        <item h="1" x="28"/>
        <item h="1" x="29"/>
        <item h="1" x="30"/>
        <item t="default"/>
      </items>
    </pivotField>
    <pivotField dataField="1" showAll="0"/>
    <pivotField showAll="0"/>
    <pivotField showAll="0"/>
    <pivotField showAll="0"/>
    <pivotField showAll="0"/>
    <pivotField dataField="1"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
        <item h="1" x="1"/>
        <item h="1" x="2"/>
        <item h="1" x="3"/>
        <item h="1" x="6"/>
        <item x="0"/>
        <item h="1" x="4"/>
        <item h="1" m="1" x="10"/>
        <item h="1" m="1" x="8"/>
        <item h="1" m="1" x="9"/>
        <item h="1" x="5"/>
        <item h="1" x="7"/>
        <item t="default"/>
      </items>
    </pivotField>
  </pivotFields>
  <rowFields count="1">
    <field x="58"/>
  </rowFields>
  <rowItems count="2">
    <i>
      <x v="4"/>
    </i>
    <i t="grand">
      <x/>
    </i>
  </rowItems>
  <colFields count="1">
    <field x="-2"/>
  </colFields>
  <colItems count="2">
    <i>
      <x/>
    </i>
    <i i="1">
      <x v="1"/>
    </i>
  </colItems>
  <pageFields count="2">
    <pageField fld="9" hier="-1"/>
    <pageField fld="8" hier="-1"/>
  </pageFields>
  <dataFields count="2">
    <dataField name="Count of Tipo de Iniciativa" fld="15" subtotal="count" baseField="0" baseItem="0"/>
    <dataField name="Average of T. de Ciclo en días" fld="10" subtotal="average" baseField="13" baseItem="0" numFmtId="1"/>
  </dataFields>
  <formats count="10">
    <format dxfId="76">
      <pivotArea field="15" type="button" dataOnly="0" labelOnly="1" outline="0"/>
    </format>
    <format dxfId="75">
      <pivotArea dataOnly="0" labelOnly="1" outline="0" fieldPosition="0">
        <references count="1">
          <reference field="4294967294" count="1">
            <x v="0"/>
          </reference>
        </references>
      </pivotArea>
    </format>
    <format dxfId="74">
      <pivotArea field="15" type="button" dataOnly="0" labelOnly="1" outline="0"/>
    </format>
    <format dxfId="73">
      <pivotArea field="15" type="button" dataOnly="0" labelOnly="1" outline="0"/>
    </format>
    <format dxfId="72">
      <pivotArea dataOnly="0" labelOnly="1" outline="0" fieldPosition="0">
        <references count="1">
          <reference field="4294967294" count="1">
            <x v="0"/>
          </reference>
        </references>
      </pivotArea>
    </format>
    <format dxfId="71">
      <pivotArea dataOnly="0" labelOnly="1" outline="0" axis="axisValues" fieldPosition="0"/>
    </format>
    <format dxfId="70">
      <pivotArea outline="0" collapsedLevelsAreSubtotals="1" fieldPosition="0">
        <references count="1">
          <reference field="4294967294" count="1" selected="0">
            <x v="1"/>
          </reference>
        </references>
      </pivotArea>
    </format>
    <format dxfId="69">
      <pivotArea dataOnly="0" labelOnly="1" outline="0" fieldPosition="0">
        <references count="1">
          <reference field="4294967294" count="1">
            <x v="1"/>
          </reference>
        </references>
      </pivotArea>
    </format>
    <format dxfId="68">
      <pivotArea field="58" type="button" dataOnly="0" labelOnly="1" outline="0" axis="axisRow" fieldPosition="0"/>
    </format>
    <format dxfId="67">
      <pivotArea dataOnly="0" labelOnly="1" outline="0" fieldPosition="0">
        <references count="1">
          <reference field="4294967294" count="2">
            <x v="0"/>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97DA8C0F-FF1D-48C1-8D8E-D5E904A0ECA5}"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iciativas por Proceso">
  <location ref="E3:F32" firstHeaderRow="1" firstDataRow="1" firstDataCol="1"/>
  <pivotFields count="59">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2"/>
        <item x="0"/>
        <item x="4"/>
        <item x="5"/>
        <item m="1" x="7"/>
        <item x="1"/>
        <item x="6"/>
        <item x="3"/>
        <item t="default"/>
      </items>
    </pivotField>
    <pivotField showAll="0"/>
    <pivotField showAll="0"/>
    <pivotField axis="axisRow" dataField="1" multipleItemSelectionAllowed="1"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5"/>
    <field x="12"/>
  </rowFields>
  <rowItems count="29">
    <i>
      <x/>
    </i>
    <i r="1">
      <x/>
    </i>
    <i r="1">
      <x v="1"/>
    </i>
    <i r="1">
      <x v="2"/>
    </i>
    <i r="1">
      <x v="3"/>
    </i>
    <i r="1">
      <x v="5"/>
    </i>
    <i>
      <x v="1"/>
    </i>
    <i r="1">
      <x/>
    </i>
    <i r="1">
      <x v="1"/>
    </i>
    <i r="1">
      <x v="2"/>
    </i>
    <i r="1">
      <x v="3"/>
    </i>
    <i r="1">
      <x v="5"/>
    </i>
    <i r="1">
      <x v="6"/>
    </i>
    <i r="1">
      <x v="7"/>
    </i>
    <i>
      <x v="2"/>
    </i>
    <i r="1">
      <x/>
    </i>
    <i r="1">
      <x v="1"/>
    </i>
    <i r="1">
      <x v="2"/>
    </i>
    <i r="1">
      <x v="3"/>
    </i>
    <i r="1">
      <x v="5"/>
    </i>
    <i r="1">
      <x v="6"/>
    </i>
    <i>
      <x v="3"/>
    </i>
    <i r="1">
      <x/>
    </i>
    <i r="1">
      <x v="1"/>
    </i>
    <i r="1">
      <x v="3"/>
    </i>
    <i r="1">
      <x v="5"/>
    </i>
    <i>
      <x v="4"/>
    </i>
    <i r="1">
      <x v="2"/>
    </i>
    <i t="grand">
      <x/>
    </i>
  </rowItems>
  <colItems count="1">
    <i/>
  </colItems>
  <dataFields count="1">
    <dataField name="Count of Tipo de Iniciativa" fld="15" subtotal="count" baseField="0" baseItem="0"/>
  </dataFields>
  <formats count="3">
    <format dxfId="79">
      <pivotArea dataOnly="0" labelOnly="1" outline="0" axis="axisValues" fieldPosition="0"/>
    </format>
    <format dxfId="78">
      <pivotArea dataOnly="0" labelOnly="1" outline="0" axis="axisValues" fieldPosition="0"/>
    </format>
    <format dxfId="77">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D786FA43-419B-4B50-921D-F21AB4FC5C5A}"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H3:I12"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
        <item x="1"/>
        <item x="3"/>
        <item x="2"/>
        <item x="6"/>
        <item x="0"/>
        <item x="4"/>
        <item m="1" x="10"/>
        <item m="1" x="8"/>
        <item m="1" x="9"/>
        <item x="5"/>
        <item x="7"/>
        <item t="default"/>
      </items>
    </pivotField>
  </pivotFields>
  <rowFields count="1">
    <field x="58"/>
  </rowFields>
  <rowItems count="9">
    <i>
      <x/>
    </i>
    <i>
      <x v="1"/>
    </i>
    <i>
      <x v="2"/>
    </i>
    <i>
      <x v="3"/>
    </i>
    <i>
      <x v="4"/>
    </i>
    <i>
      <x v="5"/>
    </i>
    <i>
      <x v="9"/>
    </i>
    <i>
      <x v="10"/>
    </i>
    <i t="grand">
      <x/>
    </i>
  </rowItems>
  <colItems count="1">
    <i/>
  </colItems>
  <pageFields count="1">
    <pageField fld="15" hier="-1"/>
  </pageFields>
  <dataFields count="1">
    <dataField name="Count of Tipo de Iniciativa" fld="15" subtotal="count" baseField="0" baseItem="0"/>
  </dataFields>
  <formats count="3">
    <format dxfId="82">
      <pivotArea dataOnly="0" labelOnly="1" outline="0" axis="axisValues" fieldPosition="0"/>
    </format>
    <format dxfId="81">
      <pivotArea dataOnly="0" labelOnly="1" outline="0" axis="axisValues" fieldPosition="0"/>
    </format>
    <format dxfId="80">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1303501A-7A63-4A27-A39F-66A63676D548}"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14:C16" firstHeaderRow="0" firstDataRow="1" firstDataCol="1" rowPageCount="2" colPageCount="1"/>
  <pivotFields count="59">
    <pivotField showAll="0"/>
    <pivotField showAll="0"/>
    <pivotField showAll="0"/>
    <pivotField showAll="0"/>
    <pivotField showAll="0"/>
    <pivotField showAll="0"/>
    <pivotField showAll="0"/>
    <pivotField showAll="0"/>
    <pivotField axis="axisPage" showAll="0">
      <items count="80">
        <item m="1" x="75"/>
        <item m="1" x="76"/>
        <item m="1" x="77"/>
        <item x="20"/>
        <item x="17"/>
        <item x="57"/>
        <item m="1" x="74"/>
        <item x="48"/>
        <item m="1" x="78"/>
        <item x="42"/>
        <item x="25"/>
        <item x="7"/>
        <item m="1" x="69"/>
        <item x="0"/>
        <item x="34"/>
        <item x="27"/>
        <item x="4"/>
        <item x="15"/>
        <item x="18"/>
        <item m="1" x="71"/>
        <item m="1" x="73"/>
        <item x="6"/>
        <item x="19"/>
        <item x="1"/>
        <item x="29"/>
        <item x="11"/>
        <item x="24"/>
        <item x="14"/>
        <item x="55"/>
        <item x="12"/>
        <item m="1" x="62"/>
        <item x="28"/>
        <item x="41"/>
        <item x="22"/>
        <item x="61"/>
        <item x="40"/>
        <item m="1" x="65"/>
        <item m="1" x="68"/>
        <item m="1" x="67"/>
        <item x="39"/>
        <item m="1" x="72"/>
        <item x="13"/>
        <item m="1" x="70"/>
        <item x="37"/>
        <item x="3"/>
        <item x="16"/>
        <item x="10"/>
        <item m="1" x="63"/>
        <item m="1" x="64"/>
        <item m="1" x="66"/>
        <item x="33"/>
        <item x="2"/>
        <item x="5"/>
        <item x="8"/>
        <item x="9"/>
        <item x="21"/>
        <item x="23"/>
        <item x="26"/>
        <item x="30"/>
        <item x="31"/>
        <item x="32"/>
        <item x="35"/>
        <item x="36"/>
        <item x="38"/>
        <item x="43"/>
        <item x="44"/>
        <item x="45"/>
        <item x="46"/>
        <item x="47"/>
        <item x="49"/>
        <item x="50"/>
        <item x="51"/>
        <item x="52"/>
        <item x="53"/>
        <item x="54"/>
        <item x="56"/>
        <item x="58"/>
        <item x="59"/>
        <item x="60"/>
        <item t="default"/>
      </items>
    </pivotField>
    <pivotField axis="axisPage" showAll="0">
      <items count="40">
        <item x="10"/>
        <item x="7"/>
        <item x="22"/>
        <item x="12"/>
        <item x="27"/>
        <item x="14"/>
        <item x="4"/>
        <item x="11"/>
        <item x="1"/>
        <item m="1" x="37"/>
        <item x="0"/>
        <item x="19"/>
        <item x="3"/>
        <item x="15"/>
        <item x="26"/>
        <item x="2"/>
        <item x="23"/>
        <item x="6"/>
        <item m="1" x="34"/>
        <item x="20"/>
        <item x="17"/>
        <item x="25"/>
        <item m="1" x="35"/>
        <item m="1" x="36"/>
        <item x="16"/>
        <item m="1" x="38"/>
        <item m="1" x="31"/>
        <item x="13"/>
        <item x="18"/>
        <item x="21"/>
        <item x="24"/>
        <item m="1" x="33"/>
        <item m="1" x="32"/>
        <item x="5"/>
        <item x="8"/>
        <item x="9"/>
        <item x="28"/>
        <item x="29"/>
        <item x="30"/>
        <item t="default"/>
      </items>
    </pivotField>
    <pivotField dataField="1" showAll="0"/>
    <pivotField showAll="0"/>
    <pivotField showAll="0"/>
    <pivotField showAll="0"/>
    <pivotField showAll="0"/>
    <pivotField dataField="1"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
        <item h="1" x="1"/>
        <item h="1" x="2"/>
        <item h="1" x="3"/>
        <item h="1" x="6"/>
        <item h="1" x="0"/>
        <item x="4"/>
        <item h="1" m="1" x="10"/>
        <item h="1" m="1" x="8"/>
        <item h="1" m="1" x="9"/>
        <item h="1" x="5"/>
        <item h="1" x="7"/>
        <item t="default"/>
      </items>
    </pivotField>
  </pivotFields>
  <rowFields count="1">
    <field x="58"/>
  </rowFields>
  <rowItems count="2">
    <i>
      <x v="5"/>
    </i>
    <i t="grand">
      <x/>
    </i>
  </rowItems>
  <colFields count="1">
    <field x="-2"/>
  </colFields>
  <colItems count="2">
    <i>
      <x/>
    </i>
    <i i="1">
      <x v="1"/>
    </i>
  </colItems>
  <pageFields count="2">
    <pageField fld="9" hier="-1"/>
    <pageField fld="8" hier="-1"/>
  </pageFields>
  <dataFields count="2">
    <dataField name="Count of Tipo de Iniciativa" fld="15" subtotal="count" baseField="0" baseItem="0"/>
    <dataField name="Average of T. de Ciclo en días" fld="10" subtotal="average" baseField="13" baseItem="0" numFmtId="1"/>
  </dataFields>
  <formats count="10">
    <format dxfId="92">
      <pivotArea field="15" type="button" dataOnly="0" labelOnly="1" outline="0"/>
    </format>
    <format dxfId="91">
      <pivotArea dataOnly="0" labelOnly="1" outline="0" fieldPosition="0">
        <references count="1">
          <reference field="4294967294" count="1">
            <x v="0"/>
          </reference>
        </references>
      </pivotArea>
    </format>
    <format dxfId="90">
      <pivotArea field="15" type="button" dataOnly="0" labelOnly="1" outline="0"/>
    </format>
    <format dxfId="89">
      <pivotArea field="15" type="button" dataOnly="0" labelOnly="1" outline="0"/>
    </format>
    <format dxfId="88">
      <pivotArea dataOnly="0" labelOnly="1" outline="0" fieldPosition="0">
        <references count="1">
          <reference field="4294967294" count="1">
            <x v="0"/>
          </reference>
        </references>
      </pivotArea>
    </format>
    <format dxfId="87">
      <pivotArea dataOnly="0" labelOnly="1" outline="0" axis="axisValues" fieldPosition="0"/>
    </format>
    <format dxfId="86">
      <pivotArea outline="0" collapsedLevelsAreSubtotals="1" fieldPosition="0">
        <references count="1">
          <reference field="4294967294" count="1" selected="0">
            <x v="1"/>
          </reference>
        </references>
      </pivotArea>
    </format>
    <format dxfId="85">
      <pivotArea dataOnly="0" labelOnly="1" outline="0" fieldPosition="0">
        <references count="1">
          <reference field="4294967294" count="1">
            <x v="1"/>
          </reference>
        </references>
      </pivotArea>
    </format>
    <format dxfId="84">
      <pivotArea field="58" type="button" dataOnly="0" labelOnly="1" outline="0" axis="axisRow" fieldPosition="0"/>
    </format>
    <format dxfId="83">
      <pivotArea dataOnly="0" labelOnly="1" outline="0" fieldPosition="0">
        <references count="1">
          <reference field="4294967294" count="2">
            <x v="0"/>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8DBEEB75-BCE1-4F7F-A897-4C2729CB2701}"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3:C9" firstHeaderRow="0" firstDataRow="1" firstDataCol="1"/>
  <pivotFields count="59">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dataField="1"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6">
    <i>
      <x/>
    </i>
    <i>
      <x v="1"/>
    </i>
    <i>
      <x v="2"/>
    </i>
    <i>
      <x v="3"/>
    </i>
    <i>
      <x v="4"/>
    </i>
    <i t="grand">
      <x/>
    </i>
  </rowItems>
  <colFields count="1">
    <field x="-2"/>
  </colFields>
  <colItems count="2">
    <i>
      <x/>
    </i>
    <i i="1">
      <x v="1"/>
    </i>
  </colItems>
  <dataFields count="2">
    <dataField name="Count of Tipo de Iniciativa" fld="15" subtotal="count" baseField="0" baseItem="0"/>
    <dataField name="Average of T. de Ciclo en días" fld="10" subtotal="average" baseField="13" baseItem="0" numFmtId="1"/>
  </dataFields>
  <formats count="9">
    <format dxfId="101">
      <pivotArea field="15" type="button" dataOnly="0" labelOnly="1" outline="0" axis="axisRow" fieldPosition="0"/>
    </format>
    <format dxfId="100">
      <pivotArea dataOnly="0" labelOnly="1" outline="0" fieldPosition="0">
        <references count="1">
          <reference field="4294967294" count="1">
            <x v="0"/>
          </reference>
        </references>
      </pivotArea>
    </format>
    <format dxfId="99">
      <pivotArea field="15" type="button" dataOnly="0" labelOnly="1" outline="0" axis="axisRow" fieldPosition="0"/>
    </format>
    <format dxfId="98">
      <pivotArea dataOnly="0" labelOnly="1" outline="0" fieldPosition="0">
        <references count="1">
          <reference field="4294967294" count="1">
            <x v="0"/>
          </reference>
        </references>
      </pivotArea>
    </format>
    <format dxfId="97">
      <pivotArea field="15" type="button" dataOnly="0" labelOnly="1" outline="0" axis="axisRow" fieldPosition="0"/>
    </format>
    <format dxfId="96">
      <pivotArea dataOnly="0" labelOnly="1" outline="0" fieldPosition="0">
        <references count="1">
          <reference field="4294967294" count="1">
            <x v="0"/>
          </reference>
        </references>
      </pivotArea>
    </format>
    <format dxfId="95">
      <pivotArea dataOnly="0" labelOnly="1" outline="0" axis="axisValues" fieldPosition="0"/>
    </format>
    <format dxfId="94">
      <pivotArea outline="0" collapsedLevelsAreSubtotals="1" fieldPosition="0">
        <references count="1">
          <reference field="4294967294" count="1" selected="0">
            <x v="1"/>
          </reference>
        </references>
      </pivotArea>
    </format>
    <format dxfId="93">
      <pivotArea dataOnly="0" labelOnly="1" outline="0" fieldPosition="0">
        <references count="1">
          <reference field="4294967294" count="1">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17A14A99-D173-497B-9AA5-61540803A330}"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K3:L8"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6">
        <item x="1"/>
        <item h="1" x="0"/>
        <item h="1" x="2"/>
        <item h="1" x="3"/>
        <item h="1" x="4"/>
        <item t="default"/>
      </items>
    </pivotField>
    <pivotField showAll="0"/>
    <pivotField showAll="0"/>
    <pivotField showAll="0"/>
    <pivotField showAll="0"/>
    <pivotField showAll="0"/>
    <pivotField showAll="0"/>
    <pivotField showAll="0"/>
    <pivotField showAll="0"/>
    <pivotField axis="axisRow" showAll="0">
      <items count="6">
        <item x="0"/>
        <item x="1"/>
        <item x="3"/>
        <item x="2"/>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5">
    <i>
      <x/>
    </i>
    <i>
      <x v="1"/>
    </i>
    <i>
      <x v="2"/>
    </i>
    <i>
      <x v="3"/>
    </i>
    <i t="grand">
      <x/>
    </i>
  </rowItems>
  <colItems count="1">
    <i/>
  </colItems>
  <pageFields count="1">
    <pageField fld="15" hier="-1"/>
  </pageFields>
  <dataFields count="1">
    <dataField name="Count of Tipo de Iniciativa" fld="15" subtotal="count" baseField="0" baseItem="0"/>
  </dataFields>
  <formats count="9">
    <format dxfId="110">
      <pivotArea dataOnly="0" labelOnly="1" outline="0" axis="axisValues" fieldPosition="0"/>
    </format>
    <format dxfId="109">
      <pivotArea dataOnly="0" labelOnly="1" outline="0" axis="axisValues"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field="24" type="button" dataOnly="0" labelOnly="1" outline="0" axis="axisRow" fieldPosition="0"/>
    </format>
    <format dxfId="104">
      <pivotArea dataOnly="0" labelOnly="1" fieldPosition="0">
        <references count="1">
          <reference field="24" count="4">
            <x v="0"/>
            <x v="1"/>
            <x v="2"/>
            <x v="3"/>
          </reference>
        </references>
      </pivotArea>
    </format>
    <format dxfId="103">
      <pivotArea dataOnly="0" labelOnly="1" grandRow="1" outline="0" fieldPosition="0"/>
    </format>
    <format dxfId="102">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2FB941B6-4F36-408A-B7E3-2D62A6A7362E}"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10:C11" firstHeaderRow="0" firstDataRow="1" firstDataCol="1"/>
  <pivotFields count="59">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dataField="1" showAll="0">
      <items count="7">
        <item x="1"/>
        <item m="1" x="5"/>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h="1" x="1"/>
        <item h="1" x="2"/>
        <item h="1" x="3"/>
        <item m="1" x="9"/>
        <item h="1" x="6"/>
        <item h="1" x="0"/>
        <item h="1" m="1" x="8"/>
        <item h="1" x="4"/>
        <item h="1" x="5"/>
        <item h="1" x="7"/>
        <item t="default"/>
      </items>
    </pivotField>
  </pivotFields>
  <rowFields count="2">
    <field x="15"/>
    <field x="58"/>
  </rowFields>
  <rowItems count="1">
    <i t="grand">
      <x/>
    </i>
  </rowItems>
  <colFields count="1">
    <field x="-2"/>
  </colFields>
  <colItems count="2">
    <i>
      <x/>
    </i>
    <i i="1">
      <x v="1"/>
    </i>
  </colItems>
  <dataFields count="2">
    <dataField name="Count of Tipo de Iniciativa" fld="15" subtotal="count" baseField="0" baseItem="0"/>
    <dataField name="Average of T. de Ciclo en días" fld="10" subtotal="average" baseField="13" baseItem="0" numFmtId="1"/>
  </dataFields>
  <formats count="9">
    <format dxfId="51">
      <pivotArea field="15" type="button" dataOnly="0" labelOnly="1" outline="0" axis="axisRow" fieldPosition="0"/>
    </format>
    <format dxfId="50">
      <pivotArea dataOnly="0" labelOnly="1" outline="0" fieldPosition="0">
        <references count="1">
          <reference field="4294967294" count="1">
            <x v="0"/>
          </reference>
        </references>
      </pivotArea>
    </format>
    <format dxfId="49">
      <pivotArea field="15" type="button" dataOnly="0" labelOnly="1" outline="0" axis="axisRow" fieldPosition="0"/>
    </format>
    <format dxfId="48">
      <pivotArea dataOnly="0" labelOnly="1" outline="0" fieldPosition="0">
        <references count="1">
          <reference field="4294967294" count="1">
            <x v="0"/>
          </reference>
        </references>
      </pivotArea>
    </format>
    <format dxfId="47">
      <pivotArea field="15" type="button" dataOnly="0" labelOnly="1" outline="0" axis="axisRow" fieldPosition="0"/>
    </format>
    <format dxfId="46">
      <pivotArea dataOnly="0" labelOnly="1" outline="0" fieldPosition="0">
        <references count="1">
          <reference field="4294967294" count="1">
            <x v="0"/>
          </reference>
        </references>
      </pivotArea>
    </format>
    <format dxfId="45">
      <pivotArea dataOnly="0" labelOnly="1" outline="0" axis="axisValues" fieldPosition="0"/>
    </format>
    <format dxfId="44">
      <pivotArea outline="0" collapsedLevelsAreSubtotals="1" fieldPosition="0">
        <references count="1">
          <reference field="4294967294" count="1" selected="0">
            <x v="1"/>
          </reference>
        </references>
      </pivotArea>
    </format>
    <format dxfId="43">
      <pivotArea dataOnly="0" labelOnly="1" outline="0" fieldPosition="0">
        <references count="1">
          <reference field="4294967294" count="1">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B3315358-29DB-4416-BCED-B70AD2FCD78F}"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iciativas por Proceso">
  <location ref="E3:F31" firstHeaderRow="1" firstDataRow="1" firstDataCol="1"/>
  <pivotFields count="59">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2"/>
        <item x="0"/>
        <item x="4"/>
        <item x="5"/>
        <item m="1" x="7"/>
        <item x="1"/>
        <item m="1" x="8"/>
        <item m="1" x="9"/>
        <item x="6"/>
        <item x="3"/>
        <item t="default"/>
      </items>
    </pivotField>
    <pivotField showAll="0"/>
    <pivotField showAll="0"/>
    <pivotField axis="axisRow" dataField="1" multipleItemSelectionAllowed="1" showAll="0">
      <items count="7">
        <item x="1"/>
        <item m="1" x="5"/>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5"/>
    <field x="12"/>
  </rowFields>
  <rowItems count="28">
    <i>
      <x/>
    </i>
    <i r="1">
      <x/>
    </i>
    <i r="1">
      <x v="1"/>
    </i>
    <i r="1">
      <x v="2"/>
    </i>
    <i r="1">
      <x v="3"/>
    </i>
    <i r="1">
      <x v="5"/>
    </i>
    <i>
      <x v="2"/>
    </i>
    <i r="1">
      <x/>
    </i>
    <i r="1">
      <x v="1"/>
    </i>
    <i r="1">
      <x v="2"/>
    </i>
    <i r="1">
      <x v="3"/>
    </i>
    <i r="1">
      <x v="5"/>
    </i>
    <i r="1">
      <x v="8"/>
    </i>
    <i r="1">
      <x v="9"/>
    </i>
    <i>
      <x v="3"/>
    </i>
    <i r="1">
      <x/>
    </i>
    <i r="1">
      <x v="1"/>
    </i>
    <i r="1">
      <x v="2"/>
    </i>
    <i r="1">
      <x v="3"/>
    </i>
    <i r="1">
      <x v="5"/>
    </i>
    <i>
      <x v="4"/>
    </i>
    <i r="1">
      <x/>
    </i>
    <i r="1">
      <x v="1"/>
    </i>
    <i r="1">
      <x v="3"/>
    </i>
    <i r="1">
      <x v="5"/>
    </i>
    <i>
      <x v="5"/>
    </i>
    <i r="1">
      <x v="2"/>
    </i>
    <i t="grand">
      <x/>
    </i>
  </rowItems>
  <colItems count="1">
    <i/>
  </colItems>
  <dataFields count="1">
    <dataField name="Count of Tipo de Iniciativa" fld="15" subtotal="count" baseField="0" baseItem="0"/>
  </dataFields>
  <formats count="3">
    <format dxfId="54">
      <pivotArea dataOnly="0" labelOnly="1" outline="0" axis="axisValues" fieldPosition="0"/>
    </format>
    <format dxfId="53">
      <pivotArea dataOnly="0" labelOnly="1" outline="0" axis="axisValues" fieldPosition="0"/>
    </format>
    <format dxfId="52">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780A6330-14EE-4679-A5B7-DF4B87997516}"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H3:I10"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7">
        <item x="1"/>
        <item h="1" m="1" x="5"/>
        <item h="1" x="0"/>
        <item h="1" x="2"/>
        <item h="1"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1"/>
        <item x="3"/>
        <item x="2"/>
        <item m="1" x="9"/>
        <item x="6"/>
        <item x="0"/>
        <item m="1" x="8"/>
        <item x="4"/>
        <item x="5"/>
        <item x="7"/>
        <item t="default"/>
      </items>
    </pivotField>
  </pivotFields>
  <rowFields count="1">
    <field x="58"/>
  </rowFields>
  <rowItems count="7">
    <i>
      <x/>
    </i>
    <i>
      <x v="1"/>
    </i>
    <i>
      <x v="2"/>
    </i>
    <i>
      <x v="4"/>
    </i>
    <i>
      <x v="5"/>
    </i>
    <i>
      <x v="7"/>
    </i>
    <i t="grand">
      <x/>
    </i>
  </rowItems>
  <colItems count="1">
    <i/>
  </colItems>
  <pageFields count="1">
    <pageField fld="15" hier="-1"/>
  </pageFields>
  <dataFields count="1">
    <dataField name="Count of Tipo de Iniciativa" fld="15" subtotal="count" baseField="0" baseItem="0"/>
  </dataFields>
  <formats count="3">
    <format dxfId="57">
      <pivotArea dataOnly="0" labelOnly="1" outline="0" axis="axisValues" fieldPosition="0"/>
    </format>
    <format dxfId="56">
      <pivotArea dataOnly="0" labelOnly="1" outline="0" axis="axisValues" fieldPosition="0"/>
    </format>
    <format dxfId="55">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C7A5F317-36CC-48A0-BDBD-3A07522EE743}"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3:C9" firstHeaderRow="0" firstDataRow="1" firstDataCol="1"/>
  <pivotFields count="59">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dataField="1" showAll="0">
      <items count="7">
        <item x="1"/>
        <item m="1" x="5"/>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6">
    <i>
      <x/>
    </i>
    <i>
      <x v="2"/>
    </i>
    <i>
      <x v="3"/>
    </i>
    <i>
      <x v="4"/>
    </i>
    <i>
      <x v="5"/>
    </i>
    <i t="grand">
      <x/>
    </i>
  </rowItems>
  <colFields count="1">
    <field x="-2"/>
  </colFields>
  <colItems count="2">
    <i>
      <x/>
    </i>
    <i i="1">
      <x v="1"/>
    </i>
  </colItems>
  <dataFields count="2">
    <dataField name="Count of Tipo de Iniciativa" fld="15" subtotal="count" baseField="0" baseItem="0"/>
    <dataField name="Average of T. de Ciclo en días" fld="10" subtotal="average" baseField="13" baseItem="0" numFmtId="1"/>
  </dataFields>
  <formats count="9">
    <format dxfId="66">
      <pivotArea field="15" type="button" dataOnly="0" labelOnly="1" outline="0" axis="axisRow" fieldPosition="0"/>
    </format>
    <format dxfId="65">
      <pivotArea dataOnly="0" labelOnly="1" outline="0" fieldPosition="0">
        <references count="1">
          <reference field="4294967294" count="1">
            <x v="0"/>
          </reference>
        </references>
      </pivotArea>
    </format>
    <format dxfId="64">
      <pivotArea field="15" type="button" dataOnly="0" labelOnly="1" outline="0" axis="axisRow" fieldPosition="0"/>
    </format>
    <format dxfId="63">
      <pivotArea dataOnly="0" labelOnly="1" outline="0" fieldPosition="0">
        <references count="1">
          <reference field="4294967294" count="1">
            <x v="0"/>
          </reference>
        </references>
      </pivotArea>
    </format>
    <format dxfId="62">
      <pivotArea field="15" type="button" dataOnly="0" labelOnly="1" outline="0" axis="axisRow" fieldPosition="0"/>
    </format>
    <format dxfId="61">
      <pivotArea dataOnly="0" labelOnly="1" outline="0" fieldPosition="0">
        <references count="1">
          <reference field="4294967294" count="1">
            <x v="0"/>
          </reference>
        </references>
      </pivotArea>
    </format>
    <format dxfId="60">
      <pivotArea dataOnly="0" labelOnly="1" outline="0" axis="axisValues" fieldPosition="0"/>
    </format>
    <format dxfId="59">
      <pivotArea outline="0" collapsedLevelsAreSubtotals="1" fieldPosition="0">
        <references count="1">
          <reference field="4294967294" count="1" selected="0">
            <x v="1"/>
          </reference>
        </references>
      </pivotArea>
    </format>
    <format dxfId="58">
      <pivotArea dataOnly="0" labelOnly="1" outline="0" fieldPosition="0">
        <references count="1">
          <reference field="4294967294" count="1">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4B254515-4E8A-4B32-A527-AFFD0C61FF30}"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30"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2"/>
        <item x="0"/>
        <item x="4"/>
        <item x="5"/>
        <item m="1" x="7"/>
        <item x="1"/>
        <item x="3"/>
        <item x="6"/>
        <item t="default"/>
      </items>
    </pivotField>
    <pivotField showAll="0"/>
    <pivotField showAll="0"/>
    <pivotField axis="axisPage" dataField="1" multipleItemSelectionAllowed="1" showAll="0">
      <items count="6">
        <item sd="0" x="1"/>
        <item sd="0" m="1" x="4"/>
        <item sd="0" x="0"/>
        <item x="2"/>
        <item x="3"/>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sortType="descending">
      <items count="7">
        <item x="0"/>
        <item x="1"/>
        <item m="1" x="4"/>
        <item x="2"/>
        <item m="1"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2"/>
    <field x="24"/>
  </rowFields>
  <rowItems count="27">
    <i>
      <x/>
    </i>
    <i r="1">
      <x/>
    </i>
    <i r="1">
      <x v="5"/>
    </i>
    <i r="1">
      <x v="1"/>
    </i>
    <i>
      <x v="1"/>
    </i>
    <i r="1">
      <x/>
    </i>
    <i r="1">
      <x v="5"/>
    </i>
    <i r="1">
      <x v="3"/>
    </i>
    <i r="1">
      <x v="1"/>
    </i>
    <i>
      <x v="2"/>
    </i>
    <i r="1">
      <x v="5"/>
    </i>
    <i r="1">
      <x v="3"/>
    </i>
    <i r="1">
      <x/>
    </i>
    <i>
      <x v="3"/>
    </i>
    <i r="1">
      <x/>
    </i>
    <i r="1">
      <x v="3"/>
    </i>
    <i r="1">
      <x v="5"/>
    </i>
    <i>
      <x v="5"/>
    </i>
    <i r="1">
      <x/>
    </i>
    <i r="1">
      <x v="3"/>
    </i>
    <i r="1">
      <x v="5"/>
    </i>
    <i r="1">
      <x v="1"/>
    </i>
    <i>
      <x v="6"/>
    </i>
    <i r="1">
      <x/>
    </i>
    <i>
      <x v="7"/>
    </i>
    <i r="1">
      <x v="5"/>
    </i>
    <i t="grand">
      <x/>
    </i>
  </rowItems>
  <colItems count="1">
    <i/>
  </colItems>
  <pageFields count="1">
    <pageField fld="15" hier="-1"/>
  </pageFields>
  <dataFields count="1">
    <dataField name="Count of Tipo de Iniciativa"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888190C4-5C98-4425-8053-CE853F705838}"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8"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7">
        <item sd="0" x="1"/>
        <item sd="0" m="1" x="5"/>
        <item sd="0" x="0"/>
        <item x="2"/>
        <item x="3"/>
        <item x="4"/>
        <item t="default"/>
      </items>
    </pivotField>
    <pivotField showAll="0"/>
    <pivotField showAll="0"/>
    <pivotField axis="axisRow" showAll="0" sortType="descending">
      <items count="34">
        <item x="18"/>
        <item x="5"/>
        <item m="1" x="29"/>
        <item m="1" x="31"/>
        <item x="4"/>
        <item x="7"/>
        <item x="23"/>
        <item x="19"/>
        <item x="10"/>
        <item m="1" x="24"/>
        <item x="15"/>
        <item m="1" x="30"/>
        <item m="1" x="25"/>
        <item x="1"/>
        <item x="16"/>
        <item x="0"/>
        <item m="1" x="28"/>
        <item x="8"/>
        <item x="22"/>
        <item x="12"/>
        <item m="1" x="27"/>
        <item m="1" x="32"/>
        <item x="13"/>
        <item m="1" x="26"/>
        <item x="2"/>
        <item x="3"/>
        <item x="6"/>
        <item x="9"/>
        <item x="11"/>
        <item x="14"/>
        <item x="17"/>
        <item x="20"/>
        <item x="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25">
    <i>
      <x v="17"/>
    </i>
    <i>
      <x v="19"/>
    </i>
    <i>
      <x v="5"/>
    </i>
    <i>
      <x v="8"/>
    </i>
    <i>
      <x v="13"/>
    </i>
    <i>
      <x v="1"/>
    </i>
    <i>
      <x v="15"/>
    </i>
    <i>
      <x v="14"/>
    </i>
    <i>
      <x v="7"/>
    </i>
    <i>
      <x v="10"/>
    </i>
    <i>
      <x v="4"/>
    </i>
    <i>
      <x v="22"/>
    </i>
    <i>
      <x v="27"/>
    </i>
    <i>
      <x v="24"/>
    </i>
    <i>
      <x v="6"/>
    </i>
    <i>
      <x v="28"/>
    </i>
    <i>
      <x v="30"/>
    </i>
    <i>
      <x v="31"/>
    </i>
    <i>
      <x v="29"/>
    </i>
    <i>
      <x v="25"/>
    </i>
    <i>
      <x v="26"/>
    </i>
    <i>
      <x v="32"/>
    </i>
    <i>
      <x/>
    </i>
    <i>
      <x v="18"/>
    </i>
    <i t="grand">
      <x/>
    </i>
  </rowItems>
  <colItems count="1">
    <i/>
  </colItems>
  <pageFields count="1">
    <pageField fld="15" hier="-1"/>
  </pageFields>
  <dataFields count="1">
    <dataField name="Count of Tipo de Iniciativa"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1.xml><?xml version="1.0" encoding="utf-8"?>
<pivotTableDefinition xmlns="http://schemas.openxmlformats.org/spreadsheetml/2006/main" xmlns:mc="http://schemas.openxmlformats.org/markup-compatibility/2006" xmlns:xr="http://schemas.microsoft.com/office/spreadsheetml/2014/revision" mc:Ignorable="xr" xr:uid="{20361D82-22C2-4133-93F2-C453552897AE}"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8"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7">
        <item sd="0" x="1"/>
        <item sd="0" m="1" x="5"/>
        <item sd="0" x="0"/>
        <item x="2"/>
        <item x="3"/>
        <item x="4"/>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sortType="descending">
      <items count="7">
        <item x="0"/>
        <item x="1"/>
        <item x="2"/>
        <item m="1" x="5"/>
        <item x="3"/>
        <item m="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5">
    <i>
      <x/>
    </i>
    <i>
      <x v="4"/>
    </i>
    <i>
      <x v="2"/>
    </i>
    <i>
      <x v="1"/>
    </i>
    <i t="grand">
      <x/>
    </i>
  </rowItems>
  <colItems count="1">
    <i/>
  </colItems>
  <pageFields count="1">
    <pageField fld="15" hier="-1"/>
  </pageFields>
  <dataFields count="1">
    <dataField name="Count of Tipo de Iniciativa"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2.xml><?xml version="1.0" encoding="utf-8"?>
<pivotTableDefinition xmlns="http://schemas.openxmlformats.org/spreadsheetml/2006/main" xmlns:mc="http://schemas.openxmlformats.org/markup-compatibility/2006" xmlns:xr="http://schemas.microsoft.com/office/spreadsheetml/2014/revision" mc:Ignorable="xr" xr:uid="{CF7E77F3-9F7E-4BB4-86FD-1074457E2CBE}"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po de Iniciativa">
  <location ref="A3:B9" firstHeaderRow="1" firstDataRow="1" firstDataCol="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7">
        <item x="1"/>
        <item m="1" x="5"/>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6">
    <i>
      <x/>
    </i>
    <i>
      <x v="2"/>
    </i>
    <i>
      <x v="3"/>
    </i>
    <i>
      <x v="4"/>
    </i>
    <i>
      <x v="5"/>
    </i>
    <i t="grand">
      <x/>
    </i>
  </rowItems>
  <colItems count="1">
    <i/>
  </colItems>
  <dataFields count="1">
    <dataField name="Count of Tipo de Iniciativa" fld="15" subtotal="count" baseField="0" baseItem="0"/>
  </dataFields>
  <formats count="6">
    <format dxfId="35">
      <pivotArea field="15" type="button" dataOnly="0" labelOnly="1" outline="0" axis="axisRow" fieldPosition="0"/>
    </format>
    <format dxfId="34">
      <pivotArea dataOnly="0" labelOnly="1" outline="0" fieldPosition="0">
        <references count="1">
          <reference field="4294967294" count="1">
            <x v="0"/>
          </reference>
        </references>
      </pivotArea>
    </format>
    <format dxfId="33">
      <pivotArea field="15" type="button" dataOnly="0" labelOnly="1" outline="0" axis="axisRow" fieldPosition="0"/>
    </format>
    <format dxfId="32">
      <pivotArea dataOnly="0" labelOnly="1" outline="0" fieldPosition="0">
        <references count="1">
          <reference field="4294967294" count="1">
            <x v="0"/>
          </reference>
        </references>
      </pivotArea>
    </format>
    <format dxfId="31">
      <pivotArea field="15" type="button" dataOnly="0" labelOnly="1" outline="0" axis="axisRow" fieldPosition="0"/>
    </format>
    <format dxfId="30">
      <pivotArea dataOnly="0" labelOnly="1" outline="0" fieldPosition="0">
        <references count="1">
          <reference field="4294967294" count="1">
            <x v="0"/>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3.xml><?xml version="1.0" encoding="utf-8"?>
<pivotTableDefinition xmlns="http://schemas.openxmlformats.org/spreadsheetml/2006/main" xmlns:mc="http://schemas.openxmlformats.org/markup-compatibility/2006" xmlns:xr="http://schemas.microsoft.com/office/spreadsheetml/2014/revision" mc:Ignorable="xr" xr:uid="{08518ACC-8E8D-499E-B8B5-4C3B6346144B}"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H3:H4" firstHeaderRow="1" firstDataRow="1" firstDataCol="0"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7">
        <item x="1"/>
        <item h="1" m="1" x="5"/>
        <item h="1" x="0"/>
        <item h="1" x="2"/>
        <item h="1"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15" hier="-1"/>
  </pageFields>
  <dataFields count="1">
    <dataField name="Count of Tipo de Iniciativa" fld="15" subtotal="count" baseField="0" baseItem="0"/>
  </dataFields>
  <formats count="3">
    <format dxfId="38">
      <pivotArea dataOnly="0" labelOnly="1" outline="0" axis="axisValues" fieldPosition="0"/>
    </format>
    <format dxfId="37">
      <pivotArea dataOnly="0" labelOnly="1" outline="0" axis="axisValues" fieldPosition="0"/>
    </format>
    <format dxfId="36">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4.xml><?xml version="1.0" encoding="utf-8"?>
<pivotTableDefinition xmlns="http://schemas.openxmlformats.org/spreadsheetml/2006/main" xmlns:mc="http://schemas.openxmlformats.org/markup-compatibility/2006" xmlns:xr="http://schemas.microsoft.com/office/spreadsheetml/2014/revision" mc:Ignorable="xr" xr:uid="{EC91FDEF-5F11-49D2-84D1-D433D6345DB8}"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se de la iniciativa">
  <location ref="E3:F31" firstHeaderRow="1" firstDataRow="1" firstDataCol="1"/>
  <pivotFields count="59">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2"/>
        <item x="0"/>
        <item x="4"/>
        <item x="5"/>
        <item m="1" x="7"/>
        <item x="1"/>
        <item x="3"/>
        <item x="6"/>
        <item t="default"/>
      </items>
    </pivotField>
    <pivotField showAll="0"/>
    <pivotField showAll="0"/>
    <pivotField axis="axisRow" dataField="1" multipleItemSelectionAllowed="1" showAll="0">
      <items count="7">
        <item x="1"/>
        <item m="1" x="5"/>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5"/>
    <field x="12"/>
  </rowFields>
  <rowItems count="28">
    <i>
      <x/>
    </i>
    <i r="1">
      <x/>
    </i>
    <i r="1">
      <x v="1"/>
    </i>
    <i r="1">
      <x v="2"/>
    </i>
    <i r="1">
      <x v="3"/>
    </i>
    <i r="1">
      <x v="5"/>
    </i>
    <i>
      <x v="2"/>
    </i>
    <i r="1">
      <x/>
    </i>
    <i r="1">
      <x v="1"/>
    </i>
    <i r="1">
      <x v="2"/>
    </i>
    <i r="1">
      <x v="3"/>
    </i>
    <i r="1">
      <x v="5"/>
    </i>
    <i r="1">
      <x v="6"/>
    </i>
    <i r="1">
      <x v="7"/>
    </i>
    <i>
      <x v="3"/>
    </i>
    <i r="1">
      <x/>
    </i>
    <i r="1">
      <x v="1"/>
    </i>
    <i r="1">
      <x v="2"/>
    </i>
    <i r="1">
      <x v="3"/>
    </i>
    <i r="1">
      <x v="5"/>
    </i>
    <i>
      <x v="4"/>
    </i>
    <i r="1">
      <x/>
    </i>
    <i r="1">
      <x v="1"/>
    </i>
    <i r="1">
      <x v="3"/>
    </i>
    <i r="1">
      <x v="5"/>
    </i>
    <i>
      <x v="5"/>
    </i>
    <i r="1">
      <x v="2"/>
    </i>
    <i t="grand">
      <x/>
    </i>
  </rowItems>
  <colItems count="1">
    <i/>
  </colItems>
  <dataFields count="1">
    <dataField name="Count of Tipo de Iniciativa" fld="15" subtotal="count" baseField="0" baseItem="0"/>
  </dataFields>
  <formats count="4">
    <format dxfId="42">
      <pivotArea dataOnly="0" labelOnly="1" outline="0" axis="axisValues" fieldPosition="0"/>
    </format>
    <format dxfId="41">
      <pivotArea dataOnly="0" labelOnly="1" outline="0" axis="axisValues" fieldPosition="0"/>
    </format>
    <format dxfId="40">
      <pivotArea dataOnly="0" labelOnly="1" outline="0" axis="axisValues" fieldPosition="0"/>
    </format>
    <format dxfId="39">
      <pivotArea dataOnly="0" labelOnly="1" fieldPosition="0">
        <references count="1">
          <reference field="15" count="1">
            <x v="2"/>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5.xml><?xml version="1.0" encoding="utf-8"?>
<pivotTableDefinition xmlns="http://schemas.openxmlformats.org/spreadsheetml/2006/main" xmlns:mc="http://schemas.openxmlformats.org/markup-compatibility/2006" xmlns:xr="http://schemas.microsoft.com/office/spreadsheetml/2014/revision" mc:Ignorable="xr" xr:uid="{B628A2E4-3B16-4BFB-9947-1D8C31DCF57E}"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8"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9">
        <item sd="0" x="1"/>
        <item sd="0" m="1" x="5"/>
        <item sd="0" x="0"/>
        <item m="1" x="6"/>
        <item m="1" x="7"/>
        <item x="2"/>
        <item x="3"/>
        <item x="4"/>
        <item t="default"/>
      </items>
    </pivotField>
    <pivotField showAll="0"/>
    <pivotField showAll="0"/>
    <pivotField axis="axisRow" showAll="0" sortType="descending">
      <items count="34">
        <item x="18"/>
        <item x="5"/>
        <item m="1" x="29"/>
        <item m="1" x="31"/>
        <item x="4"/>
        <item x="7"/>
        <item x="23"/>
        <item x="19"/>
        <item x="10"/>
        <item m="1" x="24"/>
        <item x="15"/>
        <item m="1" x="30"/>
        <item m="1" x="26"/>
        <item m="1" x="25"/>
        <item x="1"/>
        <item x="16"/>
        <item x="0"/>
        <item m="1" x="28"/>
        <item x="8"/>
        <item x="22"/>
        <item x="12"/>
        <item m="1" x="27"/>
        <item m="1" x="32"/>
        <item x="2"/>
        <item x="3"/>
        <item x="6"/>
        <item x="9"/>
        <item x="11"/>
        <item x="13"/>
        <item x="14"/>
        <item x="17"/>
        <item x="20"/>
        <item x="2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25">
    <i>
      <x v="18"/>
    </i>
    <i>
      <x v="20"/>
    </i>
    <i>
      <x v="5"/>
    </i>
    <i>
      <x v="8"/>
    </i>
    <i>
      <x v="14"/>
    </i>
    <i>
      <x v="1"/>
    </i>
    <i>
      <x v="16"/>
    </i>
    <i>
      <x v="15"/>
    </i>
    <i>
      <x v="7"/>
    </i>
    <i>
      <x v="10"/>
    </i>
    <i>
      <x v="4"/>
    </i>
    <i>
      <x v="28"/>
    </i>
    <i>
      <x v="23"/>
    </i>
    <i>
      <x v="25"/>
    </i>
    <i>
      <x v="27"/>
    </i>
    <i>
      <x v="26"/>
    </i>
    <i>
      <x v="6"/>
    </i>
    <i>
      <x v="30"/>
    </i>
    <i>
      <x v="29"/>
    </i>
    <i>
      <x v="31"/>
    </i>
    <i>
      <x v="24"/>
    </i>
    <i>
      <x v="32"/>
    </i>
    <i>
      <x/>
    </i>
    <i>
      <x v="19"/>
    </i>
    <i t="grand">
      <x/>
    </i>
  </rowItems>
  <colItems count="1">
    <i/>
  </colItems>
  <pageFields count="1">
    <pageField fld="15" hier="-1"/>
  </pageFields>
  <dataFields count="1">
    <dataField name="Count of Tipo de Iniciativa"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6.xml><?xml version="1.0" encoding="utf-8"?>
<pivotTableDefinition xmlns="http://schemas.openxmlformats.org/spreadsheetml/2006/main" xmlns:mc="http://schemas.openxmlformats.org/markup-compatibility/2006" xmlns:xr="http://schemas.microsoft.com/office/spreadsheetml/2014/revision" mc:Ignorable="xr" xr:uid="{B4744CAF-FC67-4A9C-A791-37A1F913AE33}"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30"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2"/>
        <item x="0"/>
        <item x="4"/>
        <item x="5"/>
        <item m="1" x="7"/>
        <item x="1"/>
        <item x="3"/>
        <item x="6"/>
        <item t="default"/>
      </items>
    </pivotField>
    <pivotField showAll="0"/>
    <pivotField showAll="0"/>
    <pivotField axis="axisPage" dataField="1" multipleItemSelectionAllowed="1" showAll="0">
      <items count="6">
        <item sd="0" x="1"/>
        <item sd="0" m="1" x="4"/>
        <item sd="0" x="0"/>
        <item x="2"/>
        <item x="3"/>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sortType="descending">
      <items count="7">
        <item x="0"/>
        <item x="1"/>
        <item m="1" x="4"/>
        <item x="2"/>
        <item m="1"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2"/>
    <field x="24"/>
  </rowFields>
  <rowItems count="27">
    <i>
      <x/>
    </i>
    <i r="1">
      <x/>
    </i>
    <i r="1">
      <x v="5"/>
    </i>
    <i r="1">
      <x v="1"/>
    </i>
    <i>
      <x v="1"/>
    </i>
    <i r="1">
      <x/>
    </i>
    <i r="1">
      <x v="5"/>
    </i>
    <i r="1">
      <x v="3"/>
    </i>
    <i r="1">
      <x v="1"/>
    </i>
    <i>
      <x v="2"/>
    </i>
    <i r="1">
      <x v="5"/>
    </i>
    <i r="1">
      <x v="3"/>
    </i>
    <i r="1">
      <x/>
    </i>
    <i>
      <x v="3"/>
    </i>
    <i r="1">
      <x/>
    </i>
    <i r="1">
      <x v="3"/>
    </i>
    <i r="1">
      <x v="5"/>
    </i>
    <i>
      <x v="5"/>
    </i>
    <i r="1">
      <x/>
    </i>
    <i r="1">
      <x v="3"/>
    </i>
    <i r="1">
      <x v="5"/>
    </i>
    <i r="1">
      <x v="1"/>
    </i>
    <i>
      <x v="6"/>
    </i>
    <i r="1">
      <x/>
    </i>
    <i>
      <x v="7"/>
    </i>
    <i r="1">
      <x v="5"/>
    </i>
    <i t="grand">
      <x/>
    </i>
  </rowItems>
  <colItems count="1">
    <i/>
  </colItems>
  <pageFields count="1">
    <pageField fld="15" hier="-1"/>
  </pageFields>
  <dataFields count="1">
    <dataField name="Count of Tipo de Iniciativa"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7.xml><?xml version="1.0" encoding="utf-8"?>
<pivotTableDefinition xmlns="http://schemas.openxmlformats.org/spreadsheetml/2006/main" xmlns:mc="http://schemas.openxmlformats.org/markup-compatibility/2006" xmlns:xr="http://schemas.microsoft.com/office/spreadsheetml/2014/revision" mc:Ignorable="xr" xr:uid="{25EBBECD-8988-424C-8A36-AAC6160F71E3}"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8"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6">
        <item sd="0" x="1"/>
        <item sd="0" m="1" x="4"/>
        <item sd="0" x="0"/>
        <item x="2"/>
        <item x="3"/>
        <item t="default"/>
      </items>
    </pivotField>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sortType="descending">
      <items count="7">
        <item x="0"/>
        <item x="1"/>
        <item m="1" x="4"/>
        <item x="2"/>
        <item m="1"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5">
    <i>
      <x/>
    </i>
    <i>
      <x v="5"/>
    </i>
    <i>
      <x v="3"/>
    </i>
    <i>
      <x v="1"/>
    </i>
    <i t="grand">
      <x/>
    </i>
  </rowItems>
  <colItems count="1">
    <i/>
  </colItems>
  <pageFields count="1">
    <pageField fld="15" hier="-1"/>
  </pageFields>
  <dataFields count="1">
    <dataField name="Count of Tipo de Iniciativa"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8.xml><?xml version="1.0" encoding="utf-8"?>
<pivotTableDefinition xmlns="http://schemas.openxmlformats.org/spreadsheetml/2006/main" xmlns:mc="http://schemas.openxmlformats.org/markup-compatibility/2006" xmlns:xr="http://schemas.microsoft.com/office/spreadsheetml/2014/revision" mc:Ignorable="xr" xr:uid="{FAC0F84D-0338-4C58-9EB9-0F80A53E96D7}"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 firstHeaderRow="1" firstDataRow="1" firstDataCol="1"/>
  <pivotFields count="8">
    <pivotField showAll="0"/>
    <pivotField showAll="0"/>
    <pivotField showAll="0"/>
    <pivotField showAll="0"/>
    <pivotField axis="axisRow" showAll="0">
      <items count="4">
        <item x="2"/>
        <item x="0"/>
        <item x="1"/>
        <item t="default"/>
      </items>
    </pivotField>
    <pivotField showAll="0"/>
    <pivotField showAll="0"/>
    <pivotField showAll="0"/>
  </pivotFields>
  <rowFields count="1">
    <field x="4"/>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9.xml><?xml version="1.0" encoding="utf-8"?>
<pivotTableDefinition xmlns="http://schemas.openxmlformats.org/spreadsheetml/2006/main" xmlns:mc="http://schemas.openxmlformats.org/markup-compatibility/2006" xmlns:xr="http://schemas.microsoft.com/office/spreadsheetml/2014/revision" mc:Ignorable="xr" xr:uid="{C958C2A9-B158-4DEE-991B-0C004DBAECF0}"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olHeaderCaption="Fecha Inicio">
  <location ref="A4:G10" firstHeaderRow="1" firstDataRow="3" firstDataCol="1" rowPageCount="2" colPageCount="1"/>
  <pivotFields count="50">
    <pivotField showAll="0"/>
    <pivotField dataField="1" showAll="0"/>
    <pivotField showAll="0"/>
    <pivotField showAll="0"/>
    <pivotField showAll="0"/>
    <pivotField axis="axisPage" showAll="0">
      <items count="27">
        <item x="6"/>
        <item x="1"/>
        <item x="19"/>
        <item x="13"/>
        <item x="24"/>
        <item x="22"/>
        <item x="16"/>
        <item x="11"/>
        <item x="10"/>
        <item x="23"/>
        <item x="14"/>
        <item x="21"/>
        <item x="12"/>
        <item x="15"/>
        <item x="3"/>
        <item x="2"/>
        <item x="17"/>
        <item x="4"/>
        <item x="0"/>
        <item x="20"/>
        <item x="8"/>
        <item x="7"/>
        <item x="5"/>
        <item x="9"/>
        <item x="25"/>
        <item x="18"/>
        <item t="default"/>
      </items>
    </pivotField>
    <pivotField outline="0" showAll="0">
      <items count="32">
        <item x="19"/>
        <item x="22"/>
        <item x="26"/>
        <item x="13"/>
        <item x="8"/>
        <item x="21"/>
        <item x="16"/>
        <item x="20"/>
        <item x="24"/>
        <item x="27"/>
        <item x="1"/>
        <item x="11"/>
        <item x="6"/>
        <item x="15"/>
        <item x="18"/>
        <item x="3"/>
        <item x="10"/>
        <item x="9"/>
        <item x="5"/>
        <item x="14"/>
        <item x="25"/>
        <item x="29"/>
        <item x="28"/>
        <item x="2"/>
        <item x="12"/>
        <item x="17"/>
        <item x="4"/>
        <item x="30"/>
        <item x="0"/>
        <item x="7"/>
        <item x="23"/>
        <item t="default"/>
      </items>
    </pivotField>
    <pivotField axis="axisPage" multipleItemSelectionAllowed="1" showAll="0">
      <items count="22">
        <item x="10"/>
        <item x="4"/>
        <item x="13"/>
        <item x="6"/>
        <item x="16"/>
        <item x="7"/>
        <item x="2"/>
        <item x="0"/>
        <item x="5"/>
        <item x="8"/>
        <item x="20"/>
        <item x="1"/>
        <item x="15"/>
        <item x="3"/>
        <item x="11"/>
        <item x="17"/>
        <item x="12"/>
        <item x="9"/>
        <item x="14"/>
        <item x="18"/>
        <item x="19"/>
        <item t="default"/>
      </items>
    </pivotField>
    <pivotField showAll="0"/>
    <pivotField showAll="0">
      <items count="6">
        <item x="2"/>
        <item x="1"/>
        <item x="0"/>
        <item x="3"/>
        <item x="4"/>
        <item t="default"/>
      </items>
    </pivotField>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15">
        <item x="0"/>
        <item x="1"/>
        <item x="2"/>
        <item x="3"/>
        <item x="4"/>
        <item x="5"/>
        <item x="6"/>
        <item x="7"/>
        <item x="8"/>
        <item x="9"/>
        <item x="10"/>
        <item x="11"/>
        <item x="12"/>
        <item x="13"/>
        <item t="default"/>
      </items>
    </pivotField>
    <pivotField axis="axisCol" showAll="0" defaultSubtotal="0">
      <items count="7">
        <item sd="0" x="0"/>
        <item sd="0" x="1"/>
        <item x="2"/>
        <item sd="0" x="3"/>
        <item sd="0" x="4"/>
        <item sd="0" x="5"/>
        <item x="6"/>
      </items>
    </pivotField>
  </pivotFields>
  <rowFields count="1">
    <field x="13"/>
  </rowFields>
  <rowItems count="4">
    <i>
      <x/>
    </i>
    <i>
      <x v="1"/>
    </i>
    <i>
      <x v="2"/>
    </i>
    <i t="grand">
      <x/>
    </i>
  </rowItems>
  <colFields count="2">
    <field x="49"/>
    <field x="48"/>
  </colFields>
  <colItems count="6">
    <i>
      <x/>
    </i>
    <i>
      <x v="1"/>
    </i>
    <i>
      <x v="3"/>
    </i>
    <i>
      <x v="4"/>
    </i>
    <i>
      <x v="5"/>
    </i>
    <i t="grand">
      <x/>
    </i>
  </colItems>
  <pageFields count="2">
    <pageField fld="5" hier="-1"/>
    <pageField fld="7" hier="-1"/>
  </pageFields>
  <dataFields count="1">
    <dataField name="Cuenta de Ranking General" fld="1"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0.xml><?xml version="1.0" encoding="utf-8"?>
<pivotTableDefinition xmlns="http://schemas.openxmlformats.org/spreadsheetml/2006/main" xmlns:mc="http://schemas.openxmlformats.org/markup-compatibility/2006" xmlns:xr="http://schemas.microsoft.com/office/spreadsheetml/2014/revision" mc:Ignorable="xr" xr:uid="{731F4D06-9734-440B-9D75-73F1259149FB}" name="TablaDinámica9"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70:C74" firstHeaderRow="0" firstDataRow="1" firstDataCol="1" rowPageCount="3" colPageCount="1"/>
  <pivotFields count="50">
    <pivotField showAll="0"/>
    <pivotField showAll="0"/>
    <pivotField showAll="0"/>
    <pivotField dataField="1" showAll="0"/>
    <pivotField showAll="0"/>
    <pivotField axis="axisPage" showAll="0">
      <items count="27">
        <item x="6"/>
        <item x="1"/>
        <item x="19"/>
        <item x="13"/>
        <item x="24"/>
        <item x="22"/>
        <item x="16"/>
        <item x="11"/>
        <item x="10"/>
        <item x="23"/>
        <item x="14"/>
        <item x="21"/>
        <item x="12"/>
        <item x="15"/>
        <item x="3"/>
        <item x="2"/>
        <item x="17"/>
        <item x="4"/>
        <item x="0"/>
        <item x="20"/>
        <item x="8"/>
        <item x="7"/>
        <item x="5"/>
        <item x="9"/>
        <item x="25"/>
        <item x="18"/>
        <item t="default"/>
      </items>
    </pivotField>
    <pivotField axis="axisPage" showAll="0">
      <items count="32">
        <item x="19"/>
        <item x="22"/>
        <item x="26"/>
        <item x="13"/>
        <item x="8"/>
        <item x="21"/>
        <item x="16"/>
        <item x="20"/>
        <item x="24"/>
        <item x="27"/>
        <item x="1"/>
        <item x="11"/>
        <item x="6"/>
        <item x="15"/>
        <item x="18"/>
        <item x="3"/>
        <item x="10"/>
        <item x="9"/>
        <item x="5"/>
        <item x="14"/>
        <item x="25"/>
        <item x="29"/>
        <item x="28"/>
        <item x="2"/>
        <item x="12"/>
        <item x="17"/>
        <item x="4"/>
        <item x="30"/>
        <item x="0"/>
        <item x="7"/>
        <item x="23"/>
        <item t="default"/>
      </items>
    </pivotField>
    <pivotField axis="axisPage" showAll="0">
      <items count="22">
        <item x="10"/>
        <item x="4"/>
        <item x="13"/>
        <item x="6"/>
        <item x="16"/>
        <item x="7"/>
        <item x="2"/>
        <item x="0"/>
        <item x="5"/>
        <item x="8"/>
        <item x="20"/>
        <item x="1"/>
        <item x="15"/>
        <item x="3"/>
        <item x="11"/>
        <item x="17"/>
        <item x="12"/>
        <item x="9"/>
        <item x="14"/>
        <item x="18"/>
        <item x="19"/>
        <item t="default"/>
      </items>
    </pivotField>
    <pivotField dataField="1"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7">
        <item x="0"/>
        <item x="1"/>
        <item x="2"/>
        <item x="3"/>
        <item x="4"/>
        <item x="5"/>
        <item x="6"/>
      </items>
    </pivotField>
  </pivotFields>
  <rowFields count="1">
    <field x="13"/>
  </rowFields>
  <rowItems count="4">
    <i>
      <x/>
    </i>
    <i>
      <x v="1"/>
    </i>
    <i>
      <x v="2"/>
    </i>
    <i t="grand">
      <x/>
    </i>
  </rowItems>
  <colFields count="1">
    <field x="-2"/>
  </colFields>
  <colItems count="2">
    <i>
      <x/>
    </i>
    <i i="1">
      <x v="1"/>
    </i>
  </colItems>
  <pageFields count="3">
    <pageField fld="5" hier="-1"/>
    <pageField fld="6" hier="-1"/>
    <pageField fld="7" hier="-1"/>
  </pageFields>
  <dataFields count="2">
    <dataField name="Cuenta de Iniciativa" fld="3" subtotal="count" baseField="0" baseItem="0"/>
    <dataField name="Promedio de T. de Ciclo en días" fld="8" subtotal="average" baseField="13" baseItem="0" numFmtId="169"/>
  </dataFields>
  <formats count="1">
    <format dxfId="1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1.xml><?xml version="1.0" encoding="utf-8"?>
<pivotTableDefinition xmlns="http://schemas.openxmlformats.org/spreadsheetml/2006/main" xmlns:mc="http://schemas.openxmlformats.org/markup-compatibility/2006" xmlns:xr="http://schemas.microsoft.com/office/spreadsheetml/2014/revision" mc:Ignorable="xr" xr:uid="{FBE8CF5D-02E3-4EBF-8EF7-07592743B6FC}" name="TablaDinámica8"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41:B62" firstHeaderRow="1" firstDataRow="1" firstDataCol="1" rowPageCount="3" colPageCount="1"/>
  <pivotFields count="50">
    <pivotField showAll="0"/>
    <pivotField showAll="0"/>
    <pivotField showAll="0"/>
    <pivotField dataField="1" showAll="0"/>
    <pivotField showAll="0"/>
    <pivotField axis="axisPage" showAll="0">
      <items count="27">
        <item x="6"/>
        <item x="1"/>
        <item x="19"/>
        <item x="13"/>
        <item x="24"/>
        <item x="22"/>
        <item x="16"/>
        <item x="11"/>
        <item x="10"/>
        <item x="23"/>
        <item x="14"/>
        <item x="21"/>
        <item x="12"/>
        <item x="15"/>
        <item x="3"/>
        <item x="2"/>
        <item x="17"/>
        <item x="4"/>
        <item x="0"/>
        <item x="20"/>
        <item x="8"/>
        <item x="7"/>
        <item x="5"/>
        <item x="9"/>
        <item x="25"/>
        <item x="18"/>
        <item t="default"/>
      </items>
    </pivotField>
    <pivotField axis="axisPage" showAll="0">
      <items count="32">
        <item x="19"/>
        <item x="22"/>
        <item x="26"/>
        <item x="13"/>
        <item x="8"/>
        <item x="21"/>
        <item x="16"/>
        <item x="20"/>
        <item x="24"/>
        <item x="27"/>
        <item x="1"/>
        <item x="11"/>
        <item x="6"/>
        <item x="15"/>
        <item x="18"/>
        <item x="3"/>
        <item x="10"/>
        <item x="9"/>
        <item x="5"/>
        <item x="14"/>
        <item x="25"/>
        <item x="29"/>
        <item x="28"/>
        <item x="2"/>
        <item x="12"/>
        <item x="17"/>
        <item x="4"/>
        <item x="30"/>
        <item x="0"/>
        <item x="7"/>
        <item x="23"/>
        <item t="default"/>
      </items>
    </pivotField>
    <pivotField axis="axisPage" showAll="0">
      <items count="22">
        <item x="10"/>
        <item x="4"/>
        <item x="13"/>
        <item x="6"/>
        <item x="16"/>
        <item x="7"/>
        <item x="2"/>
        <item x="0"/>
        <item x="5"/>
        <item x="8"/>
        <item x="20"/>
        <item x="1"/>
        <item x="15"/>
        <item x="3"/>
        <item x="11"/>
        <item x="17"/>
        <item x="12"/>
        <item x="9"/>
        <item x="14"/>
        <item x="18"/>
        <item x="19"/>
        <item t="default"/>
      </items>
    </pivotField>
    <pivotField showAll="0"/>
    <pivotField showAll="0"/>
    <pivotField axis="axisRow" showAll="0">
      <items count="8">
        <item x="4"/>
        <item x="2"/>
        <item x="1"/>
        <item x="3"/>
        <item x="5"/>
        <item x="6"/>
        <item x="0"/>
        <item t="default"/>
      </items>
    </pivotField>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7">
        <item x="0"/>
        <item x="1"/>
        <item x="2"/>
        <item x="3"/>
        <item x="4"/>
        <item x="5"/>
        <item x="6"/>
      </items>
    </pivotField>
  </pivotFields>
  <rowFields count="2">
    <field x="13"/>
    <field x="10"/>
  </rowFields>
  <rowItems count="21">
    <i>
      <x/>
    </i>
    <i r="1">
      <x/>
    </i>
    <i r="1">
      <x v="1"/>
    </i>
    <i r="1">
      <x v="2"/>
    </i>
    <i r="1">
      <x v="3"/>
    </i>
    <i r="1">
      <x v="4"/>
    </i>
    <i r="1">
      <x v="6"/>
    </i>
    <i>
      <x v="1"/>
    </i>
    <i r="1">
      <x/>
    </i>
    <i r="1">
      <x v="1"/>
    </i>
    <i r="1">
      <x v="2"/>
    </i>
    <i r="1">
      <x v="3"/>
    </i>
    <i r="1">
      <x v="4"/>
    </i>
    <i r="1">
      <x v="5"/>
    </i>
    <i r="1">
      <x v="6"/>
    </i>
    <i>
      <x v="2"/>
    </i>
    <i r="1">
      <x v="1"/>
    </i>
    <i r="1">
      <x v="2"/>
    </i>
    <i r="1">
      <x v="4"/>
    </i>
    <i r="1">
      <x v="6"/>
    </i>
    <i t="grand">
      <x/>
    </i>
  </rowItems>
  <colItems count="1">
    <i/>
  </colItems>
  <pageFields count="3">
    <pageField fld="5" hier="-1"/>
    <pageField fld="6" hier="-1"/>
    <pageField fld="7" hier="-1"/>
  </pageFields>
  <dataFields count="1">
    <dataField name="Cuenta de Iniciativa"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2.xml><?xml version="1.0" encoding="utf-8"?>
<pivotTableDefinition xmlns="http://schemas.openxmlformats.org/spreadsheetml/2006/main" xmlns:mc="http://schemas.openxmlformats.org/markup-compatibility/2006" xmlns:xr="http://schemas.microsoft.com/office/spreadsheetml/2014/revision" mc:Ignorable="xr" xr:uid="{DF6EEA09-BA1A-432B-B32F-0810D555E2E3}" name="TablaDinámica7"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A21:B28" firstHeaderRow="1" firstDataRow="1" firstDataCol="1" rowPageCount="3" colPageCount="1"/>
  <pivotFields count="50">
    <pivotField showAll="0"/>
    <pivotField showAll="0"/>
    <pivotField showAll="0"/>
    <pivotField dataField="1" showAll="0"/>
    <pivotField showAll="0"/>
    <pivotField axis="axisPage" showAll="0">
      <items count="27">
        <item x="6"/>
        <item x="1"/>
        <item x="19"/>
        <item x="13"/>
        <item x="24"/>
        <item x="22"/>
        <item x="16"/>
        <item x="11"/>
        <item x="10"/>
        <item x="23"/>
        <item x="14"/>
        <item x="21"/>
        <item x="12"/>
        <item x="15"/>
        <item x="3"/>
        <item x="2"/>
        <item x="17"/>
        <item x="4"/>
        <item x="0"/>
        <item x="20"/>
        <item x="8"/>
        <item x="7"/>
        <item x="5"/>
        <item x="9"/>
        <item x="25"/>
        <item x="18"/>
        <item t="default"/>
      </items>
    </pivotField>
    <pivotField axis="axisPage" showAll="0">
      <items count="32">
        <item x="19"/>
        <item x="22"/>
        <item x="26"/>
        <item x="13"/>
        <item x="8"/>
        <item x="21"/>
        <item x="16"/>
        <item x="20"/>
        <item x="24"/>
        <item x="27"/>
        <item x="1"/>
        <item x="11"/>
        <item x="6"/>
        <item x="15"/>
        <item x="18"/>
        <item x="3"/>
        <item x="10"/>
        <item x="9"/>
        <item x="5"/>
        <item x="14"/>
        <item x="25"/>
        <item x="29"/>
        <item x="28"/>
        <item x="2"/>
        <item x="12"/>
        <item x="17"/>
        <item x="4"/>
        <item x="30"/>
        <item x="0"/>
        <item x="7"/>
        <item x="23"/>
        <item t="default"/>
      </items>
    </pivotField>
    <pivotField axis="axisPage" showAll="0">
      <items count="22">
        <item x="10"/>
        <item x="4"/>
        <item x="13"/>
        <item x="6"/>
        <item x="16"/>
        <item x="7"/>
        <item x="2"/>
        <item x="0"/>
        <item x="5"/>
        <item x="8"/>
        <item x="20"/>
        <item x="1"/>
        <item x="15"/>
        <item x="3"/>
        <item x="11"/>
        <item x="17"/>
        <item x="12"/>
        <item x="9"/>
        <item x="14"/>
        <item x="18"/>
        <item x="19"/>
        <item t="default"/>
      </items>
    </pivotField>
    <pivotField showAll="0">
      <items count="60">
        <item x="7"/>
        <item x="0"/>
        <item x="4"/>
        <item x="58"/>
        <item x="13"/>
        <item x="22"/>
        <item x="24"/>
        <item x="11"/>
        <item x="2"/>
        <item x="28"/>
        <item x="49"/>
        <item x="15"/>
        <item x="42"/>
        <item x="3"/>
        <item x="26"/>
        <item x="10"/>
        <item x="21"/>
        <item x="35"/>
        <item x="29"/>
        <item x="5"/>
        <item x="9"/>
        <item x="36"/>
        <item x="33"/>
        <item x="56"/>
        <item x="53"/>
        <item x="17"/>
        <item x="55"/>
        <item x="47"/>
        <item x="6"/>
        <item x="54"/>
        <item x="51"/>
        <item x="30"/>
        <item x="40"/>
        <item x="8"/>
        <item x="12"/>
        <item x="1"/>
        <item x="18"/>
        <item x="43"/>
        <item x="16"/>
        <item x="19"/>
        <item x="23"/>
        <item x="52"/>
        <item x="20"/>
        <item x="44"/>
        <item x="25"/>
        <item x="31"/>
        <item x="37"/>
        <item x="46"/>
        <item x="38"/>
        <item x="48"/>
        <item x="45"/>
        <item x="57"/>
        <item x="34"/>
        <item x="14"/>
        <item x="32"/>
        <item x="41"/>
        <item x="50"/>
        <item x="27"/>
        <item x="39"/>
        <item t="default"/>
      </items>
    </pivotField>
    <pivotField axis="axisRow" showAll="0">
      <items count="6">
        <item x="2"/>
        <item x="1"/>
        <item x="0"/>
        <item x="3"/>
        <item x="4"/>
        <item t="default"/>
      </items>
    </pivotField>
    <pivotField showAll="0"/>
    <pivotField showAll="0"/>
    <pivotField showAll="0"/>
    <pivotField axis="axisRow" showAll="0">
      <items count="4">
        <item x="0"/>
        <item h="1" x="2"/>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7">
        <item x="0"/>
        <item x="1"/>
        <item x="2"/>
        <item x="3"/>
        <item x="4"/>
        <item x="5"/>
        <item x="6"/>
      </items>
    </pivotField>
  </pivotFields>
  <rowFields count="2">
    <field x="13"/>
    <field x="9"/>
  </rowFields>
  <rowItems count="7">
    <i>
      <x/>
    </i>
    <i r="1">
      <x/>
    </i>
    <i r="1">
      <x v="1"/>
    </i>
    <i r="1">
      <x v="2"/>
    </i>
    <i r="1">
      <x v="3"/>
    </i>
    <i r="1">
      <x v="4"/>
    </i>
    <i t="grand">
      <x/>
    </i>
  </rowItems>
  <colItems count="1">
    <i/>
  </colItems>
  <pageFields count="3">
    <pageField fld="5" hier="-1"/>
    <pageField fld="6" hier="-1"/>
    <pageField fld="7" hier="-1"/>
  </pageFields>
  <dataFields count="1">
    <dataField name="Cuenta de Iniciativa"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3.xml><?xml version="1.0" encoding="utf-8"?>
<pivotTableDefinition xmlns="http://schemas.openxmlformats.org/spreadsheetml/2006/main" xmlns:mc="http://schemas.openxmlformats.org/markup-compatibility/2006" xmlns:xr="http://schemas.microsoft.com/office/spreadsheetml/2014/revision" mc:Ignorable="xr" xr:uid="{776673C9-86CC-4B02-AC49-155F05844144}" name="TablaDinámica4" cacheId="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location ref="A5:B9" firstHeaderRow="1" firstDataRow="1" firstDataCol="1" rowPageCount="3" colPageCount="1"/>
  <pivotFields count="61">
    <pivotField showAll="0"/>
    <pivotField showAll="0"/>
    <pivotField showAll="0"/>
    <pivotField showAll="0"/>
    <pivotField dataField="1" showAll="0"/>
    <pivotField showAll="0"/>
    <pivotField showAll="0"/>
    <pivotField axis="axisPage" showAll="0">
      <items count="39">
        <item x="7"/>
        <item x="0"/>
        <item x="30"/>
        <item x="18"/>
        <item x="36"/>
        <item x="34"/>
        <item x="25"/>
        <item x="11"/>
        <item x="14"/>
        <item m="1" x="37"/>
        <item x="19"/>
        <item x="33"/>
        <item x="17"/>
        <item x="21"/>
        <item x="4"/>
        <item x="6"/>
        <item x="24"/>
        <item x="9"/>
        <item x="1"/>
        <item x="16"/>
        <item x="20"/>
        <item x="12"/>
        <item x="10"/>
        <item x="15"/>
        <item x="13"/>
        <item x="23"/>
        <item x="2"/>
        <item x="3"/>
        <item x="5"/>
        <item x="8"/>
        <item x="22"/>
        <item x="26"/>
        <item x="27"/>
        <item x="28"/>
        <item x="29"/>
        <item x="31"/>
        <item x="32"/>
        <item x="35"/>
        <item t="default"/>
      </items>
    </pivotField>
    <pivotField axis="axisPage" showAll="0">
      <items count="77">
        <item m="1" x="69"/>
        <item m="1" x="70"/>
        <item m="1" x="72"/>
        <item x="20"/>
        <item x="17"/>
        <item x="57"/>
        <item m="1" x="68"/>
        <item x="48"/>
        <item m="1" x="71"/>
        <item m="1" x="73"/>
        <item x="42"/>
        <item x="25"/>
        <item x="7"/>
        <item m="1" x="67"/>
        <item x="27"/>
        <item x="4"/>
        <item x="15"/>
        <item x="18"/>
        <item m="1" x="64"/>
        <item m="1" x="66"/>
        <item x="26"/>
        <item x="62"/>
        <item m="1" x="74"/>
        <item x="6"/>
        <item x="19"/>
        <item x="29"/>
        <item x="11"/>
        <item m="1" x="75"/>
        <item m="1" x="63"/>
        <item m="1" x="65"/>
        <item x="40"/>
        <item x="0"/>
        <item x="1"/>
        <item x="2"/>
        <item x="3"/>
        <item x="5"/>
        <item x="8"/>
        <item x="9"/>
        <item x="10"/>
        <item x="12"/>
        <item x="13"/>
        <item x="14"/>
        <item x="16"/>
        <item x="21"/>
        <item x="22"/>
        <item x="23"/>
        <item x="24"/>
        <item x="28"/>
        <item x="30"/>
        <item x="31"/>
        <item x="32"/>
        <item x="33"/>
        <item x="34"/>
        <item x="35"/>
        <item x="36"/>
        <item x="37"/>
        <item x="38"/>
        <item x="39"/>
        <item x="41"/>
        <item x="43"/>
        <item x="44"/>
        <item x="45"/>
        <item x="46"/>
        <item x="47"/>
        <item x="49"/>
        <item x="50"/>
        <item x="51"/>
        <item x="52"/>
        <item x="53"/>
        <item x="54"/>
        <item x="55"/>
        <item x="56"/>
        <item x="58"/>
        <item x="59"/>
        <item x="60"/>
        <item x="61"/>
        <item t="default"/>
      </items>
    </pivotField>
    <pivotField axis="axisPage" multipleItemSelectionAllowed="1" showAll="0">
      <items count="35">
        <item x="10"/>
        <item x="7"/>
        <item x="22"/>
        <item x="12"/>
        <item x="27"/>
        <item x="14"/>
        <item x="4"/>
        <item x="11"/>
        <item x="1"/>
        <item m="1" x="32"/>
        <item m="1" x="33"/>
        <item x="19"/>
        <item x="3"/>
        <item x="15"/>
        <item x="23"/>
        <item x="6"/>
        <item x="20"/>
        <item x="17"/>
        <item x="25"/>
        <item x="31"/>
        <item x="16"/>
        <item x="0"/>
        <item x="2"/>
        <item x="5"/>
        <item x="8"/>
        <item x="9"/>
        <item x="13"/>
        <item x="18"/>
        <item x="21"/>
        <item x="24"/>
        <item x="26"/>
        <item x="28"/>
        <item x="29"/>
        <item x="30"/>
        <item t="default"/>
      </items>
    </pivotField>
    <pivotField showAll="0"/>
    <pivotField showAll="0"/>
    <pivotField showAll="0"/>
    <pivotField showAll="0"/>
    <pivotField showAll="0"/>
    <pivotField axis="axisRow" showAll="0">
      <items count="7">
        <item x="1"/>
        <item x="2"/>
        <item x="0"/>
        <item h="1" m="1" x="5"/>
        <item h="1"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1"/>
        <item x="2"/>
        <item x="3"/>
        <item x="0"/>
        <item x="4"/>
        <item t="default"/>
      </items>
    </pivotField>
  </pivotFields>
  <rowFields count="1">
    <field x="15"/>
  </rowFields>
  <rowItems count="4">
    <i>
      <x/>
    </i>
    <i>
      <x v="1"/>
    </i>
    <i>
      <x v="2"/>
    </i>
    <i t="grand">
      <x/>
    </i>
  </rowItems>
  <colItems count="1">
    <i/>
  </colItems>
  <pageFields count="3">
    <pageField fld="7" hier="-1"/>
    <pageField fld="8" hier="-1"/>
    <pageField fld="9" hier="-1"/>
  </pageFields>
  <dataFields count="1">
    <dataField name="Cuenta de Iniciativa" fld="4" subtotal="count" baseField="0" baseItem="0"/>
  </dataFields>
  <chartFormats count="14">
    <chartFormat chart="2" format="39" series="1">
      <pivotArea type="data" outline="0" fieldPosition="0">
        <references count="1">
          <reference field="15" count="1" selected="0">
            <x v="0"/>
          </reference>
        </references>
      </pivotArea>
    </chartFormat>
    <chartFormat chart="2" format="40" series="1">
      <pivotArea type="data" outline="0" fieldPosition="0">
        <references count="1">
          <reference field="15" count="1" selected="0">
            <x v="1"/>
          </reference>
        </references>
      </pivotArea>
    </chartFormat>
    <chartFormat chart="2" format="41" series="1">
      <pivotArea type="data" outline="0" fieldPosition="0">
        <references count="1">
          <reference field="15" count="1" selected="0">
            <x v="2"/>
          </reference>
        </references>
      </pivotArea>
    </chartFormat>
    <chartFormat chart="1" format="36" series="1">
      <pivotArea type="data" outline="0" fieldPosition="0">
        <references count="1">
          <reference field="15" count="1" selected="0">
            <x v="0"/>
          </reference>
        </references>
      </pivotArea>
    </chartFormat>
    <chartFormat chart="1" format="37" series="1">
      <pivotArea type="data" outline="0" fieldPosition="0">
        <references count="1">
          <reference field="15" count="1" selected="0">
            <x v="1"/>
          </reference>
        </references>
      </pivotArea>
    </chartFormat>
    <chartFormat chart="1" format="38" series="1">
      <pivotArea type="data" outline="0" fieldPosition="0">
        <references count="1">
          <reference field="15" count="1" selected="0">
            <x v="2"/>
          </reference>
        </references>
      </pivotArea>
    </chartFormat>
    <chartFormat chart="0" format="33" series="1">
      <pivotArea type="data" outline="0" fieldPosition="0">
        <references count="1">
          <reference field="15" count="1" selected="0">
            <x v="0"/>
          </reference>
        </references>
      </pivotArea>
    </chartFormat>
    <chartFormat chart="0" format="34" series="1">
      <pivotArea type="data" outline="0" fieldPosition="0">
        <references count="1">
          <reference field="15" count="1" selected="0">
            <x v="1"/>
          </reference>
        </references>
      </pivotArea>
    </chartFormat>
    <chartFormat chart="0" format="35" series="1">
      <pivotArea type="data" outline="0" fieldPosition="0">
        <references count="1">
          <reference field="15" count="1" selected="0">
            <x v="2"/>
          </reference>
        </references>
      </pivotArea>
    </chartFormat>
    <chartFormat chart="3" format="38" series="1">
      <pivotArea type="data" outline="0" fieldPosition="0">
        <references count="1">
          <reference field="15" count="1" selected="0">
            <x v="2"/>
          </reference>
        </references>
      </pivotArea>
    </chartFormat>
    <chartFormat chart="3" format="39" series="1">
      <pivotArea type="data" outline="0" fieldPosition="0">
        <references count="2">
          <reference field="4294967294" count="1" selected="0">
            <x v="0"/>
          </reference>
          <reference field="15" count="1" selected="0">
            <x v="1"/>
          </reference>
        </references>
      </pivotArea>
    </chartFormat>
    <chartFormat chart="3" format="40" series="1">
      <pivotArea type="data" outline="0" fieldPosition="0">
        <references count="2">
          <reference field="4294967294" count="1" selected="0">
            <x v="0"/>
          </reference>
          <reference field="15" count="1" selected="0">
            <x v="2"/>
          </reference>
        </references>
      </pivotArea>
    </chartFormat>
    <chartFormat chart="3" format="41" series="1">
      <pivotArea type="data" outline="0" fieldPosition="0">
        <references count="2">
          <reference field="4294967294" count="1" selected="0">
            <x v="0"/>
          </reference>
          <reference field="15" count="1" selected="0">
            <x v="0"/>
          </reference>
        </references>
      </pivotArea>
    </chartFormat>
    <chartFormat chart="3" format="4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7F957C-F8BD-469A-A3EB-22F2C2887BAE}" name="Tabla1" displayName="Tabla1" ref="A4:O86" totalsRowShown="0" headerRowDxfId="563" dataDxfId="562" tableBorderDxfId="561">
  <autoFilter ref="A4:O86" xr:uid="{367F957C-F8BD-469A-A3EB-22F2C2887BAE}">
    <filterColumn colId="4">
      <filters>
        <filter val="Proyecto nuevo"/>
      </filters>
    </filterColumn>
    <filterColumn colId="5">
      <filters>
        <filter val="Digital (IT Local / SSC)"/>
        <filter val="Digital / IT"/>
        <filter val="Externo /IT"/>
        <filter val="IT Corporativo"/>
        <filter val="IT Local"/>
        <filter val="IT local/digital"/>
      </filters>
    </filterColumn>
  </autoFilter>
  <tableColumns count="15">
    <tableColumn id="1" xr3:uid="{FC907B37-8EB8-436F-BC23-8A99116F3756}" name="#" dataDxfId="560"/>
    <tableColumn id="14" xr3:uid="{01731F3E-01EE-4FDA-B67F-9DC8985DF10D}" name="Listado enviado por " dataDxfId="559"/>
    <tableColumn id="2" xr3:uid="{B608A136-2439-4AF9-A652-AB6647E1C185}" name="Iniciativa" dataDxfId="558"/>
    <tableColumn id="3" xr3:uid="{D414BF6F-8D2E-4B36-BB9B-E042E6220B1C}" name="Clasificación" dataDxfId="557"/>
    <tableColumn id="4" xr3:uid="{AE718156-F059-44C9-9130-148912B7ED02}" name="Tipo de Iniciativa" dataDxfId="556"/>
    <tableColumn id="5" xr3:uid="{B2965CF0-7174-47B1-B09C-7559FFAA30D3}" name="Área de dependencia " dataDxfId="555"/>
    <tableColumn id="6" xr3:uid="{903150D4-B67C-44E5-AF69-A86C298C81EC}" name="Dueño del Proceso" dataDxfId="554"/>
    <tableColumn id="7" xr3:uid="{5D9DB076-4FEA-4CE9-B06F-D5C5567D446C}" name="Business Lead / Requestor" dataDxfId="553"/>
    <tableColumn id="15" xr3:uid="{221BF1D2-83FC-4DEA-A499-C9ECC7EE6A4C}" name="Descripción del proyecto" dataDxfId="552"/>
    <tableColumn id="8" xr3:uid="{75C296DF-84AD-46E8-969E-A7F04E4C89E5}" name="S: Status; N: Next Steps" dataDxfId="551"/>
    <tableColumn id="9" xr3:uid="{821C003A-8F66-44ED-B239-C06E9E7436C8}" name="Fecha Inicio/ Fecha est. fin" dataDxfId="550"/>
    <tableColumn id="10" xr3:uid="{6ECE3B40-00AD-4F56-A175-B65867EE4D0B}" name="Business Impact ($, Time, TBD)" dataDxfId="549"/>
    <tableColumn id="11" xr3:uid="{10C063D8-850A-437C-B588-6C9E8C795A5F}" name="Etapa: Nuevo / Análisis / Desarrollo / Pruebas/ Implementado / Terminado" dataDxfId="548"/>
    <tableColumn id="12" xr3:uid="{47D9938D-E4A9-498D-B16B-E1320D1CC15B}" name="NOTAS" dataDxfId="547"/>
    <tableColumn id="13" xr3:uid="{9732BAFA-B54E-4188-AEDB-CBC33D804B6C}" name="NOTAS SEMANA 18 DE NOVIEMBRE" dataDxfId="5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4F51244-F500-46B6-8BD4-A6F54FFC7F34}" name="Table7" displayName="Table7" ref="A3:BG4" totalsRowShown="0">
  <autoFilter ref="A3:BG4" xr:uid="{64F51244-F500-46B6-8BD4-A6F54FFC7F34}"/>
  <tableColumns count="59">
    <tableColumn id="1" xr3:uid="{21A95294-38D5-4A1C-A620-8FC045F745B0}" name="Previo"/>
    <tableColumn id="2" xr3:uid="{C11EB950-0F5D-4A98-8BFB-F521669E88EB}" name="Ranking"/>
    <tableColumn id="3" xr3:uid="{548C0404-F43E-49F2-B69C-2F1A5E151D37}" name="ID Power Steering"/>
    <tableColumn id="4" xr3:uid="{4A5F9352-8BE9-47E4-953B-2113816AC46F}" name="Card ID DevOps"/>
    <tableColumn id="5" xr3:uid="{E7E669BA-FB7E-46FB-B931-62EBDAA26432}" name="Iniciativa"/>
    <tableColumn id="6" xr3:uid="{7D483253-0F9C-4E57-875F-0485A3541C60}" name="Descripción"/>
    <tableColumn id="7" xr3:uid="{1B9C02E6-D932-4B24-80DA-6E2F75695CE3}" name="Valor / Diferenciador"/>
    <tableColumn id="8" xr3:uid="{81C19E4C-1F3E-4ACD-8266-B419CF74FE0F}" name="Fecha de Registro"/>
    <tableColumn id="9" xr3:uid="{70FDF366-8A1E-4E3E-A39B-B9D3BBC81508}" name="Fecha Inicio"/>
    <tableColumn id="10" xr3:uid="{39BC1869-5712-4E4E-9601-F8676159334F}" name="Fecha de Término / real o estimada"/>
    <tableColumn id="11" xr3:uid="{6B7744B1-1908-4A43-B23D-0F45D305C79C}" name="T. de Ciclo en días"/>
    <tableColumn id="12" xr3:uid="{53444917-52F5-4266-A833-40ED5E876804}" name="ESTATUS AL DÍA"/>
    <tableColumn id="13" xr3:uid="{7186E2AE-1481-4431-ACC8-A72FF9D19ED2}" name="Proceso de Negocio"/>
    <tableColumn id="14" xr3:uid="{5DBE599D-39DA-4BFF-A6A0-F9ABCAAAA80B}" name="Ingresada en PBOT"/>
    <tableColumn id="15" xr3:uid="{51AEE707-C8EE-4A17-A2D5-90A8D979EC17}" name="Grupo Técnico Asignado"/>
    <tableColumn id="16" xr3:uid="{F1308FBD-8663-4287-8E41-257BDCBD9286}" name="Tipo de Iniciativa"/>
    <tableColumn id="17" xr3:uid="{447281CB-78C1-4667-831C-C6F3CAD5FF1D}" name="Dependencias:_x000a_IT Local_x000a_T. Digital_x000a_Digitalización_x000a_SSC_x000a_Externo"/>
    <tableColumn id="18" xr3:uid="{EA450422-2D71-4BA5-8F24-7636C9A7C966}" name="Citizen Developer / Creator"/>
    <tableColumn id="19" xr3:uid="{25B23FA9-6C23-4F38-BEAE-FE96FBCE34BF}" name="Dueño del Proceso"/>
    <tableColumn id="20" xr3:uid="{E2AE88B7-1AAF-45D3-9870-B0D5DFCE7599}" name="Líder o Solicitante"/>
    <tableColumn id="21" xr3:uid="{060881CB-6486-4840-8664-4F6B93334A15}" name="DTC Lead"/>
    <tableColumn id="22" xr3:uid="{E90C384E-1BB1-44A5-BEDF-F076997EB471}" name="Black Belt Lead"/>
    <tableColumn id="23" xr3:uid="{315275E5-B0EE-4C16-811F-88A53F49331F}" name="Dirección de Negocio _x000a_del Usuario"/>
    <tableColumn id="24" xr3:uid="{FB760FD8-D659-4A08-A1D9-044181E913BC}" name="¿Impacta a Gases Envasados?"/>
    <tableColumn id="25" xr3:uid="{8725F475-034A-483D-BE10-B2464EBCE63E}" name="Business Process Analyst"/>
    <tableColumn id="26" xr3:uid="{EB35A483-097E-45AB-B3F9-243EF1D00233}" name="Área de Productividad"/>
    <tableColumn id="27" xr3:uid="{0BA79F86-0B88-4EC4-9DA9-517169245524}" name="VP (5)_x000a_Director (4)_x000a_Gerente (3)_x000a_Supervisor (2)_x000a_Usuario (1)"/>
    <tableColumn id="28" xr3:uid="{C81B7AE6-E9B2-4FC8-99F4-3CDDA7DBCADB}" name="Si (5)_x000a_No (1)"/>
    <tableColumn id="29" xr3:uid="{5A3CE476-3C9D-4323-A11B-A95011534884}" name="&gt; 500 (5)_x000a_300 - 500 (4)_x000a_200 - 300 (3)_x000a_100  - 200 (2)_x000a_&lt; 100 (1)"/>
    <tableColumn id="30" xr3:uid="{642D146E-478C-4584-A14E-F5CF7B7B8D3A}" name="Si (5)_x000a_Parcialmente (3)_x000a_No (1)"/>
    <tableColumn id="31" xr3:uid="{9CFCB566-5E00-4C21-90EA-A1F479E0E98F}" name="Alto (5) &gt;200 KUSD_x000a_Medio (3) &gt;100 KUSD_x000a_Bajo (1) &lt;100 KUSD _x000a_Ninguno (0) 0 KUSD"/>
    <tableColumn id="32" xr3:uid="{0201B6ED-762A-4BA0-AE9B-3D78858ACFCC}" name="Transformación (5)_x000a_Mejora completa (3)_x000a_Mejora parcial (1)_x000a_Ninguno (0)"/>
    <tableColumn id="33" xr3:uid="{46953443-2585-46A6-8489-63F3F7F5ECA4}" name="_x000a_Nlatam(5)_x000a_Nacional (3)_x000a_Local (1)_x000a_No (0)"/>
    <tableColumn id="34" xr3:uid="{F6D93244-5748-453C-9A47-59381C6C76E3}" name="Total Valor"/>
    <tableColumn id="35" xr3:uid="{96AD49FF-09FC-4095-82AD-11AC81E90BE6}" name="_x000a_Ninguna  (5)_x000a_1 (4)_x000a_De 2 a 5 (3)_x000a_&gt; 5  (1)"/>
    <tableColumn id="36" xr3:uid="{E4CB9234-86B0-4F0E-99CB-50C39068715A}" name="No (5)_x000a_Si &lt; 5 KUSD (4)_x000a_Entre 5 y 20 KUSD (3)_x000a_Entre 20 y 100 KUSD (2)_x000a_Si &gt;100 KUSD (1)"/>
    <tableColumn id="37" xr3:uid="{BEB39A78-4D1B-4E57-9826-8963ED9EEB65}" name="Cambio Menor &lt;= 40 hrs... de dsllo (5)_x000a_Cambio Mayor &gt; 40 hrs. de dsllo (4)_x000a_Proyecto Menor  &lt; 160 hrs. (3)_x000a_Proyecto Mediano :  2-5 meses (2)_x000a_Proyecto Mayor &gt; 5 meses (1)"/>
    <tableColumn id="38" xr3:uid="{A53C6F49-2F13-485D-A4CD-D36FFA42E349}" name="Alto (5)_x000a_Medio (3)_x000a_Bajo (1)"/>
    <tableColumn id="39" xr3:uid="{7526DF39-7540-4710-935C-CE47BFFCDFB5}" name="Más de 3 meses(1) _x000a_Entre 1 y 3 meses(3)_x000a_Menos de 1 mes (5)"/>
    <tableColumn id="40" xr3:uid="{E57F72A7-A7E8-43E7-8DE0-CC2C8D6E3A7D}" name="Alto (1)_x000a_Medio (3)_x000a_Bajo (5)"/>
    <tableColumn id="41" xr3:uid="{23FEB099-DD19-4BFE-B6C0-2058BEFC3491}" name="Alto (1)_x000a_Medio (3)_x000a_Bajo (5)2"/>
    <tableColumn id="42" xr3:uid="{E7138702-237C-4A51-B0CF-2C78B5C8472E}" name="Total Esfuerzo"/>
    <tableColumn id="43" xr3:uid="{2DBECA52-DDFC-4CC9-80F9-7E28D39F9878}" name="Puntaje Total"/>
    <tableColumn id="44" xr3:uid="{4046071A-25E7-4F20-893D-40D96C753AAF}" name="ESTATUS Y SIGUIENTES PASOS"/>
    <tableColumn id="45" xr3:uid="{430E4E66-7521-4E29-B198-C349BC64837F}" name="Acciones a ejecutar para Acelerar"/>
    <tableColumn id="46" xr3:uid="{23B9020B-E9D9-4EAB-B896-BB3B3B858465}" name="Business Impact USD$_x000a_Growth / year_x000a_Estimated"/>
    <tableColumn id="47" xr3:uid="{90AD0E67-B574-4960-B858-E69C020DC5D0}" name="Business Impact USD$_x000a_Costos"/>
    <tableColumn id="48" xr3:uid="{CB72F6EE-E54C-4C4E-AF3F-C146444F0930}" name="Business Impact (Time, Control, Compliance)"/>
    <tableColumn id="49" xr3:uid="{D1F15021-F61D-4895-8FF5-29821EF34EE6}" name="Business Impact USD$ Soft Savings"/>
    <tableColumn id="50" xr3:uid="{D13D696E-7619-4CB7-992C-8A9213ACCAE4}" name="jul-25"/>
    <tableColumn id="51" xr3:uid="{CB7AFD3F-3450-402A-9B92-6AC5F2D4A25A}" name="ago-25"/>
    <tableColumn id="52" xr3:uid="{5607CF66-6DCF-4151-9518-B3D23C46840D}" name="sep-25"/>
    <tableColumn id="53" xr3:uid="{F3904182-5806-48AA-9605-EB29598510D6}" name="oct-25"/>
    <tableColumn id="54" xr3:uid="{51F7B46F-0CB6-44D4-B1E8-25D2949A35B4}" name="nov-25"/>
    <tableColumn id="55" xr3:uid="{8C9CF73F-4B77-4FB8-AF6F-F3DEEF4CA51E}" name="dic-25"/>
    <tableColumn id="56" xr3:uid="{825BFD9D-FB75-4BCC-A2D3-94E3C0C2881D}" name="Beneficios Real YTD Reportados  Power Steering USD$"/>
    <tableColumn id="57" xr3:uid="{4215CFE9-4A48-4471-872F-C857903741DC}" name="Arranque de Beneficios"/>
    <tableColumn id="58" xr3:uid="{24B61E77-39FE-4C4C-AD8E-827A5BC410A1}" name="Fin de Beneficios"/>
    <tableColumn id="59" xr3:uid="{8672D4CE-50C6-4C5B-B6BD-9482A5E5F26A}" name="Fase: Nuevo / Análisis / Desarrollo / Pruebas/ Implementado / Terminad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D19037-62B0-41D1-B914-59CC5828145F}" name="Table3" displayName="Table3" ref="A3:BG7" totalsRowShown="0">
  <autoFilter ref="A3:BG7" xr:uid="{E3D19037-62B0-41D1-B914-59CC5828145F}"/>
  <tableColumns count="59">
    <tableColumn id="1" xr3:uid="{E4319BA9-9E08-4B87-BEFB-5D70DDFDD6EB}" name="Previo"/>
    <tableColumn id="2" xr3:uid="{11B0E8DF-1604-48EF-B80C-21A7EC3D0513}" name="Ranking"/>
    <tableColumn id="3" xr3:uid="{8245183B-CCFE-4D86-AA9E-C4BB4BAE4180}" name="ID Power Steering"/>
    <tableColumn id="4" xr3:uid="{1E5F3B43-0AFB-4C57-ACF2-70AC82DD9964}" name="Card ID DevOps"/>
    <tableColumn id="5" xr3:uid="{1D3D60F1-7249-4F91-8190-9C01489D9228}" name="Iniciativa"/>
    <tableColumn id="6" xr3:uid="{1BA7D8BD-ABA8-4431-983B-D227E7AC671E}" name="Descripción"/>
    <tableColumn id="7" xr3:uid="{A40E98D2-A452-483C-B856-CE189E6F20BA}" name="Valor / Diferenciador"/>
    <tableColumn id="8" xr3:uid="{20C2B23F-3DF6-45E5-871C-E9E457D6E1E8}" name="Fecha de Registro"/>
    <tableColumn id="9" xr3:uid="{02708185-0503-480D-BBBC-6BD80636C83B}" name="Fecha Inicio" dataDxfId="545"/>
    <tableColumn id="10" xr3:uid="{F71B1E0B-630D-4797-AFEE-E4B15C132020}" name="Fecha de Término / real o estimada" dataDxfId="544"/>
    <tableColumn id="11" xr3:uid="{DB5292E6-25B5-4867-9183-68CA52ED87EB}" name="T. de Ciclo en días"/>
    <tableColumn id="12" xr3:uid="{9B7AA0C3-B46D-4FBA-9DEA-D9F504FAF014}" name="ESTATUS AL DÍA"/>
    <tableColumn id="13" xr3:uid="{C06716B5-415C-41BA-B64B-8DCAE943F42D}" name="Proceso de Negocio"/>
    <tableColumn id="14" xr3:uid="{9B9ED5BE-2B57-48D8-9840-97CF300A1F6F}" name="Ingresada en PBOT"/>
    <tableColumn id="15" xr3:uid="{8F0C8B2A-3524-4D26-8A57-1FF2BAF686E6}" name="Grupo Técnico Asignado"/>
    <tableColumn id="16" xr3:uid="{539B7248-FE38-4223-B3AE-6A763116F065}" name="Tipo de Iniciativa"/>
    <tableColumn id="17" xr3:uid="{BECF8EDC-3FBF-4823-99D1-6405296B2DBF}" name="Dependencias:_x000a_IT Local_x000a_T. Digital_x000a_Digitalización_x000a_SSC_x000a_Externo"/>
    <tableColumn id="18" xr3:uid="{89589DA6-4841-4437-AFCD-179903B54AE7}" name="Citizen Developer / Creator"/>
    <tableColumn id="19" xr3:uid="{6DB4C601-26F0-447B-95A9-637B44967C96}" name="Dueño del Proceso"/>
    <tableColumn id="20" xr3:uid="{E8A62587-EBB6-48CB-B02F-B6113CD68743}" name="Líder o Solicitante"/>
    <tableColumn id="21" xr3:uid="{12ECA26B-4443-4332-8B8D-4C2004A649C0}" name="DTC Lead"/>
    <tableColumn id="22" xr3:uid="{DEEF644F-199C-4322-9E89-0305F0C0DC93}" name="Black Belt Lead"/>
    <tableColumn id="23" xr3:uid="{7193375F-D429-422F-A3E2-461FB0766D2E}" name="Dirección de Negocio _x000a_del Usuario"/>
    <tableColumn id="24" xr3:uid="{0EF49424-BFEE-4509-9F5C-0666AD239AB9}" name="¿Impacta a Gases Envasados?"/>
    <tableColumn id="25" xr3:uid="{F86B9B4F-8FE8-4DFC-BA6F-B6372094B4D6}" name="Business Process Analyst"/>
    <tableColumn id="26" xr3:uid="{24831D41-F63D-4E71-AFD8-F5959D46E83E}" name="Área de Productividad"/>
    <tableColumn id="27" xr3:uid="{89E43946-D6B0-4AD6-9F82-C90B0F24D9E9}" name="VP (5)_x000a_Director (4)_x000a_Gerente (3)_x000a_Supervisor (2)_x000a_Usuario (1)"/>
    <tableColumn id="28" xr3:uid="{61F5DBE1-05D8-4BB7-841B-710D63A29E70}" name="Si (5)_x000a_No (1)"/>
    <tableColumn id="29" xr3:uid="{D1202D03-07BD-420A-8CF9-F51B8E5A8EBB}" name="&gt; 500 (5)_x000a_300 - 500 (4)_x000a_200 - 300 (3)_x000a_100  - 200 (2)_x000a_&lt; 100 (1)"/>
    <tableColumn id="30" xr3:uid="{47A61FA7-455B-447F-8F79-74CC0265369B}" name="Si (5)_x000a_Parcialmente (3)_x000a_No (1)"/>
    <tableColumn id="31" xr3:uid="{0C5073D8-88A9-4358-B0C2-28446825DEB0}" name="Alto (5) &gt;200 KUSD_x000a_Medio (3) &gt;100 KUSD_x000a_Bajo (1) &lt;100 KUSD _x000a_Ninguno (0) 0 KUSD"/>
    <tableColumn id="32" xr3:uid="{B9A1F42E-167A-4EBA-9802-471B37185D5F}" name="Transformación (5)_x000a_Mejora completa (3)_x000a_Mejora parcial (1)_x000a_Ninguno (0)"/>
    <tableColumn id="33" xr3:uid="{0ED0D033-1E3F-4D04-8406-0C6A78F5D5C0}" name="_x000a_Nlatam(5)_x000a_Nacional (3)_x000a_Local (1)_x000a_No (0)"/>
    <tableColumn id="34" xr3:uid="{62E2318D-B8CD-43B5-A0DE-DC745F0EBEA3}" name="Total Valor"/>
    <tableColumn id="35" xr3:uid="{73CFD0B4-22F6-4C7C-BB7C-38E711080572}" name="_x000a_Ninguna  (5)_x000a_1 (4)_x000a_De 2 a 5 (3)_x000a_&gt; 5  (1)"/>
    <tableColumn id="36" xr3:uid="{E5446040-B493-49B3-8372-BA001D5CB813}" name="No (5)_x000a_Si &lt; 5 KUSD (4)_x000a_Entre 5 y 20 KUSD (3)_x000a_Entre 20 y 100 KUSD (2)_x000a_Si &gt;100 KUSD (1)"/>
    <tableColumn id="37" xr3:uid="{773AC0A5-A6EB-4A9A-877A-FBCB4AADDEAC}" name="Cambio Menor &lt;= 40 hrs... de dsllo (5)_x000a_Cambio Mayor &gt; 40 hrs. de dsllo (4)_x000a_Proyecto Menor  &lt; 160 hrs. (3)_x000a_Proyecto Mediano :  2-5 meses (2)_x000a_Proyecto Mayor &gt; 5 meses (1)"/>
    <tableColumn id="38" xr3:uid="{5B6E09E3-E704-40EC-8EFE-DABBC75BC9B5}" name="Alto (5)_x000a_Medio (3)_x000a_Bajo (1)"/>
    <tableColumn id="39" xr3:uid="{06A9E31C-B43E-4A41-A6FB-160248B2BA69}" name="Más de 3 meses(1) _x000a_Entre 1 y 3 meses(3)_x000a_Menos de 1 mes (5)"/>
    <tableColumn id="40" xr3:uid="{B99F66F2-1A21-460B-9D3D-06664E92F705}" name="Alto (1)_x000a_Medio (3)_x000a_Bajo (5)"/>
    <tableColumn id="41" xr3:uid="{7B305ACD-FDF9-4F45-8781-E087B4D64334}" name="Alto (1)_x000a_Medio (3)_x000a_Bajo (5)2"/>
    <tableColumn id="42" xr3:uid="{C03F9074-57BC-4F4A-9024-C004190C6353}" name="Total Esfuerzo"/>
    <tableColumn id="43" xr3:uid="{446D2818-D798-4CA7-83B5-2EAD76A44C9C}" name="Puntaje Total"/>
    <tableColumn id="44" xr3:uid="{4CE56C0C-B179-4117-89FD-64B68D800F9E}" name="ESTATUS Y SIGUIENTES PASOS" dataDxfId="543"/>
    <tableColumn id="45" xr3:uid="{BE05062E-1EA2-406D-B39F-D090C409A7B4}" name="Acciones a ejecutar para Acelerar"/>
    <tableColumn id="46" xr3:uid="{4FBB2311-4A79-4263-B539-555FF305D443}" name="Business Impact USD$_x000a_Growth / year_x000a_Estimated"/>
    <tableColumn id="47" xr3:uid="{BCA82C60-1C9A-4021-BFDD-CB5A6AB37681}" name="Business Impact USD$_x000a_Costos"/>
    <tableColumn id="48" xr3:uid="{F16B3149-68EA-46D0-B2E3-0F5A414CC606}" name="Business Impact (Time, Control, Compliance)"/>
    <tableColumn id="49" xr3:uid="{B48ED8C6-29C2-4476-8DAA-8A41EBD6B066}" name="Business Impact USD$ Soft Savings"/>
    <tableColumn id="50" xr3:uid="{721CA9A6-246C-488E-B557-DDAF6BF9F8DA}" name="jul-25"/>
    <tableColumn id="51" xr3:uid="{CB53D615-E6F6-4705-9E1C-679129894F87}" name="ago-25"/>
    <tableColumn id="52" xr3:uid="{8A36D59F-179C-4B42-8862-288C8823C6F1}" name="sep-25"/>
    <tableColumn id="53" xr3:uid="{706D40D6-3D12-4D61-BB7B-552B3659F026}" name="oct-25"/>
    <tableColumn id="54" xr3:uid="{A58956E2-2299-4325-934C-7AED6E8B4DA4}" name="nov-25"/>
    <tableColumn id="55" xr3:uid="{BB912335-904D-492A-95EC-8B9ECBA0BE9C}" name="dic-25"/>
    <tableColumn id="56" xr3:uid="{4E6D64B4-9438-42AD-86E6-E575D3A7FD39}" name="Beneficios Real YTD Reportados  Power Steering USD$"/>
    <tableColumn id="57" xr3:uid="{F71B83FC-D76D-4EC6-AA9F-FA00F15B5F49}" name="Arranque de Beneficios"/>
    <tableColumn id="58" xr3:uid="{6A062988-A608-474A-ABB0-76F51AC83C75}" name="Fin de Beneficios"/>
    <tableColumn id="59" xr3:uid="{DA023D1B-695B-4179-AE04-1D78E01C3E3F}" name="Fase: Nuevo / Análisis / Desarrollo / Pruebas/ Implementado / Terminado"/>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763C44-A98C-4F2E-92C9-46048EE9C614}" name="Table4" displayName="Table4" ref="A3:BG7" totalsRowShown="0">
  <autoFilter ref="A3:BG7" xr:uid="{A8763C44-A98C-4F2E-92C9-46048EE9C614}"/>
  <tableColumns count="59">
    <tableColumn id="1" xr3:uid="{7E3CD02C-02AA-4809-ADC1-A1EEC56CF3D7}" name="Previo"/>
    <tableColumn id="2" xr3:uid="{E9EF13E7-3AAD-4FFC-AAA8-448DCA6BB4D8}" name="Ranking"/>
    <tableColumn id="3" xr3:uid="{C1B4A72E-41ED-47A0-950A-8D5432E0194F}" name="ID Power Steering"/>
    <tableColumn id="4" xr3:uid="{C4E512D5-5A2D-4D00-8D78-3B403222EEC1}" name="Card ID DevOps"/>
    <tableColumn id="5" xr3:uid="{FB1260F5-D26C-438E-8268-0494AB2B8451}" name="Iniciativa"/>
    <tableColumn id="6" xr3:uid="{703EAFA3-A6E3-42CC-B459-A00E1FD6E104}" name="Descripción"/>
    <tableColumn id="7" xr3:uid="{5E818D26-48FA-43C1-9C84-38D038A86C93}" name="Valor / Diferenciador"/>
    <tableColumn id="8" xr3:uid="{09A15C3B-FB53-42C3-996C-C8CB94BEAF2E}" name="Fecha de Registro"/>
    <tableColumn id="9" xr3:uid="{33D7AECC-B788-4EE9-9A50-287F61007236}" name="Fecha Inicio" dataDxfId="542"/>
    <tableColumn id="10" xr3:uid="{BF0BF68D-570B-484A-B45C-64EC1DDB51AF}" name="Fecha de Término / real o estimada" dataDxfId="541"/>
    <tableColumn id="11" xr3:uid="{2F11688E-2E89-4B9E-B93D-038DFE881C2A}" name="T. de Ciclo en días"/>
    <tableColumn id="12" xr3:uid="{AC3E9AAF-7196-4786-8A06-98DAEC141DF3}" name="ESTATUS AL DÍA"/>
    <tableColumn id="13" xr3:uid="{E5F6F3D3-D2F2-4513-A0BD-D4D3222E08A9}" name="Proceso de Negocio"/>
    <tableColumn id="14" xr3:uid="{1173C2EB-5C90-4087-AE10-631E61373FF9}" name="Ingresada en PBOT"/>
    <tableColumn id="15" xr3:uid="{D1E6F3C8-943A-4BC7-9DFB-75260B785E8F}" name="Grupo Técnico Asignado"/>
    <tableColumn id="16" xr3:uid="{EA7295B8-F6DC-4A9C-95D9-31E749870F88}" name="Tipo de Iniciativa"/>
    <tableColumn id="17" xr3:uid="{AB3BB025-1229-4781-AEB5-F577E3D1F96A}" name="Dependencias:_x000a_IT Local_x000a_T. Digital_x000a_Digitalización_x000a_SSC_x000a_Externo"/>
    <tableColumn id="18" xr3:uid="{DDCC801B-B842-49B4-9445-EF8C583A2981}" name="Citizen Developer / Creator"/>
    <tableColumn id="19" xr3:uid="{99BAF972-0FB1-4876-9572-7D922CD4427B}" name="Dueño del Proceso"/>
    <tableColumn id="20" xr3:uid="{897663AE-66DE-4453-8866-9AF26F8E59DF}" name="Líder o Solicitante"/>
    <tableColumn id="21" xr3:uid="{00CD565D-523E-4C72-8527-CE7F30B1801A}" name="DTC Lead"/>
    <tableColumn id="22" xr3:uid="{3BCC1C9C-9336-48FE-A89D-2FFBC2017B5B}" name="Black Belt Lead"/>
    <tableColumn id="23" xr3:uid="{5D9912E5-D3BE-4C20-AA74-72F2E32EC428}" name="Dirección de Negocio _x000a_del Usuario"/>
    <tableColumn id="24" xr3:uid="{0F7DEACE-4B80-4CC8-BA4C-ED4EA1BCBCE0}" name="¿Impacta a Gases Envasados?"/>
    <tableColumn id="25" xr3:uid="{68004FA4-3976-4FA4-A5CC-0F721939C19E}" name="Business Process Analyst"/>
    <tableColumn id="26" xr3:uid="{E873BD4A-415C-4DB4-BB36-DE1D265A0424}" name="Área de Productividad"/>
    <tableColumn id="27" xr3:uid="{B508CE02-CC5A-4A49-BCF9-18BB1240488F}" name="VP (5)_x000a_Director (4)_x000a_Gerente (3)_x000a_Supervisor (2)_x000a_Usuario (1)"/>
    <tableColumn id="28" xr3:uid="{5773D5F4-86BB-4369-9799-9B470C480A3B}" name="Si (5)_x000a_No (1)"/>
    <tableColumn id="29" xr3:uid="{17B15697-5198-4400-A333-638E384453ED}" name="&gt; 500 (5)_x000a_300 - 500 (4)_x000a_200 - 300 (3)_x000a_100  - 200 (2)_x000a_&lt; 100 (1)"/>
    <tableColumn id="30" xr3:uid="{E3640E5D-6DEA-439D-BE28-C7FFA471801C}" name="Si (5)_x000a_Parcialmente (3)_x000a_No (1)"/>
    <tableColumn id="31" xr3:uid="{519F64DE-9777-47B3-96E6-B1D99DE8760F}" name="Alto (5) &gt;200 KUSD_x000a_Medio (3) &gt;100 KUSD_x000a_Bajo (1) &lt;100 KUSD _x000a_Ninguno (0) 0 KUSD"/>
    <tableColumn id="32" xr3:uid="{8C57D0E4-4D61-464E-9BBF-A118C10BE1E7}" name="Transformación (5)_x000a_Mejora completa (3)_x000a_Mejora parcial (1)_x000a_Ninguno (0)"/>
    <tableColumn id="33" xr3:uid="{DF06F210-A553-4424-8397-68B155960C84}" name="_x000a_Nlatam(5)_x000a_Nacional (3)_x000a_Local (1)_x000a_No (0)"/>
    <tableColumn id="34" xr3:uid="{1B543D19-0BB7-4464-B42E-C661EAC848F6}" name="Total Valor"/>
    <tableColumn id="35" xr3:uid="{B1D1E10F-6750-4162-9BC0-5ADDFF4EEACC}" name="_x000a_Ninguna  (5)_x000a_1 (4)_x000a_De 2 a 5 (3)_x000a_&gt; 5  (1)"/>
    <tableColumn id="36" xr3:uid="{AC3777D0-E3C9-45BB-B952-5AF774A73AED}" name="No (5)_x000a_Si &lt; 5 KUSD (4)_x000a_Entre 5 y 20 KUSD (3)_x000a_Entre 20 y 100 KUSD (2)_x000a_Si &gt;100 KUSD (1)"/>
    <tableColumn id="37" xr3:uid="{95C913CE-9135-4055-8D3E-0DF745990179}" name="Cambio Menor &lt;= 40 hrs... de dsllo (5)_x000a_Cambio Mayor &gt; 40 hrs. de dsllo (4)_x000a_Proyecto Menor  &lt; 160 hrs. (3)_x000a_Proyecto Mediano :  2-5 meses (2)_x000a_Proyecto Mayor &gt; 5 meses (1)"/>
    <tableColumn id="38" xr3:uid="{49D71BEF-37DC-4BD7-96E3-E07CC2A4715B}" name="Alto (5)_x000a_Medio (3)_x000a_Bajo (1)"/>
    <tableColumn id="39" xr3:uid="{FA2124F1-6B32-4DA7-8E32-3327A426E837}" name="Más de 3 meses(1) _x000a_Entre 1 y 3 meses(3)_x000a_Menos de 1 mes (5)"/>
    <tableColumn id="40" xr3:uid="{3697A62B-AE5F-46CE-A151-9D17BC093993}" name="Alto (1)_x000a_Medio (3)_x000a_Bajo (5)"/>
    <tableColumn id="41" xr3:uid="{2DB0E1FD-01C4-4892-B4A4-D0DC00DC4B07}" name="Alto (1)_x000a_Medio (3)_x000a_Bajo (5)2"/>
    <tableColumn id="42" xr3:uid="{77540DE9-CC49-46F8-B2FC-490212D97AB6}" name="Total Esfuerzo"/>
    <tableColumn id="43" xr3:uid="{0461CC32-85F0-4DA0-8108-8BCFB39462D3}" name="Puntaje Total"/>
    <tableColumn id="44" xr3:uid="{8DAE1548-FAC7-435D-A66C-83460CA0BDB0}" name="ESTATUS Y SIGUIENTES PASOS" dataDxfId="540"/>
    <tableColumn id="45" xr3:uid="{5771A7B9-6389-4110-BE94-8038CDA183A6}" name="Acciones a ejecutar para Acelerar"/>
    <tableColumn id="46" xr3:uid="{5F7054A9-8A36-4963-B96E-5937895C4DCC}" name="Business Impact USD$_x000a_Growth / year_x000a_Estimated"/>
    <tableColumn id="47" xr3:uid="{940A8EC1-A92C-4B95-8272-00E049F1E55B}" name="Business Impact USD$_x000a_Costos"/>
    <tableColumn id="48" xr3:uid="{9FEC13AA-6AC0-4C18-8B34-DE1034DEEEDE}" name="Business Impact (Time, Control, Compliance)"/>
    <tableColumn id="49" xr3:uid="{D55FCA81-5F55-48F8-8386-D6F9162E13FC}" name="Business Impact USD$ Soft Savings"/>
    <tableColumn id="50" xr3:uid="{DB3362AA-01D5-45E1-A300-2552C567A209}" name="jul-25"/>
    <tableColumn id="51" xr3:uid="{91453469-3A9D-4574-AFA6-539F92C655B7}" name="ago-25"/>
    <tableColumn id="52" xr3:uid="{9D67903F-1D43-4720-AF97-849D13691726}" name="sep-25"/>
    <tableColumn id="53" xr3:uid="{13809413-1399-461D-BE68-9C4933F96C51}" name="oct-25"/>
    <tableColumn id="54" xr3:uid="{49FF00CD-02E4-45E8-ADFC-10A7AD310FE5}" name="nov-25"/>
    <tableColumn id="55" xr3:uid="{0BAAA1F2-3197-430D-9058-E15C4CC8FB97}" name="dic-25"/>
    <tableColumn id="56" xr3:uid="{67664D6F-FB2C-446E-8F3E-CCFFFF163F28}" name="Beneficios Real YTD Reportados  Power Steering USD$"/>
    <tableColumn id="57" xr3:uid="{2C3E77D5-EA33-4413-AEA0-107CB2007173}" name="Arranque de Beneficios"/>
    <tableColumn id="58" xr3:uid="{C0D94B72-AEBA-460D-A473-C14076480622}" name="Fin de Beneficios"/>
    <tableColumn id="59" xr3:uid="{1B689136-A5C8-459A-9696-B54864D15C28}" name="Fase: Nuevo / Análisis / Desarrollo / Pruebas/ Implementado / Terminad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5074B4-E420-474E-9B5F-9B94DA8B85E6}" name="Table5" displayName="Table5" ref="A3:BG13" totalsRowShown="0">
  <autoFilter ref="A3:BG13" xr:uid="{F35074B4-E420-474E-9B5F-9B94DA8B85E6}"/>
  <tableColumns count="59">
    <tableColumn id="1" xr3:uid="{5DEF209B-5AFC-4FC5-9659-92265116562F}" name="Previo"/>
    <tableColumn id="2" xr3:uid="{1A35F0BB-31E2-44BA-9F3F-5D3FDC4FA514}" name="Ranking"/>
    <tableColumn id="3" xr3:uid="{58346DD4-4402-42A3-828E-C8FE9692EB66}" name="ID Power Steering"/>
    <tableColumn id="4" xr3:uid="{9A99D86C-BAEF-49F7-AF5B-B79E38D2FBAE}" name="Card ID DevOps"/>
    <tableColumn id="5" xr3:uid="{B19CEE1B-BB43-49A4-AED2-E02A4B230053}" name="Iniciativa"/>
    <tableColumn id="6" xr3:uid="{356AAF7A-9E99-4564-A2CD-139FC7BD43F2}" name="Descripción"/>
    <tableColumn id="7" xr3:uid="{C5013258-5617-40A7-9079-D93510AF3F43}" name="Valor / Diferenciador"/>
    <tableColumn id="8" xr3:uid="{5815C59D-1E68-4955-ADFD-172B5452CEE4}" name="Fecha de Registro" dataDxfId="458"/>
    <tableColumn id="9" xr3:uid="{270B6BC0-C2D0-41C5-AD0A-C57FA36842FA}" name="Fecha Inicio" dataDxfId="457"/>
    <tableColumn id="10" xr3:uid="{7BD20757-F58B-4CD0-A728-0CE09A062CCA}" name="Fecha de Término / real o estimada" dataDxfId="456"/>
    <tableColumn id="11" xr3:uid="{A23B83BC-7735-4E22-900C-3A14C36ED788}" name="T. de Ciclo en días"/>
    <tableColumn id="12" xr3:uid="{89459E3B-3454-468A-8DBA-BB9C06B0D5F8}" name="ESTATUS AL DÍA"/>
    <tableColumn id="13" xr3:uid="{EFD95B2E-B62A-4BD1-97F3-7D29DEE6575A}" name="Proceso de Negocio"/>
    <tableColumn id="14" xr3:uid="{F907DF9B-2A19-4EC6-B0ED-355D2980E174}" name="Ingresada en PBOT"/>
    <tableColumn id="15" xr3:uid="{E8F84FA4-62AB-4DCA-A606-12368A5DD232}" name="Grupo Técnico Asignado"/>
    <tableColumn id="16" xr3:uid="{11E58806-B3BB-4F33-BF6C-2A2B1E3B1C24}" name="Tipo de Iniciativa"/>
    <tableColumn id="17" xr3:uid="{491DEDB6-B93B-45B4-ACF9-DD14A435DD4A}" name="Dependencias:_x000a_IT Local_x000a_T. Digital_x000a_Digitalización_x000a_SSC_x000a_Externo"/>
    <tableColumn id="18" xr3:uid="{FC37A448-0CC1-4B13-AA1B-89D39AE3D451}" name="Citizen Developer / Creator"/>
    <tableColumn id="19" xr3:uid="{27146C8D-1BD6-4AAF-93D0-24BA8D1ECAAF}" name="Dueño del Proceso"/>
    <tableColumn id="20" xr3:uid="{1102470A-0BEE-4804-9873-AF9D7CFF3FA2}" name="Líder o Solicitante"/>
    <tableColumn id="21" xr3:uid="{D0DDBACF-FEA1-413C-BD34-A2B4AE0F5959}" name="DTC Lead"/>
    <tableColumn id="22" xr3:uid="{4B7874F8-F8EA-43F3-BE53-A7558035C663}" name="Black Belt Lead"/>
    <tableColumn id="23" xr3:uid="{EA046F40-C977-46F9-ACD1-D0F9FAA076F0}" name="Dirección de Negocio _x000a_del Usuario"/>
    <tableColumn id="24" xr3:uid="{8BFCDF00-39B7-4E58-94D6-247C9CF37B2E}" name="¿Impacta a Gases Envasados?"/>
    <tableColumn id="25" xr3:uid="{0E6E2C86-2B54-4742-9177-EF20F2BA7D4E}" name="Business Process Analyst"/>
    <tableColumn id="26" xr3:uid="{D063FE37-D47A-44A8-B93D-939F18F0914B}" name="Área de Productividad"/>
    <tableColumn id="27" xr3:uid="{3EE9623B-B3C2-436D-88F1-518F44A1B6AF}" name="VP (5)_x000a_Director (4)_x000a_Gerente (3)_x000a_Supervisor (2)_x000a_Usuario (1)"/>
    <tableColumn id="28" xr3:uid="{0D4183C9-8923-487A-8ED6-2D23A257F4BE}" name="Si (5)_x000a_No (1)"/>
    <tableColumn id="29" xr3:uid="{CBC0D0AB-655E-4E94-AC34-17488E825B8D}" name="&gt; 500 (5)_x000a_300 - 500 (4)_x000a_200 - 300 (3)_x000a_100  - 200 (2)_x000a_&lt; 100 (1)"/>
    <tableColumn id="30" xr3:uid="{0009C6CC-7614-4CBE-95A9-06ED49634CEC}" name="Si (5)_x000a_Parcialmente (3)_x000a_No (1)"/>
    <tableColumn id="31" xr3:uid="{25BB9906-A152-4CAD-9725-C9833C9963C7}" name="Alto (5) &gt;200 KUSD_x000a_Medio (3) &gt;100 KUSD_x000a_Bajo (1) &lt;100 KUSD _x000a_Ninguno (0) 0 KUSD"/>
    <tableColumn id="32" xr3:uid="{7406F1CF-4BD5-44AA-9DF1-29D8147FC892}" name="Transformación (5)_x000a_Mejora completa (3)_x000a_Mejora parcial (1)_x000a_Ninguno (0)"/>
    <tableColumn id="33" xr3:uid="{7E35B685-C326-4422-B769-9B7B590C2F1D}" name="_x000a_Nlatam(5)_x000a_Nacional (3)_x000a_Local (1)_x000a_No (0)"/>
    <tableColumn id="34" xr3:uid="{B4C3883A-1CDD-45E8-9AD5-5071F1B478B8}" name="Total Valor"/>
    <tableColumn id="35" xr3:uid="{25B1E045-8C24-44D2-B752-766857093FC2}" name="_x000a_Ninguna  (5)_x000a_1 (4)_x000a_De 2 a 5 (3)_x000a_&gt; 5  (1)"/>
    <tableColumn id="36" xr3:uid="{B97AC83B-FCDB-4B5E-90A4-94C0372F7300}" name="No (5)_x000a_Si &lt; 5 KUSD (4)_x000a_Entre 5 y 20 KUSD (3)_x000a_Entre 20 y 100 KUSD (2)_x000a_Si &gt;100 KUSD (1)"/>
    <tableColumn id="37" xr3:uid="{F071E408-88F6-4C09-AD8B-A0323883EE19}" name="Cambio Menor &lt;= 40 hrs... de dsllo (5)_x000a_Cambio Mayor &gt; 40 hrs. de dsllo (4)_x000a_Proyecto Menor  &lt; 160 hrs. (3)_x000a_Proyecto Mediano :  2-5 meses (2)_x000a_Proyecto Mayor &gt; 5 meses (1)"/>
    <tableColumn id="38" xr3:uid="{3DDF2328-9F42-4936-B6CC-D2B675AC2AE0}" name="Alto (5)_x000a_Medio (3)_x000a_Bajo (1)"/>
    <tableColumn id="39" xr3:uid="{67F0CBC2-F058-47B2-9043-D425BD8CDEEE}" name="Más de 3 meses(1) _x000a_Entre 1 y 3 meses(3)_x000a_Menos de 1 mes (5)"/>
    <tableColumn id="40" xr3:uid="{C064CF02-C335-4820-9A58-20B9C36EDA5E}" name="Alto (1)_x000a_Medio (3)_x000a_Bajo (5)"/>
    <tableColumn id="41" xr3:uid="{91138977-6B58-4FD2-A861-671C85777271}" name="Alto (1)_x000a_Medio (3)_x000a_Bajo (5)2"/>
    <tableColumn id="42" xr3:uid="{8A6BB463-8B68-4ECD-AB23-8A5AE64A156A}" name="Total Esfuerzo"/>
    <tableColumn id="43" xr3:uid="{20EC0CF2-0030-4C81-BB8C-7CEE92F2930C}" name="Puntaje Total"/>
    <tableColumn id="44" xr3:uid="{2A9828DE-F7A1-48DD-A2F8-2BBF9F394FCE}" name="ESTATUS Y SIGUIENTES PASOS" dataDxfId="455"/>
    <tableColumn id="45" xr3:uid="{E43B4752-9EA9-4C51-A25C-CD30BE34883A}" name="Acciones a ejecutar para Acelerar"/>
    <tableColumn id="46" xr3:uid="{A04E4B3B-6B21-4A41-A971-DC58DFE610B9}" name="Business Impact USD$_x000a_Growth / year_x000a_Estimated"/>
    <tableColumn id="47" xr3:uid="{2159FBCF-898F-44BB-9D59-6FE07B266DF0}" name="Business Impact USD$_x000a_Costos"/>
    <tableColumn id="48" xr3:uid="{1AD7C719-61B2-4631-8738-D3E355A5E52A}" name="Business Impact (Time, Control, Compliance)"/>
    <tableColumn id="49" xr3:uid="{31C1DD7A-6805-4B62-9EED-303CD81B684D}" name="Business Impact USD$ Soft Savings"/>
    <tableColumn id="50" xr3:uid="{4B4CAB71-A3F0-4861-A03D-61F80F92EADC}" name="jul-25"/>
    <tableColumn id="51" xr3:uid="{B5D53840-D53F-49DE-80A0-C83D6A027DEE}" name="ago-25"/>
    <tableColumn id="52" xr3:uid="{AAD6C222-BC02-439E-9994-697B6884842C}" name="sep-25"/>
    <tableColumn id="53" xr3:uid="{EC9B83DD-530E-49A8-85DD-AC4E8E5D1F88}" name="oct-25"/>
    <tableColumn id="54" xr3:uid="{D2ECC32F-5435-4D43-8DBF-45DAAB9BDB12}" name="nov-25"/>
    <tableColumn id="55" xr3:uid="{360ADD85-FCD4-4B85-900E-97FD9DCD29A6}" name="dic-25"/>
    <tableColumn id="56" xr3:uid="{25C32D18-D084-4F64-A2E1-DD9D6F2B44CB}" name="Beneficios Real YTD Reportados  Power Steering USD$"/>
    <tableColumn id="57" xr3:uid="{B15A0BA3-1C84-444A-AC01-7800DBAB126D}" name="Arranque de Beneficios"/>
    <tableColumn id="58" xr3:uid="{81483545-252A-4DDC-8FA5-8E7BC599B3BD}" name="Fin de Beneficios"/>
    <tableColumn id="59" xr3:uid="{ACE6CAA3-78C0-4CC0-9F2B-66F0402BC3E6}" name="Fase: Nuevo / Análisis / Desarrollo / Pruebas/ Implementado / Terminad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5BB9FB-1709-442C-9D07-58C94A2A00C5}" name="Tabla14" displayName="Tabla14" ref="A4:P91" totalsRowShown="0" headerRowDxfId="29" dataDxfId="28" tableBorderDxfId="27">
  <autoFilter ref="A4:P91" xr:uid="{C7DE0251-7F94-4116-838F-2D7094548870}"/>
  <sortState xmlns:xlrd2="http://schemas.microsoft.com/office/spreadsheetml/2017/richdata2" ref="A5:P5">
    <sortCondition ref="A4:A91"/>
  </sortState>
  <tableColumns count="16">
    <tableColumn id="1" xr3:uid="{B15E0897-9E60-4713-806A-7E3A69632B70}" name="#" dataDxfId="26"/>
    <tableColumn id="14" xr3:uid="{F4E36D57-D878-4119-BF84-078D4C8E24B4}" name="Listado enviado por " dataDxfId="25"/>
    <tableColumn id="2" xr3:uid="{227199ED-750E-4370-BB55-0FE83E4C64EB}" name="Iniciativa" dataDxfId="24"/>
    <tableColumn id="3" xr3:uid="{1640B638-0D59-45A9-9839-3E68EB8E4956}" name="Clasificación" dataDxfId="23"/>
    <tableColumn id="4" xr3:uid="{D4E5C313-08E8-4774-9298-D1DD65C07039}" name="Tipo de Iniciativa" dataDxfId="22"/>
    <tableColumn id="5" xr3:uid="{F0D7C368-6789-49FF-95F3-5D8A09F1C25D}" name="Área de dependencia " dataDxfId="21"/>
    <tableColumn id="6" xr3:uid="{0C1CCADD-C450-4707-AED1-330D8ACB0F0C}" name="Dueño del Proceso" dataDxfId="20"/>
    <tableColumn id="16" xr3:uid="{A3B07591-DC79-4977-A85C-5D372DA39068}" name="Business Analyst" dataDxfId="19"/>
    <tableColumn id="7" xr3:uid="{EC871468-619A-4E38-9BD2-148FF4275C96}" name="Business Lead / Requestor" dataDxfId="18"/>
    <tableColumn id="15" xr3:uid="{0A7FF935-7E57-43F7-9EFE-4B527B72F23C}" name="Descripción del proyecto" dataDxfId="17"/>
    <tableColumn id="8" xr3:uid="{7AFD1787-9617-48A6-9EA1-BC087DB262F2}" name="S: Status; N: Next Steps" dataDxfId="16"/>
    <tableColumn id="9" xr3:uid="{213C745A-5E6F-422A-8C53-A6695750F124}" name="Fecha Inicio/ Fecha est. fin" dataDxfId="15"/>
    <tableColumn id="10" xr3:uid="{2DB2745A-8972-47F8-9AFC-C8AF07474708}" name="Business Impact ($, Time, TBD)" dataDxfId="14"/>
    <tableColumn id="11" xr3:uid="{931229F7-9A2F-4CE1-8DF6-E95700E560E0}" name="Etapa: Nuevo / Análisis / Desarrollo / Pruebas/ Implementado / Terminado" dataDxfId="13"/>
    <tableColumn id="12" xr3:uid="{0C5BE0C5-3586-4A94-8BD7-BEDD2829F453}" name="NOTAS" dataDxfId="12"/>
    <tableColumn id="13" xr3:uid="{30C818E8-92AC-48C0-965E-01F2E15F4767}" name="NOTAS SEMANA 10 ENERO 2025" dataDxfId="11"/>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G55" dT="2025-02-06T01:33:28.68" personId="{48C174FE-077C-4319-BA56-6691F3340386}" id="{2443B550-3896-4DAE-8048-2E66B903A753}">
    <text>Validar con Civoney</text>
  </threadedComment>
  <threadedComment ref="O56" dT="2024-12-16T14:07:11.95" personId="{A977B3EC-97A9-43AE-829D-896DA3E7188F}" id="{53B22811-8690-471B-9DC0-51198A2379C8}">
    <text>Diego comenta que este proyecto no es de jessica sino de él.</text>
  </threadedComment>
</ThreadedComments>
</file>

<file path=xl/threadedComments/threadedComment2.xml><?xml version="1.0" encoding="utf-8"?>
<ThreadedComments xmlns="http://schemas.microsoft.com/office/spreadsheetml/2018/threadedcomments" xmlns:x="http://schemas.openxmlformats.org/spreadsheetml/2006/main">
  <threadedComment ref="AR75" dT="2025-02-26T21:41:08.08" personId="{B01B9B2F-45DE-4989-85AE-0EC499540C3B}" id="{85B66AFA-65F5-4665-8EE0-77804CB6645F}">
    <text xml:space="preserve">Estos comentarios no coinciden con la descripción. Este proyecto es para que los pacientes nos den su geoposición, no para nosotros geoposicionarlos. Son soluciones distintas. @Claudia Oliden </text>
    <mentions>
      <mention mentionpersonId="{6F9BB329-3A7F-4ADE-AD27-0640EBA85906}" mentionId="{2732C46F-31C1-4356-80E1-CA2E4D7AA40F}" startIndex="176" length="15"/>
    </mentions>
  </threadedComment>
  <threadedComment ref="S100" dT="2024-12-16T14:07:11.95" personId="{A977B3EC-97A9-43AE-829D-896DA3E7188F}" id="{F2920466-9C6E-4911-BA6A-7B8881C1280E}">
    <text>Diego comenta que este proyecto no es de jessica sino de él.</text>
  </threadedComment>
  <threadedComment ref="AK158" dT="2025-02-06T01:33:28.68" personId="{48C174FE-077C-4319-BA56-6691F3340386}" id="{1008934D-678F-4DF3-B33F-1797F9E6F24B}">
    <text>Validar con Civoney</text>
  </threadedComment>
</ThreadedComments>
</file>

<file path=xl/threadedComments/threadedComment3.xml><?xml version="1.0" encoding="utf-8"?>
<ThreadedComments xmlns="http://schemas.microsoft.com/office/spreadsheetml/2018/threadedcomments" xmlns:x="http://schemas.openxmlformats.org/spreadsheetml/2006/main">
  <threadedComment ref="G68" dT="2024-12-16T14:07:11.95" personId="{A977B3EC-97A9-43AE-829D-896DA3E7188F}" id="{C0E2EC8B-F6FD-49B2-99CF-B56F46E49561}">
    <text>Diego comenta que este proyecto no es de jessica sino de él.</text>
  </threadedComment>
</ThreadedComments>
</file>

<file path=xl/threadedComments/threadedComment4.xml><?xml version="1.0" encoding="utf-8"?>
<ThreadedComments xmlns="http://schemas.microsoft.com/office/spreadsheetml/2018/threadedcomments" xmlns:x="http://schemas.openxmlformats.org/spreadsheetml/2006/main">
  <threadedComment ref="G68" dT="2024-12-16T14:07:11.95" personId="{A977B3EC-97A9-43AE-829D-896DA3E7188F}" id="{FB015026-069E-43C5-9CD5-7A6ACC4989EE}">
    <text>Diego comenta que este proyecto no es de jessica sino de él.</text>
  </threadedComment>
</ThreadedComments>
</file>

<file path=xl/threadedComments/threadedComment5.xml><?xml version="1.0" encoding="utf-8"?>
<ThreadedComments xmlns="http://schemas.microsoft.com/office/spreadsheetml/2018/threadedcomments" xmlns:x="http://schemas.openxmlformats.org/spreadsheetml/2006/main">
  <threadedComment ref="AG54" dT="2025-02-06T01:33:28.68" personId="{48C174FE-077C-4319-BA56-6691F3340386}" id="{D8F6BA74-CFA7-4966-AA25-F384B4984617}">
    <text>Validar con Civoney</text>
  </threadedComment>
  <threadedComment ref="O56" dT="2024-12-16T14:07:11.95" personId="{A977B3EC-97A9-43AE-829D-896DA3E7188F}" id="{90C8F773-8398-4DF9-9483-D49DD0437EA3}">
    <text>Diego comenta que este proyecto no es de jessica sino de él.</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 Id="rId9"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24.xml"/><Relationship Id="rId3" Type="http://schemas.openxmlformats.org/officeDocument/2006/relationships/pivotTable" Target="../pivotTables/pivotTable19.xml"/><Relationship Id="rId7" Type="http://schemas.openxmlformats.org/officeDocument/2006/relationships/pivotTable" Target="../pivotTables/pivotTable2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5" Type="http://schemas.openxmlformats.org/officeDocument/2006/relationships/pivotTable" Target="../pivotTables/pivotTable21.xml"/><Relationship Id="rId4" Type="http://schemas.openxmlformats.org/officeDocument/2006/relationships/pivotTable" Target="../pivotTables/pivotTable20.xml"/><Relationship Id="rId9"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27.xml"/><Relationship Id="rId7" Type="http://schemas.openxmlformats.org/officeDocument/2006/relationships/printerSettings" Target="../printerSettings/printerSettings8.bin"/><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openxmlformats.org/officeDocument/2006/relationships/pivotTable" Target="../pivotTables/pivotTable30.xml"/><Relationship Id="rId5" Type="http://schemas.openxmlformats.org/officeDocument/2006/relationships/pivotTable" Target="../pivotTables/pivotTable29.xml"/><Relationship Id="rId4" Type="http://schemas.openxmlformats.org/officeDocument/2006/relationships/pivotTable" Target="../pivotTables/pivotTable28.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33.xml"/><Relationship Id="rId7" Type="http://schemas.openxmlformats.org/officeDocument/2006/relationships/printerSettings" Target="../printerSettings/printerSettings9.bin"/><Relationship Id="rId2" Type="http://schemas.openxmlformats.org/officeDocument/2006/relationships/pivotTable" Target="../pivotTables/pivotTable32.xml"/><Relationship Id="rId1" Type="http://schemas.openxmlformats.org/officeDocument/2006/relationships/pivotTable" Target="../pivotTables/pivotTable31.xml"/><Relationship Id="rId6" Type="http://schemas.openxmlformats.org/officeDocument/2006/relationships/pivotTable" Target="../pivotTables/pivotTable36.xml"/><Relationship Id="rId5" Type="http://schemas.openxmlformats.org/officeDocument/2006/relationships/pivotTable" Target="../pivotTables/pivotTable35.xml"/><Relationship Id="rId4" Type="http://schemas.openxmlformats.org/officeDocument/2006/relationships/pivotTable" Target="../pivotTables/pivotTable34.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39.xml"/><Relationship Id="rId7" Type="http://schemas.openxmlformats.org/officeDocument/2006/relationships/printerSettings" Target="../printerSettings/printerSettings10.bin"/><Relationship Id="rId2" Type="http://schemas.openxmlformats.org/officeDocument/2006/relationships/pivotTable" Target="../pivotTables/pivotTable38.xml"/><Relationship Id="rId1" Type="http://schemas.openxmlformats.org/officeDocument/2006/relationships/pivotTable" Target="../pivotTables/pivotTable37.xml"/><Relationship Id="rId6" Type="http://schemas.openxmlformats.org/officeDocument/2006/relationships/pivotTable" Target="../pivotTables/pivotTable42.xml"/><Relationship Id="rId5" Type="http://schemas.openxmlformats.org/officeDocument/2006/relationships/pivotTable" Target="../pivotTables/pivotTable41.xml"/><Relationship Id="rId4" Type="http://schemas.openxmlformats.org/officeDocument/2006/relationships/pivotTable" Target="../pivotTables/pivotTable40.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45.xml"/><Relationship Id="rId7" Type="http://schemas.openxmlformats.org/officeDocument/2006/relationships/printerSettings" Target="../printerSettings/printerSettings11.bin"/><Relationship Id="rId2" Type="http://schemas.openxmlformats.org/officeDocument/2006/relationships/pivotTable" Target="../pivotTables/pivotTable44.xml"/><Relationship Id="rId1" Type="http://schemas.openxmlformats.org/officeDocument/2006/relationships/pivotTable" Target="../pivotTables/pivotTable43.xml"/><Relationship Id="rId6" Type="http://schemas.openxmlformats.org/officeDocument/2006/relationships/pivotTable" Target="../pivotTables/pivotTable48.xml"/><Relationship Id="rId5" Type="http://schemas.openxmlformats.org/officeDocument/2006/relationships/pivotTable" Target="../pivotTables/pivotTable47.xml"/><Relationship Id="rId4" Type="http://schemas.openxmlformats.org/officeDocument/2006/relationships/pivotTable" Target="../pivotTables/pivotTable46.xm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51.xml"/><Relationship Id="rId7" Type="http://schemas.openxmlformats.org/officeDocument/2006/relationships/printerSettings" Target="../printerSettings/printerSettings12.bin"/><Relationship Id="rId2" Type="http://schemas.openxmlformats.org/officeDocument/2006/relationships/pivotTable" Target="../pivotTables/pivotTable50.xml"/><Relationship Id="rId1" Type="http://schemas.openxmlformats.org/officeDocument/2006/relationships/pivotTable" Target="../pivotTables/pivotTable49.xml"/><Relationship Id="rId6" Type="http://schemas.openxmlformats.org/officeDocument/2006/relationships/pivotTable" Target="../pivotTables/pivotTable54.xml"/><Relationship Id="rId5" Type="http://schemas.openxmlformats.org/officeDocument/2006/relationships/pivotTable" Target="../pivotTables/pivotTable53.xml"/><Relationship Id="rId4" Type="http://schemas.openxmlformats.org/officeDocument/2006/relationships/pivotTable" Target="../pivotTables/pivotTable52.xml"/></Relationships>
</file>

<file path=xl/worksheets/_rels/sheet18.xml.rels><?xml version="1.0" encoding="UTF-8" standalone="yes"?>
<Relationships xmlns="http://schemas.openxmlformats.org/package/2006/relationships"><Relationship Id="rId3" Type="http://schemas.openxmlformats.org/officeDocument/2006/relationships/pivotTable" Target="../pivotTables/pivotTable57.xml"/><Relationship Id="rId2" Type="http://schemas.openxmlformats.org/officeDocument/2006/relationships/pivotTable" Target="../pivotTables/pivotTable56.xml"/><Relationship Id="rId1" Type="http://schemas.openxmlformats.org/officeDocument/2006/relationships/pivotTable" Target="../pivotTables/pivotTable55.xml"/><Relationship Id="rId5" Type="http://schemas.openxmlformats.org/officeDocument/2006/relationships/printerSettings" Target="../printerSettings/printerSettings13.bin"/><Relationship Id="rId4" Type="http://schemas.openxmlformats.org/officeDocument/2006/relationships/pivotTable" Target="../pivotTables/pivotTable58.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61.xml"/><Relationship Id="rId2" Type="http://schemas.openxmlformats.org/officeDocument/2006/relationships/pivotTable" Target="../pivotTables/pivotTable60.xml"/><Relationship Id="rId1" Type="http://schemas.openxmlformats.org/officeDocument/2006/relationships/pivotTable" Target="../pivotTables/pivotTable59.xml"/></Relationships>
</file>

<file path=xl/worksheets/_rels/sheet20.xml.rels><?xml version="1.0" encoding="UTF-8" standalone="yes"?>
<Relationships xmlns="http://schemas.openxmlformats.org/package/2006/relationships"><Relationship Id="rId3" Type="http://schemas.openxmlformats.org/officeDocument/2006/relationships/pivotTable" Target="../pivotTables/pivotTable64.xml"/><Relationship Id="rId2" Type="http://schemas.openxmlformats.org/officeDocument/2006/relationships/pivotTable" Target="../pivotTables/pivotTable63.xml"/><Relationship Id="rId1" Type="http://schemas.openxmlformats.org/officeDocument/2006/relationships/pivotTable" Target="../pivotTables/pivotTable62.xml"/><Relationship Id="rId4"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3" Type="http://schemas.openxmlformats.org/officeDocument/2006/relationships/pivotTable" Target="../pivotTables/pivotTable67.xml"/><Relationship Id="rId2" Type="http://schemas.openxmlformats.org/officeDocument/2006/relationships/pivotTable" Target="../pivotTables/pivotTable66.xml"/><Relationship Id="rId1" Type="http://schemas.openxmlformats.org/officeDocument/2006/relationships/pivotTable" Target="../pivotTables/pivotTable65.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5.vml"/><Relationship Id="rId1" Type="http://schemas.openxmlformats.org/officeDocument/2006/relationships/printerSettings" Target="../printerSettings/printerSettings16.bin"/><Relationship Id="rId5" Type="http://schemas.microsoft.com/office/2017/10/relationships/threadedComment" Target="../threadedComments/threadedComment4.xml"/><Relationship Id="rId4" Type="http://schemas.openxmlformats.org/officeDocument/2006/relationships/comments" Target="../comments5.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8.bin"/><Relationship Id="rId4" Type="http://schemas.microsoft.com/office/2017/10/relationships/threadedComment" Target="../threadedComments/threadedComment5.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68.xml"/></Relationships>
</file>

<file path=xl/worksheets/_rels/sheet30.xml.rels><?xml version="1.0" encoding="UTF-8" standalone="yes"?>
<Relationships xmlns="http://schemas.openxmlformats.org/package/2006/relationships"><Relationship Id="rId1" Type="http://schemas.openxmlformats.org/officeDocument/2006/relationships/hyperlink" Target="mailto:angel.landaeta@linde.com" TargetMode="Externa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1" Type="http://schemas.openxmlformats.org/officeDocument/2006/relationships/pivotTable" Target="../pivotTables/pivotTable69.xml"/></Relationships>
</file>

<file path=xl/worksheets/_rels/sheet33.xml.rels><?xml version="1.0" encoding="UTF-8" standalone="yes"?>
<Relationships xmlns="http://schemas.openxmlformats.org/package/2006/relationships"><Relationship Id="rId3" Type="http://schemas.openxmlformats.org/officeDocument/2006/relationships/pivotTable" Target="../pivotTables/pivotTable72.xml"/><Relationship Id="rId2" Type="http://schemas.openxmlformats.org/officeDocument/2006/relationships/pivotTable" Target="../pivotTables/pivotTable71.xml"/><Relationship Id="rId1" Type="http://schemas.openxmlformats.org/officeDocument/2006/relationships/pivotTable" Target="../pivotTables/pivotTable70.xml"/><Relationship Id="rId5" Type="http://schemas.openxmlformats.org/officeDocument/2006/relationships/drawing" Target="../drawings/drawing2.xml"/><Relationship Id="rId4" Type="http://schemas.openxmlformats.org/officeDocument/2006/relationships/pivotTable" Target="../pivotTables/pivotTable7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8AF9B-7464-4C0B-9E30-E0A229E225EC}">
  <sheetPr filterMode="1">
    <pageSetUpPr fitToPage="1"/>
  </sheetPr>
  <dimension ref="A1:FC100"/>
  <sheetViews>
    <sheetView topLeftCell="A56" workbookViewId="0">
      <selection activeCell="A56" sqref="A56"/>
    </sheetView>
  </sheetViews>
  <sheetFormatPr baseColWidth="10" defaultColWidth="8.5546875" defaultRowHeight="11.4" outlineLevelCol="1"/>
  <cols>
    <col min="1" max="2" width="7.5546875" style="49" customWidth="1"/>
    <col min="3" max="3" width="33.5546875" style="264" customWidth="1"/>
    <col min="4" max="4" width="32.5546875" style="264" customWidth="1"/>
    <col min="5" max="5" width="11.44140625" style="264" customWidth="1"/>
    <col min="6" max="6" width="10.5546875" style="264" customWidth="1"/>
    <col min="7" max="7" width="8.5546875" style="265" customWidth="1"/>
    <col min="8" max="8" width="17.5546875" style="266" hidden="1" customWidth="1"/>
    <col min="9" max="9" width="17.5546875" style="53" hidden="1" customWidth="1"/>
    <col min="10" max="10" width="11.5546875" style="66" customWidth="1"/>
    <col min="11" max="11" width="8.5546875" style="66" customWidth="1"/>
    <col min="12" max="12" width="22.5546875" style="66" customWidth="1"/>
    <col min="13" max="13" width="8.5546875" style="49" customWidth="1"/>
    <col min="14" max="14" width="8.5546875" style="66" customWidth="1"/>
    <col min="15" max="15" width="18.5546875" style="66" customWidth="1"/>
    <col min="16" max="16" width="17.5546875" style="66" customWidth="1"/>
    <col min="17" max="17" width="29.44140625" style="66" customWidth="1"/>
    <col min="18" max="18" width="8.5546875" style="49" customWidth="1"/>
    <col min="19" max="19" width="19.44140625" style="310" customWidth="1"/>
    <col min="20" max="20" width="19.44140625" style="66" customWidth="1"/>
    <col min="21" max="21" width="13.44140625" style="66" bestFit="1" customWidth="1"/>
    <col min="22" max="22" width="8.5546875" style="310" customWidth="1"/>
    <col min="23" max="23" width="17.44140625" style="66" customWidth="1" outlineLevel="1"/>
    <col min="24" max="24" width="13.44140625" style="66" customWidth="1" outlineLevel="1"/>
    <col min="25" max="25" width="15" style="66" customWidth="1" outlineLevel="1"/>
    <col min="26" max="27" width="15.44140625" style="66" customWidth="1" outlineLevel="1"/>
    <col min="28" max="28" width="15" style="66" customWidth="1" outlineLevel="1"/>
    <col min="29" max="29" width="11.44140625" style="66" customWidth="1" outlineLevel="1"/>
    <col min="30" max="30" width="10" style="66" customWidth="1" outlineLevel="1"/>
    <col min="31" max="36" width="21.44140625" style="49" customWidth="1" outlineLevel="1"/>
    <col min="37" max="37" width="29.44140625" style="49" customWidth="1" outlineLevel="1"/>
    <col min="38" max="38" width="8.5546875" style="55" customWidth="1"/>
    <col min="39" max="39" width="13.44140625" style="49" customWidth="1"/>
    <col min="40" max="41" width="8.5546875" style="272" customWidth="1"/>
    <col min="42" max="44" width="18.44140625" style="66" customWidth="1"/>
    <col min="45" max="45" width="32.5546875" style="265" customWidth="1"/>
    <col min="46" max="69" width="26.44140625" style="48" customWidth="1"/>
    <col min="70" max="16384" width="8.5546875" style="48"/>
  </cols>
  <sheetData>
    <row r="1" spans="1:159" ht="12">
      <c r="A1" s="263"/>
      <c r="C1" s="394"/>
      <c r="D1" s="394"/>
      <c r="E1" s="394"/>
      <c r="F1" s="394"/>
      <c r="G1" s="394"/>
      <c r="J1" s="395"/>
      <c r="K1" s="265"/>
      <c r="L1" s="265"/>
      <c r="M1" s="263"/>
      <c r="N1" s="265"/>
      <c r="O1" s="395"/>
      <c r="P1" s="395"/>
      <c r="Q1" s="395"/>
      <c r="R1" s="263"/>
      <c r="S1" s="308"/>
      <c r="T1" s="265"/>
      <c r="U1" s="265"/>
      <c r="V1" s="308"/>
      <c r="W1" s="267" t="s">
        <v>0</v>
      </c>
      <c r="X1" s="268"/>
      <c r="Y1" s="268"/>
      <c r="Z1" s="268"/>
      <c r="AA1" s="268"/>
      <c r="AB1" s="268"/>
      <c r="AC1" s="268"/>
      <c r="AD1" s="269" t="s">
        <v>1</v>
      </c>
      <c r="AE1" s="270" t="s">
        <v>2</v>
      </c>
      <c r="AF1" s="271"/>
      <c r="AG1" s="271"/>
      <c r="AH1" s="271"/>
      <c r="AI1" s="271"/>
      <c r="AJ1" s="271"/>
      <c r="AK1" s="271"/>
      <c r="AL1" s="347" t="s">
        <v>3</v>
      </c>
      <c r="AM1" s="347" t="s">
        <v>4</v>
      </c>
      <c r="AP1" s="395"/>
      <c r="AQ1" s="395"/>
      <c r="AR1" s="395"/>
    </row>
    <row r="2" spans="1:159" ht="12">
      <c r="A2" s="263"/>
      <c r="J2" s="265"/>
      <c r="K2" s="265" t="s">
        <v>5</v>
      </c>
      <c r="L2" s="265"/>
      <c r="M2" s="263"/>
      <c r="N2" s="265"/>
      <c r="O2" s="265"/>
      <c r="P2" s="265"/>
      <c r="Q2" s="265"/>
      <c r="R2" s="263"/>
      <c r="S2" s="308"/>
      <c r="T2" s="265"/>
      <c r="U2" s="265"/>
      <c r="V2" s="308"/>
      <c r="W2" s="273">
        <v>15</v>
      </c>
      <c r="X2" s="273">
        <v>15</v>
      </c>
      <c r="Y2" s="273">
        <v>15</v>
      </c>
      <c r="Z2" s="273">
        <v>15</v>
      </c>
      <c r="AA2" s="273">
        <v>15</v>
      </c>
      <c r="AB2" s="273">
        <v>15</v>
      </c>
      <c r="AC2" s="273">
        <v>15</v>
      </c>
      <c r="AD2" s="269"/>
      <c r="AE2" s="274">
        <v>15</v>
      </c>
      <c r="AF2" s="274">
        <v>15</v>
      </c>
      <c r="AG2" s="274">
        <v>15</v>
      </c>
      <c r="AH2" s="274">
        <v>15</v>
      </c>
      <c r="AI2" s="274">
        <v>15</v>
      </c>
      <c r="AJ2" s="274">
        <v>15</v>
      </c>
      <c r="AK2" s="274">
        <v>15</v>
      </c>
      <c r="AL2" s="348"/>
      <c r="AM2" s="348"/>
    </row>
    <row r="3" spans="1:159" ht="60" customHeight="1" thickBot="1">
      <c r="A3" s="263"/>
      <c r="D3" s="350" t="s">
        <v>6</v>
      </c>
      <c r="E3" s="363" t="s">
        <v>7</v>
      </c>
      <c r="F3" s="335" t="s">
        <v>8</v>
      </c>
      <c r="G3" s="336">
        <f ca="1">SUBTOTAL(101,G5:G91)</f>
        <v>362.06666666666666</v>
      </c>
      <c r="H3" s="337" t="s">
        <v>9</v>
      </c>
      <c r="J3" s="265"/>
      <c r="K3" s="265"/>
      <c r="L3" s="265"/>
      <c r="M3" s="263"/>
      <c r="N3" s="265"/>
      <c r="O3" s="265"/>
      <c r="P3" s="265"/>
      <c r="Q3" s="265"/>
      <c r="R3" s="263"/>
      <c r="S3" s="308"/>
      <c r="T3" s="265"/>
      <c r="U3" s="265"/>
      <c r="V3" s="308"/>
      <c r="W3" s="254" t="s">
        <v>10</v>
      </c>
      <c r="X3" s="254" t="s">
        <v>11</v>
      </c>
      <c r="Y3" s="254" t="s">
        <v>12</v>
      </c>
      <c r="Z3" s="254" t="s">
        <v>13</v>
      </c>
      <c r="AA3" s="254" t="s">
        <v>14</v>
      </c>
      <c r="AB3" s="254" t="s">
        <v>15</v>
      </c>
      <c r="AC3" s="46" t="s">
        <v>16</v>
      </c>
      <c r="AD3" s="269"/>
      <c r="AE3" s="254" t="s">
        <v>17</v>
      </c>
      <c r="AF3" s="254" t="s">
        <v>18</v>
      </c>
      <c r="AG3" s="254" t="s">
        <v>19</v>
      </c>
      <c r="AH3" s="254" t="s">
        <v>20</v>
      </c>
      <c r="AI3" s="254" t="s">
        <v>21</v>
      </c>
      <c r="AJ3" s="257" t="s">
        <v>22</v>
      </c>
      <c r="AK3" s="257" t="s">
        <v>23</v>
      </c>
      <c r="AL3" s="311"/>
      <c r="AM3" s="311"/>
      <c r="AP3" s="396"/>
      <c r="AQ3" s="396"/>
      <c r="AR3" s="396"/>
    </row>
    <row r="4" spans="1:159" ht="123" customHeight="1">
      <c r="A4" s="275" t="s">
        <v>24</v>
      </c>
      <c r="B4" s="276" t="s">
        <v>25</v>
      </c>
      <c r="C4" s="276" t="s">
        <v>26</v>
      </c>
      <c r="D4" s="276" t="s">
        <v>27</v>
      </c>
      <c r="E4" s="276" t="s">
        <v>28</v>
      </c>
      <c r="F4" s="276" t="s">
        <v>29</v>
      </c>
      <c r="G4" s="277" t="s">
        <v>30</v>
      </c>
      <c r="H4" s="277" t="s">
        <v>31</v>
      </c>
      <c r="I4" s="278" t="s">
        <v>32</v>
      </c>
      <c r="J4" s="277" t="s">
        <v>33</v>
      </c>
      <c r="K4" s="277" t="s">
        <v>34</v>
      </c>
      <c r="L4" s="279" t="s">
        <v>35</v>
      </c>
      <c r="M4" s="277" t="s">
        <v>36</v>
      </c>
      <c r="N4" s="280" t="s">
        <v>37</v>
      </c>
      <c r="O4" s="390" t="s">
        <v>38</v>
      </c>
      <c r="P4" s="390" t="s">
        <v>39</v>
      </c>
      <c r="Q4" s="390" t="s">
        <v>40</v>
      </c>
      <c r="R4" s="390" t="s">
        <v>41</v>
      </c>
      <c r="S4" s="280" t="s">
        <v>42</v>
      </c>
      <c r="T4" s="280" t="s">
        <v>43</v>
      </c>
      <c r="U4" s="391" t="s">
        <v>44</v>
      </c>
      <c r="V4" s="391" t="s">
        <v>45</v>
      </c>
      <c r="W4" s="258" t="s">
        <v>46</v>
      </c>
      <c r="X4" s="258" t="s">
        <v>47</v>
      </c>
      <c r="Y4" s="258" t="s">
        <v>48</v>
      </c>
      <c r="Z4" s="258" t="s">
        <v>49</v>
      </c>
      <c r="AA4" s="258" t="s">
        <v>50</v>
      </c>
      <c r="AB4" s="258" t="s">
        <v>51</v>
      </c>
      <c r="AC4" s="258" t="s">
        <v>52</v>
      </c>
      <c r="AD4" s="258" t="s">
        <v>1</v>
      </c>
      <c r="AE4" s="258" t="s">
        <v>53</v>
      </c>
      <c r="AF4" s="258" t="s">
        <v>54</v>
      </c>
      <c r="AG4" s="258" t="s">
        <v>55</v>
      </c>
      <c r="AH4" s="258" t="s">
        <v>56</v>
      </c>
      <c r="AI4" s="258" t="s">
        <v>57</v>
      </c>
      <c r="AJ4" s="258" t="s">
        <v>58</v>
      </c>
      <c r="AK4" s="259" t="s">
        <v>58</v>
      </c>
      <c r="AL4" s="372" t="s">
        <v>3</v>
      </c>
      <c r="AM4" s="372" t="s">
        <v>4</v>
      </c>
      <c r="AN4" s="281" t="s">
        <v>59</v>
      </c>
      <c r="AO4" s="371" t="s">
        <v>60</v>
      </c>
      <c r="AP4" s="282" t="s">
        <v>61</v>
      </c>
      <c r="AQ4" s="282" t="s">
        <v>62</v>
      </c>
      <c r="AR4" s="283" t="s">
        <v>63</v>
      </c>
      <c r="AS4" s="284" t="s">
        <v>64</v>
      </c>
    </row>
    <row r="5" spans="1:159" s="263" customFormat="1" ht="151.5" hidden="1" customHeight="1">
      <c r="A5" s="46" t="s">
        <v>65</v>
      </c>
      <c r="B5" s="46">
        <v>1</v>
      </c>
      <c r="C5" s="107" t="s">
        <v>66</v>
      </c>
      <c r="D5" s="107" t="s">
        <v>67</v>
      </c>
      <c r="E5" s="358">
        <v>45505</v>
      </c>
      <c r="F5" s="358">
        <v>45748</v>
      </c>
      <c r="G5" s="359">
        <f>F5-E5</f>
        <v>243</v>
      </c>
      <c r="H5" s="247" t="s">
        <v>68</v>
      </c>
      <c r="I5" s="247"/>
      <c r="J5" s="248" t="s">
        <v>69</v>
      </c>
      <c r="K5" s="248" t="e">
        <f>VLOOKUP(C5,#REF!,3,0)</f>
        <v>#REF!</v>
      </c>
      <c r="L5" s="301" t="s">
        <v>70</v>
      </c>
      <c r="M5" s="46" t="s">
        <v>71</v>
      </c>
      <c r="N5" s="46"/>
      <c r="O5" s="46" t="s">
        <v>72</v>
      </c>
      <c r="P5" s="248" t="s">
        <v>73</v>
      </c>
      <c r="Q5" s="248" t="s">
        <v>74</v>
      </c>
      <c r="R5" s="248" t="s">
        <v>75</v>
      </c>
      <c r="S5" s="248" t="s">
        <v>76</v>
      </c>
      <c r="T5" s="46" t="s">
        <v>77</v>
      </c>
      <c r="U5" s="46" t="s">
        <v>78</v>
      </c>
      <c r="V5" s="248" t="s">
        <v>79</v>
      </c>
      <c r="W5" s="46">
        <v>4</v>
      </c>
      <c r="X5" s="46">
        <v>5</v>
      </c>
      <c r="Y5" s="46">
        <v>5</v>
      </c>
      <c r="Z5" s="46">
        <v>5</v>
      </c>
      <c r="AA5" s="46">
        <v>5</v>
      </c>
      <c r="AB5" s="46">
        <v>3</v>
      </c>
      <c r="AC5" s="46">
        <v>5</v>
      </c>
      <c r="AD5" s="248">
        <f t="shared" ref="AD5:AD36" si="0">(W5*$W$2)+(X5*$X$2)+(Y5*$Y$2)+(Z5*$Z$2)+(AA5*$AA$2)+(AB5*$AB$2)+(AC5*$AC$2)</f>
        <v>480</v>
      </c>
      <c r="AE5" s="46">
        <v>5</v>
      </c>
      <c r="AF5" s="46">
        <v>5</v>
      </c>
      <c r="AG5" s="46">
        <v>2</v>
      </c>
      <c r="AH5" s="46">
        <v>5</v>
      </c>
      <c r="AI5" s="46">
        <v>3</v>
      </c>
      <c r="AJ5" s="46">
        <v>5</v>
      </c>
      <c r="AK5" s="46">
        <v>5</v>
      </c>
      <c r="AL5" s="46">
        <f t="shared" ref="AL5:AL36" si="1">(AE5*$AE$2)+(AF5*$AF$2)+(AG5*$AG$2)+(AH5*$AH$2)+(AI5*$AI$2)+(AJ5*$AJ$2)+(AK5*$AK$2)</f>
        <v>450</v>
      </c>
      <c r="AM5" s="46">
        <f t="shared" ref="AM5:AM36" si="2">AL5+AD5</f>
        <v>930</v>
      </c>
      <c r="AN5" s="328" t="s">
        <v>80</v>
      </c>
      <c r="AO5" s="339" t="s">
        <v>81</v>
      </c>
      <c r="AP5" s="325">
        <v>400000</v>
      </c>
      <c r="AQ5" s="46"/>
      <c r="AR5" s="46"/>
      <c r="AS5" s="252" t="s">
        <v>82</v>
      </c>
      <c r="AT5" s="48"/>
      <c r="AU5" s="48"/>
      <c r="AV5" s="48"/>
      <c r="AW5" s="48"/>
      <c r="AX5" s="48"/>
      <c r="AY5" s="48"/>
      <c r="AZ5" s="48"/>
      <c r="BA5" s="48"/>
      <c r="BB5" s="48"/>
      <c r="BC5" s="48"/>
      <c r="BD5" s="48"/>
      <c r="BE5" s="48"/>
      <c r="BF5" s="48"/>
      <c r="BG5" s="48"/>
      <c r="BH5" s="48"/>
      <c r="BI5" s="48"/>
      <c r="BJ5" s="48"/>
      <c r="BK5" s="48"/>
      <c r="BL5" s="48"/>
      <c r="BM5" s="48"/>
      <c r="BN5" s="48"/>
      <c r="BO5" s="48"/>
      <c r="BP5" s="48"/>
      <c r="BQ5" s="48"/>
      <c r="BR5" s="48"/>
      <c r="BS5" s="48"/>
      <c r="BT5" s="48"/>
      <c r="BU5" s="48"/>
      <c r="BV5" s="48"/>
      <c r="BW5" s="48"/>
      <c r="BX5" s="48"/>
      <c r="BY5" s="48"/>
      <c r="BZ5" s="48"/>
      <c r="CA5" s="48"/>
      <c r="CB5" s="48"/>
      <c r="CC5" s="48"/>
      <c r="CD5" s="48"/>
      <c r="CE5" s="48"/>
      <c r="CF5" s="48"/>
      <c r="CG5" s="48"/>
      <c r="CH5" s="48"/>
      <c r="CI5" s="48"/>
      <c r="CJ5" s="48"/>
      <c r="CK5" s="48"/>
      <c r="CL5" s="48"/>
      <c r="CM5" s="48"/>
      <c r="CN5" s="48"/>
      <c r="CO5" s="48"/>
      <c r="CP5" s="48"/>
      <c r="CQ5" s="48"/>
      <c r="CR5" s="48"/>
      <c r="CS5" s="48"/>
      <c r="CT5" s="48"/>
      <c r="CU5" s="48"/>
      <c r="CV5" s="48"/>
      <c r="CW5" s="48"/>
      <c r="CX5" s="48"/>
      <c r="CY5" s="48"/>
      <c r="CZ5" s="48"/>
      <c r="DA5" s="48"/>
      <c r="DB5" s="48"/>
      <c r="DC5" s="48"/>
      <c r="DD5" s="48"/>
      <c r="DE5" s="48"/>
      <c r="DF5" s="48"/>
      <c r="DG5" s="48"/>
      <c r="DH5" s="48"/>
      <c r="DI5" s="48"/>
      <c r="DJ5" s="48"/>
      <c r="DK5" s="48"/>
      <c r="DL5" s="48"/>
      <c r="DM5" s="48"/>
      <c r="DN5" s="48"/>
      <c r="DO5" s="48"/>
      <c r="DP5" s="48"/>
      <c r="DQ5" s="48"/>
      <c r="DR5" s="48"/>
      <c r="DS5" s="48"/>
      <c r="DT5" s="48"/>
      <c r="DU5" s="48"/>
      <c r="DV5" s="48"/>
      <c r="DW5" s="48"/>
      <c r="DX5" s="48"/>
      <c r="DY5" s="48"/>
      <c r="DZ5" s="48"/>
      <c r="EA5" s="48"/>
      <c r="EB5" s="48"/>
      <c r="EC5" s="48"/>
      <c r="ED5" s="48"/>
      <c r="EE5" s="48"/>
      <c r="EF5" s="48"/>
      <c r="EG5" s="48"/>
      <c r="EH5" s="48"/>
      <c r="EI5" s="48"/>
      <c r="EJ5" s="48"/>
      <c r="EK5" s="48"/>
      <c r="EL5" s="48"/>
      <c r="EM5" s="48"/>
      <c r="EN5" s="48"/>
      <c r="EO5" s="48"/>
      <c r="EP5" s="48"/>
      <c r="EQ5" s="48"/>
      <c r="ER5" s="48"/>
      <c r="ES5" s="48"/>
      <c r="ET5" s="48"/>
      <c r="EU5" s="48"/>
      <c r="EV5" s="48"/>
      <c r="EW5" s="48"/>
      <c r="EX5" s="48"/>
      <c r="EY5" s="48"/>
      <c r="EZ5" s="48"/>
      <c r="FA5" s="48"/>
      <c r="FB5" s="48"/>
      <c r="FC5" s="48"/>
    </row>
    <row r="6" spans="1:159" s="287" customFormat="1" ht="109.5" customHeight="1">
      <c r="A6" s="46"/>
      <c r="B6" s="46">
        <v>2</v>
      </c>
      <c r="C6" s="107" t="s">
        <v>83</v>
      </c>
      <c r="D6" s="150" t="s">
        <v>84</v>
      </c>
      <c r="E6" s="358">
        <v>45689</v>
      </c>
      <c r="F6" s="359" t="s">
        <v>70</v>
      </c>
      <c r="G6" s="359">
        <f ca="1">TODAY()-E6</f>
        <v>304</v>
      </c>
      <c r="H6" s="14" t="s">
        <v>85</v>
      </c>
      <c r="I6" s="131" t="s">
        <v>86</v>
      </c>
      <c r="J6" s="14" t="s">
        <v>87</v>
      </c>
      <c r="K6" s="248" t="s">
        <v>88</v>
      </c>
      <c r="L6" s="29" t="s">
        <v>89</v>
      </c>
      <c r="M6" s="14" t="s">
        <v>90</v>
      </c>
      <c r="N6" s="14" t="s">
        <v>70</v>
      </c>
      <c r="O6" s="14" t="s">
        <v>91</v>
      </c>
      <c r="P6" s="14" t="s">
        <v>92</v>
      </c>
      <c r="Q6" s="14" t="s">
        <v>93</v>
      </c>
      <c r="R6" s="14" t="s">
        <v>94</v>
      </c>
      <c r="S6" s="14" t="s">
        <v>95</v>
      </c>
      <c r="T6" s="14" t="s">
        <v>96</v>
      </c>
      <c r="U6" s="14" t="s">
        <v>97</v>
      </c>
      <c r="V6" s="248" t="s">
        <v>98</v>
      </c>
      <c r="W6" s="14">
        <v>5</v>
      </c>
      <c r="X6" s="14">
        <v>5</v>
      </c>
      <c r="Y6" s="14">
        <v>3</v>
      </c>
      <c r="Z6" s="14">
        <v>5</v>
      </c>
      <c r="AA6" s="14">
        <v>3</v>
      </c>
      <c r="AB6" s="14">
        <v>3</v>
      </c>
      <c r="AC6" s="14">
        <v>3</v>
      </c>
      <c r="AD6" s="248">
        <f t="shared" si="0"/>
        <v>405</v>
      </c>
      <c r="AE6" s="131">
        <v>5</v>
      </c>
      <c r="AF6" s="131">
        <v>5</v>
      </c>
      <c r="AG6" s="131">
        <v>4</v>
      </c>
      <c r="AH6" s="131">
        <v>5</v>
      </c>
      <c r="AI6" s="131">
        <v>5</v>
      </c>
      <c r="AJ6" s="131">
        <v>5</v>
      </c>
      <c r="AK6" s="131">
        <v>5</v>
      </c>
      <c r="AL6" s="46">
        <f t="shared" si="1"/>
        <v>510</v>
      </c>
      <c r="AM6" s="46">
        <f t="shared" si="2"/>
        <v>915</v>
      </c>
      <c r="AN6" s="150" t="s">
        <v>99</v>
      </c>
      <c r="AO6" s="338" t="s">
        <v>100</v>
      </c>
      <c r="AP6" s="139"/>
      <c r="AQ6" s="209"/>
      <c r="AR6" s="209"/>
      <c r="AS6" s="209"/>
      <c r="AT6" s="48"/>
      <c r="AU6" s="48"/>
      <c r="AV6" s="48"/>
      <c r="AW6" s="48"/>
      <c r="AX6" s="48"/>
      <c r="AY6" s="48"/>
      <c r="AZ6" s="48"/>
      <c r="BA6" s="48"/>
      <c r="BB6" s="48"/>
      <c r="BC6" s="48"/>
      <c r="BD6" s="48"/>
      <c r="BE6" s="48"/>
      <c r="BF6" s="48"/>
      <c r="BG6" s="48"/>
      <c r="BH6" s="48"/>
      <c r="BI6" s="48"/>
      <c r="BJ6" s="48"/>
      <c r="BK6" s="48"/>
      <c r="BL6" s="48"/>
      <c r="BM6" s="48"/>
      <c r="BN6" s="48"/>
      <c r="BO6" s="48"/>
      <c r="BP6" s="48"/>
      <c r="BQ6" s="48"/>
      <c r="BR6" s="48"/>
      <c r="BS6" s="48"/>
      <c r="BT6" s="48"/>
      <c r="BU6" s="48"/>
      <c r="BV6" s="48"/>
      <c r="BW6" s="48"/>
      <c r="BX6" s="48"/>
      <c r="BY6" s="48"/>
      <c r="BZ6" s="48"/>
      <c r="CA6" s="48"/>
      <c r="CB6" s="48"/>
      <c r="CC6" s="48"/>
      <c r="CD6" s="48"/>
      <c r="CE6" s="48"/>
      <c r="CF6" s="48"/>
      <c r="CG6" s="48"/>
      <c r="CH6" s="48"/>
      <c r="CI6" s="48"/>
      <c r="CJ6" s="48"/>
      <c r="CK6" s="48"/>
      <c r="CL6" s="48"/>
      <c r="CM6" s="48"/>
      <c r="CN6" s="48"/>
      <c r="CO6" s="48"/>
      <c r="CP6" s="48"/>
      <c r="CQ6" s="48"/>
      <c r="CR6" s="48"/>
      <c r="CS6" s="48"/>
      <c r="CT6" s="48"/>
      <c r="CU6" s="48"/>
      <c r="CV6" s="48"/>
      <c r="CW6" s="48"/>
      <c r="CX6" s="48"/>
      <c r="CY6" s="48"/>
      <c r="CZ6" s="48"/>
      <c r="DA6" s="48"/>
      <c r="DB6" s="48"/>
      <c r="DC6" s="48"/>
      <c r="DD6" s="48"/>
      <c r="DE6" s="48"/>
      <c r="DF6" s="48"/>
      <c r="DG6" s="48"/>
      <c r="DH6" s="48"/>
      <c r="DI6" s="48"/>
      <c r="DJ6" s="48"/>
      <c r="DK6" s="48"/>
      <c r="DL6" s="48"/>
      <c r="DM6" s="48"/>
      <c r="DN6" s="48"/>
      <c r="DO6" s="48"/>
      <c r="DP6" s="48"/>
      <c r="DQ6" s="48"/>
      <c r="DR6" s="48"/>
      <c r="DS6" s="48"/>
      <c r="DT6" s="48"/>
      <c r="DU6" s="48"/>
      <c r="DV6" s="48"/>
      <c r="DW6" s="48"/>
      <c r="DX6" s="48"/>
      <c r="DY6" s="48"/>
      <c r="DZ6" s="48"/>
      <c r="EA6" s="48"/>
      <c r="EB6" s="48"/>
      <c r="EC6" s="48"/>
      <c r="ED6" s="48"/>
      <c r="EE6" s="48"/>
      <c r="EF6" s="48"/>
      <c r="EG6" s="48"/>
      <c r="EH6" s="48"/>
      <c r="EI6" s="48"/>
      <c r="EJ6" s="48"/>
      <c r="EK6" s="48"/>
      <c r="EL6" s="48"/>
      <c r="EM6" s="48"/>
      <c r="EN6" s="48"/>
      <c r="EO6" s="48"/>
      <c r="EP6" s="48"/>
      <c r="EQ6" s="48"/>
      <c r="ER6" s="48"/>
      <c r="ES6" s="48"/>
      <c r="ET6" s="48"/>
      <c r="EU6" s="48"/>
      <c r="EV6" s="48"/>
      <c r="EW6" s="48"/>
      <c r="EX6" s="48"/>
      <c r="EY6" s="48"/>
      <c r="EZ6" s="48"/>
      <c r="FA6" s="48"/>
      <c r="FB6" s="48"/>
      <c r="FC6" s="393"/>
    </row>
    <row r="7" spans="1:159" ht="104.1" hidden="1" customHeight="1">
      <c r="A7" s="46"/>
      <c r="B7" s="46">
        <v>3</v>
      </c>
      <c r="C7" s="107" t="s">
        <v>101</v>
      </c>
      <c r="D7" s="107" t="s">
        <v>102</v>
      </c>
      <c r="E7" s="360">
        <v>45658</v>
      </c>
      <c r="F7" s="360">
        <v>45717</v>
      </c>
      <c r="G7" s="359">
        <f>F7-E7</f>
        <v>59</v>
      </c>
      <c r="H7" s="247" t="s">
        <v>103</v>
      </c>
      <c r="I7" s="249" t="s">
        <v>96</v>
      </c>
      <c r="J7" s="248" t="s">
        <v>69</v>
      </c>
      <c r="K7" s="248" t="s">
        <v>104</v>
      </c>
      <c r="L7" s="312">
        <v>45597</v>
      </c>
      <c r="M7" s="46" t="s">
        <v>71</v>
      </c>
      <c r="N7" s="248" t="s">
        <v>78</v>
      </c>
      <c r="O7" s="248" t="s">
        <v>105</v>
      </c>
      <c r="P7" s="248" t="s">
        <v>97</v>
      </c>
      <c r="Q7" s="248" t="s">
        <v>70</v>
      </c>
      <c r="R7" s="248" t="s">
        <v>106</v>
      </c>
      <c r="S7" s="248" t="s">
        <v>107</v>
      </c>
      <c r="T7" s="46" t="s">
        <v>77</v>
      </c>
      <c r="U7" s="46" t="s">
        <v>97</v>
      </c>
      <c r="V7" s="248" t="s">
        <v>108</v>
      </c>
      <c r="W7" s="248">
        <v>3</v>
      </c>
      <c r="X7" s="248">
        <v>5</v>
      </c>
      <c r="Y7" s="248">
        <v>2</v>
      </c>
      <c r="Z7" s="248">
        <v>5</v>
      </c>
      <c r="AA7" s="248">
        <v>3</v>
      </c>
      <c r="AB7" s="248">
        <v>3</v>
      </c>
      <c r="AC7" s="248">
        <v>5</v>
      </c>
      <c r="AD7" s="248">
        <f t="shared" si="0"/>
        <v>390</v>
      </c>
      <c r="AE7" s="248">
        <v>5</v>
      </c>
      <c r="AF7" s="248">
        <v>5</v>
      </c>
      <c r="AG7" s="248">
        <v>3</v>
      </c>
      <c r="AH7" s="248">
        <v>5</v>
      </c>
      <c r="AI7" s="248">
        <v>5</v>
      </c>
      <c r="AJ7" s="248">
        <v>5</v>
      </c>
      <c r="AK7" s="248">
        <v>5</v>
      </c>
      <c r="AL7" s="46">
        <f t="shared" si="1"/>
        <v>495</v>
      </c>
      <c r="AM7" s="46">
        <f t="shared" si="2"/>
        <v>885</v>
      </c>
      <c r="AN7" s="108" t="s">
        <v>109</v>
      </c>
      <c r="AO7" s="342" t="s">
        <v>110</v>
      </c>
      <c r="AP7" s="314"/>
      <c r="AQ7" s="261"/>
      <c r="AR7" s="261" t="s">
        <v>111</v>
      </c>
      <c r="AS7" s="252" t="s">
        <v>82</v>
      </c>
      <c r="AT7" s="54"/>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c r="BU7" s="54"/>
      <c r="BV7" s="54"/>
      <c r="BW7" s="54"/>
      <c r="BX7" s="54"/>
      <c r="BY7" s="54"/>
      <c r="BZ7" s="54"/>
      <c r="CA7" s="54"/>
      <c r="CB7" s="54"/>
      <c r="CC7" s="54"/>
      <c r="CD7" s="54"/>
      <c r="CE7" s="54"/>
      <c r="CF7" s="54"/>
      <c r="CG7" s="54"/>
      <c r="CH7" s="54"/>
      <c r="CI7" s="54"/>
      <c r="CJ7" s="54"/>
      <c r="CK7" s="54"/>
      <c r="CL7" s="54"/>
      <c r="CM7" s="54"/>
      <c r="CN7" s="54"/>
      <c r="CO7" s="54"/>
      <c r="CP7" s="54"/>
      <c r="CQ7" s="54"/>
      <c r="CR7" s="54"/>
      <c r="CS7" s="54"/>
      <c r="CT7" s="54"/>
      <c r="CU7" s="54"/>
      <c r="CV7" s="54"/>
      <c r="CW7" s="54"/>
      <c r="CX7" s="54"/>
      <c r="CY7" s="54"/>
      <c r="CZ7" s="54"/>
      <c r="DA7" s="54"/>
      <c r="DB7" s="54"/>
      <c r="DC7" s="54"/>
      <c r="DD7" s="54"/>
      <c r="DE7" s="54"/>
      <c r="DF7" s="54"/>
      <c r="DG7" s="54"/>
      <c r="DH7" s="54"/>
      <c r="DI7" s="54"/>
      <c r="DJ7" s="54"/>
      <c r="DK7" s="54"/>
      <c r="DL7" s="54"/>
      <c r="DM7" s="54"/>
      <c r="DN7" s="54"/>
      <c r="DO7" s="54"/>
      <c r="DP7" s="54"/>
      <c r="DQ7" s="54"/>
      <c r="DR7" s="54"/>
      <c r="DS7" s="54"/>
      <c r="DT7" s="54"/>
      <c r="DU7" s="54"/>
      <c r="DV7" s="54"/>
      <c r="DW7" s="54"/>
      <c r="DX7" s="54"/>
      <c r="DY7" s="54"/>
      <c r="DZ7" s="54"/>
      <c r="EA7" s="54"/>
      <c r="EB7" s="54"/>
      <c r="EC7" s="54"/>
      <c r="ED7" s="54"/>
      <c r="EE7" s="54"/>
      <c r="EF7" s="54"/>
      <c r="EG7" s="54"/>
      <c r="EH7" s="54"/>
      <c r="EI7" s="54"/>
      <c r="EJ7" s="54"/>
      <c r="EK7" s="54"/>
      <c r="EL7" s="54"/>
      <c r="EM7" s="54"/>
      <c r="EN7" s="54"/>
      <c r="EO7" s="54"/>
      <c r="EP7" s="54"/>
      <c r="EQ7" s="54"/>
      <c r="ER7" s="54"/>
      <c r="ES7" s="54"/>
      <c r="ET7" s="54"/>
      <c r="EU7" s="54"/>
      <c r="EV7" s="54"/>
      <c r="EW7" s="54"/>
      <c r="EX7" s="54"/>
      <c r="EY7" s="54"/>
      <c r="EZ7" s="54"/>
      <c r="FA7" s="54"/>
      <c r="FB7" s="54"/>
      <c r="FC7" s="54"/>
    </row>
    <row r="8" spans="1:159" ht="127.35" hidden="1" customHeight="1">
      <c r="A8" s="46" t="s">
        <v>112</v>
      </c>
      <c r="B8" s="46">
        <v>4</v>
      </c>
      <c r="C8" s="403" t="s">
        <v>113</v>
      </c>
      <c r="D8" s="107" t="e">
        <f>VLOOKUP(C8,#REF!,8)</f>
        <v>#REF!</v>
      </c>
      <c r="E8" s="360">
        <v>45566</v>
      </c>
      <c r="F8" s="360">
        <v>45658</v>
      </c>
      <c r="G8" s="359">
        <f>F8-E8</f>
        <v>92</v>
      </c>
      <c r="H8" s="247" t="s">
        <v>68</v>
      </c>
      <c r="I8" s="247"/>
      <c r="J8" s="248" t="s">
        <v>114</v>
      </c>
      <c r="K8" s="46" t="s">
        <v>115</v>
      </c>
      <c r="L8" s="301" t="s">
        <v>70</v>
      </c>
      <c r="M8" s="46" t="s">
        <v>116</v>
      </c>
      <c r="N8" s="46"/>
      <c r="O8" s="248" t="s">
        <v>117</v>
      </c>
      <c r="P8" s="248" t="s">
        <v>118</v>
      </c>
      <c r="Q8" s="248" t="s">
        <v>119</v>
      </c>
      <c r="R8" s="46" t="s">
        <v>120</v>
      </c>
      <c r="S8" s="248" t="s">
        <v>121</v>
      </c>
      <c r="T8" s="46" t="s">
        <v>77</v>
      </c>
      <c r="U8" s="46" t="s">
        <v>78</v>
      </c>
      <c r="V8" s="254" t="s">
        <v>108</v>
      </c>
      <c r="W8" s="46">
        <v>3</v>
      </c>
      <c r="X8" s="46">
        <v>5</v>
      </c>
      <c r="Y8" s="46">
        <v>1</v>
      </c>
      <c r="Z8" s="46">
        <v>5</v>
      </c>
      <c r="AA8" s="46">
        <v>5</v>
      </c>
      <c r="AB8" s="46">
        <v>3</v>
      </c>
      <c r="AC8" s="46">
        <v>3</v>
      </c>
      <c r="AD8" s="248">
        <f t="shared" si="0"/>
        <v>375</v>
      </c>
      <c r="AE8" s="46">
        <v>5</v>
      </c>
      <c r="AF8" s="46">
        <v>5</v>
      </c>
      <c r="AG8" s="46">
        <v>3</v>
      </c>
      <c r="AH8" s="46">
        <v>5</v>
      </c>
      <c r="AI8" s="46">
        <v>5</v>
      </c>
      <c r="AJ8" s="46">
        <v>5</v>
      </c>
      <c r="AK8" s="46">
        <v>5</v>
      </c>
      <c r="AL8" s="46">
        <f t="shared" si="1"/>
        <v>495</v>
      </c>
      <c r="AM8" s="46">
        <f t="shared" si="2"/>
        <v>870</v>
      </c>
      <c r="AN8" s="122" t="s">
        <v>122</v>
      </c>
      <c r="AO8" s="392" t="s">
        <v>123</v>
      </c>
      <c r="AP8" s="261" t="s">
        <v>124</v>
      </c>
      <c r="AQ8" s="261"/>
      <c r="AR8" s="261"/>
      <c r="AS8" s="252" t="s">
        <v>115</v>
      </c>
    </row>
    <row r="9" spans="1:159" s="286" customFormat="1" ht="409.6" hidden="1">
      <c r="A9" s="46"/>
      <c r="B9" s="46">
        <v>5</v>
      </c>
      <c r="C9" s="107" t="s">
        <v>125</v>
      </c>
      <c r="D9" s="107" t="s">
        <v>126</v>
      </c>
      <c r="E9" s="360">
        <v>45566</v>
      </c>
      <c r="F9" s="360" t="s">
        <v>70</v>
      </c>
      <c r="G9" s="359">
        <f ca="1">TODAY()-E9</f>
        <v>427</v>
      </c>
      <c r="H9" s="247" t="s">
        <v>68</v>
      </c>
      <c r="I9" s="247"/>
      <c r="J9" s="248" t="s">
        <v>69</v>
      </c>
      <c r="K9" s="248" t="s">
        <v>104</v>
      </c>
      <c r="L9" s="312">
        <v>45597</v>
      </c>
      <c r="M9" s="46" t="s">
        <v>71</v>
      </c>
      <c r="N9" s="248"/>
      <c r="O9" s="248" t="s">
        <v>127</v>
      </c>
      <c r="P9" s="248" t="s">
        <v>97</v>
      </c>
      <c r="Q9" s="248" t="s">
        <v>70</v>
      </c>
      <c r="R9" s="248" t="s">
        <v>106</v>
      </c>
      <c r="S9" s="248" t="s">
        <v>121</v>
      </c>
      <c r="T9" s="46" t="s">
        <v>77</v>
      </c>
      <c r="U9" s="46" t="s">
        <v>97</v>
      </c>
      <c r="V9" s="248" t="s">
        <v>98</v>
      </c>
      <c r="W9" s="248">
        <v>5</v>
      </c>
      <c r="X9" s="248">
        <v>5</v>
      </c>
      <c r="Y9" s="248">
        <v>1</v>
      </c>
      <c r="Z9" s="248">
        <v>5</v>
      </c>
      <c r="AA9" s="248">
        <v>5</v>
      </c>
      <c r="AB9" s="248">
        <v>1</v>
      </c>
      <c r="AC9" s="248">
        <v>5</v>
      </c>
      <c r="AD9" s="248">
        <f t="shared" si="0"/>
        <v>405</v>
      </c>
      <c r="AE9" s="248">
        <v>4</v>
      </c>
      <c r="AF9" s="248">
        <v>5</v>
      </c>
      <c r="AG9" s="248">
        <v>3</v>
      </c>
      <c r="AH9" s="248">
        <v>5</v>
      </c>
      <c r="AI9" s="248">
        <v>3</v>
      </c>
      <c r="AJ9" s="248">
        <v>5</v>
      </c>
      <c r="AK9" s="248">
        <v>5</v>
      </c>
      <c r="AL9" s="46">
        <f t="shared" si="1"/>
        <v>450</v>
      </c>
      <c r="AM9" s="46">
        <f t="shared" si="2"/>
        <v>855</v>
      </c>
      <c r="AN9" s="122" t="s">
        <v>128</v>
      </c>
      <c r="AO9" s="340" t="s">
        <v>129</v>
      </c>
      <c r="AP9" s="314"/>
      <c r="AQ9" s="261"/>
      <c r="AR9" s="261"/>
      <c r="AS9" s="252" t="s">
        <v>130</v>
      </c>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c r="BY9" s="54"/>
      <c r="BZ9" s="54"/>
      <c r="CA9" s="54"/>
      <c r="CB9" s="54"/>
      <c r="CC9" s="54"/>
      <c r="CD9" s="54"/>
      <c r="CE9" s="54"/>
      <c r="CF9" s="54"/>
      <c r="CG9" s="54"/>
      <c r="CH9" s="54"/>
      <c r="CI9" s="54"/>
      <c r="CJ9" s="54"/>
      <c r="CK9" s="54"/>
      <c r="CL9" s="54"/>
      <c r="CM9" s="54"/>
      <c r="CN9" s="54"/>
      <c r="CO9" s="54"/>
      <c r="CP9" s="54"/>
      <c r="CQ9" s="54"/>
      <c r="CR9" s="54"/>
      <c r="CS9" s="54"/>
      <c r="CT9" s="54"/>
      <c r="CU9" s="54"/>
      <c r="CV9" s="54"/>
      <c r="CW9" s="54"/>
      <c r="CX9" s="54"/>
      <c r="CY9" s="54"/>
      <c r="CZ9" s="54"/>
      <c r="DA9" s="54"/>
      <c r="DB9" s="54"/>
      <c r="DC9" s="54"/>
      <c r="DD9" s="54"/>
      <c r="DE9" s="54"/>
      <c r="DF9" s="54"/>
      <c r="DG9" s="54"/>
      <c r="DH9" s="54"/>
      <c r="DI9" s="54"/>
      <c r="DJ9" s="54"/>
      <c r="DK9" s="54"/>
      <c r="DL9" s="54"/>
      <c r="DM9" s="54"/>
      <c r="DN9" s="54"/>
      <c r="DO9" s="54"/>
      <c r="DP9" s="54"/>
      <c r="DQ9" s="54"/>
      <c r="DR9" s="54"/>
      <c r="DS9" s="54"/>
      <c r="DT9" s="54"/>
      <c r="DU9" s="54"/>
      <c r="DV9" s="54"/>
      <c r="DW9" s="54"/>
      <c r="DX9" s="54"/>
      <c r="DY9" s="54"/>
      <c r="DZ9" s="54"/>
      <c r="EA9" s="54"/>
      <c r="EB9" s="54"/>
      <c r="EC9" s="54"/>
      <c r="ED9" s="54"/>
      <c r="EE9" s="54"/>
      <c r="EF9" s="54"/>
      <c r="EG9" s="54"/>
      <c r="EH9" s="54"/>
      <c r="EI9" s="54"/>
      <c r="EJ9" s="54"/>
      <c r="EK9" s="54"/>
      <c r="EL9" s="54"/>
      <c r="EM9" s="54"/>
      <c r="EN9" s="54"/>
      <c r="EO9" s="54"/>
      <c r="EP9" s="54"/>
      <c r="EQ9" s="54"/>
      <c r="ER9" s="54"/>
      <c r="ES9" s="54"/>
      <c r="ET9" s="54"/>
      <c r="EU9" s="54"/>
      <c r="EV9" s="54"/>
      <c r="EW9" s="54"/>
      <c r="EX9" s="54"/>
      <c r="EY9" s="54"/>
      <c r="EZ9" s="54"/>
      <c r="FA9" s="54"/>
      <c r="FB9" s="54"/>
      <c r="FC9" s="349"/>
    </row>
    <row r="10" spans="1:159" s="47" customFormat="1" ht="319.2" hidden="1">
      <c r="A10" s="46"/>
      <c r="B10" s="46">
        <v>6</v>
      </c>
      <c r="C10" s="114" t="s">
        <v>131</v>
      </c>
      <c r="D10" s="114" t="s">
        <v>132</v>
      </c>
      <c r="E10" s="360">
        <v>45536</v>
      </c>
      <c r="F10" s="360">
        <v>45689</v>
      </c>
      <c r="G10" s="359">
        <f>F10-E10</f>
        <v>153</v>
      </c>
      <c r="H10" s="249" t="s">
        <v>68</v>
      </c>
      <c r="I10" s="249"/>
      <c r="J10" s="248" t="s">
        <v>69</v>
      </c>
      <c r="K10" s="248" t="e">
        <f>VLOOKUP(C10,#REF!,3,0)</f>
        <v>#REF!</v>
      </c>
      <c r="L10" s="331">
        <v>45536</v>
      </c>
      <c r="M10" s="254" t="s">
        <v>133</v>
      </c>
      <c r="N10" s="254" t="s">
        <v>134</v>
      </c>
      <c r="O10" s="254" t="s">
        <v>135</v>
      </c>
      <c r="P10" s="254" t="s">
        <v>135</v>
      </c>
      <c r="Q10" s="254" t="s">
        <v>136</v>
      </c>
      <c r="R10" s="254" t="s">
        <v>106</v>
      </c>
      <c r="S10" s="254" t="s">
        <v>137</v>
      </c>
      <c r="T10" s="254" t="s">
        <v>77</v>
      </c>
      <c r="U10" s="254" t="s">
        <v>138</v>
      </c>
      <c r="V10" s="254" t="s">
        <v>108</v>
      </c>
      <c r="W10" s="254">
        <v>5</v>
      </c>
      <c r="X10" s="254">
        <v>5</v>
      </c>
      <c r="Y10" s="254">
        <v>2</v>
      </c>
      <c r="Z10" s="254">
        <v>5</v>
      </c>
      <c r="AA10" s="254">
        <v>3</v>
      </c>
      <c r="AB10" s="254">
        <v>3</v>
      </c>
      <c r="AC10" s="254">
        <v>3</v>
      </c>
      <c r="AD10" s="248">
        <f t="shared" si="0"/>
        <v>390</v>
      </c>
      <c r="AE10" s="254">
        <v>5</v>
      </c>
      <c r="AF10" s="254">
        <v>5</v>
      </c>
      <c r="AG10" s="254">
        <v>3</v>
      </c>
      <c r="AH10" s="254">
        <v>5</v>
      </c>
      <c r="AI10" s="254">
        <v>5</v>
      </c>
      <c r="AJ10" s="254">
        <v>3</v>
      </c>
      <c r="AK10" s="254">
        <v>5</v>
      </c>
      <c r="AL10" s="46">
        <f t="shared" si="1"/>
        <v>465</v>
      </c>
      <c r="AM10" s="254">
        <f t="shared" si="2"/>
        <v>855</v>
      </c>
      <c r="AN10" s="122" t="s">
        <v>139</v>
      </c>
      <c r="AO10" s="340" t="s">
        <v>140</v>
      </c>
      <c r="AP10" s="318" t="s">
        <v>141</v>
      </c>
      <c r="AQ10" s="254"/>
      <c r="AR10" s="254" t="s">
        <v>142</v>
      </c>
      <c r="AS10" s="254" t="s">
        <v>82</v>
      </c>
      <c r="AT10" s="54"/>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c r="BS10" s="54"/>
      <c r="BT10" s="54"/>
      <c r="BU10" s="54"/>
      <c r="BV10" s="54"/>
      <c r="BW10" s="54"/>
      <c r="BX10" s="54"/>
      <c r="BY10" s="54"/>
      <c r="BZ10" s="54"/>
      <c r="CA10" s="54"/>
      <c r="CB10" s="54"/>
      <c r="CC10" s="54"/>
      <c r="CD10" s="54"/>
      <c r="CE10" s="54"/>
      <c r="CF10" s="54"/>
      <c r="CG10" s="54"/>
      <c r="CH10" s="54"/>
      <c r="CI10" s="54"/>
      <c r="CJ10" s="54"/>
      <c r="CK10" s="54"/>
      <c r="CL10" s="54"/>
      <c r="CM10" s="54"/>
      <c r="CN10" s="54"/>
      <c r="CO10" s="54"/>
      <c r="CP10" s="54"/>
      <c r="CQ10" s="54"/>
      <c r="CR10" s="54"/>
      <c r="CS10" s="54"/>
      <c r="CT10" s="54"/>
      <c r="CU10" s="54"/>
      <c r="CV10" s="54"/>
      <c r="CW10" s="54"/>
      <c r="CX10" s="54"/>
      <c r="CY10" s="54"/>
      <c r="CZ10" s="54"/>
      <c r="DA10" s="54"/>
      <c r="DB10" s="54"/>
      <c r="DC10" s="54"/>
      <c r="DD10" s="54"/>
      <c r="DE10" s="54"/>
      <c r="DF10" s="54"/>
      <c r="DG10" s="54"/>
      <c r="DH10" s="54"/>
      <c r="DI10" s="54"/>
      <c r="DJ10" s="54"/>
      <c r="DK10" s="54"/>
      <c r="DL10" s="54"/>
      <c r="DM10" s="54"/>
      <c r="DN10" s="54"/>
      <c r="DO10" s="54"/>
      <c r="DP10" s="54"/>
      <c r="DQ10" s="54"/>
      <c r="DR10" s="54"/>
      <c r="DS10" s="54"/>
      <c r="DT10" s="54"/>
      <c r="DU10" s="54"/>
      <c r="DV10" s="54"/>
      <c r="DW10" s="54"/>
      <c r="DX10" s="54"/>
      <c r="DY10" s="54"/>
      <c r="DZ10" s="54"/>
      <c r="EA10" s="54"/>
      <c r="EB10" s="54"/>
      <c r="EC10" s="54"/>
      <c r="ED10" s="54"/>
      <c r="EE10" s="54"/>
      <c r="EF10" s="54"/>
      <c r="EG10" s="54"/>
      <c r="EH10" s="54"/>
      <c r="EI10" s="54"/>
      <c r="EJ10" s="54"/>
      <c r="EK10" s="54"/>
      <c r="EL10" s="54"/>
      <c r="EM10" s="54"/>
      <c r="EN10" s="54"/>
      <c r="EO10" s="54"/>
      <c r="EP10" s="54"/>
      <c r="EQ10" s="54"/>
      <c r="ER10" s="54"/>
      <c r="ES10" s="54"/>
      <c r="ET10" s="54"/>
      <c r="EU10" s="54"/>
      <c r="EV10" s="54"/>
      <c r="EW10" s="54"/>
      <c r="EX10" s="54"/>
      <c r="EY10" s="54"/>
      <c r="EZ10" s="54"/>
      <c r="FA10" s="54"/>
      <c r="FB10" s="54"/>
      <c r="FC10" s="322"/>
    </row>
    <row r="11" spans="1:159" s="47" customFormat="1" ht="80.849999999999994" hidden="1" customHeight="1">
      <c r="A11" s="46" t="s">
        <v>143</v>
      </c>
      <c r="B11" s="46">
        <v>7</v>
      </c>
      <c r="C11" s="107" t="s">
        <v>144</v>
      </c>
      <c r="D11" s="107" t="s">
        <v>145</v>
      </c>
      <c r="E11" s="360">
        <v>45292</v>
      </c>
      <c r="F11" s="360">
        <v>45717</v>
      </c>
      <c r="G11" s="359">
        <f>F11-E11</f>
        <v>425</v>
      </c>
      <c r="H11" s="247" t="s">
        <v>103</v>
      </c>
      <c r="I11" s="247"/>
      <c r="J11" s="248" t="s">
        <v>69</v>
      </c>
      <c r="K11" s="248" t="e">
        <f>VLOOKUP(C11,#REF!,3,0)</f>
        <v>#REF!</v>
      </c>
      <c r="L11" s="301" t="s">
        <v>70</v>
      </c>
      <c r="M11" s="254" t="s">
        <v>146</v>
      </c>
      <c r="N11" s="248"/>
      <c r="O11" s="248" t="s">
        <v>135</v>
      </c>
      <c r="P11" s="248" t="s">
        <v>147</v>
      </c>
      <c r="Q11" s="248" t="s">
        <v>148</v>
      </c>
      <c r="R11" s="248" t="s">
        <v>106</v>
      </c>
      <c r="S11" s="248" t="s">
        <v>149</v>
      </c>
      <c r="T11" s="254" t="s">
        <v>77</v>
      </c>
      <c r="U11" s="254" t="s">
        <v>150</v>
      </c>
      <c r="V11" s="248" t="s">
        <v>108</v>
      </c>
      <c r="W11" s="248">
        <v>5</v>
      </c>
      <c r="X11" s="248">
        <v>5</v>
      </c>
      <c r="Y11" s="248">
        <v>5</v>
      </c>
      <c r="Z11" s="248">
        <v>5</v>
      </c>
      <c r="AA11" s="248">
        <v>3</v>
      </c>
      <c r="AB11" s="248">
        <v>3</v>
      </c>
      <c r="AC11" s="248">
        <v>5</v>
      </c>
      <c r="AD11" s="248">
        <f t="shared" si="0"/>
        <v>465</v>
      </c>
      <c r="AE11" s="248">
        <v>5</v>
      </c>
      <c r="AF11" s="248">
        <v>5</v>
      </c>
      <c r="AG11" s="248">
        <v>2</v>
      </c>
      <c r="AH11" s="248">
        <v>3</v>
      </c>
      <c r="AI11" s="248">
        <v>3</v>
      </c>
      <c r="AJ11" s="248">
        <v>5</v>
      </c>
      <c r="AK11" s="248">
        <v>3</v>
      </c>
      <c r="AL11" s="46">
        <f t="shared" si="1"/>
        <v>390</v>
      </c>
      <c r="AM11" s="254">
        <f t="shared" si="2"/>
        <v>855</v>
      </c>
      <c r="AN11" s="328" t="s">
        <v>151</v>
      </c>
      <c r="AO11" s="339" t="s">
        <v>152</v>
      </c>
      <c r="AP11" s="325">
        <v>200000</v>
      </c>
      <c r="AQ11" s="261"/>
      <c r="AR11" s="314"/>
      <c r="AS11" s="252" t="s">
        <v>153</v>
      </c>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c r="DI11" s="48"/>
      <c r="DJ11" s="48"/>
      <c r="DK11" s="48"/>
      <c r="DL11" s="48"/>
      <c r="DM11" s="48"/>
      <c r="DN11" s="48"/>
      <c r="DO11" s="48"/>
      <c r="DP11" s="48"/>
      <c r="DQ11" s="48"/>
      <c r="DR11" s="48"/>
      <c r="DS11" s="48"/>
      <c r="DT11" s="48"/>
      <c r="DU11" s="48"/>
      <c r="DV11" s="48"/>
      <c r="DW11" s="48"/>
      <c r="DX11" s="48"/>
      <c r="DY11" s="48"/>
      <c r="DZ11" s="48"/>
      <c r="EA11" s="48"/>
      <c r="EB11" s="48"/>
      <c r="EC11" s="48"/>
      <c r="ED11" s="48"/>
      <c r="EE11" s="48"/>
      <c r="EF11" s="48"/>
      <c r="EG11" s="48"/>
      <c r="EH11" s="48"/>
      <c r="EI11" s="48"/>
      <c r="EJ11" s="48"/>
      <c r="EK11" s="48"/>
      <c r="EL11" s="48"/>
      <c r="EM11" s="48"/>
      <c r="EN11" s="48"/>
      <c r="EO11" s="48"/>
      <c r="EP11" s="48"/>
      <c r="EQ11" s="48"/>
      <c r="ER11" s="48"/>
      <c r="ES11" s="48"/>
      <c r="ET11" s="48"/>
      <c r="EU11" s="48"/>
      <c r="EV11" s="48"/>
      <c r="EW11" s="48"/>
      <c r="EX11" s="48"/>
      <c r="EY11" s="48"/>
      <c r="EZ11" s="48"/>
      <c r="FA11" s="48"/>
      <c r="FB11" s="48"/>
      <c r="FC11" s="289"/>
    </row>
    <row r="12" spans="1:159" s="345" customFormat="1" ht="85.5" hidden="1" customHeight="1">
      <c r="A12" s="46"/>
      <c r="B12" s="46">
        <v>8</v>
      </c>
      <c r="C12" s="114" t="s">
        <v>154</v>
      </c>
      <c r="D12" s="114" t="s">
        <v>155</v>
      </c>
      <c r="E12" s="360">
        <v>45231</v>
      </c>
      <c r="F12" s="360">
        <v>45689</v>
      </c>
      <c r="G12" s="359">
        <f>F12-E12</f>
        <v>458</v>
      </c>
      <c r="H12" s="247" t="s">
        <v>68</v>
      </c>
      <c r="I12" s="247"/>
      <c r="J12" s="248" t="s">
        <v>114</v>
      </c>
      <c r="K12" s="248" t="e">
        <f>VLOOKUP(C12,#REF!,3,0)</f>
        <v>#REF!</v>
      </c>
      <c r="L12" s="302">
        <v>45292</v>
      </c>
      <c r="M12" s="248" t="s">
        <v>116</v>
      </c>
      <c r="N12" s="254" t="s">
        <v>150</v>
      </c>
      <c r="O12" s="248" t="s">
        <v>135</v>
      </c>
      <c r="P12" s="248" t="s">
        <v>150</v>
      </c>
      <c r="Q12" s="248" t="s">
        <v>156</v>
      </c>
      <c r="R12" s="248" t="s">
        <v>106</v>
      </c>
      <c r="S12" s="248" t="s">
        <v>107</v>
      </c>
      <c r="T12" s="254" t="s">
        <v>77</v>
      </c>
      <c r="U12" s="254" t="s">
        <v>150</v>
      </c>
      <c r="V12" s="248" t="s">
        <v>108</v>
      </c>
      <c r="W12" s="248">
        <v>4</v>
      </c>
      <c r="X12" s="248">
        <v>5</v>
      </c>
      <c r="Y12" s="248">
        <v>5</v>
      </c>
      <c r="Z12" s="248">
        <v>5</v>
      </c>
      <c r="AA12" s="248">
        <v>1</v>
      </c>
      <c r="AB12" s="248">
        <v>5</v>
      </c>
      <c r="AC12" s="248">
        <v>5</v>
      </c>
      <c r="AD12" s="248">
        <f t="shared" si="0"/>
        <v>450</v>
      </c>
      <c r="AE12" s="248">
        <v>5</v>
      </c>
      <c r="AF12" s="248">
        <v>5</v>
      </c>
      <c r="AG12" s="248">
        <v>2</v>
      </c>
      <c r="AH12" s="248">
        <v>5</v>
      </c>
      <c r="AI12" s="248">
        <v>3</v>
      </c>
      <c r="AJ12" s="248">
        <v>3</v>
      </c>
      <c r="AK12" s="248">
        <v>3</v>
      </c>
      <c r="AL12" s="46">
        <f t="shared" si="1"/>
        <v>390</v>
      </c>
      <c r="AM12" s="254">
        <f t="shared" si="2"/>
        <v>840</v>
      </c>
      <c r="AN12" s="328" t="s">
        <v>157</v>
      </c>
      <c r="AO12" s="339" t="s">
        <v>158</v>
      </c>
      <c r="AP12" s="314"/>
      <c r="AQ12" s="261"/>
      <c r="AR12" s="261" t="s">
        <v>159</v>
      </c>
      <c r="AS12" s="248" t="s">
        <v>82</v>
      </c>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289"/>
    </row>
    <row r="13" spans="1:159" s="47" customFormat="1" ht="128.1" hidden="1" customHeight="1">
      <c r="A13" s="46" t="s">
        <v>160</v>
      </c>
      <c r="B13" s="46">
        <v>9</v>
      </c>
      <c r="C13" s="403" t="s">
        <v>161</v>
      </c>
      <c r="D13" s="107" t="s">
        <v>162</v>
      </c>
      <c r="E13" s="360">
        <v>45505</v>
      </c>
      <c r="F13" s="360">
        <v>45748</v>
      </c>
      <c r="G13" s="359">
        <f>F13-E13</f>
        <v>243</v>
      </c>
      <c r="H13" s="247" t="s">
        <v>68</v>
      </c>
      <c r="I13" s="247"/>
      <c r="J13" s="248" t="s">
        <v>69</v>
      </c>
      <c r="K13" s="248" t="e">
        <f>VLOOKUP(C13,#REF!,3,0)</f>
        <v>#REF!</v>
      </c>
      <c r="L13" s="301" t="s">
        <v>70</v>
      </c>
      <c r="M13" s="248" t="s">
        <v>146</v>
      </c>
      <c r="N13" s="46"/>
      <c r="O13" s="46" t="s">
        <v>72</v>
      </c>
      <c r="P13" s="248" t="s">
        <v>163</v>
      </c>
      <c r="Q13" s="248" t="s">
        <v>164</v>
      </c>
      <c r="R13" s="248" t="s">
        <v>75</v>
      </c>
      <c r="S13" s="248" t="s">
        <v>107</v>
      </c>
      <c r="T13" s="46" t="s">
        <v>77</v>
      </c>
      <c r="U13" s="46" t="s">
        <v>78</v>
      </c>
      <c r="V13" s="248" t="s">
        <v>79</v>
      </c>
      <c r="W13" s="46">
        <v>4</v>
      </c>
      <c r="X13" s="46">
        <v>5</v>
      </c>
      <c r="Y13" s="46">
        <v>3</v>
      </c>
      <c r="Z13" s="46">
        <v>5</v>
      </c>
      <c r="AA13" s="46">
        <v>5</v>
      </c>
      <c r="AB13" s="46">
        <v>3</v>
      </c>
      <c r="AC13" s="46">
        <v>5</v>
      </c>
      <c r="AD13" s="248">
        <f t="shared" si="0"/>
        <v>450</v>
      </c>
      <c r="AE13" s="46">
        <v>5</v>
      </c>
      <c r="AF13" s="46">
        <v>5</v>
      </c>
      <c r="AG13" s="46">
        <v>2</v>
      </c>
      <c r="AH13" s="46">
        <v>5</v>
      </c>
      <c r="AI13" s="46">
        <v>3</v>
      </c>
      <c r="AJ13" s="46">
        <v>3</v>
      </c>
      <c r="AK13" s="46">
        <v>3</v>
      </c>
      <c r="AL13" s="49">
        <f t="shared" si="1"/>
        <v>390</v>
      </c>
      <c r="AM13" s="46">
        <f t="shared" si="2"/>
        <v>840</v>
      </c>
      <c r="AN13" s="291" t="s">
        <v>165</v>
      </c>
      <c r="AO13" s="338" t="s">
        <v>166</v>
      </c>
      <c r="AP13" s="325">
        <v>550000</v>
      </c>
      <c r="AQ13" s="261"/>
      <c r="AR13" s="261"/>
      <c r="AS13" s="252" t="s">
        <v>130</v>
      </c>
      <c r="AT13" s="48"/>
      <c r="AU13" s="48"/>
      <c r="AV13" s="48"/>
      <c r="AW13" s="48"/>
      <c r="AX13" s="48"/>
      <c r="AY13" s="48"/>
      <c r="AZ13" s="48"/>
      <c r="BA13" s="48"/>
      <c r="BB13" s="48"/>
      <c r="BC13" s="48"/>
      <c r="BD13" s="48"/>
      <c r="BE13" s="48"/>
      <c r="BF13" s="48"/>
      <c r="BG13" s="48"/>
      <c r="BH13" s="48"/>
      <c r="BI13" s="48"/>
      <c r="BJ13" s="48"/>
      <c r="BK13" s="48"/>
      <c r="BL13" s="48"/>
      <c r="BM13" s="48"/>
      <c r="BN13" s="48"/>
      <c r="BO13" s="48"/>
      <c r="BP13" s="48"/>
      <c r="BQ13" s="48"/>
      <c r="BR13" s="48"/>
      <c r="BS13" s="48"/>
      <c r="BT13" s="48"/>
      <c r="BU13" s="48"/>
      <c r="BV13" s="48"/>
      <c r="BW13" s="48"/>
      <c r="BX13" s="48"/>
      <c r="BY13" s="48"/>
      <c r="BZ13" s="48"/>
      <c r="CA13" s="48"/>
      <c r="CB13" s="48"/>
      <c r="CC13" s="48"/>
      <c r="CD13" s="48"/>
      <c r="CE13" s="48"/>
      <c r="CF13" s="48"/>
      <c r="CG13" s="48"/>
      <c r="CH13" s="48"/>
      <c r="CI13" s="48"/>
      <c r="CJ13" s="48"/>
      <c r="CK13" s="48"/>
      <c r="CL13" s="48"/>
      <c r="CM13" s="48"/>
      <c r="CN13" s="48"/>
      <c r="CO13" s="48"/>
      <c r="CP13" s="48"/>
      <c r="CQ13" s="48"/>
      <c r="CR13" s="48"/>
      <c r="CS13" s="48"/>
      <c r="CT13" s="48"/>
      <c r="CU13" s="48"/>
      <c r="CV13" s="48"/>
      <c r="CW13" s="48"/>
      <c r="CX13" s="48"/>
      <c r="CY13" s="48"/>
      <c r="CZ13" s="48"/>
      <c r="DA13" s="48"/>
      <c r="DB13" s="48"/>
      <c r="DC13" s="48"/>
      <c r="DD13" s="48"/>
      <c r="DE13" s="48"/>
      <c r="DF13" s="48"/>
      <c r="DG13" s="48"/>
      <c r="DH13" s="48"/>
      <c r="DI13" s="48"/>
      <c r="DJ13" s="48"/>
      <c r="DK13" s="48"/>
      <c r="DL13" s="48"/>
      <c r="DM13" s="48"/>
      <c r="DN13" s="48"/>
      <c r="DO13" s="48"/>
      <c r="DP13" s="48"/>
      <c r="DQ13" s="48"/>
      <c r="DR13" s="48"/>
      <c r="DS13" s="48"/>
      <c r="DT13" s="48"/>
      <c r="DU13" s="48"/>
      <c r="DV13" s="48"/>
      <c r="DW13" s="48"/>
      <c r="DX13" s="48"/>
      <c r="DY13" s="48"/>
      <c r="DZ13" s="48"/>
      <c r="EA13" s="48"/>
      <c r="EB13" s="48"/>
      <c r="EC13" s="48"/>
      <c r="ED13" s="48"/>
      <c r="EE13" s="48"/>
      <c r="EF13" s="48"/>
      <c r="EG13" s="48"/>
      <c r="EH13" s="48"/>
      <c r="EI13" s="48"/>
      <c r="EJ13" s="48"/>
      <c r="EK13" s="48"/>
      <c r="EL13" s="48"/>
      <c r="EM13" s="48"/>
      <c r="EN13" s="48"/>
      <c r="EO13" s="48"/>
      <c r="EP13" s="48"/>
      <c r="EQ13" s="48"/>
      <c r="ER13" s="48"/>
      <c r="ES13" s="48"/>
      <c r="ET13" s="48"/>
      <c r="EU13" s="48"/>
      <c r="EV13" s="48"/>
      <c r="EW13" s="48"/>
      <c r="EX13" s="48"/>
      <c r="EY13" s="48"/>
      <c r="EZ13" s="48"/>
      <c r="FA13" s="48"/>
      <c r="FB13" s="48"/>
      <c r="FC13" s="289"/>
    </row>
    <row r="14" spans="1:159" s="47" customFormat="1" ht="409.6">
      <c r="A14" s="46"/>
      <c r="B14" s="46">
        <v>10</v>
      </c>
      <c r="C14" s="297" t="s">
        <v>167</v>
      </c>
      <c r="D14" s="297" t="s">
        <v>168</v>
      </c>
      <c r="E14" s="360">
        <v>45658</v>
      </c>
      <c r="F14" s="256" t="s">
        <v>70</v>
      </c>
      <c r="G14" s="359">
        <f ca="1">TODAY()-E14</f>
        <v>335</v>
      </c>
      <c r="H14" s="249" t="s">
        <v>169</v>
      </c>
      <c r="I14" s="249" t="s">
        <v>170</v>
      </c>
      <c r="J14" s="49" t="s">
        <v>69</v>
      </c>
      <c r="K14" s="248" t="e">
        <f>VLOOKUP(C14,#REF!,3,0)</f>
        <v>#REF!</v>
      </c>
      <c r="L14" s="306">
        <v>45632</v>
      </c>
      <c r="M14" s="254" t="s">
        <v>171</v>
      </c>
      <c r="N14" s="254" t="s">
        <v>78</v>
      </c>
      <c r="O14" s="254" t="s">
        <v>91</v>
      </c>
      <c r="P14" s="254" t="s">
        <v>91</v>
      </c>
      <c r="Q14" s="248" t="s">
        <v>70</v>
      </c>
      <c r="R14" s="254" t="s">
        <v>94</v>
      </c>
      <c r="S14" s="254" t="s">
        <v>85</v>
      </c>
      <c r="T14" s="46" t="s">
        <v>77</v>
      </c>
      <c r="U14" s="46" t="s">
        <v>78</v>
      </c>
      <c r="V14" s="254" t="s">
        <v>98</v>
      </c>
      <c r="W14" s="254">
        <v>3</v>
      </c>
      <c r="X14" s="254">
        <v>5</v>
      </c>
      <c r="Y14" s="254">
        <v>4</v>
      </c>
      <c r="Z14" s="254">
        <v>5</v>
      </c>
      <c r="AA14" s="254">
        <v>0</v>
      </c>
      <c r="AB14" s="254">
        <v>3</v>
      </c>
      <c r="AC14" s="254">
        <v>5</v>
      </c>
      <c r="AD14" s="248">
        <f t="shared" si="0"/>
        <v>375</v>
      </c>
      <c r="AE14" s="254">
        <v>5</v>
      </c>
      <c r="AF14" s="254">
        <v>5</v>
      </c>
      <c r="AG14" s="254">
        <v>3</v>
      </c>
      <c r="AH14" s="254">
        <v>5</v>
      </c>
      <c r="AI14" s="254">
        <v>3</v>
      </c>
      <c r="AJ14" s="254">
        <v>5</v>
      </c>
      <c r="AK14" s="254">
        <v>5</v>
      </c>
      <c r="AL14" s="46">
        <f t="shared" si="1"/>
        <v>465</v>
      </c>
      <c r="AM14" s="46">
        <f t="shared" si="2"/>
        <v>840</v>
      </c>
      <c r="AN14" s="122" t="s">
        <v>172</v>
      </c>
      <c r="AO14" s="340" t="s">
        <v>173</v>
      </c>
      <c r="AP14" s="314"/>
      <c r="AQ14" s="261"/>
      <c r="AR14" s="261" t="s">
        <v>174</v>
      </c>
      <c r="AS14" s="252" t="s">
        <v>175</v>
      </c>
      <c r="AT14" s="300"/>
      <c r="AU14" s="300"/>
      <c r="AV14" s="300"/>
      <c r="AW14" s="300"/>
      <c r="AX14" s="300"/>
      <c r="AY14" s="300"/>
      <c r="AZ14" s="300"/>
      <c r="BA14" s="300"/>
      <c r="BB14" s="300"/>
      <c r="BC14" s="300"/>
      <c r="BD14" s="300"/>
      <c r="BE14" s="300"/>
      <c r="BF14" s="300"/>
      <c r="BG14" s="300"/>
      <c r="BH14" s="300"/>
      <c r="BI14" s="300"/>
      <c r="BJ14" s="300"/>
      <c r="BK14" s="300"/>
      <c r="BL14" s="300"/>
      <c r="BM14" s="300"/>
      <c r="BN14" s="300"/>
      <c r="BO14" s="300"/>
      <c r="BP14" s="300"/>
      <c r="BQ14" s="300"/>
      <c r="BR14" s="300"/>
      <c r="BS14" s="300"/>
      <c r="BT14" s="300"/>
      <c r="BU14" s="300"/>
      <c r="BV14" s="300"/>
      <c r="BW14" s="300"/>
      <c r="BX14" s="300"/>
      <c r="BY14" s="300"/>
      <c r="BZ14" s="300"/>
      <c r="CA14" s="300"/>
      <c r="CB14" s="300"/>
      <c r="CC14" s="300"/>
      <c r="CD14" s="300"/>
      <c r="CE14" s="300"/>
      <c r="CF14" s="300"/>
      <c r="CG14" s="300"/>
      <c r="CH14" s="300"/>
      <c r="CI14" s="300"/>
      <c r="CJ14" s="300"/>
      <c r="CK14" s="300"/>
      <c r="CL14" s="300"/>
      <c r="CM14" s="300"/>
      <c r="CN14" s="300"/>
      <c r="CO14" s="300"/>
      <c r="CP14" s="300"/>
      <c r="CQ14" s="300"/>
      <c r="CR14" s="300"/>
      <c r="CS14" s="300"/>
      <c r="CT14" s="300"/>
      <c r="CU14" s="300"/>
      <c r="CV14" s="300"/>
      <c r="CW14" s="300"/>
      <c r="CX14" s="300"/>
      <c r="CY14" s="300"/>
      <c r="CZ14" s="300"/>
      <c r="DA14" s="300"/>
      <c r="DB14" s="300"/>
      <c r="DC14" s="300"/>
      <c r="DD14" s="300"/>
      <c r="DE14" s="300"/>
      <c r="DF14" s="300"/>
      <c r="DG14" s="300"/>
      <c r="DH14" s="300"/>
      <c r="DI14" s="300"/>
      <c r="DJ14" s="300"/>
      <c r="DK14" s="300"/>
      <c r="DL14" s="300"/>
      <c r="DM14" s="300"/>
      <c r="DN14" s="300"/>
      <c r="DO14" s="300"/>
      <c r="DP14" s="300"/>
      <c r="DQ14" s="300"/>
      <c r="DR14" s="300"/>
      <c r="DS14" s="300"/>
      <c r="DT14" s="300"/>
      <c r="DU14" s="300"/>
      <c r="DV14" s="300"/>
      <c r="DW14" s="300"/>
      <c r="DX14" s="300"/>
      <c r="DY14" s="300"/>
      <c r="DZ14" s="300"/>
      <c r="EA14" s="300"/>
      <c r="EB14" s="300"/>
      <c r="EC14" s="300"/>
      <c r="ED14" s="300"/>
      <c r="EE14" s="300"/>
      <c r="EF14" s="300"/>
      <c r="EG14" s="300"/>
      <c r="EH14" s="300"/>
      <c r="EI14" s="300"/>
      <c r="EJ14" s="300"/>
      <c r="EK14" s="300"/>
      <c r="EL14" s="300"/>
      <c r="EM14" s="300"/>
      <c r="EN14" s="300"/>
      <c r="EO14" s="300"/>
      <c r="EP14" s="300"/>
      <c r="EQ14" s="300"/>
      <c r="ER14" s="300"/>
      <c r="ES14" s="300"/>
      <c r="ET14" s="300"/>
      <c r="EU14" s="300"/>
      <c r="EV14" s="300"/>
      <c r="EW14" s="300"/>
      <c r="EX14" s="300"/>
      <c r="EY14" s="300"/>
      <c r="EZ14" s="300"/>
      <c r="FA14" s="300"/>
      <c r="FB14" s="300"/>
      <c r="FC14" s="351"/>
    </row>
    <row r="15" spans="1:159" s="47" customFormat="1" ht="94.5" hidden="1" customHeight="1">
      <c r="A15" s="46"/>
      <c r="B15" s="46">
        <v>11</v>
      </c>
      <c r="C15" s="114" t="s">
        <v>176</v>
      </c>
      <c r="D15" s="114" t="s">
        <v>177</v>
      </c>
      <c r="E15" s="360">
        <v>45627</v>
      </c>
      <c r="F15" s="256" t="s">
        <v>70</v>
      </c>
      <c r="G15" s="359">
        <f ca="1">TODAY()-E15</f>
        <v>366</v>
      </c>
      <c r="H15" s="249" t="s">
        <v>85</v>
      </c>
      <c r="I15" s="250"/>
      <c r="J15" s="247" t="s">
        <v>69</v>
      </c>
      <c r="K15" s="262" t="s">
        <v>104</v>
      </c>
      <c r="L15" s="292" t="s">
        <v>70</v>
      </c>
      <c r="M15" s="46" t="s">
        <v>146</v>
      </c>
      <c r="N15" s="46"/>
      <c r="O15" s="247" t="s">
        <v>178</v>
      </c>
      <c r="P15" s="247" t="s">
        <v>179</v>
      </c>
      <c r="Q15" s="46" t="s">
        <v>180</v>
      </c>
      <c r="R15" s="248" t="s">
        <v>94</v>
      </c>
      <c r="S15" s="254"/>
      <c r="T15" s="46" t="s">
        <v>77</v>
      </c>
      <c r="U15" s="46" t="s">
        <v>138</v>
      </c>
      <c r="V15" s="248" t="s">
        <v>98</v>
      </c>
      <c r="W15" s="247">
        <v>5</v>
      </c>
      <c r="X15" s="247">
        <v>5</v>
      </c>
      <c r="Y15" s="247">
        <v>2</v>
      </c>
      <c r="Z15" s="247">
        <v>5</v>
      </c>
      <c r="AA15" s="247">
        <v>3</v>
      </c>
      <c r="AB15" s="247">
        <v>3</v>
      </c>
      <c r="AC15" s="247">
        <v>3</v>
      </c>
      <c r="AD15" s="248">
        <f t="shared" si="0"/>
        <v>390</v>
      </c>
      <c r="AE15" s="46">
        <v>5</v>
      </c>
      <c r="AF15" s="46">
        <v>5</v>
      </c>
      <c r="AG15" s="46">
        <v>3</v>
      </c>
      <c r="AH15" s="46">
        <v>5</v>
      </c>
      <c r="AI15" s="46">
        <v>3</v>
      </c>
      <c r="AJ15" s="46">
        <v>5</v>
      </c>
      <c r="AK15" s="46">
        <v>3</v>
      </c>
      <c r="AL15" s="49">
        <f t="shared" si="1"/>
        <v>435</v>
      </c>
      <c r="AM15" s="49">
        <f t="shared" si="2"/>
        <v>825</v>
      </c>
      <c r="AN15" s="291" t="s">
        <v>181</v>
      </c>
      <c r="AO15" s="341"/>
      <c r="AP15" s="314"/>
      <c r="AQ15" s="261"/>
      <c r="AR15" s="314"/>
      <c r="AS15" s="252" t="s">
        <v>82</v>
      </c>
      <c r="AT15" s="48"/>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c r="DC15" s="48"/>
      <c r="DD15" s="48"/>
      <c r="DE15" s="48"/>
      <c r="DF15" s="48"/>
      <c r="DG15" s="48"/>
      <c r="DH15" s="48"/>
      <c r="DI15" s="48"/>
      <c r="DJ15" s="48"/>
      <c r="DK15" s="48"/>
      <c r="DL15" s="48"/>
      <c r="DM15" s="48"/>
      <c r="DN15" s="48"/>
      <c r="DO15" s="48"/>
      <c r="DP15" s="48"/>
      <c r="DQ15" s="48"/>
      <c r="DR15" s="48"/>
      <c r="DS15" s="48"/>
      <c r="DT15" s="48"/>
      <c r="DU15" s="48"/>
      <c r="DV15" s="48"/>
      <c r="DW15" s="48"/>
      <c r="DX15" s="48"/>
      <c r="DY15" s="48"/>
      <c r="DZ15" s="48"/>
      <c r="EA15" s="48"/>
      <c r="EB15" s="48"/>
      <c r="EC15" s="48"/>
      <c r="ED15" s="48"/>
      <c r="EE15" s="48"/>
      <c r="EF15" s="48"/>
      <c r="EG15" s="48"/>
      <c r="EH15" s="48"/>
      <c r="EI15" s="48"/>
      <c r="EJ15" s="48"/>
      <c r="EK15" s="48"/>
      <c r="EL15" s="48"/>
      <c r="EM15" s="48"/>
      <c r="EN15" s="48"/>
      <c r="EO15" s="48"/>
      <c r="EP15" s="48"/>
      <c r="EQ15" s="48"/>
      <c r="ER15" s="48"/>
      <c r="ES15" s="48"/>
      <c r="ET15" s="48"/>
      <c r="EU15" s="48"/>
      <c r="EV15" s="48"/>
      <c r="EW15" s="48"/>
      <c r="EX15" s="48"/>
      <c r="EY15" s="48"/>
      <c r="EZ15" s="48"/>
      <c r="FA15" s="48"/>
      <c r="FB15" s="48"/>
      <c r="FC15" s="289"/>
    </row>
    <row r="16" spans="1:159" s="47" customFormat="1" ht="409.6" hidden="1">
      <c r="A16" s="46"/>
      <c r="B16" s="46">
        <v>12</v>
      </c>
      <c r="C16" s="107" t="s">
        <v>182</v>
      </c>
      <c r="D16" s="107" t="s">
        <v>183</v>
      </c>
      <c r="E16" s="360">
        <v>45383</v>
      </c>
      <c r="F16" s="360">
        <v>45748</v>
      </c>
      <c r="G16" s="359">
        <f>F16-E16</f>
        <v>365</v>
      </c>
      <c r="H16" s="247" t="s">
        <v>68</v>
      </c>
      <c r="I16" s="247"/>
      <c r="J16" s="247" t="s">
        <v>69</v>
      </c>
      <c r="K16" s="248" t="s">
        <v>104</v>
      </c>
      <c r="L16" s="305">
        <v>45658</v>
      </c>
      <c r="M16" s="247" t="s">
        <v>133</v>
      </c>
      <c r="N16" s="247"/>
      <c r="O16" s="247" t="s">
        <v>178</v>
      </c>
      <c r="P16" s="247" t="s">
        <v>179</v>
      </c>
      <c r="Q16" s="248" t="s">
        <v>70</v>
      </c>
      <c r="R16" s="247" t="s">
        <v>94</v>
      </c>
      <c r="S16" s="247"/>
      <c r="T16" s="46" t="s">
        <v>77</v>
      </c>
      <c r="U16" s="46" t="s">
        <v>138</v>
      </c>
      <c r="V16" s="247" t="s">
        <v>98</v>
      </c>
      <c r="W16" s="247">
        <v>5</v>
      </c>
      <c r="X16" s="247">
        <v>5</v>
      </c>
      <c r="Y16" s="247">
        <v>2</v>
      </c>
      <c r="Z16" s="247">
        <v>5</v>
      </c>
      <c r="AA16" s="247">
        <v>3</v>
      </c>
      <c r="AB16" s="247">
        <v>3</v>
      </c>
      <c r="AC16" s="247">
        <v>3</v>
      </c>
      <c r="AD16" s="248">
        <f t="shared" si="0"/>
        <v>390</v>
      </c>
      <c r="AE16" s="247">
        <v>5</v>
      </c>
      <c r="AF16" s="247">
        <v>5</v>
      </c>
      <c r="AG16" s="247">
        <v>3</v>
      </c>
      <c r="AH16" s="247">
        <v>5</v>
      </c>
      <c r="AI16" s="247">
        <v>3</v>
      </c>
      <c r="AJ16" s="247">
        <v>5</v>
      </c>
      <c r="AK16" s="247">
        <v>3</v>
      </c>
      <c r="AL16" s="46">
        <f t="shared" si="1"/>
        <v>435</v>
      </c>
      <c r="AM16" s="46">
        <f t="shared" si="2"/>
        <v>825</v>
      </c>
      <c r="AN16" s="291" t="s">
        <v>181</v>
      </c>
      <c r="AO16" s="341"/>
      <c r="AP16" s="314"/>
      <c r="AQ16" s="261"/>
      <c r="AR16" s="261"/>
      <c r="AS16" s="252" t="s">
        <v>82</v>
      </c>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289"/>
    </row>
    <row r="17" spans="1:159" s="47" customFormat="1" ht="88.35" hidden="1" customHeight="1">
      <c r="A17" s="46" t="s">
        <v>184</v>
      </c>
      <c r="B17" s="46">
        <v>13</v>
      </c>
      <c r="C17" s="107" t="s">
        <v>185</v>
      </c>
      <c r="D17" s="107" t="s">
        <v>186</v>
      </c>
      <c r="E17" s="360">
        <v>45505</v>
      </c>
      <c r="F17" s="360">
        <v>45748</v>
      </c>
      <c r="G17" s="359">
        <f>F17-E17</f>
        <v>243</v>
      </c>
      <c r="H17" s="247" t="s">
        <v>68</v>
      </c>
      <c r="I17" s="247"/>
      <c r="J17" s="248" t="s">
        <v>69</v>
      </c>
      <c r="K17" s="248" t="e">
        <f>VLOOKUP(C17,#REF!,3,0)</f>
        <v>#REF!</v>
      </c>
      <c r="L17" s="301" t="s">
        <v>70</v>
      </c>
      <c r="M17" s="46" t="s">
        <v>187</v>
      </c>
      <c r="N17" s="46"/>
      <c r="O17" s="46" t="s">
        <v>72</v>
      </c>
      <c r="P17" s="248" t="s">
        <v>73</v>
      </c>
      <c r="Q17" s="248" t="s">
        <v>74</v>
      </c>
      <c r="R17" s="248" t="s">
        <v>75</v>
      </c>
      <c r="S17" s="248" t="s">
        <v>76</v>
      </c>
      <c r="T17" s="46" t="s">
        <v>77</v>
      </c>
      <c r="U17" s="46" t="s">
        <v>78</v>
      </c>
      <c r="V17" s="262" t="s">
        <v>79</v>
      </c>
      <c r="W17" s="46">
        <v>4</v>
      </c>
      <c r="X17" s="46">
        <v>5</v>
      </c>
      <c r="Y17" s="46">
        <v>1</v>
      </c>
      <c r="Z17" s="46">
        <v>5</v>
      </c>
      <c r="AA17" s="46">
        <v>3</v>
      </c>
      <c r="AB17" s="46">
        <v>3</v>
      </c>
      <c r="AC17" s="46">
        <v>5</v>
      </c>
      <c r="AD17" s="262">
        <f t="shared" si="0"/>
        <v>390</v>
      </c>
      <c r="AE17" s="46">
        <v>4</v>
      </c>
      <c r="AF17" s="46">
        <v>4</v>
      </c>
      <c r="AG17" s="46">
        <v>3</v>
      </c>
      <c r="AH17" s="46">
        <v>5</v>
      </c>
      <c r="AI17" s="46">
        <v>5</v>
      </c>
      <c r="AJ17" s="46">
        <v>3</v>
      </c>
      <c r="AK17" s="46">
        <v>5</v>
      </c>
      <c r="AL17" s="46">
        <f t="shared" si="1"/>
        <v>435</v>
      </c>
      <c r="AM17" s="46">
        <f t="shared" si="2"/>
        <v>825</v>
      </c>
      <c r="AN17" s="328" t="s">
        <v>188</v>
      </c>
      <c r="AO17" s="339" t="s">
        <v>189</v>
      </c>
      <c r="AP17" s="325">
        <v>64000</v>
      </c>
      <c r="AQ17" s="261"/>
      <c r="AR17" s="261"/>
      <c r="AS17" s="256" t="s">
        <v>82</v>
      </c>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289"/>
    </row>
    <row r="18" spans="1:159" s="47" customFormat="1" ht="102" hidden="1" customHeight="1">
      <c r="A18" s="46" t="s">
        <v>190</v>
      </c>
      <c r="B18" s="46">
        <v>14</v>
      </c>
      <c r="C18" s="403" t="s">
        <v>191</v>
      </c>
      <c r="D18" s="107" t="s">
        <v>192</v>
      </c>
      <c r="E18" s="360">
        <v>45536</v>
      </c>
      <c r="F18" s="256" t="s">
        <v>70</v>
      </c>
      <c r="G18" s="359">
        <f ca="1">TODAY()-E18</f>
        <v>457</v>
      </c>
      <c r="H18" s="247" t="s">
        <v>193</v>
      </c>
      <c r="I18" s="247"/>
      <c r="J18" s="248" t="s">
        <v>194</v>
      </c>
      <c r="K18" s="248" t="s">
        <v>104</v>
      </c>
      <c r="L18" s="301" t="s">
        <v>70</v>
      </c>
      <c r="M18" s="247" t="s">
        <v>195</v>
      </c>
      <c r="N18" s="248"/>
      <c r="O18" s="254" t="s">
        <v>135</v>
      </c>
      <c r="P18" s="248" t="s">
        <v>196</v>
      </c>
      <c r="Q18" s="248" t="s">
        <v>197</v>
      </c>
      <c r="R18" s="254" t="s">
        <v>106</v>
      </c>
      <c r="S18" s="248" t="s">
        <v>121</v>
      </c>
      <c r="T18" s="254" t="s">
        <v>77</v>
      </c>
      <c r="U18" s="254" t="s">
        <v>138</v>
      </c>
      <c r="V18" s="254" t="s">
        <v>108</v>
      </c>
      <c r="W18" s="254">
        <v>3</v>
      </c>
      <c r="X18" s="254">
        <v>5</v>
      </c>
      <c r="Y18" s="254">
        <v>3</v>
      </c>
      <c r="Z18" s="254">
        <v>5</v>
      </c>
      <c r="AA18" s="254">
        <v>3</v>
      </c>
      <c r="AB18" s="254">
        <v>5</v>
      </c>
      <c r="AC18" s="254">
        <v>3</v>
      </c>
      <c r="AD18" s="248">
        <f t="shared" si="0"/>
        <v>405</v>
      </c>
      <c r="AE18" s="254">
        <v>5</v>
      </c>
      <c r="AF18" s="254">
        <v>5</v>
      </c>
      <c r="AG18" s="254">
        <v>2</v>
      </c>
      <c r="AH18" s="254">
        <v>3</v>
      </c>
      <c r="AI18" s="254">
        <v>3</v>
      </c>
      <c r="AJ18" s="254">
        <v>5</v>
      </c>
      <c r="AK18" s="254">
        <v>5</v>
      </c>
      <c r="AL18" s="46">
        <f t="shared" si="1"/>
        <v>420</v>
      </c>
      <c r="AM18" s="324">
        <f t="shared" si="2"/>
        <v>825</v>
      </c>
      <c r="AN18" s="328" t="s">
        <v>198</v>
      </c>
      <c r="AO18" s="339" t="s">
        <v>199</v>
      </c>
      <c r="AP18" s="314"/>
      <c r="AQ18" s="261"/>
      <c r="AR18" s="261" t="s">
        <v>200</v>
      </c>
      <c r="AS18" s="252" t="s">
        <v>153</v>
      </c>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289"/>
    </row>
    <row r="19" spans="1:159" s="47" customFormat="1" ht="107.85" customHeight="1">
      <c r="A19" s="46"/>
      <c r="B19" s="46">
        <v>15</v>
      </c>
      <c r="C19" s="107" t="s">
        <v>201</v>
      </c>
      <c r="D19" s="107" t="s">
        <v>202</v>
      </c>
      <c r="E19" s="360">
        <v>45689</v>
      </c>
      <c r="F19" s="360">
        <v>45748</v>
      </c>
      <c r="G19" s="359">
        <f>F19-E19</f>
        <v>59</v>
      </c>
      <c r="H19" s="247" t="s">
        <v>103</v>
      </c>
      <c r="I19" s="247" t="s">
        <v>96</v>
      </c>
      <c r="J19" s="248" t="s">
        <v>114</v>
      </c>
      <c r="K19" s="262" t="e">
        <f>VLOOKUP(C19,#REF!,3,0)</f>
        <v>#REF!</v>
      </c>
      <c r="L19" s="302">
        <v>45602</v>
      </c>
      <c r="M19" s="248" t="s">
        <v>195</v>
      </c>
      <c r="N19" s="248" t="s">
        <v>150</v>
      </c>
      <c r="O19" s="248" t="s">
        <v>105</v>
      </c>
      <c r="P19" s="248" t="s">
        <v>203</v>
      </c>
      <c r="Q19" s="248" t="s">
        <v>70</v>
      </c>
      <c r="R19" s="248" t="s">
        <v>106</v>
      </c>
      <c r="S19" s="248" t="s">
        <v>107</v>
      </c>
      <c r="T19" s="46" t="s">
        <v>77</v>
      </c>
      <c r="U19" s="46" t="s">
        <v>150</v>
      </c>
      <c r="V19" s="248" t="s">
        <v>108</v>
      </c>
      <c r="W19" s="248">
        <v>3</v>
      </c>
      <c r="X19" s="248">
        <v>5</v>
      </c>
      <c r="Y19" s="248">
        <v>2</v>
      </c>
      <c r="Z19" s="248">
        <v>5</v>
      </c>
      <c r="AA19" s="248">
        <v>1</v>
      </c>
      <c r="AB19" s="248">
        <v>5</v>
      </c>
      <c r="AC19" s="248">
        <v>3</v>
      </c>
      <c r="AD19" s="248">
        <f t="shared" si="0"/>
        <v>360</v>
      </c>
      <c r="AE19" s="248">
        <v>5</v>
      </c>
      <c r="AF19" s="248">
        <v>5</v>
      </c>
      <c r="AG19" s="248">
        <v>3</v>
      </c>
      <c r="AH19" s="248">
        <v>3</v>
      </c>
      <c r="AI19" s="248">
        <v>5</v>
      </c>
      <c r="AJ19" s="248">
        <v>5</v>
      </c>
      <c r="AK19" s="248">
        <v>5</v>
      </c>
      <c r="AL19" s="46">
        <f t="shared" si="1"/>
        <v>465</v>
      </c>
      <c r="AM19" s="46">
        <f t="shared" si="2"/>
        <v>825</v>
      </c>
      <c r="AN19" s="291" t="s">
        <v>204</v>
      </c>
      <c r="AO19" s="339" t="s">
        <v>205</v>
      </c>
      <c r="AP19" s="314"/>
      <c r="AQ19" s="261"/>
      <c r="AR19" s="261" t="s">
        <v>206</v>
      </c>
      <c r="AS19" s="252" t="s">
        <v>207</v>
      </c>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4"/>
      <c r="CF19" s="54"/>
      <c r="CG19" s="54"/>
      <c r="CH19" s="54"/>
      <c r="CI19" s="54"/>
      <c r="CJ19" s="54"/>
      <c r="CK19" s="54"/>
      <c r="CL19" s="54"/>
      <c r="CM19" s="54"/>
      <c r="CN19" s="54"/>
      <c r="CO19" s="54"/>
      <c r="CP19" s="54"/>
      <c r="CQ19" s="54"/>
      <c r="CR19" s="54"/>
      <c r="CS19" s="54"/>
      <c r="CT19" s="54"/>
      <c r="CU19" s="54"/>
      <c r="CV19" s="54"/>
      <c r="CW19" s="54"/>
      <c r="CX19" s="54"/>
      <c r="CY19" s="54"/>
      <c r="CZ19" s="54"/>
      <c r="DA19" s="54"/>
      <c r="DB19" s="54"/>
      <c r="DC19" s="54"/>
      <c r="DD19" s="54"/>
      <c r="DE19" s="54"/>
      <c r="DF19" s="54"/>
      <c r="DG19" s="54"/>
      <c r="DH19" s="54"/>
      <c r="DI19" s="54"/>
      <c r="DJ19" s="54"/>
      <c r="DK19" s="54"/>
      <c r="DL19" s="54"/>
      <c r="DM19" s="54"/>
      <c r="DN19" s="54"/>
      <c r="DO19" s="54"/>
      <c r="DP19" s="54"/>
      <c r="DQ19" s="54"/>
      <c r="DR19" s="54"/>
      <c r="DS19" s="54"/>
      <c r="DT19" s="54"/>
      <c r="DU19" s="54"/>
      <c r="DV19" s="54"/>
      <c r="DW19" s="54"/>
      <c r="DX19" s="54"/>
      <c r="DY19" s="54"/>
      <c r="DZ19" s="54"/>
      <c r="EA19" s="54"/>
      <c r="EB19" s="54"/>
      <c r="EC19" s="54"/>
      <c r="ED19" s="54"/>
      <c r="EE19" s="54"/>
      <c r="EF19" s="54"/>
      <c r="EG19" s="54"/>
      <c r="EH19" s="54"/>
      <c r="EI19" s="54"/>
      <c r="EJ19" s="54"/>
      <c r="EK19" s="54"/>
      <c r="EL19" s="54"/>
      <c r="EM19" s="54"/>
      <c r="EN19" s="54"/>
      <c r="EO19" s="54"/>
      <c r="EP19" s="54"/>
      <c r="EQ19" s="54"/>
      <c r="ER19" s="54"/>
      <c r="ES19" s="54"/>
      <c r="ET19" s="54"/>
      <c r="EU19" s="54"/>
      <c r="EV19" s="54"/>
      <c r="EW19" s="54"/>
      <c r="EX19" s="54"/>
      <c r="EY19" s="54"/>
      <c r="EZ19" s="54"/>
      <c r="FA19" s="54"/>
      <c r="FB19" s="54"/>
      <c r="FC19" s="322"/>
    </row>
    <row r="20" spans="1:159" s="47" customFormat="1" ht="57.6" hidden="1" customHeight="1">
      <c r="A20" s="46" t="s">
        <v>208</v>
      </c>
      <c r="B20" s="46">
        <v>16</v>
      </c>
      <c r="C20" s="107" t="s">
        <v>209</v>
      </c>
      <c r="D20" s="107" t="s">
        <v>210</v>
      </c>
      <c r="E20" s="360">
        <v>45505</v>
      </c>
      <c r="F20" s="256" t="s">
        <v>70</v>
      </c>
      <c r="G20" s="359">
        <f ca="1">TODAY()-E20</f>
        <v>488</v>
      </c>
      <c r="H20" s="247" t="s">
        <v>193</v>
      </c>
      <c r="I20" s="247"/>
      <c r="J20" s="248" t="s">
        <v>194</v>
      </c>
      <c r="K20" s="248" t="s">
        <v>104</v>
      </c>
      <c r="L20" s="301" t="s">
        <v>70</v>
      </c>
      <c r="M20" s="248" t="s">
        <v>195</v>
      </c>
      <c r="N20" s="248"/>
      <c r="O20" s="46" t="s">
        <v>117</v>
      </c>
      <c r="P20" s="248" t="s">
        <v>211</v>
      </c>
      <c r="Q20" s="248" t="s">
        <v>212</v>
      </c>
      <c r="R20" s="46" t="s">
        <v>106</v>
      </c>
      <c r="S20" s="248" t="s">
        <v>213</v>
      </c>
      <c r="T20" s="46" t="s">
        <v>77</v>
      </c>
      <c r="U20" s="46" t="s">
        <v>78</v>
      </c>
      <c r="V20" s="366" t="s">
        <v>214</v>
      </c>
      <c r="W20" s="46">
        <v>4</v>
      </c>
      <c r="X20" s="46">
        <v>5</v>
      </c>
      <c r="Y20" s="46">
        <v>5</v>
      </c>
      <c r="Z20" s="46">
        <v>5</v>
      </c>
      <c r="AA20" s="46">
        <v>1</v>
      </c>
      <c r="AB20" s="46">
        <v>3</v>
      </c>
      <c r="AC20" s="46">
        <v>5</v>
      </c>
      <c r="AD20" s="248">
        <f t="shared" si="0"/>
        <v>420</v>
      </c>
      <c r="AE20" s="46">
        <v>5</v>
      </c>
      <c r="AF20" s="46">
        <v>5</v>
      </c>
      <c r="AG20" s="46">
        <v>2</v>
      </c>
      <c r="AH20" s="46">
        <v>5</v>
      </c>
      <c r="AI20" s="46">
        <v>3</v>
      </c>
      <c r="AJ20" s="46">
        <v>1</v>
      </c>
      <c r="AK20" s="46">
        <v>5</v>
      </c>
      <c r="AL20" s="46">
        <f t="shared" si="1"/>
        <v>390</v>
      </c>
      <c r="AM20" s="49">
        <f t="shared" si="2"/>
        <v>810</v>
      </c>
      <c r="AN20" s="328" t="s">
        <v>215</v>
      </c>
      <c r="AO20" s="339" t="s">
        <v>216</v>
      </c>
      <c r="AP20" s="314" t="s">
        <v>217</v>
      </c>
      <c r="AQ20" s="261"/>
      <c r="AR20" s="261" t="s">
        <v>218</v>
      </c>
      <c r="AS20" s="252" t="s">
        <v>130</v>
      </c>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289"/>
    </row>
    <row r="21" spans="1:159" s="47" customFormat="1" ht="81.599999999999994" customHeight="1">
      <c r="A21" s="46"/>
      <c r="B21" s="46">
        <v>17</v>
      </c>
      <c r="C21" s="404" t="s">
        <v>219</v>
      </c>
      <c r="D21" s="114" t="s">
        <v>220</v>
      </c>
      <c r="E21" s="360">
        <v>45658</v>
      </c>
      <c r="F21" s="256" t="s">
        <v>70</v>
      </c>
      <c r="G21" s="359">
        <f ca="1">TODAY()-E21</f>
        <v>335</v>
      </c>
      <c r="H21" s="250" t="s">
        <v>68</v>
      </c>
      <c r="I21" s="250"/>
      <c r="J21" s="46" t="s">
        <v>69</v>
      </c>
      <c r="K21" s="248" t="e">
        <f>VLOOKUP(C21,#REF!,3,0)</f>
        <v>#REF!</v>
      </c>
      <c r="L21" s="292" t="s">
        <v>70</v>
      </c>
      <c r="M21" s="46" t="s">
        <v>133</v>
      </c>
      <c r="N21" s="46"/>
      <c r="O21" s="46" t="s">
        <v>221</v>
      </c>
      <c r="P21" s="46" t="s">
        <v>221</v>
      </c>
      <c r="Q21" s="46"/>
      <c r="R21" s="248" t="s">
        <v>75</v>
      </c>
      <c r="S21" s="254"/>
      <c r="T21" s="292" t="s">
        <v>77</v>
      </c>
      <c r="U21" s="46" t="s">
        <v>138</v>
      </c>
      <c r="V21" s="254" t="s">
        <v>79</v>
      </c>
      <c r="W21" s="248">
        <v>3</v>
      </c>
      <c r="X21" s="248">
        <v>5</v>
      </c>
      <c r="Y21" s="248">
        <v>1</v>
      </c>
      <c r="Z21" s="248">
        <v>5</v>
      </c>
      <c r="AA21" s="248">
        <v>1</v>
      </c>
      <c r="AB21" s="248">
        <v>1</v>
      </c>
      <c r="AC21" s="248">
        <v>3</v>
      </c>
      <c r="AD21" s="248">
        <f t="shared" si="0"/>
        <v>285</v>
      </c>
      <c r="AE21" s="248">
        <v>5</v>
      </c>
      <c r="AF21" s="248">
        <v>5</v>
      </c>
      <c r="AG21" s="248">
        <v>5</v>
      </c>
      <c r="AH21" s="248">
        <v>5</v>
      </c>
      <c r="AI21" s="248">
        <v>5</v>
      </c>
      <c r="AJ21" s="248">
        <v>5</v>
      </c>
      <c r="AK21" s="248">
        <v>5</v>
      </c>
      <c r="AL21" s="46">
        <f t="shared" si="1"/>
        <v>525</v>
      </c>
      <c r="AM21" s="49">
        <f t="shared" si="2"/>
        <v>810</v>
      </c>
      <c r="AN21" s="122" t="s">
        <v>222</v>
      </c>
      <c r="AO21" s="340" t="s">
        <v>223</v>
      </c>
      <c r="AP21" s="314"/>
      <c r="AQ21" s="261"/>
      <c r="AR21" s="261"/>
      <c r="AS21" s="252" t="s">
        <v>207</v>
      </c>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289"/>
    </row>
    <row r="22" spans="1:159" s="47" customFormat="1" ht="273.60000000000002" hidden="1">
      <c r="A22" s="46" t="s">
        <v>224</v>
      </c>
      <c r="B22" s="46">
        <v>18</v>
      </c>
      <c r="C22" s="297" t="s">
        <v>225</v>
      </c>
      <c r="D22" s="297" t="s">
        <v>226</v>
      </c>
      <c r="E22" s="360">
        <v>44470</v>
      </c>
      <c r="F22" s="360">
        <v>45658</v>
      </c>
      <c r="G22" s="359">
        <f>F22-E22</f>
        <v>1188</v>
      </c>
      <c r="H22" s="250" t="s">
        <v>169</v>
      </c>
      <c r="I22" s="250"/>
      <c r="J22" s="248" t="s">
        <v>114</v>
      </c>
      <c r="K22" s="248" t="s">
        <v>104</v>
      </c>
      <c r="L22" s="303" t="s">
        <v>70</v>
      </c>
      <c r="M22" s="46" t="s">
        <v>227</v>
      </c>
      <c r="N22" s="46"/>
      <c r="O22" s="46" t="s">
        <v>228</v>
      </c>
      <c r="P22" s="46" t="s">
        <v>229</v>
      </c>
      <c r="Q22" s="46" t="s">
        <v>230</v>
      </c>
      <c r="R22" s="46" t="s">
        <v>94</v>
      </c>
      <c r="S22" s="260"/>
      <c r="T22" s="292" t="s">
        <v>77</v>
      </c>
      <c r="U22" s="46" t="s">
        <v>78</v>
      </c>
      <c r="V22" s="248" t="s">
        <v>98</v>
      </c>
      <c r="W22" s="255">
        <v>5</v>
      </c>
      <c r="X22" s="255">
        <v>5</v>
      </c>
      <c r="Y22" s="255">
        <v>5</v>
      </c>
      <c r="Z22" s="255">
        <v>5</v>
      </c>
      <c r="AA22" s="255">
        <v>0</v>
      </c>
      <c r="AB22" s="255">
        <v>5</v>
      </c>
      <c r="AC22" s="255">
        <v>5</v>
      </c>
      <c r="AD22" s="248">
        <f t="shared" si="0"/>
        <v>450</v>
      </c>
      <c r="AE22" s="46">
        <v>4</v>
      </c>
      <c r="AF22" s="46">
        <v>4</v>
      </c>
      <c r="AG22" s="46">
        <v>1</v>
      </c>
      <c r="AH22" s="46">
        <v>5</v>
      </c>
      <c r="AI22" s="46">
        <v>3</v>
      </c>
      <c r="AJ22" s="46">
        <v>1</v>
      </c>
      <c r="AK22" s="46">
        <v>5</v>
      </c>
      <c r="AL22" s="46">
        <f t="shared" si="1"/>
        <v>345</v>
      </c>
      <c r="AM22" s="46">
        <f t="shared" si="2"/>
        <v>795</v>
      </c>
      <c r="AN22" s="291" t="s">
        <v>231</v>
      </c>
      <c r="AO22" s="341"/>
      <c r="AP22" s="315"/>
      <c r="AQ22" s="255"/>
      <c r="AR22" s="255"/>
      <c r="AS22" s="290" t="s">
        <v>82</v>
      </c>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289"/>
    </row>
    <row r="23" spans="1:159" s="47" customFormat="1" ht="71.849999999999994" hidden="1" customHeight="1">
      <c r="A23" s="46"/>
      <c r="B23" s="46">
        <v>19</v>
      </c>
      <c r="C23" s="107" t="s">
        <v>232</v>
      </c>
      <c r="D23" s="107" t="s">
        <v>233</v>
      </c>
      <c r="E23" s="360">
        <v>45292</v>
      </c>
      <c r="F23" s="360">
        <v>45748</v>
      </c>
      <c r="G23" s="359">
        <f>F23-E23</f>
        <v>456</v>
      </c>
      <c r="H23" s="247" t="s">
        <v>103</v>
      </c>
      <c r="I23" s="247"/>
      <c r="J23" s="248" t="s">
        <v>69</v>
      </c>
      <c r="K23" s="248" t="e">
        <f>VLOOKUP(C23,#REF!,3,0)</f>
        <v>#REF!</v>
      </c>
      <c r="L23" s="301" t="s">
        <v>70</v>
      </c>
      <c r="M23" s="254" t="s">
        <v>146</v>
      </c>
      <c r="N23" s="248"/>
      <c r="O23" s="248" t="s">
        <v>135</v>
      </c>
      <c r="P23" s="248" t="s">
        <v>135</v>
      </c>
      <c r="Q23" s="248" t="s">
        <v>234</v>
      </c>
      <c r="R23" s="248" t="s">
        <v>106</v>
      </c>
      <c r="S23" s="248" t="s">
        <v>149</v>
      </c>
      <c r="T23" s="254" t="s">
        <v>77</v>
      </c>
      <c r="U23" s="254" t="s">
        <v>150</v>
      </c>
      <c r="V23" s="248" t="s">
        <v>108</v>
      </c>
      <c r="W23" s="248">
        <v>3</v>
      </c>
      <c r="X23" s="248">
        <v>5</v>
      </c>
      <c r="Y23" s="248">
        <v>3</v>
      </c>
      <c r="Z23" s="248">
        <v>5</v>
      </c>
      <c r="AA23" s="248">
        <v>0</v>
      </c>
      <c r="AB23" s="261">
        <v>3</v>
      </c>
      <c r="AC23" s="248">
        <v>5</v>
      </c>
      <c r="AD23" s="248">
        <f t="shared" si="0"/>
        <v>360</v>
      </c>
      <c r="AE23" s="248">
        <v>5</v>
      </c>
      <c r="AF23" s="248">
        <v>5</v>
      </c>
      <c r="AG23" s="248">
        <v>3</v>
      </c>
      <c r="AH23" s="248">
        <v>5</v>
      </c>
      <c r="AI23" s="248">
        <v>3</v>
      </c>
      <c r="AJ23" s="248">
        <v>5</v>
      </c>
      <c r="AK23" s="248">
        <v>3</v>
      </c>
      <c r="AL23" s="46">
        <f t="shared" si="1"/>
        <v>435</v>
      </c>
      <c r="AM23" s="324">
        <f t="shared" si="2"/>
        <v>795</v>
      </c>
      <c r="AN23" s="328" t="s">
        <v>235</v>
      </c>
      <c r="AO23" s="339" t="s">
        <v>236</v>
      </c>
      <c r="AP23" s="314"/>
      <c r="AQ23" s="261"/>
      <c r="AR23" s="261" t="s">
        <v>237</v>
      </c>
      <c r="AS23" s="252" t="s">
        <v>153</v>
      </c>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289"/>
    </row>
    <row r="24" spans="1:159" s="47" customFormat="1" ht="409.6" hidden="1">
      <c r="A24" s="46"/>
      <c r="B24" s="46">
        <v>20</v>
      </c>
      <c r="C24" s="114" t="s">
        <v>238</v>
      </c>
      <c r="D24" s="114" t="s">
        <v>239</v>
      </c>
      <c r="E24" s="360">
        <v>45566</v>
      </c>
      <c r="F24" s="360">
        <v>45689</v>
      </c>
      <c r="G24" s="359">
        <f>F24-E24</f>
        <v>123</v>
      </c>
      <c r="H24" s="249" t="s">
        <v>169</v>
      </c>
      <c r="I24" s="250" t="s">
        <v>170</v>
      </c>
      <c r="J24" s="46" t="s">
        <v>69</v>
      </c>
      <c r="K24" s="248" t="e">
        <f>VLOOKUP(C24,#REF!,3,0)</f>
        <v>#REF!</v>
      </c>
      <c r="L24" s="292" t="s">
        <v>70</v>
      </c>
      <c r="M24" s="46" t="s">
        <v>71</v>
      </c>
      <c r="N24" s="46" t="s">
        <v>240</v>
      </c>
      <c r="O24" s="46" t="s">
        <v>117</v>
      </c>
      <c r="P24" s="46" t="s">
        <v>117</v>
      </c>
      <c r="Q24" s="46" t="s">
        <v>136</v>
      </c>
      <c r="R24" s="46" t="s">
        <v>120</v>
      </c>
      <c r="S24" s="248" t="s">
        <v>121</v>
      </c>
      <c r="T24" s="46" t="s">
        <v>77</v>
      </c>
      <c r="U24" s="46" t="s">
        <v>78</v>
      </c>
      <c r="V24" s="248" t="s">
        <v>98</v>
      </c>
      <c r="W24" s="46">
        <v>3</v>
      </c>
      <c r="X24" s="46">
        <v>5</v>
      </c>
      <c r="Y24" s="46">
        <v>3</v>
      </c>
      <c r="Z24" s="46">
        <v>5</v>
      </c>
      <c r="AA24" s="46">
        <v>1</v>
      </c>
      <c r="AB24" s="46">
        <v>3</v>
      </c>
      <c r="AC24" s="46">
        <v>3</v>
      </c>
      <c r="AD24" s="248">
        <f t="shared" si="0"/>
        <v>345</v>
      </c>
      <c r="AE24" s="46">
        <v>5</v>
      </c>
      <c r="AF24" s="46">
        <v>5</v>
      </c>
      <c r="AG24" s="46">
        <v>3</v>
      </c>
      <c r="AH24" s="46">
        <v>3</v>
      </c>
      <c r="AI24" s="46">
        <v>5</v>
      </c>
      <c r="AJ24" s="46">
        <v>3</v>
      </c>
      <c r="AK24" s="46">
        <v>5</v>
      </c>
      <c r="AL24" s="46">
        <f t="shared" si="1"/>
        <v>435</v>
      </c>
      <c r="AM24" s="46">
        <f t="shared" si="2"/>
        <v>780</v>
      </c>
      <c r="AN24" s="291" t="s">
        <v>241</v>
      </c>
      <c r="AO24" s="338" t="s">
        <v>242</v>
      </c>
      <c r="AP24" s="315"/>
      <c r="AQ24" s="255"/>
      <c r="AR24" s="255"/>
      <c r="AS24" s="252" t="s">
        <v>153</v>
      </c>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289"/>
    </row>
    <row r="25" spans="1:159" s="47" customFormat="1" ht="409.6">
      <c r="A25" s="46"/>
      <c r="B25" s="46">
        <v>21</v>
      </c>
      <c r="C25" s="114" t="s">
        <v>243</v>
      </c>
      <c r="D25" s="114" t="s">
        <v>244</v>
      </c>
      <c r="E25" s="360">
        <v>45658</v>
      </c>
      <c r="F25" s="256" t="s">
        <v>70</v>
      </c>
      <c r="G25" s="359">
        <f ca="1">TODAY()-E25</f>
        <v>335</v>
      </c>
      <c r="H25" s="249" t="s">
        <v>103</v>
      </c>
      <c r="I25" s="250"/>
      <c r="J25" s="46" t="s">
        <v>69</v>
      </c>
      <c r="K25" s="248" t="e">
        <f>VLOOKUP(C25,#REF!,3,0)</f>
        <v>#REF!</v>
      </c>
      <c r="L25" s="292" t="s">
        <v>70</v>
      </c>
      <c r="M25" s="46" t="s">
        <v>71</v>
      </c>
      <c r="N25" s="46"/>
      <c r="O25" s="46" t="s">
        <v>221</v>
      </c>
      <c r="P25" s="46" t="s">
        <v>221</v>
      </c>
      <c r="Q25" s="46"/>
      <c r="R25" s="46" t="s">
        <v>106</v>
      </c>
      <c r="S25" s="254"/>
      <c r="T25" s="292" t="s">
        <v>77</v>
      </c>
      <c r="U25" s="46" t="s">
        <v>138</v>
      </c>
      <c r="V25" s="254"/>
      <c r="W25" s="248">
        <v>3</v>
      </c>
      <c r="X25" s="248">
        <v>5</v>
      </c>
      <c r="Y25" s="248">
        <v>1</v>
      </c>
      <c r="Z25" s="248">
        <v>5</v>
      </c>
      <c r="AA25" s="248">
        <v>0</v>
      </c>
      <c r="AB25" s="248">
        <v>1</v>
      </c>
      <c r="AC25" s="248">
        <v>5</v>
      </c>
      <c r="AD25" s="248">
        <f t="shared" si="0"/>
        <v>300</v>
      </c>
      <c r="AE25" s="248">
        <v>5</v>
      </c>
      <c r="AF25" s="248">
        <v>5</v>
      </c>
      <c r="AG25" s="248">
        <v>3</v>
      </c>
      <c r="AH25" s="248">
        <v>5</v>
      </c>
      <c r="AI25" s="248">
        <v>3</v>
      </c>
      <c r="AJ25" s="248">
        <v>5</v>
      </c>
      <c r="AK25" s="248">
        <v>5</v>
      </c>
      <c r="AL25" s="46">
        <f t="shared" si="1"/>
        <v>465</v>
      </c>
      <c r="AM25" s="46">
        <f t="shared" si="2"/>
        <v>765</v>
      </c>
      <c r="AN25" s="122" t="s">
        <v>245</v>
      </c>
      <c r="AO25" s="340" t="s">
        <v>246</v>
      </c>
      <c r="AP25" s="314"/>
      <c r="AQ25" s="261"/>
      <c r="AR25" s="261"/>
      <c r="AS25" s="252" t="s">
        <v>207</v>
      </c>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289"/>
    </row>
    <row r="26" spans="1:159" s="47" customFormat="1" ht="69.599999999999994" hidden="1" customHeight="1">
      <c r="A26" s="296"/>
      <c r="B26" s="46">
        <v>22</v>
      </c>
      <c r="C26" s="114" t="s">
        <v>247</v>
      </c>
      <c r="D26" s="114" t="s">
        <v>248</v>
      </c>
      <c r="E26" s="360">
        <v>45627</v>
      </c>
      <c r="F26" s="360">
        <v>45809</v>
      </c>
      <c r="G26" s="359">
        <f>F26-E26</f>
        <v>182</v>
      </c>
      <c r="H26" s="247" t="s">
        <v>68</v>
      </c>
      <c r="I26" s="248"/>
      <c r="J26" s="248" t="s">
        <v>69</v>
      </c>
      <c r="K26" s="248" t="s">
        <v>104</v>
      </c>
      <c r="L26" s="331">
        <v>45627</v>
      </c>
      <c r="M26" s="254" t="s">
        <v>71</v>
      </c>
      <c r="N26" s="254" t="s">
        <v>249</v>
      </c>
      <c r="O26" s="254" t="s">
        <v>135</v>
      </c>
      <c r="P26" s="254" t="s">
        <v>249</v>
      </c>
      <c r="Q26" s="248" t="s">
        <v>70</v>
      </c>
      <c r="R26" s="254" t="s">
        <v>106</v>
      </c>
      <c r="S26" s="254"/>
      <c r="T26" s="257" t="s">
        <v>77</v>
      </c>
      <c r="U26" s="254" t="s">
        <v>78</v>
      </c>
      <c r="V26" s="248" t="s">
        <v>108</v>
      </c>
      <c r="W26" s="254">
        <v>3</v>
      </c>
      <c r="X26" s="254">
        <v>5</v>
      </c>
      <c r="Y26" s="254">
        <v>1</v>
      </c>
      <c r="Z26" s="254">
        <v>3</v>
      </c>
      <c r="AA26" s="254">
        <v>0</v>
      </c>
      <c r="AB26" s="254">
        <v>1</v>
      </c>
      <c r="AC26" s="254">
        <v>3</v>
      </c>
      <c r="AD26" s="248">
        <f t="shared" si="0"/>
        <v>240</v>
      </c>
      <c r="AE26" s="254">
        <v>5</v>
      </c>
      <c r="AF26" s="254">
        <v>5</v>
      </c>
      <c r="AG26" s="254">
        <v>5</v>
      </c>
      <c r="AH26" s="254">
        <v>5</v>
      </c>
      <c r="AI26" s="254">
        <v>5</v>
      </c>
      <c r="AJ26" s="254">
        <v>5</v>
      </c>
      <c r="AK26" s="254">
        <v>5</v>
      </c>
      <c r="AL26" s="46">
        <f t="shared" si="1"/>
        <v>525</v>
      </c>
      <c r="AM26" s="324">
        <f t="shared" si="2"/>
        <v>765</v>
      </c>
      <c r="AN26" s="328" t="s">
        <v>250</v>
      </c>
      <c r="AO26" s="339" t="s">
        <v>251</v>
      </c>
      <c r="AP26" s="318"/>
      <c r="AQ26" s="261"/>
      <c r="AR26" s="261" t="s">
        <v>252</v>
      </c>
      <c r="AS26" s="252" t="s">
        <v>130</v>
      </c>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4"/>
      <c r="CD26" s="54"/>
      <c r="CE26" s="54"/>
      <c r="CF26" s="54"/>
      <c r="CG26" s="54"/>
      <c r="CH26" s="54"/>
      <c r="CI26" s="54"/>
      <c r="CJ26" s="54"/>
      <c r="CK26" s="54"/>
      <c r="CL26" s="54"/>
      <c r="CM26" s="54"/>
      <c r="CN26" s="54"/>
      <c r="CO26" s="54"/>
      <c r="CP26" s="54"/>
      <c r="CQ26" s="54"/>
      <c r="CR26" s="54"/>
      <c r="CS26" s="54"/>
      <c r="CT26" s="54"/>
      <c r="CU26" s="54"/>
      <c r="CV26" s="54"/>
      <c r="CW26" s="54"/>
      <c r="CX26" s="54"/>
      <c r="CY26" s="54"/>
      <c r="CZ26" s="54"/>
      <c r="DA26" s="54"/>
      <c r="DB26" s="54"/>
      <c r="DC26" s="54"/>
      <c r="DD26" s="54"/>
      <c r="DE26" s="54"/>
      <c r="DF26" s="54"/>
      <c r="DG26" s="54"/>
      <c r="DH26" s="54"/>
      <c r="DI26" s="54"/>
      <c r="DJ26" s="54"/>
      <c r="DK26" s="54"/>
      <c r="DL26" s="54"/>
      <c r="DM26" s="54"/>
      <c r="DN26" s="54"/>
      <c r="DO26" s="54"/>
      <c r="DP26" s="54"/>
      <c r="DQ26" s="54"/>
      <c r="DR26" s="54"/>
      <c r="DS26" s="54"/>
      <c r="DT26" s="54"/>
      <c r="DU26" s="54"/>
      <c r="DV26" s="54"/>
      <c r="DW26" s="54"/>
      <c r="DX26" s="54"/>
      <c r="DY26" s="54"/>
      <c r="DZ26" s="54"/>
      <c r="EA26" s="54"/>
      <c r="EB26" s="54"/>
      <c r="EC26" s="54"/>
      <c r="ED26" s="54"/>
      <c r="EE26" s="54"/>
      <c r="EF26" s="54"/>
      <c r="EG26" s="54"/>
      <c r="EH26" s="54"/>
      <c r="EI26" s="54"/>
      <c r="EJ26" s="54"/>
      <c r="EK26" s="54"/>
      <c r="EL26" s="54"/>
      <c r="EM26" s="54"/>
      <c r="EN26" s="54"/>
      <c r="EO26" s="54"/>
      <c r="EP26" s="54"/>
      <c r="EQ26" s="54"/>
      <c r="ER26" s="54"/>
      <c r="ES26" s="54"/>
      <c r="ET26" s="54"/>
      <c r="EU26" s="54"/>
      <c r="EV26" s="54"/>
      <c r="EW26" s="54"/>
      <c r="EX26" s="54"/>
      <c r="EY26" s="54"/>
      <c r="EZ26" s="54"/>
      <c r="FA26" s="54"/>
      <c r="FB26" s="54"/>
      <c r="FC26" s="322"/>
    </row>
    <row r="27" spans="1:159" s="47" customFormat="1" ht="101.1" hidden="1" customHeight="1">
      <c r="A27" s="46"/>
      <c r="B27" s="46">
        <v>23</v>
      </c>
      <c r="C27" s="297" t="s">
        <v>253</v>
      </c>
      <c r="D27" s="297" t="s">
        <v>254</v>
      </c>
      <c r="E27" s="360">
        <v>45658</v>
      </c>
      <c r="F27" s="256" t="s">
        <v>70</v>
      </c>
      <c r="G27" s="359">
        <f ca="1">TODAY()-E27</f>
        <v>335</v>
      </c>
      <c r="H27" s="249" t="s">
        <v>68</v>
      </c>
      <c r="I27" s="250"/>
      <c r="J27" s="46" t="s">
        <v>114</v>
      </c>
      <c r="K27" s="248" t="e">
        <f>VLOOKUP(C27,#REF!,3,0)</f>
        <v>#REF!</v>
      </c>
      <c r="L27" s="292" t="s">
        <v>70</v>
      </c>
      <c r="M27" s="46" t="s">
        <v>71</v>
      </c>
      <c r="N27" s="255"/>
      <c r="O27" s="46" t="s">
        <v>135</v>
      </c>
      <c r="P27" s="46" t="s">
        <v>94</v>
      </c>
      <c r="Q27" s="254" t="s">
        <v>255</v>
      </c>
      <c r="R27" s="248" t="s">
        <v>75</v>
      </c>
      <c r="S27" s="260"/>
      <c r="T27" s="292" t="s">
        <v>77</v>
      </c>
      <c r="U27" s="46" t="s">
        <v>150</v>
      </c>
      <c r="V27" s="254" t="s">
        <v>79</v>
      </c>
      <c r="W27" s="46">
        <v>5</v>
      </c>
      <c r="X27" s="46">
        <v>5</v>
      </c>
      <c r="Y27" s="46">
        <v>3</v>
      </c>
      <c r="Z27" s="46">
        <v>5</v>
      </c>
      <c r="AA27" s="46">
        <v>3</v>
      </c>
      <c r="AB27" s="46">
        <v>1</v>
      </c>
      <c r="AC27" s="46">
        <v>3</v>
      </c>
      <c r="AD27" s="248">
        <f t="shared" si="0"/>
        <v>375</v>
      </c>
      <c r="AE27" s="46">
        <v>5</v>
      </c>
      <c r="AF27" s="46">
        <v>5</v>
      </c>
      <c r="AG27" s="46">
        <v>2</v>
      </c>
      <c r="AH27" s="46">
        <v>5</v>
      </c>
      <c r="AI27" s="46">
        <v>3</v>
      </c>
      <c r="AJ27" s="46">
        <v>3</v>
      </c>
      <c r="AK27" s="46">
        <v>3</v>
      </c>
      <c r="AL27" s="46">
        <f t="shared" si="1"/>
        <v>390</v>
      </c>
      <c r="AM27" s="49">
        <f t="shared" si="2"/>
        <v>765</v>
      </c>
      <c r="AN27" s="122" t="s">
        <v>256</v>
      </c>
      <c r="AO27" s="340" t="s">
        <v>257</v>
      </c>
      <c r="AP27" s="314"/>
      <c r="AQ27" s="261" t="s">
        <v>258</v>
      </c>
      <c r="AR27" s="261" t="s">
        <v>259</v>
      </c>
      <c r="AS27" s="252" t="s">
        <v>207</v>
      </c>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289"/>
    </row>
    <row r="28" spans="1:159" s="47" customFormat="1" ht="56.85" hidden="1" customHeight="1">
      <c r="A28" s="46" t="s">
        <v>260</v>
      </c>
      <c r="B28" s="46">
        <v>24</v>
      </c>
      <c r="C28" s="405" t="s">
        <v>261</v>
      </c>
      <c r="D28" s="405" t="s">
        <v>262</v>
      </c>
      <c r="E28" s="360">
        <v>45413</v>
      </c>
      <c r="F28" s="360">
        <v>45689</v>
      </c>
      <c r="G28" s="359">
        <f>F28-E28</f>
        <v>276</v>
      </c>
      <c r="H28" s="247" t="s">
        <v>103</v>
      </c>
      <c r="I28" s="247"/>
      <c r="J28" s="248" t="s">
        <v>194</v>
      </c>
      <c r="K28" s="46" t="s">
        <v>115</v>
      </c>
      <c r="L28" s="301" t="s">
        <v>70</v>
      </c>
      <c r="M28" s="248" t="s">
        <v>263</v>
      </c>
      <c r="N28" s="248" t="s">
        <v>213</v>
      </c>
      <c r="O28" s="46" t="s">
        <v>264</v>
      </c>
      <c r="P28" s="248" t="s">
        <v>265</v>
      </c>
      <c r="Q28" s="248" t="s">
        <v>266</v>
      </c>
      <c r="R28" s="46" t="s">
        <v>106</v>
      </c>
      <c r="S28" s="248" t="s">
        <v>213</v>
      </c>
      <c r="T28" s="292" t="s">
        <v>77</v>
      </c>
      <c r="U28" s="46" t="s">
        <v>78</v>
      </c>
      <c r="V28" s="254" t="s">
        <v>108</v>
      </c>
      <c r="W28" s="46">
        <v>3</v>
      </c>
      <c r="X28" s="46">
        <v>5</v>
      </c>
      <c r="Y28" s="46">
        <v>5</v>
      </c>
      <c r="Z28" s="46">
        <v>5</v>
      </c>
      <c r="AA28" s="46">
        <v>1</v>
      </c>
      <c r="AB28" s="46">
        <v>3</v>
      </c>
      <c r="AC28" s="46">
        <v>5</v>
      </c>
      <c r="AD28" s="262">
        <f t="shared" si="0"/>
        <v>405</v>
      </c>
      <c r="AE28" s="46">
        <v>3</v>
      </c>
      <c r="AF28" s="46">
        <v>4</v>
      </c>
      <c r="AG28" s="46">
        <v>2</v>
      </c>
      <c r="AH28" s="46">
        <v>5</v>
      </c>
      <c r="AI28" s="46">
        <v>3</v>
      </c>
      <c r="AJ28" s="46">
        <v>1</v>
      </c>
      <c r="AK28" s="46">
        <v>5</v>
      </c>
      <c r="AL28" s="46">
        <f t="shared" si="1"/>
        <v>345</v>
      </c>
      <c r="AM28" s="46">
        <f t="shared" si="2"/>
        <v>750</v>
      </c>
      <c r="AN28" s="328" t="s">
        <v>267</v>
      </c>
      <c r="AO28" s="339"/>
      <c r="AP28" s="314" t="s">
        <v>268</v>
      </c>
      <c r="AQ28" s="261"/>
      <c r="AR28" s="261"/>
      <c r="AS28" s="252" t="s">
        <v>115</v>
      </c>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c r="DK28" s="48"/>
      <c r="DL28" s="48"/>
      <c r="DM28" s="48"/>
      <c r="DN28" s="48"/>
      <c r="DO28" s="48"/>
      <c r="DP28" s="48"/>
      <c r="DQ28" s="48"/>
      <c r="DR28" s="48"/>
      <c r="DS28" s="48"/>
      <c r="DT28" s="48"/>
      <c r="DU28" s="48"/>
      <c r="DV28" s="48"/>
      <c r="DW28" s="48"/>
      <c r="DX28" s="48"/>
      <c r="DY28" s="48"/>
      <c r="DZ28" s="48"/>
      <c r="EA28" s="48"/>
      <c r="EB28" s="48"/>
      <c r="EC28" s="48"/>
      <c r="ED28" s="48"/>
      <c r="EE28" s="48"/>
      <c r="EF28" s="48"/>
      <c r="EG28" s="48"/>
      <c r="EH28" s="48"/>
      <c r="EI28" s="48"/>
      <c r="EJ28" s="48"/>
      <c r="EK28" s="48"/>
      <c r="EL28" s="48"/>
      <c r="EM28" s="48"/>
      <c r="EN28" s="48"/>
      <c r="EO28" s="48"/>
      <c r="EP28" s="48"/>
      <c r="EQ28" s="48"/>
      <c r="ER28" s="48"/>
      <c r="ES28" s="48"/>
      <c r="ET28" s="48"/>
      <c r="EU28" s="48"/>
      <c r="EV28" s="48"/>
      <c r="EW28" s="48"/>
      <c r="EX28" s="48"/>
      <c r="EY28" s="48"/>
      <c r="EZ28" s="48"/>
      <c r="FA28" s="48"/>
      <c r="FB28" s="48"/>
      <c r="FC28" s="289"/>
    </row>
    <row r="29" spans="1:159" s="47" customFormat="1" ht="110.85" hidden="1" customHeight="1">
      <c r="A29" s="46"/>
      <c r="B29" s="46">
        <v>25</v>
      </c>
      <c r="C29" s="297" t="s">
        <v>269</v>
      </c>
      <c r="D29" s="297" t="s">
        <v>270</v>
      </c>
      <c r="E29" s="364">
        <v>45658</v>
      </c>
      <c r="F29" s="256" t="s">
        <v>70</v>
      </c>
      <c r="G29" s="359">
        <f ca="1">TODAY()-E29</f>
        <v>335</v>
      </c>
      <c r="H29" s="249" t="s">
        <v>68</v>
      </c>
      <c r="I29" s="249"/>
      <c r="J29" s="254" t="s">
        <v>114</v>
      </c>
      <c r="K29" s="248" t="e">
        <f>VLOOKUP(C29,#REF!,3,0)</f>
        <v>#REF!</v>
      </c>
      <c r="L29" s="257" t="s">
        <v>70</v>
      </c>
      <c r="M29" s="254" t="s">
        <v>71</v>
      </c>
      <c r="N29" s="254" t="s">
        <v>94</v>
      </c>
      <c r="O29" s="254" t="s">
        <v>135</v>
      </c>
      <c r="P29" s="254" t="s">
        <v>94</v>
      </c>
      <c r="Q29" s="248" t="s">
        <v>94</v>
      </c>
      <c r="R29" s="248" t="s">
        <v>75</v>
      </c>
      <c r="S29" s="254"/>
      <c r="T29" s="257" t="s">
        <v>77</v>
      </c>
      <c r="U29" s="254" t="s">
        <v>150</v>
      </c>
      <c r="V29" s="254" t="s">
        <v>79</v>
      </c>
      <c r="W29" s="254">
        <v>3</v>
      </c>
      <c r="X29" s="254">
        <v>5</v>
      </c>
      <c r="Y29" s="254">
        <v>4</v>
      </c>
      <c r="Z29" s="254">
        <v>5</v>
      </c>
      <c r="AA29" s="254">
        <v>1</v>
      </c>
      <c r="AB29" s="254">
        <v>3</v>
      </c>
      <c r="AC29" s="254">
        <v>3</v>
      </c>
      <c r="AD29" s="248">
        <f t="shared" si="0"/>
        <v>360</v>
      </c>
      <c r="AE29" s="254">
        <v>5</v>
      </c>
      <c r="AF29" s="254">
        <v>5</v>
      </c>
      <c r="AG29" s="248">
        <v>2</v>
      </c>
      <c r="AH29" s="248">
        <v>3</v>
      </c>
      <c r="AI29" s="254">
        <v>5</v>
      </c>
      <c r="AJ29" s="254">
        <v>3</v>
      </c>
      <c r="AK29" s="254">
        <v>3</v>
      </c>
      <c r="AL29" s="46">
        <f t="shared" si="1"/>
        <v>390</v>
      </c>
      <c r="AM29" s="324">
        <f t="shared" si="2"/>
        <v>750</v>
      </c>
      <c r="AN29" s="122" t="s">
        <v>271</v>
      </c>
      <c r="AO29" s="340" t="s">
        <v>272</v>
      </c>
      <c r="AP29" s="314" t="s">
        <v>70</v>
      </c>
      <c r="AQ29" s="261"/>
      <c r="AR29" s="261" t="s">
        <v>273</v>
      </c>
      <c r="AS29" s="252" t="s">
        <v>207</v>
      </c>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289"/>
    </row>
    <row r="30" spans="1:159" s="47" customFormat="1" ht="376.2">
      <c r="A30" s="46"/>
      <c r="B30" s="46">
        <v>26</v>
      </c>
      <c r="C30" s="114" t="s">
        <v>274</v>
      </c>
      <c r="D30" s="114" t="s">
        <v>275</v>
      </c>
      <c r="E30" s="364">
        <v>45658</v>
      </c>
      <c r="F30" s="256" t="s">
        <v>70</v>
      </c>
      <c r="G30" s="359">
        <f ca="1">TODAY()-E30</f>
        <v>335</v>
      </c>
      <c r="H30" s="249" t="s">
        <v>103</v>
      </c>
      <c r="I30" s="250"/>
      <c r="J30" s="46" t="s">
        <v>69</v>
      </c>
      <c r="K30" s="248" t="e">
        <f>VLOOKUP(C30,#REF!,3,0)</f>
        <v>#REF!</v>
      </c>
      <c r="L30" s="292" t="s">
        <v>70</v>
      </c>
      <c r="M30" s="46" t="s">
        <v>71</v>
      </c>
      <c r="N30" s="46"/>
      <c r="O30" s="46" t="s">
        <v>221</v>
      </c>
      <c r="P30" s="46" t="s">
        <v>221</v>
      </c>
      <c r="Q30" s="46"/>
      <c r="R30" s="46" t="s">
        <v>106</v>
      </c>
      <c r="S30" s="254"/>
      <c r="T30" s="292" t="s">
        <v>77</v>
      </c>
      <c r="U30" s="46" t="s">
        <v>138</v>
      </c>
      <c r="V30" s="254"/>
      <c r="W30" s="248">
        <v>3</v>
      </c>
      <c r="X30" s="248">
        <v>5</v>
      </c>
      <c r="Y30" s="248">
        <v>1</v>
      </c>
      <c r="Z30" s="248">
        <v>5</v>
      </c>
      <c r="AA30" s="248">
        <v>0</v>
      </c>
      <c r="AB30" s="248">
        <v>1</v>
      </c>
      <c r="AC30" s="248">
        <v>5</v>
      </c>
      <c r="AD30" s="248">
        <f t="shared" si="0"/>
        <v>300</v>
      </c>
      <c r="AE30" s="248">
        <v>4</v>
      </c>
      <c r="AF30" s="248">
        <v>5</v>
      </c>
      <c r="AG30" s="248">
        <v>3</v>
      </c>
      <c r="AH30" s="248">
        <v>5</v>
      </c>
      <c r="AI30" s="248">
        <v>3</v>
      </c>
      <c r="AJ30" s="248">
        <v>5</v>
      </c>
      <c r="AK30" s="248">
        <v>5</v>
      </c>
      <c r="AL30" s="46">
        <f t="shared" si="1"/>
        <v>450</v>
      </c>
      <c r="AM30" s="46">
        <f t="shared" si="2"/>
        <v>750</v>
      </c>
      <c r="AN30" s="122" t="s">
        <v>245</v>
      </c>
      <c r="AO30" s="340" t="s">
        <v>276</v>
      </c>
      <c r="AP30" s="314"/>
      <c r="AQ30" s="261"/>
      <c r="AR30" s="261"/>
      <c r="AS30" s="252" t="s">
        <v>207</v>
      </c>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289"/>
    </row>
    <row r="31" spans="1:159" s="54" customFormat="1" ht="68.099999999999994" hidden="1" customHeight="1">
      <c r="A31" s="46" t="s">
        <v>277</v>
      </c>
      <c r="B31" s="46">
        <v>27</v>
      </c>
      <c r="C31" s="406" t="s">
        <v>278</v>
      </c>
      <c r="D31" s="406" t="s">
        <v>279</v>
      </c>
      <c r="E31" s="360">
        <v>45505</v>
      </c>
      <c r="F31" s="360">
        <v>45992</v>
      </c>
      <c r="G31" s="359">
        <f>F31-E31</f>
        <v>487</v>
      </c>
      <c r="H31" s="247" t="s">
        <v>103</v>
      </c>
      <c r="I31" s="247"/>
      <c r="J31" s="248" t="s">
        <v>194</v>
      </c>
      <c r="K31" s="248" t="e">
        <f>VLOOKUP(C31,#REF!,3,0)</f>
        <v>#REF!</v>
      </c>
      <c r="L31" s="301" t="s">
        <v>70</v>
      </c>
      <c r="M31" s="248" t="s">
        <v>263</v>
      </c>
      <c r="N31" s="248" t="s">
        <v>213</v>
      </c>
      <c r="O31" s="46" t="s">
        <v>280</v>
      </c>
      <c r="P31" s="248" t="s">
        <v>211</v>
      </c>
      <c r="Q31" s="248" t="s">
        <v>70</v>
      </c>
      <c r="R31" s="46" t="s">
        <v>106</v>
      </c>
      <c r="S31" s="248" t="s">
        <v>213</v>
      </c>
      <c r="T31" s="292" t="s">
        <v>77</v>
      </c>
      <c r="U31" s="46" t="s">
        <v>78</v>
      </c>
      <c r="V31" s="254"/>
      <c r="W31" s="46">
        <v>5</v>
      </c>
      <c r="X31" s="46">
        <v>5</v>
      </c>
      <c r="Y31" s="46">
        <v>5</v>
      </c>
      <c r="Z31" s="46">
        <v>5</v>
      </c>
      <c r="AA31" s="46">
        <v>0</v>
      </c>
      <c r="AB31" s="46">
        <v>5</v>
      </c>
      <c r="AC31" s="46">
        <v>3</v>
      </c>
      <c r="AD31" s="248">
        <f t="shared" si="0"/>
        <v>420</v>
      </c>
      <c r="AE31" s="46">
        <v>3</v>
      </c>
      <c r="AF31" s="46">
        <v>2</v>
      </c>
      <c r="AG31" s="46">
        <v>2</v>
      </c>
      <c r="AH31" s="46">
        <v>5</v>
      </c>
      <c r="AI31" s="46">
        <v>3</v>
      </c>
      <c r="AJ31" s="46">
        <v>1</v>
      </c>
      <c r="AK31" s="46">
        <v>5</v>
      </c>
      <c r="AL31" s="46">
        <f t="shared" si="1"/>
        <v>315</v>
      </c>
      <c r="AM31" s="46">
        <f t="shared" si="2"/>
        <v>735</v>
      </c>
      <c r="AN31" s="291" t="s">
        <v>281</v>
      </c>
      <c r="AO31" s="341"/>
      <c r="AP31" s="314" t="s">
        <v>282</v>
      </c>
      <c r="AQ31" s="261"/>
      <c r="AR31" s="261"/>
      <c r="AS31" s="252" t="s">
        <v>130</v>
      </c>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48"/>
      <c r="DY31" s="48"/>
      <c r="DZ31" s="48"/>
      <c r="EA31" s="48"/>
      <c r="EB31" s="48"/>
      <c r="EC31" s="48"/>
      <c r="ED31" s="48"/>
      <c r="EE31" s="48"/>
      <c r="EF31" s="48"/>
      <c r="EG31" s="48"/>
      <c r="EH31" s="48"/>
      <c r="EI31" s="48"/>
      <c r="EJ31" s="48"/>
      <c r="EK31" s="48"/>
      <c r="EL31" s="48"/>
      <c r="EM31" s="48"/>
      <c r="EN31" s="48"/>
      <c r="EO31" s="48"/>
      <c r="EP31" s="48"/>
      <c r="EQ31" s="48"/>
      <c r="ER31" s="48"/>
      <c r="ES31" s="48"/>
      <c r="ET31" s="48"/>
      <c r="EU31" s="48"/>
      <c r="EV31" s="48"/>
      <c r="EW31" s="48"/>
      <c r="EX31" s="48"/>
      <c r="EY31" s="48"/>
      <c r="EZ31" s="48"/>
      <c r="FA31" s="48"/>
      <c r="FB31" s="48"/>
      <c r="FC31" s="48"/>
    </row>
    <row r="32" spans="1:159" s="54" customFormat="1" ht="60" hidden="1" customHeight="1">
      <c r="A32" s="46" t="s">
        <v>283</v>
      </c>
      <c r="B32" s="46">
        <v>28</v>
      </c>
      <c r="C32" s="107" t="s">
        <v>284</v>
      </c>
      <c r="D32" s="107" t="s">
        <v>285</v>
      </c>
      <c r="E32" s="360">
        <v>45658</v>
      </c>
      <c r="F32" s="360">
        <v>45839</v>
      </c>
      <c r="G32" s="359">
        <f>F32-E32</f>
        <v>181</v>
      </c>
      <c r="H32" s="247" t="s">
        <v>193</v>
      </c>
      <c r="I32" s="247"/>
      <c r="J32" s="248" t="s">
        <v>69</v>
      </c>
      <c r="K32" s="248" t="s">
        <v>104</v>
      </c>
      <c r="L32" s="301" t="s">
        <v>70</v>
      </c>
      <c r="M32" s="46" t="s">
        <v>146</v>
      </c>
      <c r="N32" s="46"/>
      <c r="O32" s="248" t="s">
        <v>286</v>
      </c>
      <c r="P32" s="248" t="s">
        <v>286</v>
      </c>
      <c r="Q32" s="248" t="s">
        <v>148</v>
      </c>
      <c r="R32" s="248" t="s">
        <v>75</v>
      </c>
      <c r="S32" s="248" t="s">
        <v>76</v>
      </c>
      <c r="T32" s="46" t="s">
        <v>77</v>
      </c>
      <c r="U32" s="365" t="s">
        <v>150</v>
      </c>
      <c r="V32" s="248" t="s">
        <v>79</v>
      </c>
      <c r="W32" s="46">
        <v>4</v>
      </c>
      <c r="X32" s="46">
        <v>5</v>
      </c>
      <c r="Y32" s="46">
        <v>5</v>
      </c>
      <c r="Z32" s="46">
        <v>5</v>
      </c>
      <c r="AA32" s="46">
        <v>1</v>
      </c>
      <c r="AB32" s="46">
        <v>1</v>
      </c>
      <c r="AC32" s="46">
        <v>5</v>
      </c>
      <c r="AD32" s="248">
        <f t="shared" si="0"/>
        <v>390</v>
      </c>
      <c r="AE32" s="46">
        <v>5</v>
      </c>
      <c r="AF32" s="46">
        <v>5</v>
      </c>
      <c r="AG32" s="46">
        <v>1</v>
      </c>
      <c r="AH32" s="46">
        <v>3</v>
      </c>
      <c r="AI32" s="46">
        <v>3</v>
      </c>
      <c r="AJ32" s="46">
        <v>3</v>
      </c>
      <c r="AK32" s="46">
        <v>3</v>
      </c>
      <c r="AL32" s="46">
        <f t="shared" si="1"/>
        <v>345</v>
      </c>
      <c r="AM32" s="46">
        <f t="shared" si="2"/>
        <v>735</v>
      </c>
      <c r="AN32" s="122" t="s">
        <v>287</v>
      </c>
      <c r="AO32" s="318" t="s">
        <v>288</v>
      </c>
      <c r="AP32" s="354">
        <v>36000</v>
      </c>
      <c r="AQ32" s="256"/>
      <c r="AR32" s="256"/>
      <c r="AS32" s="256" t="s">
        <v>82</v>
      </c>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row>
    <row r="33" spans="1:159" s="293" customFormat="1" ht="68.849999999999994" hidden="1" customHeight="1">
      <c r="A33" s="46" t="s">
        <v>289</v>
      </c>
      <c r="B33" s="46">
        <v>29</v>
      </c>
      <c r="C33" s="297" t="s">
        <v>290</v>
      </c>
      <c r="D33" s="297" t="s">
        <v>291</v>
      </c>
      <c r="E33" s="360">
        <v>45323</v>
      </c>
      <c r="F33" s="256" t="s">
        <v>70</v>
      </c>
      <c r="G33" s="359">
        <f ca="1">TODAY()-E33</f>
        <v>670</v>
      </c>
      <c r="H33" s="250" t="s">
        <v>169</v>
      </c>
      <c r="I33" s="250"/>
      <c r="J33" s="46" t="s">
        <v>69</v>
      </c>
      <c r="K33" s="248" t="e">
        <f>VLOOKUP(C33,#REF!,3,0)</f>
        <v>#REF!</v>
      </c>
      <c r="L33" s="292" t="s">
        <v>70</v>
      </c>
      <c r="M33" s="46" t="s">
        <v>133</v>
      </c>
      <c r="N33" s="46"/>
      <c r="O33" s="46" t="s">
        <v>228</v>
      </c>
      <c r="P33" s="46" t="s">
        <v>229</v>
      </c>
      <c r="Q33" s="46" t="s">
        <v>136</v>
      </c>
      <c r="R33" s="46" t="s">
        <v>94</v>
      </c>
      <c r="S33" s="254" t="s">
        <v>292</v>
      </c>
      <c r="T33" s="46" t="s">
        <v>77</v>
      </c>
      <c r="U33" s="46" t="s">
        <v>78</v>
      </c>
      <c r="V33" s="254" t="s">
        <v>98</v>
      </c>
      <c r="W33" s="46">
        <v>3</v>
      </c>
      <c r="X33" s="46">
        <v>5</v>
      </c>
      <c r="Y33" s="46">
        <v>1</v>
      </c>
      <c r="Z33" s="46">
        <v>5</v>
      </c>
      <c r="AA33" s="46">
        <v>1</v>
      </c>
      <c r="AB33" s="46">
        <v>3</v>
      </c>
      <c r="AC33" s="46">
        <v>5</v>
      </c>
      <c r="AD33" s="248">
        <f t="shared" si="0"/>
        <v>345</v>
      </c>
      <c r="AE33" s="46">
        <v>5</v>
      </c>
      <c r="AF33" s="46">
        <v>3</v>
      </c>
      <c r="AG33" s="46">
        <v>2</v>
      </c>
      <c r="AH33" s="46">
        <v>3</v>
      </c>
      <c r="AI33" s="46">
        <v>3</v>
      </c>
      <c r="AJ33" s="46">
        <v>5</v>
      </c>
      <c r="AK33" s="46">
        <v>5</v>
      </c>
      <c r="AL33" s="46">
        <f t="shared" si="1"/>
        <v>390</v>
      </c>
      <c r="AM33" s="46">
        <f t="shared" si="2"/>
        <v>735</v>
      </c>
      <c r="AN33" s="44" t="s">
        <v>293</v>
      </c>
      <c r="AO33" s="343"/>
      <c r="AP33" s="314"/>
      <c r="AQ33" s="261"/>
      <c r="AR33" s="261"/>
      <c r="AS33" s="252" t="s">
        <v>130</v>
      </c>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row>
    <row r="34" spans="1:159" s="293" customFormat="1" ht="409.6">
      <c r="A34" s="46"/>
      <c r="B34" s="46">
        <v>30</v>
      </c>
      <c r="C34" s="114" t="s">
        <v>294</v>
      </c>
      <c r="D34" s="114" t="s">
        <v>295</v>
      </c>
      <c r="E34" s="360">
        <v>45658</v>
      </c>
      <c r="F34" s="256" t="s">
        <v>70</v>
      </c>
      <c r="G34" s="359">
        <f ca="1">TODAY()-E34</f>
        <v>335</v>
      </c>
      <c r="H34" s="249" t="s">
        <v>68</v>
      </c>
      <c r="I34" s="249"/>
      <c r="J34" s="248" t="s">
        <v>69</v>
      </c>
      <c r="K34" s="248" t="s">
        <v>88</v>
      </c>
      <c r="L34" s="257" t="s">
        <v>70</v>
      </c>
      <c r="M34" s="254" t="s">
        <v>71</v>
      </c>
      <c r="N34" s="254" t="s">
        <v>94</v>
      </c>
      <c r="O34" s="254" t="s">
        <v>135</v>
      </c>
      <c r="P34" s="254" t="s">
        <v>135</v>
      </c>
      <c r="Q34" s="254" t="s">
        <v>150</v>
      </c>
      <c r="R34" s="254" t="s">
        <v>106</v>
      </c>
      <c r="S34" s="254"/>
      <c r="T34" s="257" t="s">
        <v>77</v>
      </c>
      <c r="U34" s="254" t="s">
        <v>150</v>
      </c>
      <c r="V34" s="254" t="s">
        <v>108</v>
      </c>
      <c r="W34" s="254">
        <v>3</v>
      </c>
      <c r="X34" s="254">
        <v>5</v>
      </c>
      <c r="Y34" s="254">
        <v>1</v>
      </c>
      <c r="Z34" s="254">
        <v>5</v>
      </c>
      <c r="AA34" s="254">
        <v>3</v>
      </c>
      <c r="AB34" s="254">
        <v>5</v>
      </c>
      <c r="AC34" s="254">
        <v>3</v>
      </c>
      <c r="AD34" s="248">
        <f t="shared" si="0"/>
        <v>375</v>
      </c>
      <c r="AE34" s="254">
        <v>5</v>
      </c>
      <c r="AF34" s="254">
        <v>5</v>
      </c>
      <c r="AG34" s="254">
        <v>2</v>
      </c>
      <c r="AH34" s="254">
        <v>3</v>
      </c>
      <c r="AI34" s="254">
        <v>3</v>
      </c>
      <c r="AJ34" s="254">
        <v>3</v>
      </c>
      <c r="AK34" s="254">
        <v>3</v>
      </c>
      <c r="AL34" s="46">
        <f t="shared" si="1"/>
        <v>360</v>
      </c>
      <c r="AM34" s="324">
        <f t="shared" si="2"/>
        <v>735</v>
      </c>
      <c r="AN34" s="122" t="s">
        <v>296</v>
      </c>
      <c r="AO34" s="340" t="s">
        <v>297</v>
      </c>
      <c r="AP34" s="314" t="s">
        <v>298</v>
      </c>
      <c r="AQ34" s="261"/>
      <c r="AR34" s="261" t="s">
        <v>299</v>
      </c>
      <c r="AS34" s="252" t="s">
        <v>207</v>
      </c>
    </row>
    <row r="35" spans="1:159" s="295" customFormat="1" ht="116.1" customHeight="1">
      <c r="A35" s="46"/>
      <c r="B35" s="46">
        <v>31</v>
      </c>
      <c r="C35" s="297" t="s">
        <v>300</v>
      </c>
      <c r="D35" s="297" t="s">
        <v>301</v>
      </c>
      <c r="E35" s="360">
        <v>45658</v>
      </c>
      <c r="F35" s="256" t="s">
        <v>70</v>
      </c>
      <c r="G35" s="359">
        <f ca="1">TODAY()-E35</f>
        <v>335</v>
      </c>
      <c r="H35" s="249" t="s">
        <v>169</v>
      </c>
      <c r="I35" s="249"/>
      <c r="J35" s="254" t="s">
        <v>114</v>
      </c>
      <c r="K35" s="248" t="s">
        <v>88</v>
      </c>
      <c r="L35" s="257" t="s">
        <v>70</v>
      </c>
      <c r="M35" s="254" t="s">
        <v>133</v>
      </c>
      <c r="N35" s="254"/>
      <c r="O35" s="254" t="s">
        <v>135</v>
      </c>
      <c r="P35" s="254" t="s">
        <v>94</v>
      </c>
      <c r="Q35" s="254" t="s">
        <v>255</v>
      </c>
      <c r="R35" s="254" t="s">
        <v>106</v>
      </c>
      <c r="S35" s="254"/>
      <c r="T35" s="257" t="s">
        <v>77</v>
      </c>
      <c r="U35" s="254" t="s">
        <v>150</v>
      </c>
      <c r="V35" s="254"/>
      <c r="W35" s="254">
        <v>5</v>
      </c>
      <c r="X35" s="254">
        <v>5</v>
      </c>
      <c r="Y35" s="254">
        <v>3</v>
      </c>
      <c r="Z35" s="254">
        <v>5</v>
      </c>
      <c r="AA35" s="254">
        <v>3</v>
      </c>
      <c r="AB35" s="254">
        <v>1</v>
      </c>
      <c r="AC35" s="254">
        <v>3</v>
      </c>
      <c r="AD35" s="248">
        <f t="shared" si="0"/>
        <v>375</v>
      </c>
      <c r="AE35" s="254">
        <v>5</v>
      </c>
      <c r="AF35" s="254">
        <v>5</v>
      </c>
      <c r="AG35" s="254">
        <v>2</v>
      </c>
      <c r="AH35" s="254">
        <v>3</v>
      </c>
      <c r="AI35" s="254">
        <v>3</v>
      </c>
      <c r="AJ35" s="254">
        <v>3</v>
      </c>
      <c r="AK35" s="254">
        <v>3</v>
      </c>
      <c r="AL35" s="46">
        <f t="shared" si="1"/>
        <v>360</v>
      </c>
      <c r="AM35" s="254">
        <f t="shared" si="2"/>
        <v>735</v>
      </c>
      <c r="AN35" s="122" t="s">
        <v>302</v>
      </c>
      <c r="AO35" s="340"/>
      <c r="AP35" s="314"/>
      <c r="AQ35" s="261" t="s">
        <v>258</v>
      </c>
      <c r="AR35" s="261" t="s">
        <v>259</v>
      </c>
      <c r="AS35" s="252" t="s">
        <v>207</v>
      </c>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row>
    <row r="36" spans="1:159" s="54" customFormat="1" ht="409.6">
      <c r="A36" s="46"/>
      <c r="B36" s="46">
        <v>32</v>
      </c>
      <c r="C36" s="404" t="s">
        <v>303</v>
      </c>
      <c r="D36" s="114" t="s">
        <v>304</v>
      </c>
      <c r="E36" s="360">
        <v>45658</v>
      </c>
      <c r="F36" s="256" t="s">
        <v>70</v>
      </c>
      <c r="G36" s="359">
        <f ca="1">TODAY()-E36</f>
        <v>335</v>
      </c>
      <c r="H36" s="251" t="s">
        <v>193</v>
      </c>
      <c r="I36" s="250"/>
      <c r="J36" s="46" t="s">
        <v>114</v>
      </c>
      <c r="K36" s="248" t="s">
        <v>88</v>
      </c>
      <c r="L36" s="292" t="s">
        <v>70</v>
      </c>
      <c r="M36" s="46" t="s">
        <v>227</v>
      </c>
      <c r="N36" s="46" t="s">
        <v>305</v>
      </c>
      <c r="O36" s="46" t="s">
        <v>221</v>
      </c>
      <c r="P36" s="46" t="s">
        <v>306</v>
      </c>
      <c r="Q36" s="46" t="s">
        <v>307</v>
      </c>
      <c r="R36" s="46" t="s">
        <v>94</v>
      </c>
      <c r="S36" s="254"/>
      <c r="T36" s="292" t="s">
        <v>77</v>
      </c>
      <c r="U36" s="46" t="s">
        <v>138</v>
      </c>
      <c r="V36" s="254" t="s">
        <v>308</v>
      </c>
      <c r="W36" s="46">
        <v>5</v>
      </c>
      <c r="X36" s="46">
        <v>5</v>
      </c>
      <c r="Y36" s="46">
        <v>5</v>
      </c>
      <c r="Z36" s="46">
        <v>5</v>
      </c>
      <c r="AA36" s="46">
        <v>0</v>
      </c>
      <c r="AB36" s="46">
        <v>3</v>
      </c>
      <c r="AC36" s="46">
        <v>5</v>
      </c>
      <c r="AD36" s="248">
        <f t="shared" si="0"/>
        <v>420</v>
      </c>
      <c r="AE36" s="46">
        <v>4</v>
      </c>
      <c r="AF36" s="46">
        <v>2</v>
      </c>
      <c r="AG36" s="46">
        <v>2</v>
      </c>
      <c r="AH36" s="46">
        <v>3</v>
      </c>
      <c r="AI36" s="46">
        <v>3</v>
      </c>
      <c r="AJ36" s="46">
        <v>3</v>
      </c>
      <c r="AK36" s="46">
        <v>3</v>
      </c>
      <c r="AL36" s="46">
        <f t="shared" si="1"/>
        <v>300</v>
      </c>
      <c r="AM36" s="46">
        <f t="shared" si="2"/>
        <v>720</v>
      </c>
      <c r="AN36" s="122" t="s">
        <v>309</v>
      </c>
      <c r="AO36" s="385" t="s">
        <v>310</v>
      </c>
      <c r="AP36" s="314"/>
      <c r="AQ36" s="261" t="s">
        <v>311</v>
      </c>
      <c r="AR36" s="261" t="s">
        <v>312</v>
      </c>
      <c r="AS36" s="252" t="s">
        <v>207</v>
      </c>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c r="CR36" s="48"/>
      <c r="CS36" s="48"/>
      <c r="CT36" s="48"/>
      <c r="CU36" s="48"/>
      <c r="CV36" s="48"/>
      <c r="CW36" s="48"/>
      <c r="CX36" s="48"/>
      <c r="CY36" s="48"/>
      <c r="CZ36" s="48"/>
      <c r="DA36" s="48"/>
      <c r="DB36" s="48"/>
      <c r="DC36" s="48"/>
      <c r="DD36" s="48"/>
      <c r="DE36" s="48"/>
      <c r="DF36" s="48"/>
      <c r="DG36" s="48"/>
      <c r="DH36" s="48"/>
      <c r="DI36" s="48"/>
      <c r="DJ36" s="48"/>
      <c r="DK36" s="48"/>
      <c r="DL36" s="48"/>
      <c r="DM36" s="48"/>
      <c r="DN36" s="48"/>
      <c r="DO36" s="48"/>
      <c r="DP36" s="48"/>
      <c r="DQ36" s="48"/>
      <c r="DR36" s="48"/>
      <c r="DS36" s="48"/>
      <c r="DT36" s="48"/>
      <c r="DU36" s="48"/>
      <c r="DV36" s="48"/>
      <c r="DW36" s="48"/>
      <c r="DX36" s="48"/>
      <c r="DY36" s="48"/>
      <c r="DZ36" s="48"/>
      <c r="EA36" s="48"/>
      <c r="EB36" s="48"/>
      <c r="EC36" s="48"/>
      <c r="ED36" s="48"/>
      <c r="EE36" s="48"/>
      <c r="EF36" s="48"/>
      <c r="EG36" s="48"/>
      <c r="EH36" s="48"/>
      <c r="EI36" s="48"/>
      <c r="EJ36" s="48"/>
      <c r="EK36" s="48"/>
      <c r="EL36" s="48"/>
      <c r="EM36" s="48"/>
      <c r="EN36" s="48"/>
      <c r="EO36" s="48"/>
      <c r="EP36" s="48"/>
      <c r="EQ36" s="48"/>
      <c r="ER36" s="48"/>
      <c r="ES36" s="48"/>
      <c r="ET36" s="48"/>
      <c r="EU36" s="48"/>
      <c r="EV36" s="48"/>
      <c r="EW36" s="48"/>
      <c r="EX36" s="48"/>
      <c r="EY36" s="48"/>
      <c r="EZ36" s="48"/>
      <c r="FA36" s="48"/>
      <c r="FB36" s="48"/>
      <c r="FC36" s="48"/>
    </row>
    <row r="37" spans="1:159" s="293" customFormat="1" ht="58.35" hidden="1" customHeight="1">
      <c r="A37" s="46"/>
      <c r="B37" s="46">
        <v>33</v>
      </c>
      <c r="C37" s="107" t="s">
        <v>313</v>
      </c>
      <c r="D37" s="107" t="s">
        <v>314</v>
      </c>
      <c r="E37" s="360">
        <v>45292</v>
      </c>
      <c r="F37" s="360">
        <v>45717</v>
      </c>
      <c r="G37" s="359">
        <f>F37-E37</f>
        <v>425</v>
      </c>
      <c r="H37" s="247" t="s">
        <v>103</v>
      </c>
      <c r="I37" s="247"/>
      <c r="J37" s="248" t="s">
        <v>69</v>
      </c>
      <c r="K37" s="248" t="e">
        <f>VLOOKUP(C37,#REF!,3,0)</f>
        <v>#REF!</v>
      </c>
      <c r="L37" s="301" t="s">
        <v>70</v>
      </c>
      <c r="M37" s="46" t="s">
        <v>133</v>
      </c>
      <c r="N37" s="46"/>
      <c r="O37" s="46" t="s">
        <v>315</v>
      </c>
      <c r="P37" s="248" t="s">
        <v>315</v>
      </c>
      <c r="Q37" s="248" t="s">
        <v>316</v>
      </c>
      <c r="R37" s="247" t="s">
        <v>106</v>
      </c>
      <c r="S37" s="248" t="s">
        <v>107</v>
      </c>
      <c r="T37" s="46" t="s">
        <v>77</v>
      </c>
      <c r="U37" s="46" t="s">
        <v>138</v>
      </c>
      <c r="V37" s="248" t="s">
        <v>108</v>
      </c>
      <c r="W37" s="46">
        <v>3</v>
      </c>
      <c r="X37" s="46">
        <v>5</v>
      </c>
      <c r="Y37" s="46">
        <v>2</v>
      </c>
      <c r="Z37" s="46">
        <v>5</v>
      </c>
      <c r="AA37" s="46">
        <v>1</v>
      </c>
      <c r="AB37" s="46">
        <v>1</v>
      </c>
      <c r="AC37" s="46">
        <v>3</v>
      </c>
      <c r="AD37" s="248">
        <f t="shared" ref="AD37:AD68" si="3">(W37*$W$2)+(X37*$X$2)+(Y37*$Y$2)+(Z37*$Z$2)+(AA37*$AA$2)+(AB37*$AB$2)+(AC37*$AC$2)</f>
        <v>300</v>
      </c>
      <c r="AE37" s="46">
        <v>5</v>
      </c>
      <c r="AF37" s="46">
        <v>5</v>
      </c>
      <c r="AG37" s="46">
        <v>2</v>
      </c>
      <c r="AH37" s="46">
        <v>5</v>
      </c>
      <c r="AI37" s="46">
        <v>3</v>
      </c>
      <c r="AJ37" s="46">
        <v>3</v>
      </c>
      <c r="AK37" s="46">
        <v>5</v>
      </c>
      <c r="AL37" s="46">
        <f t="shared" ref="AL37:AL68" si="4">(AE37*$AE$2)+(AF37*$AF$2)+(AG37*$AG$2)+(AH37*$AH$2)+(AI37*$AI$2)+(AJ37*$AJ$2)+(AK37*$AK$2)</f>
        <v>420</v>
      </c>
      <c r="AM37" s="46">
        <f t="shared" ref="AM37:AM68" si="5">AL37+AD37</f>
        <v>720</v>
      </c>
      <c r="AN37" s="328" t="s">
        <v>317</v>
      </c>
      <c r="AO37" s="339"/>
      <c r="AP37" s="314" t="s">
        <v>318</v>
      </c>
      <c r="AQ37" s="261"/>
      <c r="AR37" s="261"/>
      <c r="AS37" s="252" t="s">
        <v>153</v>
      </c>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c r="CR37" s="48"/>
      <c r="CS37" s="48"/>
      <c r="CT37" s="48"/>
      <c r="CU37" s="48"/>
      <c r="CV37" s="48"/>
      <c r="CW37" s="48"/>
      <c r="CX37" s="48"/>
      <c r="CY37" s="48"/>
      <c r="CZ37" s="48"/>
      <c r="DA37" s="48"/>
      <c r="DB37" s="48"/>
      <c r="DC37" s="48"/>
      <c r="DD37" s="48"/>
      <c r="DE37" s="48"/>
      <c r="DF37" s="48"/>
      <c r="DG37" s="48"/>
      <c r="DH37" s="48"/>
      <c r="DI37" s="48"/>
      <c r="DJ37" s="48"/>
      <c r="DK37" s="48"/>
      <c r="DL37" s="48"/>
      <c r="DM37" s="48"/>
      <c r="DN37" s="48"/>
      <c r="DO37" s="48"/>
      <c r="DP37" s="48"/>
      <c r="DQ37" s="48"/>
      <c r="DR37" s="48"/>
      <c r="DS37" s="48"/>
      <c r="DT37" s="48"/>
      <c r="DU37" s="48"/>
      <c r="DV37" s="48"/>
      <c r="DW37" s="48"/>
      <c r="DX37" s="48"/>
      <c r="DY37" s="48"/>
      <c r="DZ37" s="48"/>
      <c r="EA37" s="48"/>
      <c r="EB37" s="48"/>
      <c r="EC37" s="48"/>
      <c r="ED37" s="48"/>
      <c r="EE37" s="48"/>
      <c r="EF37" s="48"/>
      <c r="EG37" s="48"/>
      <c r="EH37" s="48"/>
      <c r="EI37" s="48"/>
      <c r="EJ37" s="48"/>
      <c r="EK37" s="48"/>
      <c r="EL37" s="48"/>
      <c r="EM37" s="48"/>
      <c r="EN37" s="48"/>
      <c r="EO37" s="48"/>
      <c r="EP37" s="48"/>
      <c r="EQ37" s="48"/>
      <c r="ER37" s="48"/>
      <c r="ES37" s="48"/>
      <c r="ET37" s="48"/>
      <c r="EU37" s="48"/>
      <c r="EV37" s="48"/>
      <c r="EW37" s="48"/>
      <c r="EX37" s="48"/>
      <c r="EY37" s="48"/>
      <c r="EZ37" s="48"/>
      <c r="FA37" s="48"/>
      <c r="FB37" s="48"/>
      <c r="FC37" s="48"/>
    </row>
    <row r="38" spans="1:159" ht="52.35" hidden="1" customHeight="1">
      <c r="A38" s="46" t="s">
        <v>319</v>
      </c>
      <c r="B38" s="46">
        <v>34</v>
      </c>
      <c r="C38" s="107" t="s">
        <v>320</v>
      </c>
      <c r="D38" s="107" t="s">
        <v>321</v>
      </c>
      <c r="E38" s="360">
        <v>45505</v>
      </c>
      <c r="F38" s="360">
        <v>45717</v>
      </c>
      <c r="G38" s="359">
        <f>F38-E38</f>
        <v>212</v>
      </c>
      <c r="H38" s="247" t="s">
        <v>193</v>
      </c>
      <c r="I38" s="247"/>
      <c r="J38" s="248" t="s">
        <v>194</v>
      </c>
      <c r="K38" s="248" t="e">
        <f>VLOOKUP(C38,#REF!,3,0)</f>
        <v>#REF!</v>
      </c>
      <c r="L38" s="301" t="s">
        <v>70</v>
      </c>
      <c r="M38" s="248" t="s">
        <v>195</v>
      </c>
      <c r="N38" s="248" t="s">
        <v>213</v>
      </c>
      <c r="O38" s="46" t="s">
        <v>280</v>
      </c>
      <c r="P38" s="248" t="s">
        <v>211</v>
      </c>
      <c r="Q38" s="248" t="s">
        <v>212</v>
      </c>
      <c r="R38" s="46" t="s">
        <v>106</v>
      </c>
      <c r="S38" s="248" t="s">
        <v>213</v>
      </c>
      <c r="T38" s="46" t="s">
        <v>77</v>
      </c>
      <c r="U38" s="46" t="s">
        <v>78</v>
      </c>
      <c r="V38" s="254" t="s">
        <v>108</v>
      </c>
      <c r="W38" s="46">
        <v>3</v>
      </c>
      <c r="X38" s="46">
        <v>5</v>
      </c>
      <c r="Y38" s="46">
        <v>5</v>
      </c>
      <c r="Z38" s="46">
        <v>5</v>
      </c>
      <c r="AA38" s="46">
        <v>0</v>
      </c>
      <c r="AB38" s="46">
        <v>3</v>
      </c>
      <c r="AC38" s="46">
        <v>5</v>
      </c>
      <c r="AD38" s="248">
        <f t="shared" si="3"/>
        <v>390</v>
      </c>
      <c r="AE38" s="46">
        <v>3</v>
      </c>
      <c r="AF38" s="46">
        <v>5</v>
      </c>
      <c r="AG38" s="46">
        <v>2</v>
      </c>
      <c r="AH38" s="46">
        <v>5</v>
      </c>
      <c r="AI38" s="46">
        <v>3</v>
      </c>
      <c r="AJ38" s="46">
        <v>1</v>
      </c>
      <c r="AK38" s="46">
        <v>3</v>
      </c>
      <c r="AL38" s="46">
        <f t="shared" si="4"/>
        <v>330</v>
      </c>
      <c r="AM38" s="49">
        <f t="shared" si="5"/>
        <v>720</v>
      </c>
      <c r="AN38" s="291" t="s">
        <v>322</v>
      </c>
      <c r="AO38" s="341"/>
      <c r="AP38" s="314" t="s">
        <v>323</v>
      </c>
      <c r="AQ38" s="261"/>
      <c r="AR38" s="261"/>
      <c r="AS38" s="252" t="s">
        <v>130</v>
      </c>
    </row>
    <row r="39" spans="1:159" s="293" customFormat="1" ht="216.6">
      <c r="A39" s="46"/>
      <c r="B39" s="46">
        <v>35</v>
      </c>
      <c r="C39" s="114" t="s">
        <v>324</v>
      </c>
      <c r="D39" s="114" t="s">
        <v>325</v>
      </c>
      <c r="E39" s="360">
        <v>45658</v>
      </c>
      <c r="F39" s="256" t="s">
        <v>70</v>
      </c>
      <c r="G39" s="359">
        <f ca="1">TODAY()-E39</f>
        <v>335</v>
      </c>
      <c r="H39" s="249" t="s">
        <v>68</v>
      </c>
      <c r="I39" s="249"/>
      <c r="J39" s="248" t="s">
        <v>69</v>
      </c>
      <c r="K39" s="248" t="e">
        <f>VLOOKUP(C39,#REF!,3,0)</f>
        <v>#REF!</v>
      </c>
      <c r="L39" s="257" t="s">
        <v>70</v>
      </c>
      <c r="M39" s="254" t="s">
        <v>71</v>
      </c>
      <c r="N39" s="254" t="s">
        <v>94</v>
      </c>
      <c r="O39" s="254" t="s">
        <v>135</v>
      </c>
      <c r="P39" s="254" t="s">
        <v>135</v>
      </c>
      <c r="Q39" s="254"/>
      <c r="R39" s="254" t="s">
        <v>106</v>
      </c>
      <c r="S39" s="254"/>
      <c r="T39" s="257" t="s">
        <v>77</v>
      </c>
      <c r="U39" s="254" t="s">
        <v>78</v>
      </c>
      <c r="V39" s="254" t="s">
        <v>108</v>
      </c>
      <c r="W39" s="254">
        <v>3</v>
      </c>
      <c r="X39" s="254">
        <v>5</v>
      </c>
      <c r="Y39" s="254">
        <v>1</v>
      </c>
      <c r="Z39" s="254">
        <v>5</v>
      </c>
      <c r="AA39" s="254">
        <v>0</v>
      </c>
      <c r="AB39" s="254">
        <v>5</v>
      </c>
      <c r="AC39" s="254">
        <v>3</v>
      </c>
      <c r="AD39" s="248">
        <f t="shared" si="3"/>
        <v>330</v>
      </c>
      <c r="AE39" s="254">
        <v>5</v>
      </c>
      <c r="AF39" s="254">
        <v>5</v>
      </c>
      <c r="AG39" s="254">
        <v>4</v>
      </c>
      <c r="AH39" s="254">
        <v>3</v>
      </c>
      <c r="AI39" s="254">
        <v>3</v>
      </c>
      <c r="AJ39" s="254">
        <v>3</v>
      </c>
      <c r="AK39" s="254">
        <v>3</v>
      </c>
      <c r="AL39" s="46">
        <f t="shared" si="4"/>
        <v>390</v>
      </c>
      <c r="AM39" s="324">
        <f t="shared" si="5"/>
        <v>720</v>
      </c>
      <c r="AN39" s="122" t="s">
        <v>172</v>
      </c>
      <c r="AO39" s="340" t="s">
        <v>326</v>
      </c>
      <c r="AP39" s="314" t="s">
        <v>327</v>
      </c>
      <c r="AQ39" s="261"/>
      <c r="AR39" s="261" t="s">
        <v>328</v>
      </c>
      <c r="AS39" s="252" t="s">
        <v>207</v>
      </c>
    </row>
    <row r="40" spans="1:159" s="54" customFormat="1" ht="193.8">
      <c r="A40" s="46"/>
      <c r="B40" s="46">
        <v>36</v>
      </c>
      <c r="C40" s="107" t="s">
        <v>329</v>
      </c>
      <c r="D40" s="297" t="s">
        <v>330</v>
      </c>
      <c r="E40" s="360">
        <v>45658</v>
      </c>
      <c r="F40" s="256" t="s">
        <v>70</v>
      </c>
      <c r="G40" s="359">
        <f ca="1">TODAY()-E40</f>
        <v>335</v>
      </c>
      <c r="H40" s="250" t="s">
        <v>103</v>
      </c>
      <c r="I40" s="250"/>
      <c r="J40" s="254" t="s">
        <v>69</v>
      </c>
      <c r="K40" s="248" t="s">
        <v>88</v>
      </c>
      <c r="L40" s="292"/>
      <c r="M40" s="46"/>
      <c r="N40" s="46"/>
      <c r="O40" s="254" t="s">
        <v>135</v>
      </c>
      <c r="P40" s="46" t="s">
        <v>135</v>
      </c>
      <c r="Q40" s="46" t="s">
        <v>136</v>
      </c>
      <c r="R40" s="46" t="s">
        <v>106</v>
      </c>
      <c r="S40" s="260"/>
      <c r="T40" s="303"/>
      <c r="U40" s="254" t="s">
        <v>78</v>
      </c>
      <c r="V40" s="254" t="s">
        <v>108</v>
      </c>
      <c r="W40" s="46">
        <v>3</v>
      </c>
      <c r="X40" s="46">
        <v>5</v>
      </c>
      <c r="Y40" s="46">
        <v>3</v>
      </c>
      <c r="Z40" s="46">
        <v>5</v>
      </c>
      <c r="AA40" s="46"/>
      <c r="AB40" s="46">
        <v>1</v>
      </c>
      <c r="AC40" s="46">
        <v>3</v>
      </c>
      <c r="AD40" s="248">
        <f t="shared" si="3"/>
        <v>300</v>
      </c>
      <c r="AE40" s="46">
        <v>5</v>
      </c>
      <c r="AF40" s="46">
        <v>5</v>
      </c>
      <c r="AG40" s="46">
        <v>2</v>
      </c>
      <c r="AH40" s="46">
        <v>5</v>
      </c>
      <c r="AI40" s="46">
        <v>3</v>
      </c>
      <c r="AJ40" s="46">
        <v>3</v>
      </c>
      <c r="AK40" s="46">
        <v>5</v>
      </c>
      <c r="AL40" s="46">
        <f t="shared" si="4"/>
        <v>420</v>
      </c>
      <c r="AM40" s="324">
        <f t="shared" si="5"/>
        <v>720</v>
      </c>
      <c r="AN40" s="328" t="s">
        <v>331</v>
      </c>
      <c r="AO40" s="339"/>
      <c r="AP40" s="313"/>
      <c r="AQ40" s="46"/>
      <c r="AR40" s="46"/>
      <c r="AS40" s="252" t="s">
        <v>207</v>
      </c>
      <c r="AT40" s="299"/>
      <c r="AU40" s="299"/>
      <c r="AV40" s="299"/>
      <c r="AW40" s="299"/>
      <c r="AX40" s="299"/>
      <c r="AY40" s="299"/>
      <c r="AZ40" s="299"/>
      <c r="BA40" s="299"/>
      <c r="BB40" s="299"/>
      <c r="BC40" s="299"/>
      <c r="BD40" s="299"/>
      <c r="BE40" s="299"/>
      <c r="BF40" s="299"/>
      <c r="BG40" s="299"/>
      <c r="BH40" s="299"/>
      <c r="BI40" s="299"/>
      <c r="BJ40" s="299"/>
      <c r="BK40" s="299"/>
      <c r="BL40" s="299"/>
      <c r="BM40" s="299"/>
      <c r="BN40" s="299"/>
      <c r="BO40" s="299"/>
      <c r="BP40" s="299"/>
      <c r="BQ40" s="299"/>
      <c r="BR40" s="299"/>
      <c r="BS40" s="299"/>
      <c r="BT40" s="299"/>
      <c r="BU40" s="299"/>
      <c r="BV40" s="299"/>
      <c r="BW40" s="299"/>
      <c r="BX40" s="299"/>
      <c r="BY40" s="299"/>
      <c r="BZ40" s="299"/>
      <c r="CA40" s="299"/>
      <c r="CB40" s="299"/>
      <c r="CC40" s="299"/>
      <c r="CD40" s="299"/>
      <c r="CE40" s="299"/>
      <c r="CF40" s="299"/>
      <c r="CG40" s="299"/>
      <c r="CH40" s="299"/>
      <c r="CI40" s="299"/>
      <c r="CJ40" s="299"/>
      <c r="CK40" s="299"/>
      <c r="CL40" s="299"/>
      <c r="CM40" s="299"/>
      <c r="CN40" s="299"/>
      <c r="CO40" s="299"/>
      <c r="CP40" s="299"/>
      <c r="CQ40" s="299"/>
      <c r="CR40" s="299"/>
      <c r="CS40" s="299"/>
      <c r="CT40" s="299"/>
      <c r="CU40" s="299"/>
      <c r="CV40" s="299"/>
      <c r="CW40" s="299"/>
      <c r="CX40" s="299"/>
      <c r="CY40" s="299"/>
      <c r="CZ40" s="299"/>
      <c r="DA40" s="299"/>
      <c r="DB40" s="299"/>
      <c r="DC40" s="299"/>
      <c r="DD40" s="299"/>
      <c r="DE40" s="299"/>
      <c r="DF40" s="299"/>
      <c r="DG40" s="299"/>
      <c r="DH40" s="299"/>
      <c r="DI40" s="299"/>
      <c r="DJ40" s="299"/>
      <c r="DK40" s="299"/>
      <c r="DL40" s="299"/>
      <c r="DM40" s="299"/>
      <c r="DN40" s="299"/>
      <c r="DO40" s="299"/>
      <c r="DP40" s="299"/>
      <c r="DQ40" s="299"/>
      <c r="DR40" s="299"/>
      <c r="DS40" s="299"/>
      <c r="DT40" s="299"/>
      <c r="DU40" s="299"/>
      <c r="DV40" s="299"/>
      <c r="DW40" s="299"/>
      <c r="DX40" s="299"/>
      <c r="DY40" s="299"/>
      <c r="DZ40" s="299"/>
      <c r="EA40" s="299"/>
      <c r="EB40" s="299"/>
      <c r="EC40" s="299"/>
      <c r="ED40" s="299"/>
      <c r="EE40" s="299"/>
      <c r="EF40" s="299"/>
      <c r="EG40" s="299"/>
      <c r="EH40" s="299"/>
      <c r="EI40" s="299"/>
      <c r="EJ40" s="299"/>
      <c r="EK40" s="299"/>
      <c r="EL40" s="299"/>
      <c r="EM40" s="299"/>
      <c r="EN40" s="299"/>
      <c r="EO40" s="299"/>
      <c r="EP40" s="299"/>
      <c r="EQ40" s="299"/>
      <c r="ER40" s="299"/>
      <c r="ES40" s="299"/>
      <c r="ET40" s="299"/>
      <c r="EU40" s="299"/>
      <c r="EV40" s="299"/>
      <c r="EW40" s="299"/>
      <c r="EX40" s="299"/>
      <c r="EY40" s="299"/>
      <c r="EZ40" s="299"/>
      <c r="FA40" s="299"/>
      <c r="FB40" s="299"/>
      <c r="FC40" s="299"/>
    </row>
    <row r="41" spans="1:159" s="54" customFormat="1" ht="69.599999999999994" customHeight="1">
      <c r="A41" s="46"/>
      <c r="B41" s="46">
        <v>37</v>
      </c>
      <c r="C41" s="407" t="s">
        <v>332</v>
      </c>
      <c r="D41" s="297" t="s">
        <v>330</v>
      </c>
      <c r="E41" s="360">
        <v>45658</v>
      </c>
      <c r="F41" s="256" t="s">
        <v>70</v>
      </c>
      <c r="G41" s="359">
        <f ca="1">TODAY()-E41</f>
        <v>335</v>
      </c>
      <c r="H41" s="250" t="s">
        <v>103</v>
      </c>
      <c r="I41" s="250"/>
      <c r="J41" s="254" t="s">
        <v>69</v>
      </c>
      <c r="K41" s="248" t="s">
        <v>88</v>
      </c>
      <c r="L41" s="292"/>
      <c r="M41" s="46"/>
      <c r="N41" s="46"/>
      <c r="O41" s="254" t="s">
        <v>135</v>
      </c>
      <c r="P41" s="46" t="s">
        <v>135</v>
      </c>
      <c r="Q41" s="46" t="s">
        <v>136</v>
      </c>
      <c r="R41" s="46" t="s">
        <v>106</v>
      </c>
      <c r="S41" s="260"/>
      <c r="T41" s="303"/>
      <c r="U41" s="254" t="s">
        <v>150</v>
      </c>
      <c r="V41" s="254" t="s">
        <v>108</v>
      </c>
      <c r="W41" s="46">
        <v>3</v>
      </c>
      <c r="X41" s="46">
        <v>5</v>
      </c>
      <c r="Y41" s="46">
        <v>3</v>
      </c>
      <c r="Z41" s="46">
        <v>5</v>
      </c>
      <c r="AA41" s="46"/>
      <c r="AB41" s="46">
        <v>1</v>
      </c>
      <c r="AC41" s="46">
        <v>3</v>
      </c>
      <c r="AD41" s="262">
        <f t="shared" si="3"/>
        <v>300</v>
      </c>
      <c r="AE41" s="46">
        <v>5</v>
      </c>
      <c r="AF41" s="46">
        <v>5</v>
      </c>
      <c r="AG41" s="46">
        <v>2</v>
      </c>
      <c r="AH41" s="46">
        <v>5</v>
      </c>
      <c r="AI41" s="46">
        <v>3</v>
      </c>
      <c r="AJ41" s="46">
        <v>3</v>
      </c>
      <c r="AK41" s="46">
        <v>5</v>
      </c>
      <c r="AL41" s="49">
        <f t="shared" si="4"/>
        <v>420</v>
      </c>
      <c r="AM41" s="324">
        <f t="shared" si="5"/>
        <v>720</v>
      </c>
      <c r="AN41" s="328"/>
      <c r="AO41" s="339"/>
      <c r="AP41" s="313"/>
      <c r="AQ41" s="46"/>
      <c r="AR41" s="46"/>
      <c r="AS41" s="252" t="s">
        <v>207</v>
      </c>
      <c r="AT41" s="299"/>
      <c r="AU41" s="299"/>
      <c r="AV41" s="299"/>
      <c r="AW41" s="299"/>
      <c r="AX41" s="299"/>
      <c r="AY41" s="299"/>
      <c r="AZ41" s="299"/>
      <c r="BA41" s="299"/>
      <c r="BB41" s="299"/>
      <c r="BC41" s="299"/>
      <c r="BD41" s="299"/>
      <c r="BE41" s="299"/>
      <c r="BF41" s="299"/>
      <c r="BG41" s="299"/>
      <c r="BH41" s="299"/>
      <c r="BI41" s="299"/>
      <c r="BJ41" s="299"/>
      <c r="BK41" s="299"/>
      <c r="BL41" s="299"/>
      <c r="BM41" s="299"/>
      <c r="BN41" s="299"/>
      <c r="BO41" s="299"/>
      <c r="BP41" s="299"/>
      <c r="BQ41" s="299"/>
      <c r="BR41" s="299"/>
      <c r="BS41" s="299"/>
      <c r="BT41" s="299"/>
      <c r="BU41" s="299"/>
      <c r="BV41" s="299"/>
      <c r="BW41" s="299"/>
      <c r="BX41" s="299"/>
      <c r="BY41" s="299"/>
      <c r="BZ41" s="299"/>
      <c r="CA41" s="299"/>
      <c r="CB41" s="299"/>
      <c r="CC41" s="299"/>
      <c r="CD41" s="299"/>
      <c r="CE41" s="299"/>
      <c r="CF41" s="299"/>
      <c r="CG41" s="299"/>
      <c r="CH41" s="299"/>
      <c r="CI41" s="299"/>
      <c r="CJ41" s="299"/>
      <c r="CK41" s="299"/>
      <c r="CL41" s="299"/>
      <c r="CM41" s="299"/>
      <c r="CN41" s="299"/>
      <c r="CO41" s="299"/>
      <c r="CP41" s="299"/>
      <c r="CQ41" s="299"/>
      <c r="CR41" s="299"/>
      <c r="CS41" s="299"/>
      <c r="CT41" s="299"/>
      <c r="CU41" s="299"/>
      <c r="CV41" s="299"/>
      <c r="CW41" s="299"/>
      <c r="CX41" s="299"/>
      <c r="CY41" s="299"/>
      <c r="CZ41" s="299"/>
      <c r="DA41" s="299"/>
      <c r="DB41" s="299"/>
      <c r="DC41" s="299"/>
      <c r="DD41" s="299"/>
      <c r="DE41" s="299"/>
      <c r="DF41" s="299"/>
      <c r="DG41" s="299"/>
      <c r="DH41" s="299"/>
      <c r="DI41" s="299"/>
      <c r="DJ41" s="299"/>
      <c r="DK41" s="299"/>
      <c r="DL41" s="299"/>
      <c r="DM41" s="299"/>
      <c r="DN41" s="299"/>
      <c r="DO41" s="299"/>
      <c r="DP41" s="299"/>
      <c r="DQ41" s="299"/>
      <c r="DR41" s="299"/>
      <c r="DS41" s="299"/>
      <c r="DT41" s="299"/>
      <c r="DU41" s="299"/>
      <c r="DV41" s="299"/>
      <c r="DW41" s="299"/>
      <c r="DX41" s="299"/>
      <c r="DY41" s="299"/>
      <c r="DZ41" s="299"/>
      <c r="EA41" s="299"/>
      <c r="EB41" s="299"/>
      <c r="EC41" s="299"/>
      <c r="ED41" s="299"/>
      <c r="EE41" s="299"/>
      <c r="EF41" s="299"/>
      <c r="EG41" s="299"/>
      <c r="EH41" s="299"/>
      <c r="EI41" s="299"/>
      <c r="EJ41" s="299"/>
      <c r="EK41" s="299"/>
      <c r="EL41" s="299"/>
      <c r="EM41" s="299"/>
      <c r="EN41" s="299"/>
      <c r="EO41" s="299"/>
      <c r="EP41" s="299"/>
      <c r="EQ41" s="299"/>
      <c r="ER41" s="299"/>
      <c r="ES41" s="299"/>
      <c r="ET41" s="299"/>
      <c r="EU41" s="299"/>
      <c r="EV41" s="299"/>
      <c r="EW41" s="299"/>
      <c r="EX41" s="299"/>
      <c r="EY41" s="299"/>
      <c r="EZ41" s="299"/>
      <c r="FA41" s="299"/>
      <c r="FB41" s="299"/>
      <c r="FC41" s="299"/>
    </row>
    <row r="42" spans="1:159" s="54" customFormat="1" ht="119.85" customHeight="1">
      <c r="A42" s="46"/>
      <c r="B42" s="46">
        <v>38</v>
      </c>
      <c r="C42" s="114" t="s">
        <v>333</v>
      </c>
      <c r="D42" s="114" t="s">
        <v>334</v>
      </c>
      <c r="E42" s="360">
        <v>45658</v>
      </c>
      <c r="F42" s="256" t="s">
        <v>70</v>
      </c>
      <c r="G42" s="359">
        <f ca="1">TODAY()-E42</f>
        <v>335</v>
      </c>
      <c r="H42" s="249" t="s">
        <v>103</v>
      </c>
      <c r="I42" s="250"/>
      <c r="J42" s="46" t="s">
        <v>69</v>
      </c>
      <c r="K42" s="248" t="e">
        <f>VLOOKUP(C42,#REF!,3,0)</f>
        <v>#REF!</v>
      </c>
      <c r="L42" s="292" t="s">
        <v>70</v>
      </c>
      <c r="M42" s="46" t="s">
        <v>71</v>
      </c>
      <c r="N42" s="46" t="s">
        <v>70</v>
      </c>
      <c r="O42" s="46" t="s">
        <v>221</v>
      </c>
      <c r="P42" s="46" t="s">
        <v>221</v>
      </c>
      <c r="Q42" s="46"/>
      <c r="R42" s="46" t="s">
        <v>106</v>
      </c>
      <c r="S42" s="254"/>
      <c r="T42" s="46" t="s">
        <v>77</v>
      </c>
      <c r="U42" s="46" t="s">
        <v>138</v>
      </c>
      <c r="V42" s="254"/>
      <c r="W42" s="248">
        <v>3</v>
      </c>
      <c r="X42" s="248">
        <v>5</v>
      </c>
      <c r="Y42" s="248">
        <v>1</v>
      </c>
      <c r="Z42" s="248">
        <v>5</v>
      </c>
      <c r="AA42" s="248">
        <v>0</v>
      </c>
      <c r="AB42" s="248">
        <v>1</v>
      </c>
      <c r="AC42" s="248">
        <v>5</v>
      </c>
      <c r="AD42" s="248">
        <f t="shared" si="3"/>
        <v>300</v>
      </c>
      <c r="AE42" s="248">
        <v>4</v>
      </c>
      <c r="AF42" s="248">
        <v>4</v>
      </c>
      <c r="AG42" s="248">
        <v>3</v>
      </c>
      <c r="AH42" s="248">
        <v>5</v>
      </c>
      <c r="AI42" s="248">
        <v>3</v>
      </c>
      <c r="AJ42" s="248">
        <v>5</v>
      </c>
      <c r="AK42" s="248">
        <v>3</v>
      </c>
      <c r="AL42" s="46">
        <f t="shared" si="4"/>
        <v>405</v>
      </c>
      <c r="AM42" s="49">
        <f t="shared" si="5"/>
        <v>705</v>
      </c>
      <c r="AN42" s="122" t="s">
        <v>245</v>
      </c>
      <c r="AO42" s="340" t="s">
        <v>335</v>
      </c>
      <c r="AP42" s="314"/>
      <c r="AQ42" s="261"/>
      <c r="AR42" s="261"/>
      <c r="AS42" s="252" t="s">
        <v>207</v>
      </c>
      <c r="AT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c r="CR42" s="48"/>
      <c r="CS42" s="48"/>
      <c r="CT42" s="48"/>
      <c r="CU42" s="48"/>
      <c r="CV42" s="48"/>
      <c r="CW42" s="48"/>
      <c r="CX42" s="48"/>
      <c r="CY42" s="48"/>
      <c r="CZ42" s="48"/>
      <c r="DA42" s="48"/>
      <c r="DB42" s="48"/>
      <c r="DC42" s="48"/>
      <c r="DD42" s="48"/>
      <c r="DE42" s="48"/>
      <c r="DF42" s="48"/>
      <c r="DG42" s="48"/>
      <c r="DH42" s="48"/>
      <c r="DI42" s="48"/>
      <c r="DJ42" s="48"/>
      <c r="DK42" s="48"/>
      <c r="DL42" s="48"/>
      <c r="DM42" s="48"/>
      <c r="DN42" s="48"/>
      <c r="DO42" s="48"/>
      <c r="DP42" s="48"/>
      <c r="DQ42" s="48"/>
      <c r="DR42" s="48"/>
      <c r="DS42" s="48"/>
      <c r="DT42" s="48"/>
      <c r="DU42" s="48"/>
      <c r="DV42" s="48"/>
      <c r="DW42" s="48"/>
      <c r="DX42" s="48"/>
      <c r="DY42" s="48"/>
      <c r="DZ42" s="48"/>
      <c r="EA42" s="48"/>
      <c r="EB42" s="48"/>
      <c r="EC42" s="48"/>
      <c r="ED42" s="48"/>
      <c r="EE42" s="48"/>
      <c r="EF42" s="48"/>
      <c r="EG42" s="48"/>
      <c r="EH42" s="48"/>
      <c r="EI42" s="48"/>
      <c r="EJ42" s="48"/>
      <c r="EK42" s="48"/>
      <c r="EL42" s="48"/>
      <c r="EM42" s="48"/>
      <c r="EN42" s="48"/>
      <c r="EO42" s="48"/>
      <c r="EP42" s="48"/>
      <c r="EQ42" s="48"/>
      <c r="ER42" s="48"/>
      <c r="ES42" s="48"/>
      <c r="ET42" s="48"/>
      <c r="EU42" s="48"/>
      <c r="EV42" s="48"/>
      <c r="EW42" s="48"/>
      <c r="EX42" s="48"/>
      <c r="EY42" s="48"/>
      <c r="EZ42" s="48"/>
      <c r="FA42" s="48"/>
      <c r="FB42" s="48"/>
      <c r="FC42" s="48"/>
    </row>
    <row r="43" spans="1:159" s="54" customFormat="1" ht="119.85" hidden="1" customHeight="1">
      <c r="A43" s="329"/>
      <c r="B43" s="46">
        <v>39</v>
      </c>
      <c r="C43" s="403" t="s">
        <v>336</v>
      </c>
      <c r="D43" s="327" t="s">
        <v>337</v>
      </c>
      <c r="E43" s="360">
        <v>45536</v>
      </c>
      <c r="F43" s="256" t="s">
        <v>70</v>
      </c>
      <c r="G43" s="359">
        <f ca="1">TODAY()-E43</f>
        <v>457</v>
      </c>
      <c r="H43" s="247" t="s">
        <v>68</v>
      </c>
      <c r="I43" s="247"/>
      <c r="J43" s="247" t="s">
        <v>69</v>
      </c>
      <c r="K43" s="248" t="s">
        <v>104</v>
      </c>
      <c r="L43" s="302">
        <v>45536</v>
      </c>
      <c r="M43" s="46" t="s">
        <v>133</v>
      </c>
      <c r="N43" s="46"/>
      <c r="O43" s="248" t="s">
        <v>338</v>
      </c>
      <c r="P43" s="248" t="s">
        <v>135</v>
      </c>
      <c r="Q43" s="248" t="s">
        <v>339</v>
      </c>
      <c r="R43" s="46" t="s">
        <v>106</v>
      </c>
      <c r="S43" s="248" t="s">
        <v>149</v>
      </c>
      <c r="T43" s="46" t="s">
        <v>77</v>
      </c>
      <c r="U43" s="46" t="s">
        <v>138</v>
      </c>
      <c r="V43" s="248" t="s">
        <v>108</v>
      </c>
      <c r="W43" s="46">
        <v>5</v>
      </c>
      <c r="X43" s="46">
        <v>5</v>
      </c>
      <c r="Y43" s="46">
        <v>5</v>
      </c>
      <c r="Z43" s="46">
        <v>5</v>
      </c>
      <c r="AA43" s="46">
        <v>3</v>
      </c>
      <c r="AB43" s="46">
        <v>3</v>
      </c>
      <c r="AC43" s="46">
        <v>3</v>
      </c>
      <c r="AD43" s="248">
        <f t="shared" si="3"/>
        <v>435</v>
      </c>
      <c r="AE43" s="46">
        <v>5</v>
      </c>
      <c r="AF43" s="46">
        <v>4</v>
      </c>
      <c r="AG43" s="46">
        <v>1</v>
      </c>
      <c r="AH43" s="46">
        <v>3</v>
      </c>
      <c r="AI43" s="46">
        <v>1</v>
      </c>
      <c r="AJ43" s="46">
        <v>1</v>
      </c>
      <c r="AK43" s="46">
        <v>3</v>
      </c>
      <c r="AL43" s="46">
        <f t="shared" si="4"/>
        <v>270</v>
      </c>
      <c r="AM43" s="49">
        <f t="shared" si="5"/>
        <v>705</v>
      </c>
      <c r="AN43" s="44" t="s">
        <v>340</v>
      </c>
      <c r="AO43" s="343" t="s">
        <v>341</v>
      </c>
      <c r="AP43" s="314" t="s">
        <v>342</v>
      </c>
      <c r="AQ43" s="261"/>
      <c r="AR43" s="261" t="s">
        <v>70</v>
      </c>
      <c r="AS43" s="252" t="s">
        <v>153</v>
      </c>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c r="CR43" s="48"/>
      <c r="CS43" s="48"/>
      <c r="CT43" s="48"/>
      <c r="CU43" s="48"/>
      <c r="CV43" s="48"/>
      <c r="CW43" s="48"/>
      <c r="CX43" s="48"/>
      <c r="CY43" s="48"/>
      <c r="CZ43" s="48"/>
      <c r="DA43" s="48"/>
      <c r="DB43" s="48"/>
      <c r="DC43" s="48"/>
      <c r="DD43" s="48"/>
      <c r="DE43" s="48"/>
      <c r="DF43" s="48"/>
      <c r="DG43" s="48"/>
      <c r="DH43" s="48"/>
      <c r="DI43" s="48"/>
      <c r="DJ43" s="48"/>
      <c r="DK43" s="48"/>
      <c r="DL43" s="48"/>
      <c r="DM43" s="48"/>
      <c r="DN43" s="48"/>
      <c r="DO43" s="48"/>
      <c r="DP43" s="48"/>
      <c r="DQ43" s="48"/>
      <c r="DR43" s="48"/>
      <c r="DS43" s="48"/>
      <c r="DT43" s="48"/>
      <c r="DU43" s="48"/>
      <c r="DV43" s="48"/>
      <c r="DW43" s="48"/>
      <c r="DX43" s="48"/>
      <c r="DY43" s="48"/>
      <c r="DZ43" s="48"/>
      <c r="EA43" s="48"/>
      <c r="EB43" s="48"/>
      <c r="EC43" s="48"/>
      <c r="ED43" s="48"/>
      <c r="EE43" s="48"/>
      <c r="EF43" s="48"/>
      <c r="EG43" s="48"/>
      <c r="EH43" s="48"/>
      <c r="EI43" s="48"/>
      <c r="EJ43" s="48"/>
      <c r="EK43" s="48"/>
      <c r="EL43" s="48"/>
      <c r="EM43" s="48"/>
      <c r="EN43" s="48"/>
      <c r="EO43" s="48"/>
      <c r="EP43" s="48"/>
      <c r="EQ43" s="48"/>
      <c r="ER43" s="48"/>
      <c r="ES43" s="48"/>
      <c r="ET43" s="48"/>
      <c r="EU43" s="48"/>
      <c r="EV43" s="48"/>
      <c r="EW43" s="48"/>
      <c r="EX43" s="48"/>
      <c r="EY43" s="48"/>
      <c r="EZ43" s="48"/>
      <c r="FA43" s="48"/>
      <c r="FB43" s="48"/>
      <c r="FC43" s="48"/>
    </row>
    <row r="44" spans="1:159" ht="216.6" hidden="1">
      <c r="A44" s="46"/>
      <c r="B44" s="46">
        <v>40</v>
      </c>
      <c r="C44" s="114" t="s">
        <v>343</v>
      </c>
      <c r="D44" s="114" t="s">
        <v>344</v>
      </c>
      <c r="E44" s="360">
        <v>45536</v>
      </c>
      <c r="F44" s="360">
        <v>45717</v>
      </c>
      <c r="G44" s="359">
        <f>F44-E44</f>
        <v>181</v>
      </c>
      <c r="H44" s="249" t="s">
        <v>85</v>
      </c>
      <c r="I44" s="250"/>
      <c r="J44" s="46" t="s">
        <v>69</v>
      </c>
      <c r="K44" s="248" t="e">
        <f>VLOOKUP(C44,#REF!,3,0)</f>
        <v>#REF!</v>
      </c>
      <c r="L44" s="292" t="s">
        <v>70</v>
      </c>
      <c r="M44" s="46" t="s">
        <v>87</v>
      </c>
      <c r="N44" s="46"/>
      <c r="O44" s="46" t="s">
        <v>345</v>
      </c>
      <c r="P44" s="46" t="s">
        <v>345</v>
      </c>
      <c r="Q44" s="254" t="s">
        <v>346</v>
      </c>
      <c r="R44" s="248" t="s">
        <v>94</v>
      </c>
      <c r="S44" s="254"/>
      <c r="T44" s="46" t="s">
        <v>77</v>
      </c>
      <c r="U44" s="46" t="s">
        <v>138</v>
      </c>
      <c r="V44" s="254" t="s">
        <v>98</v>
      </c>
      <c r="W44" s="46">
        <v>3</v>
      </c>
      <c r="X44" s="46">
        <v>5</v>
      </c>
      <c r="Y44" s="46">
        <v>2</v>
      </c>
      <c r="Z44" s="46">
        <v>5</v>
      </c>
      <c r="AA44" s="46">
        <v>0</v>
      </c>
      <c r="AB44" s="46">
        <v>3</v>
      </c>
      <c r="AC44" s="46">
        <v>3</v>
      </c>
      <c r="AD44" s="248">
        <f t="shared" si="3"/>
        <v>315</v>
      </c>
      <c r="AE44" s="46">
        <v>5</v>
      </c>
      <c r="AF44" s="46">
        <v>5</v>
      </c>
      <c r="AG44" s="46">
        <v>2</v>
      </c>
      <c r="AH44" s="46">
        <v>5</v>
      </c>
      <c r="AI44" s="46">
        <v>3</v>
      </c>
      <c r="AJ44" s="46">
        <v>3</v>
      </c>
      <c r="AK44" s="46">
        <v>3</v>
      </c>
      <c r="AL44" s="46">
        <f t="shared" si="4"/>
        <v>390</v>
      </c>
      <c r="AM44" s="49">
        <f t="shared" si="5"/>
        <v>705</v>
      </c>
      <c r="AN44" s="122" t="s">
        <v>347</v>
      </c>
      <c r="AO44" s="340"/>
      <c r="AP44" s="314"/>
      <c r="AQ44" s="261"/>
      <c r="AR44" s="261"/>
      <c r="AS44" s="252" t="s">
        <v>153</v>
      </c>
    </row>
    <row r="45" spans="1:159" ht="46.35" hidden="1" customHeight="1">
      <c r="A45" s="46"/>
      <c r="B45" s="46">
        <v>41</v>
      </c>
      <c r="C45" s="114" t="s">
        <v>348</v>
      </c>
      <c r="D45" s="114" t="s">
        <v>349</v>
      </c>
      <c r="E45" s="360">
        <v>45627</v>
      </c>
      <c r="F45" s="256" t="s">
        <v>70</v>
      </c>
      <c r="G45" s="359">
        <f ca="1">TODAY()-E45</f>
        <v>366</v>
      </c>
      <c r="H45" s="249" t="s">
        <v>85</v>
      </c>
      <c r="I45" s="250"/>
      <c r="J45" s="46" t="s">
        <v>69</v>
      </c>
      <c r="K45" s="248" t="s">
        <v>104</v>
      </c>
      <c r="L45" s="292" t="s">
        <v>70</v>
      </c>
      <c r="M45" s="46" t="s">
        <v>133</v>
      </c>
      <c r="N45" s="46"/>
      <c r="O45" s="46" t="s">
        <v>345</v>
      </c>
      <c r="P45" s="46" t="s">
        <v>345</v>
      </c>
      <c r="Q45" s="248" t="s">
        <v>70</v>
      </c>
      <c r="R45" s="248" t="s">
        <v>94</v>
      </c>
      <c r="S45" s="254"/>
      <c r="T45" s="46" t="s">
        <v>77</v>
      </c>
      <c r="U45" s="46" t="s">
        <v>138</v>
      </c>
      <c r="V45" s="254" t="s">
        <v>98</v>
      </c>
      <c r="W45" s="46">
        <v>3</v>
      </c>
      <c r="X45" s="46">
        <v>5</v>
      </c>
      <c r="Y45" s="46">
        <v>2</v>
      </c>
      <c r="Z45" s="46">
        <v>5</v>
      </c>
      <c r="AA45" s="46">
        <v>0</v>
      </c>
      <c r="AB45" s="46">
        <v>3</v>
      </c>
      <c r="AC45" s="46">
        <v>3</v>
      </c>
      <c r="AD45" s="248">
        <f t="shared" si="3"/>
        <v>315</v>
      </c>
      <c r="AE45" s="46">
        <v>5</v>
      </c>
      <c r="AF45" s="46">
        <v>5</v>
      </c>
      <c r="AG45" s="46">
        <v>2</v>
      </c>
      <c r="AH45" s="46">
        <v>5</v>
      </c>
      <c r="AI45" s="46">
        <v>3</v>
      </c>
      <c r="AJ45" s="46">
        <v>3</v>
      </c>
      <c r="AK45" s="46">
        <v>3</v>
      </c>
      <c r="AL45" s="46">
        <f t="shared" si="4"/>
        <v>390</v>
      </c>
      <c r="AM45" s="49">
        <f t="shared" si="5"/>
        <v>705</v>
      </c>
      <c r="AN45" s="122" t="s">
        <v>347</v>
      </c>
      <c r="AO45" s="340"/>
      <c r="AP45" s="314"/>
      <c r="AQ45" s="261"/>
      <c r="AR45" s="261"/>
      <c r="AS45" s="252" t="s">
        <v>130</v>
      </c>
    </row>
    <row r="46" spans="1:159" ht="99.6" hidden="1" customHeight="1">
      <c r="A46" s="46"/>
      <c r="B46" s="46">
        <v>42</v>
      </c>
      <c r="C46" s="114" t="s">
        <v>350</v>
      </c>
      <c r="D46" s="114" t="s">
        <v>351</v>
      </c>
      <c r="E46" s="360">
        <v>45627</v>
      </c>
      <c r="F46" s="256" t="s">
        <v>70</v>
      </c>
      <c r="G46" s="359">
        <f ca="1">TODAY()-E46</f>
        <v>366</v>
      </c>
      <c r="H46" s="249" t="s">
        <v>85</v>
      </c>
      <c r="I46" s="250"/>
      <c r="J46" s="46" t="s">
        <v>69</v>
      </c>
      <c r="K46" s="248" t="s">
        <v>104</v>
      </c>
      <c r="L46" s="292" t="s">
        <v>70</v>
      </c>
      <c r="M46" s="46" t="s">
        <v>133</v>
      </c>
      <c r="N46" s="46"/>
      <c r="O46" s="46" t="s">
        <v>345</v>
      </c>
      <c r="P46" s="46" t="s">
        <v>345</v>
      </c>
      <c r="Q46" s="248" t="s">
        <v>70</v>
      </c>
      <c r="R46" s="248" t="s">
        <v>94</v>
      </c>
      <c r="S46" s="254"/>
      <c r="T46" s="46" t="s">
        <v>77</v>
      </c>
      <c r="U46" s="46" t="s">
        <v>138</v>
      </c>
      <c r="V46" s="254" t="s">
        <v>98</v>
      </c>
      <c r="W46" s="46">
        <v>3</v>
      </c>
      <c r="X46" s="46">
        <v>5</v>
      </c>
      <c r="Y46" s="46">
        <v>2</v>
      </c>
      <c r="Z46" s="46">
        <v>5</v>
      </c>
      <c r="AA46" s="46">
        <v>0</v>
      </c>
      <c r="AB46" s="46">
        <v>3</v>
      </c>
      <c r="AC46" s="46">
        <v>3</v>
      </c>
      <c r="AD46" s="248">
        <f t="shared" si="3"/>
        <v>315</v>
      </c>
      <c r="AE46" s="46">
        <v>5</v>
      </c>
      <c r="AF46" s="46">
        <v>5</v>
      </c>
      <c r="AG46" s="46">
        <v>2</v>
      </c>
      <c r="AH46" s="46">
        <v>5</v>
      </c>
      <c r="AI46" s="46">
        <v>3</v>
      </c>
      <c r="AJ46" s="46">
        <v>3</v>
      </c>
      <c r="AK46" s="46">
        <v>3</v>
      </c>
      <c r="AL46" s="46">
        <f t="shared" si="4"/>
        <v>390</v>
      </c>
      <c r="AM46" s="49">
        <f t="shared" si="5"/>
        <v>705</v>
      </c>
      <c r="AN46" s="122" t="s">
        <v>347</v>
      </c>
      <c r="AO46" s="340"/>
      <c r="AP46" s="314"/>
      <c r="AQ46" s="261"/>
      <c r="AR46" s="261" t="s">
        <v>352</v>
      </c>
      <c r="AS46" s="252" t="s">
        <v>153</v>
      </c>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c r="BS46" s="54"/>
      <c r="BT46" s="54"/>
      <c r="BU46" s="54"/>
      <c r="BV46" s="54"/>
      <c r="BW46" s="54"/>
      <c r="BX46" s="54"/>
      <c r="BY46" s="54"/>
      <c r="BZ46" s="54"/>
      <c r="CA46" s="54"/>
      <c r="CB46" s="54"/>
      <c r="CC46" s="54"/>
      <c r="CD46" s="54"/>
      <c r="CE46" s="54"/>
      <c r="CF46" s="54"/>
      <c r="CG46" s="54"/>
      <c r="CH46" s="54"/>
      <c r="CI46" s="54"/>
      <c r="CJ46" s="54"/>
      <c r="CK46" s="54"/>
      <c r="CL46" s="54"/>
      <c r="CM46" s="54"/>
      <c r="CN46" s="54"/>
      <c r="CO46" s="54"/>
      <c r="CP46" s="54"/>
      <c r="CQ46" s="54"/>
      <c r="CR46" s="54"/>
      <c r="CS46" s="54"/>
      <c r="CT46" s="54"/>
      <c r="CU46" s="54"/>
      <c r="CV46" s="54"/>
      <c r="CW46" s="54"/>
      <c r="CX46" s="54"/>
      <c r="CY46" s="54"/>
      <c r="CZ46" s="54"/>
      <c r="DA46" s="54"/>
      <c r="DB46" s="54"/>
      <c r="DC46" s="54"/>
      <c r="DD46" s="54"/>
      <c r="DE46" s="54"/>
      <c r="DF46" s="54"/>
      <c r="DG46" s="54"/>
      <c r="DH46" s="54"/>
      <c r="DI46" s="54"/>
      <c r="DJ46" s="54"/>
      <c r="DK46" s="54"/>
      <c r="DL46" s="54"/>
      <c r="DM46" s="54"/>
      <c r="DN46" s="54"/>
      <c r="DO46" s="54"/>
      <c r="DP46" s="54"/>
      <c r="DQ46" s="54"/>
      <c r="DR46" s="54"/>
      <c r="DS46" s="54"/>
      <c r="DT46" s="54"/>
      <c r="DU46" s="54"/>
      <c r="DV46" s="54"/>
      <c r="DW46" s="54"/>
      <c r="DX46" s="54"/>
      <c r="DY46" s="54"/>
      <c r="DZ46" s="54"/>
      <c r="EA46" s="54"/>
      <c r="EB46" s="54"/>
      <c r="EC46" s="54"/>
      <c r="ED46" s="54"/>
      <c r="EE46" s="54"/>
      <c r="EF46" s="54"/>
      <c r="EG46" s="54"/>
      <c r="EH46" s="54"/>
      <c r="EI46" s="54"/>
      <c r="EJ46" s="54"/>
      <c r="EK46" s="54"/>
      <c r="EL46" s="54"/>
      <c r="EM46" s="54"/>
      <c r="EN46" s="54"/>
      <c r="EO46" s="54"/>
      <c r="EP46" s="54"/>
      <c r="EQ46" s="54"/>
      <c r="ER46" s="54"/>
      <c r="ES46" s="54"/>
      <c r="ET46" s="54"/>
      <c r="EU46" s="54"/>
      <c r="EV46" s="54"/>
      <c r="EW46" s="54"/>
      <c r="EX46" s="54"/>
      <c r="EY46" s="54"/>
      <c r="EZ46" s="54"/>
      <c r="FA46" s="54"/>
      <c r="FB46" s="54"/>
      <c r="FC46" s="54"/>
    </row>
    <row r="47" spans="1:159" ht="34.5" hidden="1" customHeight="1">
      <c r="A47" s="46"/>
      <c r="B47" s="46">
        <v>43</v>
      </c>
      <c r="C47" s="114" t="s">
        <v>353</v>
      </c>
      <c r="D47" s="114" t="s">
        <v>344</v>
      </c>
      <c r="E47" s="360">
        <v>45536</v>
      </c>
      <c r="F47" s="360">
        <v>45748</v>
      </c>
      <c r="G47" s="359">
        <f>F47-E47</f>
        <v>212</v>
      </c>
      <c r="H47" s="249" t="s">
        <v>85</v>
      </c>
      <c r="I47" s="250"/>
      <c r="J47" s="46" t="s">
        <v>69</v>
      </c>
      <c r="K47" s="248" t="e">
        <f>VLOOKUP(C47,#REF!,3,0)</f>
        <v>#REF!</v>
      </c>
      <c r="L47" s="292" t="s">
        <v>70</v>
      </c>
      <c r="M47" s="46" t="s">
        <v>71</v>
      </c>
      <c r="N47" s="46"/>
      <c r="O47" s="46" t="s">
        <v>345</v>
      </c>
      <c r="P47" s="46" t="s">
        <v>354</v>
      </c>
      <c r="Q47" s="46" t="s">
        <v>355</v>
      </c>
      <c r="R47" s="248" t="s">
        <v>94</v>
      </c>
      <c r="S47" s="254"/>
      <c r="T47" s="46" t="s">
        <v>77</v>
      </c>
      <c r="U47" s="46" t="s">
        <v>138</v>
      </c>
      <c r="V47" s="254" t="s">
        <v>98</v>
      </c>
      <c r="W47" s="46">
        <v>3</v>
      </c>
      <c r="X47" s="46">
        <v>5</v>
      </c>
      <c r="Y47" s="46">
        <v>2</v>
      </c>
      <c r="Z47" s="46">
        <v>5</v>
      </c>
      <c r="AA47" s="46">
        <v>0</v>
      </c>
      <c r="AB47" s="46">
        <v>3</v>
      </c>
      <c r="AC47" s="46">
        <v>3</v>
      </c>
      <c r="AD47" s="248">
        <f t="shared" si="3"/>
        <v>315</v>
      </c>
      <c r="AE47" s="46">
        <v>5</v>
      </c>
      <c r="AF47" s="46">
        <v>5</v>
      </c>
      <c r="AG47" s="46">
        <v>2</v>
      </c>
      <c r="AH47" s="46">
        <v>5</v>
      </c>
      <c r="AI47" s="46">
        <v>3</v>
      </c>
      <c r="AJ47" s="46">
        <v>3</v>
      </c>
      <c r="AK47" s="46">
        <v>3</v>
      </c>
      <c r="AL47" s="46">
        <f t="shared" si="4"/>
        <v>390</v>
      </c>
      <c r="AM47" s="49">
        <f t="shared" si="5"/>
        <v>705</v>
      </c>
      <c r="AN47" s="122" t="s">
        <v>356</v>
      </c>
      <c r="AO47" s="340"/>
      <c r="AP47" s="314"/>
      <c r="AQ47" s="261"/>
      <c r="AR47" s="261"/>
      <c r="AS47" s="252" t="s">
        <v>153</v>
      </c>
    </row>
    <row r="48" spans="1:159" ht="67.349999999999994" hidden="1" customHeight="1">
      <c r="A48" s="288" t="s">
        <v>357</v>
      </c>
      <c r="B48" s="46">
        <v>44</v>
      </c>
      <c r="C48" s="107" t="s">
        <v>358</v>
      </c>
      <c r="D48" s="107" t="s">
        <v>359</v>
      </c>
      <c r="E48" s="360">
        <v>45474</v>
      </c>
      <c r="F48" s="360">
        <v>45778</v>
      </c>
      <c r="G48" s="359">
        <f>F48-E48</f>
        <v>304</v>
      </c>
      <c r="H48" s="247" t="s">
        <v>103</v>
      </c>
      <c r="I48" s="247"/>
      <c r="J48" s="248" t="s">
        <v>114</v>
      </c>
      <c r="K48" s="248" t="e">
        <f>VLOOKUP(C48,#REF!,3,0)</f>
        <v>#REF!</v>
      </c>
      <c r="L48" s="302">
        <v>45292</v>
      </c>
      <c r="M48" s="248" t="s">
        <v>360</v>
      </c>
      <c r="N48" s="46"/>
      <c r="O48" s="248" t="s">
        <v>105</v>
      </c>
      <c r="P48" s="248" t="s">
        <v>203</v>
      </c>
      <c r="Q48" s="248" t="s">
        <v>156</v>
      </c>
      <c r="R48" s="46" t="s">
        <v>106</v>
      </c>
      <c r="S48" s="254" t="s">
        <v>361</v>
      </c>
      <c r="T48" s="292" t="s">
        <v>77</v>
      </c>
      <c r="U48" s="46" t="s">
        <v>150</v>
      </c>
      <c r="V48" s="254" t="s">
        <v>108</v>
      </c>
      <c r="W48" s="46">
        <v>5</v>
      </c>
      <c r="X48" s="46">
        <v>5</v>
      </c>
      <c r="Y48" s="46">
        <v>2</v>
      </c>
      <c r="Z48" s="46">
        <v>5</v>
      </c>
      <c r="AA48" s="46">
        <v>0</v>
      </c>
      <c r="AB48" s="46">
        <v>5</v>
      </c>
      <c r="AC48" s="46">
        <v>5</v>
      </c>
      <c r="AD48" s="248">
        <f t="shared" si="3"/>
        <v>405</v>
      </c>
      <c r="AE48" s="46">
        <v>3</v>
      </c>
      <c r="AF48" s="46">
        <v>3</v>
      </c>
      <c r="AG48" s="46">
        <v>2</v>
      </c>
      <c r="AH48" s="46">
        <v>5</v>
      </c>
      <c r="AI48" s="46">
        <v>1</v>
      </c>
      <c r="AJ48" s="46">
        <v>3</v>
      </c>
      <c r="AK48" s="46">
        <v>3</v>
      </c>
      <c r="AL48" s="46">
        <f t="shared" si="4"/>
        <v>300</v>
      </c>
      <c r="AM48" s="49">
        <f t="shared" si="5"/>
        <v>705</v>
      </c>
      <c r="AN48" s="328" t="s">
        <v>362</v>
      </c>
      <c r="AO48" s="339" t="s">
        <v>363</v>
      </c>
      <c r="AP48" s="314" t="s">
        <v>364</v>
      </c>
      <c r="AQ48" s="261"/>
      <c r="AR48" s="261"/>
      <c r="AS48" s="252" t="s">
        <v>130</v>
      </c>
    </row>
    <row r="49" spans="1:159" ht="57.6" hidden="1" customHeight="1">
      <c r="A49" s="120" t="s">
        <v>365</v>
      </c>
      <c r="B49" s="46">
        <v>45</v>
      </c>
      <c r="C49" s="107" t="s">
        <v>366</v>
      </c>
      <c r="D49" s="107" t="s">
        <v>367</v>
      </c>
      <c r="E49" s="360">
        <v>45536</v>
      </c>
      <c r="F49" s="360">
        <v>45748</v>
      </c>
      <c r="G49" s="359">
        <f>F49-E49</f>
        <v>212</v>
      </c>
      <c r="H49" s="247" t="s">
        <v>169</v>
      </c>
      <c r="I49" s="247"/>
      <c r="J49" s="248" t="s">
        <v>69</v>
      </c>
      <c r="K49" s="248" t="e">
        <f>VLOOKUP(C49,#REF!,3,0)</f>
        <v>#REF!</v>
      </c>
      <c r="L49" s="301" t="s">
        <v>70</v>
      </c>
      <c r="M49" s="46" t="s">
        <v>71</v>
      </c>
      <c r="N49" s="46"/>
      <c r="O49" s="46" t="s">
        <v>228</v>
      </c>
      <c r="P49" s="248" t="s">
        <v>339</v>
      </c>
      <c r="Q49" s="248" t="s">
        <v>339</v>
      </c>
      <c r="R49" s="248" t="s">
        <v>94</v>
      </c>
      <c r="S49" s="248" t="s">
        <v>121</v>
      </c>
      <c r="T49" s="292" t="s">
        <v>77</v>
      </c>
      <c r="U49" s="46" t="s">
        <v>78</v>
      </c>
      <c r="V49" s="248" t="s">
        <v>98</v>
      </c>
      <c r="W49" s="46">
        <v>5</v>
      </c>
      <c r="X49" s="46">
        <v>5</v>
      </c>
      <c r="Y49" s="46">
        <v>1</v>
      </c>
      <c r="Z49" s="46">
        <v>5</v>
      </c>
      <c r="AA49" s="46">
        <v>1</v>
      </c>
      <c r="AB49" s="46">
        <v>3</v>
      </c>
      <c r="AC49" s="46">
        <v>3</v>
      </c>
      <c r="AD49" s="248">
        <f t="shared" si="3"/>
        <v>345</v>
      </c>
      <c r="AE49" s="46">
        <v>5</v>
      </c>
      <c r="AF49" s="46">
        <v>3</v>
      </c>
      <c r="AG49" s="46">
        <v>2</v>
      </c>
      <c r="AH49" s="46">
        <v>3</v>
      </c>
      <c r="AI49" s="254">
        <v>3</v>
      </c>
      <c r="AJ49" s="46">
        <v>3</v>
      </c>
      <c r="AK49" s="46">
        <v>5</v>
      </c>
      <c r="AL49" s="46">
        <f t="shared" si="4"/>
        <v>360</v>
      </c>
      <c r="AM49" s="49">
        <f t="shared" si="5"/>
        <v>705</v>
      </c>
      <c r="AN49" s="326" t="s">
        <v>368</v>
      </c>
      <c r="AO49" s="338"/>
      <c r="AP49" s="314" t="s">
        <v>369</v>
      </c>
      <c r="AQ49" s="261"/>
      <c r="AR49" s="261" t="s">
        <v>174</v>
      </c>
      <c r="AS49" s="252" t="s">
        <v>153</v>
      </c>
    </row>
    <row r="50" spans="1:159" ht="46.35" customHeight="1">
      <c r="A50" s="46" t="s">
        <v>370</v>
      </c>
      <c r="B50" s="46">
        <v>46</v>
      </c>
      <c r="C50" s="107" t="s">
        <v>371</v>
      </c>
      <c r="D50" s="107" t="s">
        <v>372</v>
      </c>
      <c r="E50" s="360">
        <v>45413</v>
      </c>
      <c r="F50" s="256" t="s">
        <v>70</v>
      </c>
      <c r="G50" s="359">
        <f ca="1">TODAY()-E50</f>
        <v>580</v>
      </c>
      <c r="H50" s="247" t="s">
        <v>68</v>
      </c>
      <c r="I50" s="247"/>
      <c r="J50" s="248" t="s">
        <v>194</v>
      </c>
      <c r="K50" s="248" t="e">
        <f>VLOOKUP(C50,#REF!,3,0)</f>
        <v>#REF!</v>
      </c>
      <c r="L50" s="301" t="s">
        <v>70</v>
      </c>
      <c r="M50" s="248" t="s">
        <v>195</v>
      </c>
      <c r="N50" s="248" t="s">
        <v>213</v>
      </c>
      <c r="O50" s="254" t="s">
        <v>135</v>
      </c>
      <c r="P50" s="248" t="s">
        <v>373</v>
      </c>
      <c r="Q50" s="248" t="s">
        <v>197</v>
      </c>
      <c r="R50" s="254" t="s">
        <v>75</v>
      </c>
      <c r="S50" s="248" t="s">
        <v>213</v>
      </c>
      <c r="T50" s="254" t="s">
        <v>77</v>
      </c>
      <c r="U50" s="367" t="s">
        <v>150</v>
      </c>
      <c r="V50" s="254" t="s">
        <v>79</v>
      </c>
      <c r="W50" s="254">
        <v>3</v>
      </c>
      <c r="X50" s="254">
        <v>5</v>
      </c>
      <c r="Y50" s="254">
        <v>3</v>
      </c>
      <c r="Z50" s="254">
        <v>5</v>
      </c>
      <c r="AA50" s="254">
        <v>0</v>
      </c>
      <c r="AB50" s="254">
        <v>1</v>
      </c>
      <c r="AC50" s="254">
        <v>5</v>
      </c>
      <c r="AD50" s="262">
        <f t="shared" si="3"/>
        <v>330</v>
      </c>
      <c r="AE50" s="254">
        <v>4</v>
      </c>
      <c r="AF50" s="254">
        <v>5</v>
      </c>
      <c r="AG50" s="254">
        <v>2</v>
      </c>
      <c r="AH50" s="254">
        <v>3</v>
      </c>
      <c r="AI50" s="254">
        <v>3</v>
      </c>
      <c r="AJ50" s="254">
        <v>3</v>
      </c>
      <c r="AK50" s="254">
        <v>5</v>
      </c>
      <c r="AL50" s="49">
        <f t="shared" si="4"/>
        <v>375</v>
      </c>
      <c r="AM50" s="324">
        <f t="shared" si="5"/>
        <v>705</v>
      </c>
      <c r="AN50" s="328" t="s">
        <v>374</v>
      </c>
      <c r="AO50" s="339"/>
      <c r="AP50" s="314" t="s">
        <v>375</v>
      </c>
      <c r="AQ50" s="261"/>
      <c r="AR50" s="261"/>
      <c r="AS50" s="252" t="s">
        <v>207</v>
      </c>
    </row>
    <row r="51" spans="1:159" ht="53.1" hidden="1" customHeight="1">
      <c r="A51" s="329"/>
      <c r="B51" s="46">
        <v>47</v>
      </c>
      <c r="C51" s="107" t="s">
        <v>376</v>
      </c>
      <c r="D51" s="327" t="s">
        <v>377</v>
      </c>
      <c r="E51" s="360">
        <v>45536</v>
      </c>
      <c r="F51" s="360">
        <v>45717</v>
      </c>
      <c r="G51" s="359">
        <f>F51-E51</f>
        <v>181</v>
      </c>
      <c r="H51" s="247" t="s">
        <v>68</v>
      </c>
      <c r="I51" s="247"/>
      <c r="J51" s="247" t="s">
        <v>69</v>
      </c>
      <c r="K51" s="248" t="s">
        <v>104</v>
      </c>
      <c r="L51" s="302">
        <v>45536</v>
      </c>
      <c r="M51" s="254" t="s">
        <v>133</v>
      </c>
      <c r="N51" s="254"/>
      <c r="O51" s="248" t="s">
        <v>135</v>
      </c>
      <c r="P51" s="248" t="s">
        <v>135</v>
      </c>
      <c r="Q51" s="248" t="s">
        <v>339</v>
      </c>
      <c r="R51" s="248" t="s">
        <v>120</v>
      </c>
      <c r="S51" s="248" t="s">
        <v>149</v>
      </c>
      <c r="T51" s="254" t="s">
        <v>77</v>
      </c>
      <c r="U51" s="254" t="s">
        <v>138</v>
      </c>
      <c r="V51" s="248" t="s">
        <v>98</v>
      </c>
      <c r="W51" s="254">
        <v>5</v>
      </c>
      <c r="X51" s="254">
        <v>5</v>
      </c>
      <c r="Y51" s="254">
        <v>5</v>
      </c>
      <c r="Z51" s="254">
        <v>5</v>
      </c>
      <c r="AA51" s="254">
        <v>3</v>
      </c>
      <c r="AB51" s="254">
        <v>3</v>
      </c>
      <c r="AC51" s="254">
        <v>3</v>
      </c>
      <c r="AD51" s="248">
        <f t="shared" si="3"/>
        <v>435</v>
      </c>
      <c r="AE51" s="254">
        <v>5</v>
      </c>
      <c r="AF51" s="254">
        <v>4</v>
      </c>
      <c r="AG51" s="254">
        <v>1</v>
      </c>
      <c r="AH51" s="254">
        <v>3</v>
      </c>
      <c r="AI51" s="254">
        <v>1</v>
      </c>
      <c r="AJ51" s="254">
        <v>1</v>
      </c>
      <c r="AK51" s="254">
        <v>3</v>
      </c>
      <c r="AL51" s="46">
        <f t="shared" si="4"/>
        <v>270</v>
      </c>
      <c r="AM51" s="324">
        <f t="shared" si="5"/>
        <v>705</v>
      </c>
      <c r="AN51" s="44" t="s">
        <v>378</v>
      </c>
      <c r="AO51" s="343"/>
      <c r="AP51" s="314" t="s">
        <v>379</v>
      </c>
      <c r="AQ51" s="261"/>
      <c r="AR51" s="261" t="s">
        <v>380</v>
      </c>
      <c r="AS51" s="252" t="s">
        <v>153</v>
      </c>
    </row>
    <row r="52" spans="1:159" ht="60.6" customHeight="1">
      <c r="A52" s="46"/>
      <c r="B52" s="46">
        <v>48</v>
      </c>
      <c r="C52" s="403" t="s">
        <v>381</v>
      </c>
      <c r="D52" s="114" t="s">
        <v>382</v>
      </c>
      <c r="E52" s="360">
        <v>45658</v>
      </c>
      <c r="F52" s="256" t="s">
        <v>70</v>
      </c>
      <c r="G52" s="359">
        <f ca="1">TODAY()-E52</f>
        <v>335</v>
      </c>
      <c r="H52" s="249" t="s">
        <v>103</v>
      </c>
      <c r="I52" s="250"/>
      <c r="J52" s="46" t="s">
        <v>69</v>
      </c>
      <c r="K52" s="248" t="e">
        <f>VLOOKUP(C52,#REF!,3,0)</f>
        <v>#REF!</v>
      </c>
      <c r="L52" s="292" t="s">
        <v>70</v>
      </c>
      <c r="M52" s="46" t="s">
        <v>383</v>
      </c>
      <c r="N52" s="46"/>
      <c r="O52" s="46" t="s">
        <v>221</v>
      </c>
      <c r="P52" s="46" t="s">
        <v>221</v>
      </c>
      <c r="Q52" s="46"/>
      <c r="R52" s="46" t="s">
        <v>106</v>
      </c>
      <c r="S52" s="254"/>
      <c r="T52" s="46" t="s">
        <v>77</v>
      </c>
      <c r="U52" s="46" t="s">
        <v>138</v>
      </c>
      <c r="V52" s="254"/>
      <c r="W52" s="248">
        <v>3</v>
      </c>
      <c r="X52" s="248">
        <v>5</v>
      </c>
      <c r="Y52" s="248">
        <v>1</v>
      </c>
      <c r="Z52" s="248">
        <v>5</v>
      </c>
      <c r="AA52" s="248">
        <v>0</v>
      </c>
      <c r="AB52" s="248">
        <v>1</v>
      </c>
      <c r="AC52" s="248">
        <v>5</v>
      </c>
      <c r="AD52" s="248">
        <f t="shared" si="3"/>
        <v>300</v>
      </c>
      <c r="AE52" s="248">
        <v>5</v>
      </c>
      <c r="AF52" s="248">
        <v>5</v>
      </c>
      <c r="AG52" s="248">
        <v>3</v>
      </c>
      <c r="AH52" s="248">
        <v>3</v>
      </c>
      <c r="AI52" s="248">
        <v>3</v>
      </c>
      <c r="AJ52" s="248">
        <v>3</v>
      </c>
      <c r="AK52" s="248">
        <v>5</v>
      </c>
      <c r="AL52" s="46">
        <f t="shared" si="4"/>
        <v>405</v>
      </c>
      <c r="AM52" s="49">
        <f t="shared" si="5"/>
        <v>705</v>
      </c>
      <c r="AN52" s="122" t="s">
        <v>245</v>
      </c>
      <c r="AO52" s="340"/>
      <c r="AP52" s="314"/>
      <c r="AQ52" s="261"/>
      <c r="AR52" s="261"/>
      <c r="AS52" s="252" t="s">
        <v>207</v>
      </c>
    </row>
    <row r="53" spans="1:159" ht="18" hidden="1" customHeight="1">
      <c r="A53" s="46"/>
      <c r="B53" s="46">
        <v>49</v>
      </c>
      <c r="C53" s="403" t="s">
        <v>384</v>
      </c>
      <c r="D53" s="107" t="s">
        <v>385</v>
      </c>
      <c r="E53" s="360">
        <v>44927</v>
      </c>
      <c r="F53" s="256" t="s">
        <v>70</v>
      </c>
      <c r="G53" s="359">
        <f ca="1">TODAY()-E53</f>
        <v>1066</v>
      </c>
      <c r="H53" s="247" t="s">
        <v>68</v>
      </c>
      <c r="I53" s="247"/>
      <c r="J53" s="247" t="s">
        <v>114</v>
      </c>
      <c r="K53" s="248" t="e">
        <f>VLOOKUP(C53,#REF!,3,0)</f>
        <v>#REF!</v>
      </c>
      <c r="L53" s="305">
        <v>44927</v>
      </c>
      <c r="M53" s="247" t="s">
        <v>116</v>
      </c>
      <c r="N53" s="247"/>
      <c r="O53" s="247" t="s">
        <v>105</v>
      </c>
      <c r="P53" s="247" t="s">
        <v>386</v>
      </c>
      <c r="Q53" s="247" t="s">
        <v>387</v>
      </c>
      <c r="R53" s="247" t="s">
        <v>106</v>
      </c>
      <c r="S53" s="247" t="s">
        <v>361</v>
      </c>
      <c r="T53" s="46" t="s">
        <v>77</v>
      </c>
      <c r="U53" s="46" t="s">
        <v>97</v>
      </c>
      <c r="V53" s="247" t="s">
        <v>108</v>
      </c>
      <c r="W53" s="247">
        <v>5</v>
      </c>
      <c r="X53" s="247">
        <v>5</v>
      </c>
      <c r="Y53" s="247">
        <v>2</v>
      </c>
      <c r="Z53" s="247">
        <v>5</v>
      </c>
      <c r="AA53" s="247">
        <v>5</v>
      </c>
      <c r="AB53" s="247">
        <v>3</v>
      </c>
      <c r="AC53" s="247">
        <v>5</v>
      </c>
      <c r="AD53" s="248">
        <f t="shared" si="3"/>
        <v>450</v>
      </c>
      <c r="AE53" s="247">
        <v>4</v>
      </c>
      <c r="AF53" s="247">
        <v>2</v>
      </c>
      <c r="AG53" s="247">
        <v>1</v>
      </c>
      <c r="AH53" s="247">
        <v>5</v>
      </c>
      <c r="AI53" s="247">
        <v>3</v>
      </c>
      <c r="AJ53" s="247">
        <v>1</v>
      </c>
      <c r="AK53" s="247">
        <v>1</v>
      </c>
      <c r="AL53" s="46">
        <f t="shared" si="4"/>
        <v>255</v>
      </c>
      <c r="AM53" s="49">
        <f t="shared" si="5"/>
        <v>705</v>
      </c>
      <c r="AN53" s="108" t="s">
        <v>388</v>
      </c>
      <c r="AO53" s="342" t="s">
        <v>389</v>
      </c>
      <c r="AP53" s="325">
        <f>(50000000*0.005/20)*12</f>
        <v>150000</v>
      </c>
      <c r="AQ53" s="261"/>
      <c r="AR53" s="261" t="s">
        <v>390</v>
      </c>
      <c r="AS53" s="252" t="s">
        <v>130</v>
      </c>
      <c r="AT53" s="48" t="s">
        <v>391</v>
      </c>
    </row>
    <row r="54" spans="1:159" s="54" customFormat="1" ht="68.849999999999994" hidden="1" customHeight="1">
      <c r="A54" s="46" t="s">
        <v>392</v>
      </c>
      <c r="B54" s="46">
        <v>50</v>
      </c>
      <c r="C54" s="107" t="s">
        <v>393</v>
      </c>
      <c r="D54" s="107" t="s">
        <v>394</v>
      </c>
      <c r="E54" s="360">
        <v>45444</v>
      </c>
      <c r="F54" s="360">
        <v>45809</v>
      </c>
      <c r="G54" s="359">
        <f>F54-E54</f>
        <v>365</v>
      </c>
      <c r="H54" s="247" t="s">
        <v>169</v>
      </c>
      <c r="I54" s="247"/>
      <c r="J54" s="248" t="s">
        <v>194</v>
      </c>
      <c r="K54" s="248" t="e">
        <f>VLOOKUP(C54,#REF!,3,0)</f>
        <v>#REF!</v>
      </c>
      <c r="L54" s="301" t="s">
        <v>70</v>
      </c>
      <c r="M54" s="248" t="s">
        <v>195</v>
      </c>
      <c r="N54" s="248" t="s">
        <v>213</v>
      </c>
      <c r="O54" s="46" t="s">
        <v>117</v>
      </c>
      <c r="P54" s="248" t="s">
        <v>395</v>
      </c>
      <c r="Q54" s="248" t="s">
        <v>197</v>
      </c>
      <c r="R54" s="46" t="s">
        <v>106</v>
      </c>
      <c r="S54" s="248" t="s">
        <v>213</v>
      </c>
      <c r="T54" s="46" t="s">
        <v>77</v>
      </c>
      <c r="U54" s="46" t="s">
        <v>78</v>
      </c>
      <c r="V54" s="254"/>
      <c r="W54" s="46">
        <v>3</v>
      </c>
      <c r="X54" s="46">
        <v>5</v>
      </c>
      <c r="Y54" s="46">
        <v>5</v>
      </c>
      <c r="Z54" s="46">
        <v>5</v>
      </c>
      <c r="AA54" s="46">
        <v>3</v>
      </c>
      <c r="AB54" s="46">
        <v>3</v>
      </c>
      <c r="AC54" s="46">
        <v>3</v>
      </c>
      <c r="AD54" s="248">
        <f t="shared" si="3"/>
        <v>405</v>
      </c>
      <c r="AE54" s="46">
        <v>3</v>
      </c>
      <c r="AF54" s="46">
        <v>4</v>
      </c>
      <c r="AG54" s="46">
        <v>2</v>
      </c>
      <c r="AH54" s="46">
        <v>5</v>
      </c>
      <c r="AI54" s="46">
        <v>3</v>
      </c>
      <c r="AJ54" s="46">
        <v>1</v>
      </c>
      <c r="AK54" s="46">
        <v>1</v>
      </c>
      <c r="AL54" s="46">
        <f t="shared" si="4"/>
        <v>285</v>
      </c>
      <c r="AM54" s="49">
        <f t="shared" si="5"/>
        <v>690</v>
      </c>
      <c r="AN54" s="291" t="s">
        <v>396</v>
      </c>
      <c r="AO54" s="341"/>
      <c r="AP54" s="314" t="s">
        <v>397</v>
      </c>
      <c r="AQ54" s="261"/>
      <c r="AR54" s="261"/>
      <c r="AS54" s="252" t="s">
        <v>153</v>
      </c>
      <c r="AT54" s="48"/>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c r="CR54" s="48"/>
      <c r="CS54" s="48"/>
      <c r="CT54" s="48"/>
      <c r="CU54" s="48"/>
      <c r="CV54" s="48"/>
      <c r="CW54" s="48"/>
      <c r="CX54" s="48"/>
      <c r="CY54" s="48"/>
      <c r="CZ54" s="48"/>
      <c r="DA54" s="48"/>
      <c r="DB54" s="48"/>
      <c r="DC54" s="48"/>
      <c r="DD54" s="48"/>
      <c r="DE54" s="48"/>
      <c r="DF54" s="48"/>
      <c r="DG54" s="48"/>
      <c r="DH54" s="48"/>
      <c r="DI54" s="48"/>
      <c r="DJ54" s="48"/>
      <c r="DK54" s="48"/>
      <c r="DL54" s="48"/>
      <c r="DM54" s="48"/>
      <c r="DN54" s="48"/>
      <c r="DO54" s="48"/>
      <c r="DP54" s="48"/>
      <c r="DQ54" s="48"/>
      <c r="DR54" s="48"/>
      <c r="DS54" s="48"/>
      <c r="DT54" s="48"/>
      <c r="DU54" s="48"/>
      <c r="DV54" s="48"/>
      <c r="DW54" s="48"/>
      <c r="DX54" s="48"/>
      <c r="DY54" s="48"/>
      <c r="DZ54" s="48"/>
      <c r="EA54" s="48"/>
      <c r="EB54" s="48"/>
      <c r="EC54" s="48"/>
      <c r="ED54" s="48"/>
      <c r="EE54" s="48"/>
      <c r="EF54" s="48"/>
      <c r="EG54" s="48"/>
      <c r="EH54" s="48"/>
      <c r="EI54" s="48"/>
      <c r="EJ54" s="48"/>
      <c r="EK54" s="48"/>
      <c r="EL54" s="48"/>
      <c r="EM54" s="48"/>
      <c r="EN54" s="48"/>
      <c r="EO54" s="48"/>
      <c r="EP54" s="48"/>
      <c r="EQ54" s="48"/>
      <c r="ER54" s="48"/>
      <c r="ES54" s="48"/>
      <c r="ET54" s="48"/>
      <c r="EU54" s="48"/>
      <c r="EV54" s="48"/>
      <c r="EW54" s="48"/>
      <c r="EX54" s="48"/>
      <c r="EY54" s="48"/>
      <c r="EZ54" s="48"/>
      <c r="FA54" s="48"/>
      <c r="FB54" s="48"/>
      <c r="FC54" s="48"/>
    </row>
    <row r="55" spans="1:159" ht="307.8">
      <c r="A55" s="329"/>
      <c r="B55" s="46">
        <v>51</v>
      </c>
      <c r="C55" s="403" t="s">
        <v>398</v>
      </c>
      <c r="D55" s="327" t="s">
        <v>399</v>
      </c>
      <c r="E55" s="360">
        <v>45536</v>
      </c>
      <c r="F55" s="256" t="s">
        <v>70</v>
      </c>
      <c r="G55" s="359">
        <f ca="1">TODAY()-E55</f>
        <v>457</v>
      </c>
      <c r="H55" s="247" t="s">
        <v>68</v>
      </c>
      <c r="I55" s="247"/>
      <c r="J55" s="247" t="s">
        <v>69</v>
      </c>
      <c r="K55" s="248" t="s">
        <v>88</v>
      </c>
      <c r="L55" s="302">
        <v>45536</v>
      </c>
      <c r="M55" s="46" t="s">
        <v>133</v>
      </c>
      <c r="N55" s="46" t="s">
        <v>94</v>
      </c>
      <c r="O55" s="248" t="s">
        <v>345</v>
      </c>
      <c r="P55" s="248" t="s">
        <v>345</v>
      </c>
      <c r="Q55" s="248" t="s">
        <v>339</v>
      </c>
      <c r="R55" s="46" t="s">
        <v>400</v>
      </c>
      <c r="S55" s="248" t="s">
        <v>149</v>
      </c>
      <c r="T55" s="292" t="s">
        <v>77</v>
      </c>
      <c r="U55" s="46" t="s">
        <v>138</v>
      </c>
      <c r="V55" s="260" t="s">
        <v>98</v>
      </c>
      <c r="W55" s="46">
        <v>3</v>
      </c>
      <c r="X55" s="46">
        <v>5</v>
      </c>
      <c r="Y55" s="46">
        <v>1</v>
      </c>
      <c r="Z55" s="46">
        <v>5</v>
      </c>
      <c r="AA55" s="46">
        <v>1</v>
      </c>
      <c r="AB55" s="46">
        <v>3</v>
      </c>
      <c r="AC55" s="46">
        <v>5</v>
      </c>
      <c r="AD55" s="248">
        <f t="shared" si="3"/>
        <v>345</v>
      </c>
      <c r="AE55" s="46">
        <v>5</v>
      </c>
      <c r="AF55" s="46">
        <v>5</v>
      </c>
      <c r="AG55" s="46">
        <v>3</v>
      </c>
      <c r="AH55" s="46">
        <v>3</v>
      </c>
      <c r="AI55" s="46">
        <v>1</v>
      </c>
      <c r="AJ55" s="46">
        <v>3</v>
      </c>
      <c r="AK55" s="46">
        <v>3</v>
      </c>
      <c r="AL55" s="49">
        <f t="shared" si="4"/>
        <v>345</v>
      </c>
      <c r="AM55" s="324">
        <f t="shared" si="5"/>
        <v>690</v>
      </c>
      <c r="AN55" s="291" t="s">
        <v>401</v>
      </c>
      <c r="AO55" s="341"/>
      <c r="AP55" s="314" t="s">
        <v>402</v>
      </c>
      <c r="AQ55" s="261"/>
      <c r="AR55" s="261"/>
      <c r="AS55" s="252" t="s">
        <v>153</v>
      </c>
    </row>
    <row r="56" spans="1:159" ht="34.5" customHeight="1">
      <c r="A56" s="329" t="s">
        <v>403</v>
      </c>
      <c r="B56" s="46">
        <v>52</v>
      </c>
      <c r="C56" s="249" t="s">
        <v>404</v>
      </c>
      <c r="D56" s="114" t="s">
        <v>405</v>
      </c>
      <c r="E56" s="360">
        <v>45323</v>
      </c>
      <c r="F56" s="256" t="s">
        <v>70</v>
      </c>
      <c r="G56" s="359">
        <f ca="1">TODAY()-E56</f>
        <v>670</v>
      </c>
      <c r="H56" s="249" t="s">
        <v>103</v>
      </c>
      <c r="I56" s="250"/>
      <c r="J56" s="46" t="s">
        <v>69</v>
      </c>
      <c r="K56" s="248" t="s">
        <v>88</v>
      </c>
      <c r="L56" s="292" t="s">
        <v>70</v>
      </c>
      <c r="M56" s="46" t="s">
        <v>71</v>
      </c>
      <c r="N56" s="46"/>
      <c r="O56" s="46" t="s">
        <v>315</v>
      </c>
      <c r="P56" s="46" t="s">
        <v>315</v>
      </c>
      <c r="Q56" s="46" t="s">
        <v>339</v>
      </c>
      <c r="R56" s="46" t="s">
        <v>94</v>
      </c>
      <c r="S56" s="254" t="s">
        <v>406</v>
      </c>
      <c r="T56" s="46" t="s">
        <v>77</v>
      </c>
      <c r="U56" s="365" t="s">
        <v>138</v>
      </c>
      <c r="V56" s="254" t="s">
        <v>108</v>
      </c>
      <c r="W56" s="46">
        <v>5</v>
      </c>
      <c r="X56" s="46">
        <v>5</v>
      </c>
      <c r="Y56" s="46">
        <v>4</v>
      </c>
      <c r="Z56" s="46">
        <v>5</v>
      </c>
      <c r="AA56" s="46">
        <v>3</v>
      </c>
      <c r="AB56" s="46">
        <v>3</v>
      </c>
      <c r="AC56" s="46">
        <v>3</v>
      </c>
      <c r="AD56" s="248">
        <f t="shared" si="3"/>
        <v>420</v>
      </c>
      <c r="AE56" s="46">
        <v>5</v>
      </c>
      <c r="AF56" s="46">
        <v>4</v>
      </c>
      <c r="AG56" s="46">
        <v>1</v>
      </c>
      <c r="AH56" s="46">
        <v>3</v>
      </c>
      <c r="AI56" s="46">
        <v>1</v>
      </c>
      <c r="AJ56" s="46">
        <v>1</v>
      </c>
      <c r="AK56" s="46">
        <v>3</v>
      </c>
      <c r="AL56" s="46">
        <f t="shared" si="4"/>
        <v>270</v>
      </c>
      <c r="AM56" s="49">
        <f t="shared" si="5"/>
        <v>690</v>
      </c>
      <c r="AN56" s="44" t="s">
        <v>407</v>
      </c>
      <c r="AO56" s="343"/>
      <c r="AP56" s="314" t="s">
        <v>408</v>
      </c>
      <c r="AQ56" s="261"/>
      <c r="AR56" s="261"/>
      <c r="AS56" s="252" t="s">
        <v>130</v>
      </c>
      <c r="AT56" s="263"/>
      <c r="AU56" s="263"/>
      <c r="AV56" s="263"/>
      <c r="AW56" s="263"/>
      <c r="AX56" s="263"/>
      <c r="AY56" s="263"/>
      <c r="AZ56" s="263"/>
      <c r="BA56" s="263"/>
      <c r="BB56" s="263"/>
      <c r="BC56" s="263"/>
      <c r="BD56" s="263"/>
      <c r="BE56" s="263"/>
      <c r="BF56" s="263"/>
      <c r="BG56" s="263"/>
      <c r="BH56" s="263"/>
      <c r="BI56" s="263"/>
      <c r="BJ56" s="263"/>
      <c r="BK56" s="263"/>
      <c r="BL56" s="263"/>
      <c r="BM56" s="263"/>
      <c r="BN56" s="263"/>
      <c r="BO56" s="263"/>
      <c r="BP56" s="263"/>
      <c r="BQ56" s="263"/>
      <c r="BR56" s="263"/>
      <c r="BS56" s="263"/>
      <c r="BT56" s="263"/>
      <c r="BU56" s="263"/>
      <c r="BV56" s="263"/>
      <c r="BW56" s="263"/>
      <c r="BX56" s="263"/>
      <c r="BY56" s="263"/>
      <c r="BZ56" s="263"/>
      <c r="CA56" s="263"/>
      <c r="CB56" s="263"/>
      <c r="CC56" s="263"/>
      <c r="CD56" s="263"/>
      <c r="CE56" s="263"/>
      <c r="CF56" s="263"/>
      <c r="CG56" s="263"/>
      <c r="CH56" s="263"/>
      <c r="CI56" s="263"/>
      <c r="CJ56" s="263"/>
      <c r="CK56" s="263"/>
      <c r="CL56" s="263"/>
      <c r="CM56" s="263"/>
      <c r="CN56" s="263"/>
      <c r="CO56" s="263"/>
      <c r="CP56" s="263"/>
      <c r="CQ56" s="263"/>
      <c r="CR56" s="263"/>
      <c r="CS56" s="263"/>
      <c r="CT56" s="263"/>
      <c r="CU56" s="263"/>
      <c r="CV56" s="263"/>
      <c r="CW56" s="263"/>
      <c r="CX56" s="263"/>
      <c r="CY56" s="263"/>
      <c r="CZ56" s="263"/>
      <c r="DA56" s="263"/>
      <c r="DB56" s="263"/>
      <c r="DC56" s="263"/>
      <c r="DD56" s="263"/>
      <c r="DE56" s="263"/>
      <c r="DF56" s="263"/>
      <c r="DG56" s="263"/>
      <c r="DH56" s="263"/>
      <c r="DI56" s="263"/>
      <c r="DJ56" s="263"/>
      <c r="DK56" s="263"/>
      <c r="DL56" s="263"/>
      <c r="DM56" s="263"/>
      <c r="DN56" s="263"/>
      <c r="DO56" s="263"/>
      <c r="DP56" s="263"/>
      <c r="DQ56" s="263"/>
      <c r="DR56" s="263"/>
      <c r="DS56" s="263"/>
      <c r="DT56" s="263"/>
      <c r="DU56" s="263"/>
      <c r="DV56" s="263"/>
      <c r="DW56" s="263"/>
      <c r="DX56" s="263"/>
      <c r="DY56" s="263"/>
      <c r="DZ56" s="263"/>
      <c r="EA56" s="263"/>
      <c r="EB56" s="263"/>
      <c r="EC56" s="263"/>
      <c r="ED56" s="263"/>
      <c r="EE56" s="263"/>
      <c r="EF56" s="263"/>
      <c r="EG56" s="263"/>
      <c r="EH56" s="263"/>
      <c r="EI56" s="263"/>
      <c r="EJ56" s="263"/>
      <c r="EK56" s="263"/>
      <c r="EL56" s="263"/>
      <c r="EM56" s="263"/>
      <c r="EN56" s="263"/>
      <c r="EO56" s="263"/>
      <c r="EP56" s="263"/>
      <c r="EQ56" s="263"/>
      <c r="ER56" s="263"/>
      <c r="ES56" s="263"/>
      <c r="ET56" s="263"/>
      <c r="EU56" s="263"/>
      <c r="EV56" s="263"/>
      <c r="EW56" s="263"/>
      <c r="EX56" s="263"/>
      <c r="EY56" s="263"/>
      <c r="EZ56" s="263"/>
      <c r="FA56" s="263"/>
      <c r="FB56" s="263"/>
      <c r="FC56" s="263"/>
    </row>
    <row r="57" spans="1:159" ht="45.6" hidden="1" customHeight="1">
      <c r="A57" s="46"/>
      <c r="B57" s="46">
        <v>53</v>
      </c>
      <c r="C57" s="107" t="s">
        <v>409</v>
      </c>
      <c r="D57" s="107" t="s">
        <v>410</v>
      </c>
      <c r="E57" s="360">
        <v>45139</v>
      </c>
      <c r="F57" s="360">
        <v>45901</v>
      </c>
      <c r="G57" s="359">
        <f>F57-E57</f>
        <v>762</v>
      </c>
      <c r="H57" s="247" t="s">
        <v>68</v>
      </c>
      <c r="I57" s="247"/>
      <c r="J57" s="248" t="s">
        <v>114</v>
      </c>
      <c r="K57" s="248" t="s">
        <v>104</v>
      </c>
      <c r="L57" s="301" t="s">
        <v>70</v>
      </c>
      <c r="M57" s="46" t="s">
        <v>116</v>
      </c>
      <c r="N57" s="46"/>
      <c r="O57" s="46" t="s">
        <v>97</v>
      </c>
      <c r="P57" s="248" t="s">
        <v>138</v>
      </c>
      <c r="Q57" s="248" t="s">
        <v>411</v>
      </c>
      <c r="R57" s="46" t="s">
        <v>75</v>
      </c>
      <c r="S57" s="248" t="s">
        <v>121</v>
      </c>
      <c r="T57" s="46" t="s">
        <v>77</v>
      </c>
      <c r="U57" s="46" t="s">
        <v>138</v>
      </c>
      <c r="V57" s="248" t="s">
        <v>79</v>
      </c>
      <c r="W57" s="46">
        <v>5</v>
      </c>
      <c r="X57" s="46">
        <v>5</v>
      </c>
      <c r="Y57" s="46">
        <v>5</v>
      </c>
      <c r="Z57" s="46">
        <v>5</v>
      </c>
      <c r="AA57" s="46">
        <v>3</v>
      </c>
      <c r="AB57" s="46">
        <v>5</v>
      </c>
      <c r="AC57" s="46">
        <v>3</v>
      </c>
      <c r="AD57" s="248">
        <f t="shared" si="3"/>
        <v>465</v>
      </c>
      <c r="AE57" s="46">
        <v>3</v>
      </c>
      <c r="AF57" s="46">
        <v>2</v>
      </c>
      <c r="AG57" s="46">
        <v>2</v>
      </c>
      <c r="AH57" s="46">
        <v>5</v>
      </c>
      <c r="AI57" s="46">
        <v>1</v>
      </c>
      <c r="AJ57" s="46">
        <v>1</v>
      </c>
      <c r="AK57" s="46">
        <v>1</v>
      </c>
      <c r="AL57" s="46">
        <f t="shared" si="4"/>
        <v>225</v>
      </c>
      <c r="AM57" s="49">
        <f t="shared" si="5"/>
        <v>690</v>
      </c>
      <c r="AN57" s="291" t="s">
        <v>412</v>
      </c>
      <c r="AO57" s="341" t="s">
        <v>413</v>
      </c>
      <c r="AP57" s="314" t="s">
        <v>414</v>
      </c>
      <c r="AQ57" s="261"/>
      <c r="AR57" s="353" t="s">
        <v>415</v>
      </c>
      <c r="AS57" s="252" t="s">
        <v>130</v>
      </c>
    </row>
    <row r="58" spans="1:159" ht="44.1" customHeight="1">
      <c r="A58" s="46"/>
      <c r="B58" s="46">
        <v>54</v>
      </c>
      <c r="C58" s="114" t="s">
        <v>416</v>
      </c>
      <c r="D58" s="114" t="s">
        <v>417</v>
      </c>
      <c r="E58" s="360">
        <v>45658</v>
      </c>
      <c r="F58" s="256" t="s">
        <v>70</v>
      </c>
      <c r="G58" s="359">
        <f ca="1">TODAY()-E58</f>
        <v>335</v>
      </c>
      <c r="H58" s="249" t="s">
        <v>68</v>
      </c>
      <c r="I58" s="249"/>
      <c r="J58" s="248" t="s">
        <v>69</v>
      </c>
      <c r="K58" s="248" t="e">
        <f>VLOOKUP(C58,#REF!,3,0)</f>
        <v>#REF!</v>
      </c>
      <c r="L58" s="257" t="s">
        <v>70</v>
      </c>
      <c r="M58" s="254" t="s">
        <v>71</v>
      </c>
      <c r="N58" s="254" t="s">
        <v>70</v>
      </c>
      <c r="O58" s="254" t="s">
        <v>135</v>
      </c>
      <c r="P58" s="254" t="s">
        <v>94</v>
      </c>
      <c r="Q58" s="254" t="s">
        <v>305</v>
      </c>
      <c r="R58" s="254" t="s">
        <v>106</v>
      </c>
      <c r="S58" s="254"/>
      <c r="T58" s="258" t="s">
        <v>77</v>
      </c>
      <c r="U58" s="258" t="s">
        <v>78</v>
      </c>
      <c r="V58" s="254" t="s">
        <v>108</v>
      </c>
      <c r="W58" s="254">
        <v>3</v>
      </c>
      <c r="X58" s="254">
        <v>5</v>
      </c>
      <c r="Y58" s="254">
        <v>1</v>
      </c>
      <c r="Z58" s="254">
        <v>3</v>
      </c>
      <c r="AA58" s="254">
        <v>0</v>
      </c>
      <c r="AB58" s="254">
        <v>5</v>
      </c>
      <c r="AC58" s="254">
        <v>3</v>
      </c>
      <c r="AD58" s="248">
        <f t="shared" si="3"/>
        <v>300</v>
      </c>
      <c r="AE58" s="254">
        <v>5</v>
      </c>
      <c r="AF58" s="254">
        <v>5</v>
      </c>
      <c r="AG58" s="254">
        <v>4</v>
      </c>
      <c r="AH58" s="254">
        <v>3</v>
      </c>
      <c r="AI58" s="254">
        <v>3</v>
      </c>
      <c r="AJ58" s="254">
        <v>3</v>
      </c>
      <c r="AK58" s="254">
        <v>3</v>
      </c>
      <c r="AL58" s="46">
        <f t="shared" si="4"/>
        <v>390</v>
      </c>
      <c r="AM58" s="254">
        <f t="shared" si="5"/>
        <v>690</v>
      </c>
      <c r="AN58" s="122" t="s">
        <v>172</v>
      </c>
      <c r="AO58" s="340"/>
      <c r="AP58" s="314"/>
      <c r="AQ58" s="261"/>
      <c r="AR58" s="261" t="s">
        <v>418</v>
      </c>
      <c r="AS58" s="252" t="s">
        <v>207</v>
      </c>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c r="BS58" s="54"/>
      <c r="BT58" s="54"/>
      <c r="BU58" s="54"/>
      <c r="BV58" s="54"/>
      <c r="BW58" s="54"/>
      <c r="BX58" s="54"/>
      <c r="BY58" s="54"/>
      <c r="BZ58" s="54"/>
      <c r="CA58" s="54"/>
      <c r="CB58" s="54"/>
      <c r="CC58" s="54"/>
      <c r="CD58" s="54"/>
      <c r="CE58" s="54"/>
      <c r="CF58" s="54"/>
      <c r="CG58" s="54"/>
      <c r="CH58" s="54"/>
      <c r="CI58" s="54"/>
      <c r="CJ58" s="54"/>
      <c r="CK58" s="54"/>
      <c r="CL58" s="54"/>
      <c r="CM58" s="54"/>
      <c r="CN58" s="54"/>
      <c r="CO58" s="54"/>
      <c r="CP58" s="54"/>
      <c r="CQ58" s="54"/>
      <c r="CR58" s="54"/>
      <c r="CS58" s="54"/>
      <c r="CT58" s="54"/>
      <c r="CU58" s="54"/>
      <c r="CV58" s="54"/>
      <c r="CW58" s="54"/>
      <c r="CX58" s="54"/>
      <c r="CY58" s="54"/>
      <c r="CZ58" s="54"/>
      <c r="DA58" s="54"/>
      <c r="DB58" s="54"/>
      <c r="DC58" s="54"/>
      <c r="DD58" s="54"/>
      <c r="DE58" s="54"/>
      <c r="DF58" s="54"/>
      <c r="DG58" s="54"/>
      <c r="DH58" s="54"/>
      <c r="DI58" s="54"/>
      <c r="DJ58" s="54"/>
      <c r="DK58" s="54"/>
      <c r="DL58" s="54"/>
      <c r="DM58" s="54"/>
      <c r="DN58" s="54"/>
      <c r="DO58" s="54"/>
      <c r="DP58" s="54"/>
      <c r="DQ58" s="54"/>
      <c r="DR58" s="54"/>
      <c r="DS58" s="54"/>
      <c r="DT58" s="54"/>
      <c r="DU58" s="54"/>
      <c r="DV58" s="54"/>
      <c r="DW58" s="54"/>
      <c r="DX58" s="54"/>
      <c r="DY58" s="54"/>
      <c r="DZ58" s="54"/>
      <c r="EA58" s="54"/>
      <c r="EB58" s="54"/>
      <c r="EC58" s="54"/>
      <c r="ED58" s="54"/>
      <c r="EE58" s="54"/>
      <c r="EF58" s="54"/>
      <c r="EG58" s="54"/>
      <c r="EH58" s="54"/>
      <c r="EI58" s="54"/>
      <c r="EJ58" s="54"/>
      <c r="EK58" s="54"/>
      <c r="EL58" s="54"/>
      <c r="EM58" s="54"/>
      <c r="EN58" s="54"/>
      <c r="EO58" s="54"/>
      <c r="EP58" s="54"/>
      <c r="EQ58" s="54"/>
      <c r="ER58" s="54"/>
      <c r="ES58" s="54"/>
      <c r="ET58" s="54"/>
      <c r="EU58" s="54"/>
      <c r="EV58" s="54"/>
      <c r="EW58" s="54"/>
      <c r="EX58" s="54"/>
      <c r="EY58" s="54"/>
      <c r="EZ58" s="54"/>
      <c r="FA58" s="54"/>
      <c r="FB58" s="54"/>
      <c r="FC58" s="54"/>
    </row>
    <row r="59" spans="1:159" s="299" customFormat="1" ht="103.35" hidden="1" customHeight="1">
      <c r="A59" s="46"/>
      <c r="B59" s="46">
        <v>55</v>
      </c>
      <c r="C59" s="114" t="s">
        <v>419</v>
      </c>
      <c r="D59" s="114" t="s">
        <v>420</v>
      </c>
      <c r="E59" s="360">
        <v>45566</v>
      </c>
      <c r="F59" s="360">
        <v>45717</v>
      </c>
      <c r="G59" s="359">
        <f>F59-E59</f>
        <v>151</v>
      </c>
      <c r="H59" s="249" t="s">
        <v>103</v>
      </c>
      <c r="I59" s="249"/>
      <c r="J59" s="248" t="s">
        <v>69</v>
      </c>
      <c r="K59" s="248" t="s">
        <v>104</v>
      </c>
      <c r="L59" s="331">
        <v>45566</v>
      </c>
      <c r="M59" s="254" t="s">
        <v>71</v>
      </c>
      <c r="N59" s="254" t="s">
        <v>94</v>
      </c>
      <c r="O59" s="254" t="s">
        <v>135</v>
      </c>
      <c r="P59" s="254" t="s">
        <v>135</v>
      </c>
      <c r="Q59" s="254" t="s">
        <v>94</v>
      </c>
      <c r="R59" s="254" t="s">
        <v>106</v>
      </c>
      <c r="S59" s="257"/>
      <c r="T59" s="254" t="s">
        <v>77</v>
      </c>
      <c r="U59" s="254" t="s">
        <v>150</v>
      </c>
      <c r="V59" s="254" t="s">
        <v>108</v>
      </c>
      <c r="W59" s="254">
        <v>3</v>
      </c>
      <c r="X59" s="254">
        <v>5</v>
      </c>
      <c r="Y59" s="254">
        <v>1</v>
      </c>
      <c r="Z59" s="254">
        <v>5</v>
      </c>
      <c r="AA59" s="254">
        <v>0</v>
      </c>
      <c r="AB59" s="254">
        <v>5</v>
      </c>
      <c r="AC59" s="254">
        <v>3</v>
      </c>
      <c r="AD59" s="248">
        <f t="shared" si="3"/>
        <v>330</v>
      </c>
      <c r="AE59" s="254">
        <v>5</v>
      </c>
      <c r="AF59" s="254">
        <v>5</v>
      </c>
      <c r="AG59" s="254">
        <v>2</v>
      </c>
      <c r="AH59" s="254">
        <v>3</v>
      </c>
      <c r="AI59" s="254">
        <v>3</v>
      </c>
      <c r="AJ59" s="254">
        <v>3</v>
      </c>
      <c r="AK59" s="254">
        <v>3</v>
      </c>
      <c r="AL59" s="46">
        <f t="shared" si="4"/>
        <v>360</v>
      </c>
      <c r="AM59" s="254">
        <f t="shared" si="5"/>
        <v>690</v>
      </c>
      <c r="AN59" s="122" t="s">
        <v>421</v>
      </c>
      <c r="AO59" s="340"/>
      <c r="AP59" s="314" t="s">
        <v>422</v>
      </c>
      <c r="AQ59" s="261"/>
      <c r="AR59" s="261"/>
      <c r="AS59" s="252" t="s">
        <v>153</v>
      </c>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c r="BT59" s="54"/>
      <c r="BU59" s="54"/>
      <c r="BV59" s="54"/>
      <c r="BW59" s="54"/>
      <c r="BX59" s="54"/>
      <c r="BY59" s="54"/>
      <c r="BZ59" s="54"/>
      <c r="CA59" s="54"/>
      <c r="CB59" s="54"/>
      <c r="CC59" s="54"/>
      <c r="CD59" s="54"/>
      <c r="CE59" s="54"/>
      <c r="CF59" s="54"/>
      <c r="CG59" s="54"/>
      <c r="CH59" s="54"/>
      <c r="CI59" s="54"/>
      <c r="CJ59" s="54"/>
      <c r="CK59" s="54"/>
      <c r="CL59" s="54"/>
      <c r="CM59" s="54"/>
      <c r="CN59" s="54"/>
      <c r="CO59" s="54"/>
      <c r="CP59" s="54"/>
      <c r="CQ59" s="54"/>
      <c r="CR59" s="54"/>
      <c r="CS59" s="54"/>
      <c r="CT59" s="54"/>
      <c r="CU59" s="54"/>
      <c r="CV59" s="54"/>
      <c r="CW59" s="54"/>
      <c r="CX59" s="54"/>
      <c r="CY59" s="54"/>
      <c r="CZ59" s="54"/>
      <c r="DA59" s="54"/>
      <c r="DB59" s="54"/>
      <c r="DC59" s="54"/>
      <c r="DD59" s="54"/>
      <c r="DE59" s="54"/>
      <c r="DF59" s="54"/>
      <c r="DG59" s="54"/>
      <c r="DH59" s="54"/>
      <c r="DI59" s="54"/>
      <c r="DJ59" s="54"/>
      <c r="DK59" s="54"/>
      <c r="DL59" s="54"/>
      <c r="DM59" s="54"/>
      <c r="DN59" s="54"/>
      <c r="DO59" s="54"/>
      <c r="DP59" s="54"/>
      <c r="DQ59" s="54"/>
      <c r="DR59" s="54"/>
      <c r="DS59" s="54"/>
      <c r="DT59" s="54"/>
      <c r="DU59" s="54"/>
      <c r="DV59" s="54"/>
      <c r="DW59" s="54"/>
      <c r="DX59" s="54"/>
      <c r="DY59" s="54"/>
      <c r="DZ59" s="54"/>
      <c r="EA59" s="54"/>
      <c r="EB59" s="54"/>
      <c r="EC59" s="54"/>
      <c r="ED59" s="54"/>
      <c r="EE59" s="54"/>
      <c r="EF59" s="54"/>
      <c r="EG59" s="54"/>
      <c r="EH59" s="54"/>
      <c r="EI59" s="54"/>
      <c r="EJ59" s="54"/>
      <c r="EK59" s="54"/>
      <c r="EL59" s="54"/>
      <c r="EM59" s="54"/>
      <c r="EN59" s="54"/>
      <c r="EO59" s="54"/>
      <c r="EP59" s="54"/>
      <c r="EQ59" s="54"/>
      <c r="ER59" s="54"/>
      <c r="ES59" s="54"/>
      <c r="ET59" s="54"/>
      <c r="EU59" s="54"/>
      <c r="EV59" s="54"/>
      <c r="EW59" s="54"/>
      <c r="EX59" s="54"/>
      <c r="EY59" s="54"/>
      <c r="EZ59" s="54"/>
      <c r="FA59" s="54"/>
      <c r="FB59" s="54"/>
      <c r="FC59" s="54"/>
    </row>
    <row r="60" spans="1:159" s="54" customFormat="1" ht="124.5" customHeight="1">
      <c r="A60" s="46"/>
      <c r="B60" s="46">
        <v>56</v>
      </c>
      <c r="C60" s="114" t="s">
        <v>423</v>
      </c>
      <c r="D60" s="114" t="s">
        <v>424</v>
      </c>
      <c r="E60" s="360">
        <v>45536</v>
      </c>
      <c r="F60" s="256" t="s">
        <v>70</v>
      </c>
      <c r="G60" s="359">
        <f ca="1">TODAY()-E60</f>
        <v>457</v>
      </c>
      <c r="H60" s="250" t="s">
        <v>85</v>
      </c>
      <c r="I60" s="250"/>
      <c r="J60" s="46" t="s">
        <v>69</v>
      </c>
      <c r="K60" s="386" t="s">
        <v>88</v>
      </c>
      <c r="L60" s="330">
        <v>45536</v>
      </c>
      <c r="M60" s="46" t="s">
        <v>133</v>
      </c>
      <c r="N60" s="46"/>
      <c r="O60" s="46" t="s">
        <v>345</v>
      </c>
      <c r="P60" s="46" t="s">
        <v>345</v>
      </c>
      <c r="Q60" s="46" t="s">
        <v>339</v>
      </c>
      <c r="R60" s="248" t="s">
        <v>94</v>
      </c>
      <c r="S60" s="254" t="s">
        <v>85</v>
      </c>
      <c r="T60" s="46" t="s">
        <v>77</v>
      </c>
      <c r="U60" s="46" t="s">
        <v>138</v>
      </c>
      <c r="V60" s="248" t="s">
        <v>79</v>
      </c>
      <c r="W60" s="46">
        <v>4</v>
      </c>
      <c r="X60" s="46">
        <v>5</v>
      </c>
      <c r="Y60" s="46">
        <v>2</v>
      </c>
      <c r="Z60" s="46">
        <v>5</v>
      </c>
      <c r="AA60" s="46">
        <v>1</v>
      </c>
      <c r="AB60" s="46">
        <v>5</v>
      </c>
      <c r="AC60" s="46">
        <v>3</v>
      </c>
      <c r="AD60" s="248">
        <f t="shared" si="3"/>
        <v>375</v>
      </c>
      <c r="AE60" s="46">
        <v>3</v>
      </c>
      <c r="AF60" s="46">
        <v>3</v>
      </c>
      <c r="AG60" s="46">
        <v>2</v>
      </c>
      <c r="AH60" s="46">
        <v>3</v>
      </c>
      <c r="AI60" s="46">
        <v>3</v>
      </c>
      <c r="AJ60" s="46">
        <v>3</v>
      </c>
      <c r="AK60" s="46">
        <v>3</v>
      </c>
      <c r="AL60" s="46">
        <f t="shared" si="4"/>
        <v>300</v>
      </c>
      <c r="AM60" s="49">
        <f t="shared" si="5"/>
        <v>675</v>
      </c>
      <c r="AN60" s="291" t="s">
        <v>425</v>
      </c>
      <c r="AO60" s="341"/>
      <c r="AP60" s="314"/>
      <c r="AQ60" s="261"/>
      <c r="AR60" s="261" t="s">
        <v>206</v>
      </c>
      <c r="AS60" s="252" t="s">
        <v>153</v>
      </c>
      <c r="AT60" s="48"/>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c r="CR60" s="48"/>
      <c r="CS60" s="48"/>
      <c r="CT60" s="48"/>
      <c r="CU60" s="48"/>
      <c r="CV60" s="48"/>
      <c r="CW60" s="48"/>
      <c r="CX60" s="48"/>
      <c r="CY60" s="48"/>
      <c r="CZ60" s="48"/>
      <c r="DA60" s="48"/>
      <c r="DB60" s="48"/>
      <c r="DC60" s="48"/>
      <c r="DD60" s="48"/>
      <c r="DE60" s="48"/>
      <c r="DF60" s="48"/>
      <c r="DG60" s="48"/>
      <c r="DH60" s="48"/>
      <c r="DI60" s="48"/>
      <c r="DJ60" s="48"/>
      <c r="DK60" s="48"/>
      <c r="DL60" s="48"/>
      <c r="DM60" s="48"/>
      <c r="DN60" s="48"/>
      <c r="DO60" s="48"/>
      <c r="DP60" s="48"/>
      <c r="DQ60" s="48"/>
      <c r="DR60" s="48"/>
      <c r="DS60" s="48"/>
      <c r="DT60" s="48"/>
      <c r="DU60" s="48"/>
      <c r="DV60" s="48"/>
      <c r="DW60" s="48"/>
      <c r="DX60" s="48"/>
      <c r="DY60" s="48"/>
      <c r="DZ60" s="48"/>
      <c r="EA60" s="48"/>
      <c r="EB60" s="48"/>
      <c r="EC60" s="48"/>
      <c r="ED60" s="48"/>
      <c r="EE60" s="48"/>
      <c r="EF60" s="48"/>
      <c r="EG60" s="48"/>
      <c r="EH60" s="48"/>
      <c r="EI60" s="48"/>
      <c r="EJ60" s="48"/>
      <c r="EK60" s="48"/>
      <c r="EL60" s="48"/>
      <c r="EM60" s="48"/>
      <c r="EN60" s="48"/>
      <c r="EO60" s="48"/>
      <c r="EP60" s="48"/>
      <c r="EQ60" s="48"/>
      <c r="ER60" s="48"/>
      <c r="ES60" s="48"/>
      <c r="ET60" s="48"/>
      <c r="EU60" s="48"/>
      <c r="EV60" s="48"/>
      <c r="EW60" s="48"/>
      <c r="EX60" s="48"/>
      <c r="EY60" s="48"/>
      <c r="EZ60" s="48"/>
      <c r="FA60" s="48"/>
      <c r="FB60" s="48"/>
      <c r="FC60" s="48"/>
    </row>
    <row r="61" spans="1:159" ht="399" hidden="1">
      <c r="A61" s="46"/>
      <c r="B61" s="46">
        <v>57</v>
      </c>
      <c r="C61" s="114" t="s">
        <v>426</v>
      </c>
      <c r="D61" s="114" t="s">
        <v>427</v>
      </c>
      <c r="E61" s="360">
        <v>45566</v>
      </c>
      <c r="F61" s="256" t="s">
        <v>70</v>
      </c>
      <c r="G61" s="359">
        <f ca="1">TODAY()-E61</f>
        <v>427</v>
      </c>
      <c r="H61" s="249" t="s">
        <v>68</v>
      </c>
      <c r="I61" s="249" t="s">
        <v>96</v>
      </c>
      <c r="J61" s="248" t="s">
        <v>69</v>
      </c>
      <c r="K61" s="248" t="s">
        <v>104</v>
      </c>
      <c r="L61" s="312">
        <v>45607</v>
      </c>
      <c r="M61" s="248" t="s">
        <v>428</v>
      </c>
      <c r="N61" s="248" t="s">
        <v>429</v>
      </c>
      <c r="O61" s="248" t="s">
        <v>127</v>
      </c>
      <c r="P61" s="248" t="s">
        <v>97</v>
      </c>
      <c r="Q61" s="248" t="s">
        <v>70</v>
      </c>
      <c r="R61" s="248" t="s">
        <v>106</v>
      </c>
      <c r="S61" s="248" t="s">
        <v>137</v>
      </c>
      <c r="T61" s="46" t="s">
        <v>77</v>
      </c>
      <c r="U61" s="46" t="s">
        <v>97</v>
      </c>
      <c r="V61" s="248" t="s">
        <v>430</v>
      </c>
      <c r="W61" s="46">
        <v>2</v>
      </c>
      <c r="X61" s="46">
        <v>1</v>
      </c>
      <c r="Y61" s="46">
        <v>5</v>
      </c>
      <c r="Z61" s="46">
        <v>5</v>
      </c>
      <c r="AA61" s="46">
        <v>1</v>
      </c>
      <c r="AB61" s="46">
        <v>3</v>
      </c>
      <c r="AC61" s="46">
        <v>5</v>
      </c>
      <c r="AD61" s="248">
        <f t="shared" si="3"/>
        <v>330</v>
      </c>
      <c r="AE61" s="46">
        <v>4</v>
      </c>
      <c r="AF61" s="46">
        <v>4</v>
      </c>
      <c r="AG61" s="46">
        <v>3</v>
      </c>
      <c r="AH61" s="46">
        <v>3</v>
      </c>
      <c r="AI61" s="46">
        <v>3</v>
      </c>
      <c r="AJ61" s="46">
        <v>3</v>
      </c>
      <c r="AK61" s="46">
        <v>3</v>
      </c>
      <c r="AL61" s="46">
        <f t="shared" si="4"/>
        <v>345</v>
      </c>
      <c r="AM61" s="49">
        <f t="shared" si="5"/>
        <v>675</v>
      </c>
      <c r="AN61" s="108" t="s">
        <v>431</v>
      </c>
      <c r="AO61" s="342" t="s">
        <v>432</v>
      </c>
      <c r="AP61" s="314"/>
      <c r="AQ61" s="261"/>
      <c r="AR61" s="261" t="s">
        <v>433</v>
      </c>
      <c r="AS61" s="252" t="s">
        <v>130</v>
      </c>
      <c r="AT61" s="319"/>
      <c r="AU61" s="319"/>
      <c r="AV61" s="319"/>
      <c r="AW61" s="319"/>
      <c r="AX61" s="319"/>
      <c r="AY61" s="319"/>
      <c r="AZ61" s="319"/>
      <c r="BA61" s="319"/>
      <c r="BB61" s="319"/>
      <c r="BC61" s="319"/>
      <c r="BD61" s="319"/>
      <c r="BE61" s="319"/>
      <c r="BF61" s="319"/>
      <c r="BG61" s="319"/>
      <c r="BH61" s="319"/>
      <c r="BI61" s="319"/>
      <c r="BJ61" s="319"/>
      <c r="BK61" s="319"/>
      <c r="BL61" s="319"/>
      <c r="BM61" s="319"/>
      <c r="BN61" s="319"/>
      <c r="BO61" s="319"/>
      <c r="BP61" s="319"/>
      <c r="BQ61" s="319"/>
      <c r="BR61" s="319"/>
      <c r="BS61" s="319"/>
      <c r="BT61" s="319"/>
      <c r="BU61" s="319"/>
      <c r="BV61" s="319"/>
      <c r="BW61" s="319"/>
      <c r="BX61" s="319"/>
      <c r="BY61" s="319"/>
      <c r="BZ61" s="319"/>
      <c r="CA61" s="319"/>
      <c r="CB61" s="319"/>
      <c r="CC61" s="319"/>
      <c r="CD61" s="319"/>
      <c r="CE61" s="319"/>
      <c r="CF61" s="319"/>
      <c r="CG61" s="319"/>
      <c r="CH61" s="319"/>
      <c r="CI61" s="319"/>
      <c r="CJ61" s="319"/>
      <c r="CK61" s="319"/>
      <c r="CL61" s="319"/>
      <c r="CM61" s="319"/>
      <c r="CN61" s="319"/>
      <c r="CO61" s="319"/>
      <c r="CP61" s="319"/>
      <c r="CQ61" s="319"/>
      <c r="CR61" s="319"/>
      <c r="CS61" s="319"/>
      <c r="CT61" s="319"/>
      <c r="CU61" s="319"/>
      <c r="CV61" s="319"/>
      <c r="CW61" s="319"/>
      <c r="CX61" s="319"/>
      <c r="CY61" s="319"/>
      <c r="CZ61" s="319"/>
      <c r="DA61" s="319"/>
      <c r="DB61" s="319"/>
      <c r="DC61" s="319"/>
      <c r="DD61" s="319"/>
      <c r="DE61" s="319"/>
      <c r="DF61" s="319"/>
      <c r="DG61" s="319"/>
      <c r="DH61" s="319"/>
      <c r="DI61" s="319"/>
      <c r="DJ61" s="319"/>
      <c r="DK61" s="319"/>
      <c r="DL61" s="319"/>
      <c r="DM61" s="319"/>
      <c r="DN61" s="319"/>
      <c r="DO61" s="319"/>
      <c r="DP61" s="319"/>
      <c r="DQ61" s="319"/>
      <c r="DR61" s="319"/>
      <c r="DS61" s="319"/>
      <c r="DT61" s="319"/>
      <c r="DU61" s="319"/>
      <c r="DV61" s="319"/>
      <c r="DW61" s="319"/>
      <c r="DX61" s="319"/>
      <c r="DY61" s="319"/>
      <c r="DZ61" s="319"/>
      <c r="EA61" s="319"/>
      <c r="EB61" s="319"/>
      <c r="EC61" s="319"/>
      <c r="ED61" s="319"/>
      <c r="EE61" s="319"/>
      <c r="EF61" s="319"/>
      <c r="EG61" s="319"/>
      <c r="EH61" s="319"/>
      <c r="EI61" s="319"/>
      <c r="EJ61" s="319"/>
      <c r="EK61" s="319"/>
      <c r="EL61" s="319"/>
      <c r="EM61" s="319"/>
      <c r="EN61" s="319"/>
      <c r="EO61" s="319"/>
      <c r="EP61" s="319"/>
      <c r="EQ61" s="319"/>
      <c r="ER61" s="319"/>
      <c r="ES61" s="319"/>
      <c r="ET61" s="319"/>
      <c r="EU61" s="319"/>
      <c r="EV61" s="319"/>
      <c r="EW61" s="319"/>
      <c r="EX61" s="319"/>
      <c r="EY61" s="319"/>
      <c r="EZ61" s="319"/>
      <c r="FA61" s="319"/>
      <c r="FB61" s="319"/>
      <c r="FC61" s="319"/>
    </row>
    <row r="62" spans="1:159" ht="216.6">
      <c r="A62" s="46"/>
      <c r="B62" s="46">
        <v>58</v>
      </c>
      <c r="C62" s="297" t="s">
        <v>434</v>
      </c>
      <c r="D62" s="297" t="s">
        <v>435</v>
      </c>
      <c r="E62" s="360">
        <v>45658</v>
      </c>
      <c r="F62" s="256" t="s">
        <v>70</v>
      </c>
      <c r="G62" s="359">
        <f ca="1">TODAY()-E62</f>
        <v>335</v>
      </c>
      <c r="H62" s="249" t="s">
        <v>68</v>
      </c>
      <c r="I62" s="249"/>
      <c r="J62" s="254" t="s">
        <v>69</v>
      </c>
      <c r="K62" s="248" t="e">
        <f>VLOOKUP(C62,#REF!,3,0)</f>
        <v>#REF!</v>
      </c>
      <c r="L62" s="257" t="s">
        <v>70</v>
      </c>
      <c r="M62" s="254" t="s">
        <v>133</v>
      </c>
      <c r="N62" s="254" t="s">
        <v>94</v>
      </c>
      <c r="O62" s="254" t="s">
        <v>135</v>
      </c>
      <c r="P62" s="254" t="s">
        <v>94</v>
      </c>
      <c r="Q62" s="254" t="s">
        <v>94</v>
      </c>
      <c r="R62" s="248" t="s">
        <v>75</v>
      </c>
      <c r="S62" s="254"/>
      <c r="T62" s="257" t="s">
        <v>77</v>
      </c>
      <c r="U62" s="254" t="s">
        <v>97</v>
      </c>
      <c r="V62" s="254" t="s">
        <v>79</v>
      </c>
      <c r="W62" s="254">
        <v>3</v>
      </c>
      <c r="X62" s="254">
        <v>5</v>
      </c>
      <c r="Y62" s="254">
        <v>3</v>
      </c>
      <c r="Z62" s="254">
        <v>5</v>
      </c>
      <c r="AA62" s="254">
        <v>0</v>
      </c>
      <c r="AB62" s="254">
        <v>1</v>
      </c>
      <c r="AC62" s="254">
        <v>3</v>
      </c>
      <c r="AD62" s="248">
        <f t="shared" si="3"/>
        <v>300</v>
      </c>
      <c r="AE62" s="254">
        <v>5</v>
      </c>
      <c r="AF62" s="254">
        <v>5</v>
      </c>
      <c r="AG62" s="254">
        <v>3</v>
      </c>
      <c r="AH62" s="254">
        <v>3</v>
      </c>
      <c r="AI62" s="254">
        <v>3</v>
      </c>
      <c r="AJ62" s="254">
        <v>3</v>
      </c>
      <c r="AK62" s="254">
        <v>3</v>
      </c>
      <c r="AL62" s="46">
        <f t="shared" si="4"/>
        <v>375</v>
      </c>
      <c r="AM62" s="324">
        <f t="shared" si="5"/>
        <v>675</v>
      </c>
      <c r="AN62" s="328" t="s">
        <v>436</v>
      </c>
      <c r="AO62" s="339"/>
      <c r="AP62" s="314"/>
      <c r="AQ62" s="261"/>
      <c r="AR62" s="261" t="s">
        <v>437</v>
      </c>
      <c r="AS62" s="252" t="s">
        <v>207</v>
      </c>
    </row>
    <row r="63" spans="1:159" ht="75.599999999999994" hidden="1" customHeight="1">
      <c r="A63" s="46" t="s">
        <v>438</v>
      </c>
      <c r="B63" s="46">
        <v>59</v>
      </c>
      <c r="C63" s="107" t="s">
        <v>439</v>
      </c>
      <c r="D63" s="107" t="s">
        <v>440</v>
      </c>
      <c r="E63" s="360">
        <v>45413</v>
      </c>
      <c r="F63" s="360">
        <v>45658</v>
      </c>
      <c r="G63" s="359">
        <f>F63-E63</f>
        <v>245</v>
      </c>
      <c r="H63" s="247" t="s">
        <v>103</v>
      </c>
      <c r="I63" s="247"/>
      <c r="J63" s="248" t="s">
        <v>194</v>
      </c>
      <c r="K63" s="46" t="s">
        <v>115</v>
      </c>
      <c r="L63" s="301" t="s">
        <v>70</v>
      </c>
      <c r="M63" s="248" t="s">
        <v>441</v>
      </c>
      <c r="N63" s="248" t="s">
        <v>213</v>
      </c>
      <c r="O63" s="46" t="s">
        <v>265</v>
      </c>
      <c r="P63" s="248" t="s">
        <v>442</v>
      </c>
      <c r="Q63" s="248" t="s">
        <v>441</v>
      </c>
      <c r="R63" s="46" t="s">
        <v>106</v>
      </c>
      <c r="S63" s="248" t="s">
        <v>213</v>
      </c>
      <c r="T63" s="46" t="s">
        <v>77</v>
      </c>
      <c r="U63" s="365" t="s">
        <v>150</v>
      </c>
      <c r="V63" s="254"/>
      <c r="W63" s="46">
        <v>3</v>
      </c>
      <c r="X63" s="46">
        <v>5</v>
      </c>
      <c r="Y63" s="46">
        <v>5</v>
      </c>
      <c r="Z63" s="46">
        <v>5</v>
      </c>
      <c r="AA63" s="46">
        <v>3</v>
      </c>
      <c r="AB63" s="46">
        <v>3</v>
      </c>
      <c r="AC63" s="46">
        <v>3</v>
      </c>
      <c r="AD63" s="248">
        <f t="shared" si="3"/>
        <v>405</v>
      </c>
      <c r="AE63" s="46">
        <v>3</v>
      </c>
      <c r="AF63" s="46">
        <v>3</v>
      </c>
      <c r="AG63" s="46">
        <v>2</v>
      </c>
      <c r="AH63" s="46">
        <v>3</v>
      </c>
      <c r="AI63" s="46">
        <v>3</v>
      </c>
      <c r="AJ63" s="46">
        <v>1</v>
      </c>
      <c r="AK63" s="46">
        <v>3</v>
      </c>
      <c r="AL63" s="46">
        <f t="shared" si="4"/>
        <v>270</v>
      </c>
      <c r="AM63" s="49">
        <f t="shared" si="5"/>
        <v>675</v>
      </c>
      <c r="AN63" s="291" t="s">
        <v>443</v>
      </c>
      <c r="AO63" s="341"/>
      <c r="AP63" s="314" t="s">
        <v>444</v>
      </c>
      <c r="AQ63" s="261"/>
      <c r="AR63" s="261"/>
      <c r="AS63" s="252" t="s">
        <v>115</v>
      </c>
    </row>
    <row r="64" spans="1:159" ht="102.6" hidden="1">
      <c r="A64" s="46" t="s">
        <v>445</v>
      </c>
      <c r="B64" s="46">
        <v>60</v>
      </c>
      <c r="C64" s="403" t="s">
        <v>446</v>
      </c>
      <c r="D64" s="107" t="s">
        <v>447</v>
      </c>
      <c r="E64" s="360">
        <v>45261</v>
      </c>
      <c r="F64" s="256" t="s">
        <v>70</v>
      </c>
      <c r="G64" s="359">
        <f t="shared" ref="G64:G89" ca="1" si="6">TODAY()-E64</f>
        <v>732</v>
      </c>
      <c r="H64" s="247" t="s">
        <v>169</v>
      </c>
      <c r="I64" s="247"/>
      <c r="J64" s="248" t="s">
        <v>114</v>
      </c>
      <c r="K64" s="248" t="s">
        <v>104</v>
      </c>
      <c r="L64" s="301" t="s">
        <v>70</v>
      </c>
      <c r="M64" s="46" t="s">
        <v>227</v>
      </c>
      <c r="N64" s="46"/>
      <c r="O64" s="46" t="s">
        <v>228</v>
      </c>
      <c r="P64" s="248" t="s">
        <v>229</v>
      </c>
      <c r="Q64" s="248" t="s">
        <v>448</v>
      </c>
      <c r="R64" s="46" t="s">
        <v>94</v>
      </c>
      <c r="S64" s="248" t="s">
        <v>85</v>
      </c>
      <c r="T64" s="46" t="s">
        <v>77</v>
      </c>
      <c r="U64" s="46" t="s">
        <v>78</v>
      </c>
      <c r="V64" s="254"/>
      <c r="W64" s="46">
        <v>3</v>
      </c>
      <c r="X64" s="46">
        <v>5</v>
      </c>
      <c r="Y64" s="46">
        <v>1</v>
      </c>
      <c r="Z64" s="46">
        <v>5</v>
      </c>
      <c r="AA64" s="46">
        <v>1</v>
      </c>
      <c r="AB64" s="46">
        <v>3</v>
      </c>
      <c r="AC64" s="46">
        <v>5</v>
      </c>
      <c r="AD64" s="248">
        <f t="shared" si="3"/>
        <v>345</v>
      </c>
      <c r="AE64" s="46">
        <v>3</v>
      </c>
      <c r="AF64" s="46"/>
      <c r="AG64" s="46">
        <v>2</v>
      </c>
      <c r="AH64" s="46">
        <v>5</v>
      </c>
      <c r="AI64" s="46">
        <v>5</v>
      </c>
      <c r="AJ64" s="46">
        <v>1</v>
      </c>
      <c r="AK64" s="46">
        <v>5</v>
      </c>
      <c r="AL64" s="49">
        <f t="shared" si="4"/>
        <v>315</v>
      </c>
      <c r="AM64" s="46">
        <f t="shared" si="5"/>
        <v>660</v>
      </c>
      <c r="AN64" s="346" t="s">
        <v>449</v>
      </c>
      <c r="AO64" s="352"/>
      <c r="AP64" s="314"/>
      <c r="AQ64" s="261"/>
      <c r="AR64" s="261" t="s">
        <v>450</v>
      </c>
      <c r="AS64" s="252" t="s">
        <v>130</v>
      </c>
    </row>
    <row r="65" spans="1:159" ht="46.35" hidden="1" customHeight="1">
      <c r="A65" s="329"/>
      <c r="B65" s="46">
        <v>61</v>
      </c>
      <c r="C65" s="107" t="s">
        <v>451</v>
      </c>
      <c r="D65" s="107" t="s">
        <v>452</v>
      </c>
      <c r="E65" s="360">
        <v>45323</v>
      </c>
      <c r="F65" s="256" t="s">
        <v>70</v>
      </c>
      <c r="G65" s="359">
        <f t="shared" ca="1" si="6"/>
        <v>670</v>
      </c>
      <c r="H65" s="247" t="s">
        <v>68</v>
      </c>
      <c r="I65" s="247"/>
      <c r="J65" s="247" t="s">
        <v>69</v>
      </c>
      <c r="K65" s="248" t="s">
        <v>104</v>
      </c>
      <c r="L65" s="302">
        <v>45536</v>
      </c>
      <c r="M65" s="46" t="s">
        <v>133</v>
      </c>
      <c r="N65" s="46"/>
      <c r="O65" s="248" t="s">
        <v>453</v>
      </c>
      <c r="P65" s="248" t="s">
        <v>453</v>
      </c>
      <c r="Q65" s="248" t="s">
        <v>339</v>
      </c>
      <c r="R65" s="46" t="s">
        <v>94</v>
      </c>
      <c r="S65" s="248" t="s">
        <v>361</v>
      </c>
      <c r="T65" s="46" t="s">
        <v>77</v>
      </c>
      <c r="U65" s="46" t="s">
        <v>138</v>
      </c>
      <c r="V65" s="248" t="s">
        <v>98</v>
      </c>
      <c r="W65" s="46">
        <v>5</v>
      </c>
      <c r="X65" s="46">
        <v>5</v>
      </c>
      <c r="Y65" s="46">
        <v>3</v>
      </c>
      <c r="Z65" s="46">
        <v>5</v>
      </c>
      <c r="AA65" s="46">
        <v>0</v>
      </c>
      <c r="AB65" s="46">
        <v>3</v>
      </c>
      <c r="AC65" s="46">
        <v>3</v>
      </c>
      <c r="AD65" s="248">
        <f t="shared" si="3"/>
        <v>360</v>
      </c>
      <c r="AE65" s="46">
        <v>5</v>
      </c>
      <c r="AF65" s="46">
        <v>4</v>
      </c>
      <c r="AG65" s="46">
        <v>1</v>
      </c>
      <c r="AH65" s="46">
        <v>3</v>
      </c>
      <c r="AI65" s="46">
        <v>1</v>
      </c>
      <c r="AJ65" s="46">
        <v>1</v>
      </c>
      <c r="AK65" s="46">
        <v>3</v>
      </c>
      <c r="AL65" s="46">
        <f t="shared" si="4"/>
        <v>270</v>
      </c>
      <c r="AM65" s="49">
        <f t="shared" si="5"/>
        <v>630</v>
      </c>
      <c r="AN65" s="44" t="s">
        <v>454</v>
      </c>
      <c r="AO65" s="343"/>
      <c r="AP65" s="314"/>
      <c r="AQ65" s="261"/>
      <c r="AR65" s="261" t="s">
        <v>455</v>
      </c>
      <c r="AS65" s="252" t="s">
        <v>82</v>
      </c>
    </row>
    <row r="66" spans="1:159" ht="148.19999999999999" hidden="1">
      <c r="A66" s="46" t="s">
        <v>456</v>
      </c>
      <c r="B66" s="46">
        <v>62</v>
      </c>
      <c r="C66" s="403" t="s">
        <v>457</v>
      </c>
      <c r="D66" s="107" t="s">
        <v>458</v>
      </c>
      <c r="E66" s="360">
        <v>45474</v>
      </c>
      <c r="F66" s="256" t="s">
        <v>70</v>
      </c>
      <c r="G66" s="359">
        <f t="shared" ca="1" si="6"/>
        <v>519</v>
      </c>
      <c r="H66" s="247" t="s">
        <v>193</v>
      </c>
      <c r="I66" s="247"/>
      <c r="J66" s="248" t="s">
        <v>69</v>
      </c>
      <c r="K66" s="248" t="e">
        <f>VLOOKUP(C66,#REF!,3,0)</f>
        <v>#REF!</v>
      </c>
      <c r="L66" s="302">
        <v>45474</v>
      </c>
      <c r="M66" s="46" t="s">
        <v>133</v>
      </c>
      <c r="N66" s="46"/>
      <c r="O66" s="248" t="s">
        <v>286</v>
      </c>
      <c r="P66" s="248" t="s">
        <v>286</v>
      </c>
      <c r="Q66" s="248" t="s">
        <v>74</v>
      </c>
      <c r="R66" s="248" t="s">
        <v>75</v>
      </c>
      <c r="S66" s="248" t="s">
        <v>76</v>
      </c>
      <c r="T66" s="46" t="s">
        <v>77</v>
      </c>
      <c r="U66" s="55" t="s">
        <v>150</v>
      </c>
      <c r="V66" s="248" t="s">
        <v>79</v>
      </c>
      <c r="W66" s="46">
        <v>4</v>
      </c>
      <c r="X66" s="46">
        <v>5</v>
      </c>
      <c r="Y66" s="46">
        <v>1</v>
      </c>
      <c r="Z66" s="46">
        <v>5</v>
      </c>
      <c r="AA66" s="46">
        <v>1</v>
      </c>
      <c r="AB66" s="46">
        <v>1</v>
      </c>
      <c r="AC66" s="46">
        <v>5</v>
      </c>
      <c r="AD66" s="248">
        <f t="shared" si="3"/>
        <v>330</v>
      </c>
      <c r="AE66" s="46">
        <v>3</v>
      </c>
      <c r="AF66" s="46">
        <v>2</v>
      </c>
      <c r="AG66" s="46">
        <v>1</v>
      </c>
      <c r="AH66" s="46">
        <v>5</v>
      </c>
      <c r="AI66" s="46">
        <v>3</v>
      </c>
      <c r="AJ66" s="46">
        <v>1</v>
      </c>
      <c r="AK66" s="46">
        <v>5</v>
      </c>
      <c r="AL66" s="46">
        <f t="shared" si="4"/>
        <v>300</v>
      </c>
      <c r="AM66" s="49">
        <f t="shared" si="5"/>
        <v>630</v>
      </c>
      <c r="AN66" s="122" t="s">
        <v>459</v>
      </c>
      <c r="AO66" s="340" t="s">
        <v>460</v>
      </c>
      <c r="AP66" s="314" t="s">
        <v>369</v>
      </c>
      <c r="AQ66" s="261"/>
      <c r="AR66" s="261" t="s">
        <v>461</v>
      </c>
      <c r="AS66" s="252" t="s">
        <v>130</v>
      </c>
    </row>
    <row r="67" spans="1:159" ht="205.2">
      <c r="A67" s="46"/>
      <c r="B67" s="46">
        <v>63</v>
      </c>
      <c r="C67" s="403" t="s">
        <v>462</v>
      </c>
      <c r="D67" s="297" t="s">
        <v>463</v>
      </c>
      <c r="E67" s="360">
        <v>45658</v>
      </c>
      <c r="F67" s="256" t="s">
        <v>70</v>
      </c>
      <c r="G67" s="359">
        <f t="shared" ca="1" si="6"/>
        <v>335</v>
      </c>
      <c r="H67" s="249" t="s">
        <v>169</v>
      </c>
      <c r="I67" s="249" t="s">
        <v>170</v>
      </c>
      <c r="J67" s="254" t="s">
        <v>69</v>
      </c>
      <c r="K67" s="248" t="e">
        <f>VLOOKUP(C67,#REF!,3,0)</f>
        <v>#REF!</v>
      </c>
      <c r="L67" s="306">
        <v>45632</v>
      </c>
      <c r="M67" s="254" t="s">
        <v>171</v>
      </c>
      <c r="N67" s="254" t="s">
        <v>171</v>
      </c>
      <c r="O67" s="254" t="s">
        <v>91</v>
      </c>
      <c r="P67" s="254" t="s">
        <v>91</v>
      </c>
      <c r="Q67" s="254" t="s">
        <v>171</v>
      </c>
      <c r="R67" s="254" t="s">
        <v>94</v>
      </c>
      <c r="S67" s="254" t="s">
        <v>85</v>
      </c>
      <c r="T67" s="292" t="s">
        <v>77</v>
      </c>
      <c r="U67" s="46" t="s">
        <v>78</v>
      </c>
      <c r="V67" s="254"/>
      <c r="W67" s="254">
        <v>3</v>
      </c>
      <c r="X67" s="46">
        <v>5</v>
      </c>
      <c r="Y67" s="254">
        <v>1</v>
      </c>
      <c r="Z67" s="254">
        <v>5</v>
      </c>
      <c r="AA67" s="254">
        <v>1</v>
      </c>
      <c r="AB67" s="254">
        <v>5</v>
      </c>
      <c r="AC67" s="254">
        <v>5</v>
      </c>
      <c r="AD67" s="248">
        <f t="shared" si="3"/>
        <v>375</v>
      </c>
      <c r="AE67" s="46">
        <v>1</v>
      </c>
      <c r="AF67" s="46">
        <v>5</v>
      </c>
      <c r="AG67" s="46">
        <v>2</v>
      </c>
      <c r="AH67" s="46">
        <v>3</v>
      </c>
      <c r="AI67" s="46">
        <v>3</v>
      </c>
      <c r="AJ67" s="46">
        <v>1</v>
      </c>
      <c r="AK67" s="46">
        <v>1</v>
      </c>
      <c r="AL67" s="46">
        <f t="shared" si="4"/>
        <v>240</v>
      </c>
      <c r="AM67" s="46">
        <f t="shared" si="5"/>
        <v>615</v>
      </c>
      <c r="AN67" s="122" t="s">
        <v>464</v>
      </c>
      <c r="AO67" s="340"/>
      <c r="AP67" s="314"/>
      <c r="AQ67" s="261"/>
      <c r="AR67" s="261"/>
      <c r="AS67" s="252" t="s">
        <v>207</v>
      </c>
      <c r="AT67" s="300"/>
      <c r="AU67" s="300"/>
      <c r="AV67" s="300"/>
      <c r="AW67" s="300"/>
      <c r="AX67" s="300"/>
      <c r="AY67" s="300"/>
      <c r="AZ67" s="300"/>
      <c r="BA67" s="300"/>
      <c r="BB67" s="300"/>
      <c r="BC67" s="300"/>
      <c r="BD67" s="300"/>
      <c r="BE67" s="300"/>
      <c r="BF67" s="300"/>
      <c r="BG67" s="300"/>
      <c r="BH67" s="300"/>
      <c r="BI67" s="300"/>
      <c r="BJ67" s="300"/>
      <c r="BK67" s="300"/>
      <c r="BL67" s="300"/>
      <c r="BM67" s="300"/>
      <c r="BN67" s="300"/>
      <c r="BO67" s="300"/>
      <c r="BP67" s="300"/>
      <c r="BQ67" s="300"/>
      <c r="BR67" s="300"/>
      <c r="BS67" s="300"/>
      <c r="BT67" s="300"/>
      <c r="BU67" s="300"/>
      <c r="BV67" s="300"/>
      <c r="BW67" s="300"/>
      <c r="BX67" s="300"/>
      <c r="BY67" s="300"/>
      <c r="BZ67" s="300"/>
      <c r="CA67" s="300"/>
      <c r="CB67" s="300"/>
      <c r="CC67" s="300"/>
      <c r="CD67" s="300"/>
      <c r="CE67" s="300"/>
      <c r="CF67" s="300"/>
      <c r="CG67" s="300"/>
      <c r="CH67" s="300"/>
      <c r="CI67" s="300"/>
      <c r="CJ67" s="300"/>
      <c r="CK67" s="300"/>
      <c r="CL67" s="300"/>
      <c r="CM67" s="300"/>
      <c r="CN67" s="300"/>
      <c r="CO67" s="300"/>
      <c r="CP67" s="300"/>
      <c r="CQ67" s="300"/>
      <c r="CR67" s="300"/>
      <c r="CS67" s="300"/>
      <c r="CT67" s="300"/>
      <c r="CU67" s="300"/>
      <c r="CV67" s="300"/>
      <c r="CW67" s="300"/>
      <c r="CX67" s="300"/>
      <c r="CY67" s="300"/>
      <c r="CZ67" s="300"/>
      <c r="DA67" s="300"/>
      <c r="DB67" s="300"/>
      <c r="DC67" s="300"/>
      <c r="DD67" s="300"/>
      <c r="DE67" s="300"/>
      <c r="DF67" s="300"/>
      <c r="DG67" s="300"/>
      <c r="DH67" s="300"/>
      <c r="DI67" s="300"/>
      <c r="DJ67" s="300"/>
      <c r="DK67" s="300"/>
      <c r="DL67" s="300"/>
      <c r="DM67" s="300"/>
      <c r="DN67" s="300"/>
      <c r="DO67" s="300"/>
      <c r="DP67" s="300"/>
      <c r="DQ67" s="300"/>
      <c r="DR67" s="300"/>
      <c r="DS67" s="300"/>
      <c r="DT67" s="300"/>
      <c r="DU67" s="300"/>
      <c r="DV67" s="300"/>
      <c r="DW67" s="300"/>
      <c r="DX67" s="300"/>
      <c r="DY67" s="300"/>
      <c r="DZ67" s="300"/>
      <c r="EA67" s="300"/>
      <c r="EB67" s="300"/>
      <c r="EC67" s="300"/>
      <c r="ED67" s="300"/>
      <c r="EE67" s="300"/>
      <c r="EF67" s="300"/>
      <c r="EG67" s="300"/>
      <c r="EH67" s="300"/>
      <c r="EI67" s="300"/>
      <c r="EJ67" s="300"/>
      <c r="EK67" s="300"/>
      <c r="EL67" s="300"/>
      <c r="EM67" s="300"/>
      <c r="EN67" s="300"/>
      <c r="EO67" s="300"/>
      <c r="EP67" s="300"/>
      <c r="EQ67" s="300"/>
      <c r="ER67" s="300"/>
      <c r="ES67" s="300"/>
      <c r="ET67" s="300"/>
      <c r="EU67" s="300"/>
      <c r="EV67" s="300"/>
      <c r="EW67" s="300"/>
      <c r="EX67" s="300"/>
      <c r="EY67" s="300"/>
      <c r="EZ67" s="300"/>
      <c r="FA67" s="300"/>
      <c r="FB67" s="300"/>
      <c r="FC67" s="300"/>
    </row>
    <row r="68" spans="1:159" ht="39.6" customHeight="1">
      <c r="A68" s="46"/>
      <c r="B68" s="46">
        <v>64</v>
      </c>
      <c r="C68" s="404" t="s">
        <v>465</v>
      </c>
      <c r="D68" s="114" t="s">
        <v>466</v>
      </c>
      <c r="E68" s="360">
        <v>45658</v>
      </c>
      <c r="F68" s="256" t="s">
        <v>70</v>
      </c>
      <c r="G68" s="359">
        <f t="shared" ca="1" si="6"/>
        <v>335</v>
      </c>
      <c r="H68" s="250" t="s">
        <v>169</v>
      </c>
      <c r="I68" s="250"/>
      <c r="J68" s="46" t="s">
        <v>69</v>
      </c>
      <c r="K68" s="248" t="e">
        <f>VLOOKUP(C68,#REF!,3,0)</f>
        <v>#REF!</v>
      </c>
      <c r="L68" s="292" t="s">
        <v>70</v>
      </c>
      <c r="M68" s="46" t="s">
        <v>133</v>
      </c>
      <c r="N68" s="46" t="s">
        <v>94</v>
      </c>
      <c r="O68" s="46" t="s">
        <v>453</v>
      </c>
      <c r="P68" s="46" t="s">
        <v>453</v>
      </c>
      <c r="Q68" s="46" t="s">
        <v>94</v>
      </c>
      <c r="R68" s="46" t="s">
        <v>94</v>
      </c>
      <c r="S68" s="254" t="s">
        <v>85</v>
      </c>
      <c r="T68" s="292" t="s">
        <v>77</v>
      </c>
      <c r="U68" s="46" t="s">
        <v>138</v>
      </c>
      <c r="V68" s="254"/>
      <c r="W68" s="46">
        <v>3</v>
      </c>
      <c r="X68" s="46">
        <v>5</v>
      </c>
      <c r="Y68" s="46">
        <v>1</v>
      </c>
      <c r="Z68" s="46">
        <v>5</v>
      </c>
      <c r="AA68" s="46">
        <v>1</v>
      </c>
      <c r="AB68" s="46">
        <v>5</v>
      </c>
      <c r="AC68" s="46">
        <v>5</v>
      </c>
      <c r="AD68" s="248">
        <f t="shared" si="3"/>
        <v>375</v>
      </c>
      <c r="AE68" s="46">
        <v>1</v>
      </c>
      <c r="AF68" s="46">
        <v>5</v>
      </c>
      <c r="AG68" s="46">
        <v>2</v>
      </c>
      <c r="AH68" s="46">
        <v>3</v>
      </c>
      <c r="AI68" s="46">
        <v>3</v>
      </c>
      <c r="AJ68" s="46">
        <v>1</v>
      </c>
      <c r="AK68" s="46">
        <v>1</v>
      </c>
      <c r="AL68" s="46">
        <f t="shared" si="4"/>
        <v>240</v>
      </c>
      <c r="AM68" s="49">
        <f t="shared" si="5"/>
        <v>615</v>
      </c>
      <c r="AN68" s="122" t="s">
        <v>467</v>
      </c>
      <c r="AO68" s="340"/>
      <c r="AP68" s="314"/>
      <c r="AQ68" s="261"/>
      <c r="AR68" s="261"/>
      <c r="AS68" s="252" t="s">
        <v>207</v>
      </c>
    </row>
    <row r="69" spans="1:159" s="54" customFormat="1" ht="47.1" customHeight="1">
      <c r="A69" s="46"/>
      <c r="B69" s="46">
        <v>65</v>
      </c>
      <c r="C69" s="114" t="s">
        <v>468</v>
      </c>
      <c r="D69" s="114" t="s">
        <v>469</v>
      </c>
      <c r="E69" s="360">
        <v>45658</v>
      </c>
      <c r="F69" s="256" t="s">
        <v>70</v>
      </c>
      <c r="G69" s="359">
        <f t="shared" ca="1" si="6"/>
        <v>335</v>
      </c>
      <c r="H69" s="250" t="s">
        <v>169</v>
      </c>
      <c r="I69" s="250"/>
      <c r="J69" s="46" t="s">
        <v>69</v>
      </c>
      <c r="K69" s="248" t="e">
        <f>VLOOKUP(C69,#REF!,3,0)</f>
        <v>#REF!</v>
      </c>
      <c r="L69" s="292" t="s">
        <v>70</v>
      </c>
      <c r="M69" s="46" t="s">
        <v>470</v>
      </c>
      <c r="N69" s="46"/>
      <c r="O69" s="46" t="s">
        <v>345</v>
      </c>
      <c r="P69" s="46" t="s">
        <v>345</v>
      </c>
      <c r="Q69" s="46" t="s">
        <v>339</v>
      </c>
      <c r="R69" s="46" t="s">
        <v>94</v>
      </c>
      <c r="S69" s="254"/>
      <c r="T69" s="292" t="s">
        <v>77</v>
      </c>
      <c r="U69" s="46" t="s">
        <v>138</v>
      </c>
      <c r="V69" s="254"/>
      <c r="W69" s="46">
        <v>3</v>
      </c>
      <c r="X69" s="46">
        <v>5</v>
      </c>
      <c r="Y69" s="46">
        <v>3</v>
      </c>
      <c r="Z69" s="46">
        <v>5</v>
      </c>
      <c r="AA69" s="46">
        <v>0</v>
      </c>
      <c r="AB69" s="46">
        <v>1</v>
      </c>
      <c r="AC69" s="46">
        <v>3</v>
      </c>
      <c r="AD69" s="248">
        <f t="shared" ref="AD69:AD92" si="7">(W69*$W$2)+(X69*$X$2)+(Y69*$Y$2)+(Z69*$Z$2)+(AA69*$AA$2)+(AB69*$AB$2)+(AC69*$AC$2)</f>
        <v>300</v>
      </c>
      <c r="AE69" s="46">
        <v>1</v>
      </c>
      <c r="AF69" s="46">
        <v>3</v>
      </c>
      <c r="AG69" s="46">
        <v>2</v>
      </c>
      <c r="AH69" s="46">
        <v>3</v>
      </c>
      <c r="AI69" s="46">
        <v>3</v>
      </c>
      <c r="AJ69" s="46">
        <v>5</v>
      </c>
      <c r="AK69" s="46">
        <v>3</v>
      </c>
      <c r="AL69" s="46">
        <f t="shared" ref="AL69:AL92" si="8">(AE69*$AE$2)+(AF69*$AF$2)+(AG69*$AG$2)+(AH69*$AH$2)+(AI69*$AI$2)+(AJ69*$AJ$2)+(AK69*$AK$2)</f>
        <v>300</v>
      </c>
      <c r="AM69" s="49">
        <f t="shared" ref="AM69:AM88" si="9">AL69+AD69</f>
        <v>600</v>
      </c>
      <c r="AN69" s="122" t="s">
        <v>471</v>
      </c>
      <c r="AO69" s="340"/>
      <c r="AP69" s="314"/>
      <c r="AQ69" s="261"/>
      <c r="AR69" s="261"/>
      <c r="AS69" s="252" t="s">
        <v>207</v>
      </c>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c r="CR69" s="48"/>
      <c r="CS69" s="48"/>
      <c r="CT69" s="48"/>
      <c r="CU69" s="48"/>
      <c r="CV69" s="48"/>
      <c r="CW69" s="48"/>
      <c r="CX69" s="48"/>
      <c r="CY69" s="48"/>
      <c r="CZ69" s="48"/>
      <c r="DA69" s="48"/>
      <c r="DB69" s="48"/>
      <c r="DC69" s="48"/>
      <c r="DD69" s="48"/>
      <c r="DE69" s="48"/>
      <c r="DF69" s="48"/>
      <c r="DG69" s="48"/>
      <c r="DH69" s="48"/>
      <c r="DI69" s="48"/>
      <c r="DJ69" s="48"/>
      <c r="DK69" s="48"/>
      <c r="DL69" s="48"/>
      <c r="DM69" s="48"/>
      <c r="DN69" s="48"/>
      <c r="DO69" s="48"/>
      <c r="DP69" s="48"/>
      <c r="DQ69" s="48"/>
      <c r="DR69" s="48"/>
      <c r="DS69" s="48"/>
      <c r="DT69" s="48"/>
      <c r="DU69" s="48"/>
      <c r="DV69" s="48"/>
      <c r="DW69" s="48"/>
      <c r="DX69" s="48"/>
      <c r="DY69" s="48"/>
      <c r="DZ69" s="48"/>
      <c r="EA69" s="48"/>
      <c r="EB69" s="48"/>
      <c r="EC69" s="48"/>
      <c r="ED69" s="48"/>
      <c r="EE69" s="48"/>
      <c r="EF69" s="48"/>
      <c r="EG69" s="48"/>
      <c r="EH69" s="48"/>
      <c r="EI69" s="48"/>
      <c r="EJ69" s="48"/>
      <c r="EK69" s="48"/>
      <c r="EL69" s="48"/>
      <c r="EM69" s="48"/>
      <c r="EN69" s="48"/>
      <c r="EO69" s="48"/>
      <c r="EP69" s="48"/>
      <c r="EQ69" s="48"/>
      <c r="ER69" s="48"/>
      <c r="ES69" s="48"/>
      <c r="ET69" s="48"/>
      <c r="EU69" s="48"/>
      <c r="EV69" s="48"/>
      <c r="EW69" s="48"/>
      <c r="EX69" s="48"/>
      <c r="EY69" s="48"/>
      <c r="EZ69" s="48"/>
      <c r="FA69" s="48"/>
      <c r="FB69" s="48"/>
      <c r="FC69" s="48"/>
    </row>
    <row r="70" spans="1:159" ht="171">
      <c r="A70" s="46"/>
      <c r="B70" s="46">
        <v>66</v>
      </c>
      <c r="C70" s="297" t="s">
        <v>472</v>
      </c>
      <c r="D70" s="297" t="s">
        <v>473</v>
      </c>
      <c r="E70" s="360">
        <v>45658</v>
      </c>
      <c r="F70" s="256" t="s">
        <v>70</v>
      </c>
      <c r="G70" s="359">
        <f t="shared" ca="1" si="6"/>
        <v>335</v>
      </c>
      <c r="H70" s="249" t="s">
        <v>169</v>
      </c>
      <c r="I70" s="249" t="s">
        <v>170</v>
      </c>
      <c r="J70" s="46" t="s">
        <v>69</v>
      </c>
      <c r="K70" s="248" t="e">
        <f>VLOOKUP(C70,#REF!,3,0)</f>
        <v>#REF!</v>
      </c>
      <c r="L70" s="306">
        <v>45632</v>
      </c>
      <c r="M70" s="254" t="s">
        <v>114</v>
      </c>
      <c r="N70" s="254" t="s">
        <v>171</v>
      </c>
      <c r="O70" s="254" t="s">
        <v>91</v>
      </c>
      <c r="P70" s="254" t="s">
        <v>91</v>
      </c>
      <c r="Q70" s="254" t="s">
        <v>171</v>
      </c>
      <c r="R70" s="254" t="s">
        <v>94</v>
      </c>
      <c r="S70" s="254" t="s">
        <v>85</v>
      </c>
      <c r="T70" s="292" t="s">
        <v>77</v>
      </c>
      <c r="U70" s="46" t="s">
        <v>78</v>
      </c>
      <c r="V70" s="254"/>
      <c r="W70" s="254">
        <v>3</v>
      </c>
      <c r="X70" s="254">
        <v>1</v>
      </c>
      <c r="Y70" s="254">
        <v>4</v>
      </c>
      <c r="Z70" s="254">
        <v>3</v>
      </c>
      <c r="AA70" s="254">
        <v>1</v>
      </c>
      <c r="AB70" s="254">
        <v>3</v>
      </c>
      <c r="AC70" s="254">
        <v>3</v>
      </c>
      <c r="AD70" s="248">
        <f t="shared" si="7"/>
        <v>270</v>
      </c>
      <c r="AE70" s="254">
        <v>3</v>
      </c>
      <c r="AF70" s="254">
        <v>3</v>
      </c>
      <c r="AG70" s="254">
        <v>2</v>
      </c>
      <c r="AH70" s="254">
        <v>3</v>
      </c>
      <c r="AI70" s="254">
        <v>1</v>
      </c>
      <c r="AJ70" s="254">
        <v>3</v>
      </c>
      <c r="AK70" s="254">
        <v>1</v>
      </c>
      <c r="AL70" s="46">
        <f t="shared" si="8"/>
        <v>240</v>
      </c>
      <c r="AM70" s="46">
        <f t="shared" si="9"/>
        <v>510</v>
      </c>
      <c r="AN70" s="122" t="s">
        <v>471</v>
      </c>
      <c r="AO70" s="340"/>
      <c r="AP70" s="314"/>
      <c r="AQ70" s="261"/>
      <c r="AR70" s="261"/>
      <c r="AS70" s="252" t="s">
        <v>207</v>
      </c>
      <c r="AT70" s="300"/>
      <c r="AU70" s="300"/>
      <c r="AV70" s="300"/>
      <c r="AW70" s="300"/>
      <c r="AX70" s="300"/>
      <c r="AY70" s="300"/>
      <c r="AZ70" s="300"/>
      <c r="BA70" s="300"/>
      <c r="BB70" s="300"/>
      <c r="BC70" s="300"/>
      <c r="BD70" s="300"/>
      <c r="BE70" s="300"/>
      <c r="BF70" s="300"/>
      <c r="BG70" s="300"/>
      <c r="BH70" s="300"/>
      <c r="BI70" s="300"/>
      <c r="BJ70" s="300"/>
      <c r="BK70" s="300"/>
      <c r="BL70" s="300"/>
      <c r="BM70" s="300"/>
      <c r="BN70" s="300"/>
      <c r="BO70" s="300"/>
      <c r="BP70" s="300"/>
      <c r="BQ70" s="300"/>
      <c r="BR70" s="300"/>
      <c r="BS70" s="300"/>
      <c r="BT70" s="300"/>
      <c r="BU70" s="300"/>
      <c r="BV70" s="300"/>
      <c r="BW70" s="300"/>
      <c r="BX70" s="300"/>
      <c r="BY70" s="300"/>
      <c r="BZ70" s="300"/>
      <c r="CA70" s="300"/>
      <c r="CB70" s="300"/>
      <c r="CC70" s="300"/>
      <c r="CD70" s="300"/>
      <c r="CE70" s="300"/>
      <c r="CF70" s="300"/>
      <c r="CG70" s="300"/>
      <c r="CH70" s="300"/>
      <c r="CI70" s="300"/>
      <c r="CJ70" s="300"/>
      <c r="CK70" s="300"/>
      <c r="CL70" s="300"/>
      <c r="CM70" s="300"/>
      <c r="CN70" s="300"/>
      <c r="CO70" s="300"/>
      <c r="CP70" s="300"/>
      <c r="CQ70" s="300"/>
      <c r="CR70" s="300"/>
      <c r="CS70" s="300"/>
      <c r="CT70" s="300"/>
      <c r="CU70" s="300"/>
      <c r="CV70" s="300"/>
      <c r="CW70" s="300"/>
      <c r="CX70" s="300"/>
      <c r="CY70" s="300"/>
      <c r="CZ70" s="300"/>
      <c r="DA70" s="300"/>
      <c r="DB70" s="300"/>
      <c r="DC70" s="300"/>
      <c r="DD70" s="300"/>
      <c r="DE70" s="300"/>
      <c r="DF70" s="300"/>
      <c r="DG70" s="300"/>
      <c r="DH70" s="300"/>
      <c r="DI70" s="300"/>
      <c r="DJ70" s="300"/>
      <c r="DK70" s="300"/>
      <c r="DL70" s="300"/>
      <c r="DM70" s="300"/>
      <c r="DN70" s="300"/>
      <c r="DO70" s="300"/>
      <c r="DP70" s="300"/>
      <c r="DQ70" s="300"/>
      <c r="DR70" s="300"/>
      <c r="DS70" s="300"/>
      <c r="DT70" s="300"/>
      <c r="DU70" s="300"/>
      <c r="DV70" s="300"/>
      <c r="DW70" s="300"/>
      <c r="DX70" s="300"/>
      <c r="DY70" s="300"/>
      <c r="DZ70" s="300"/>
      <c r="EA70" s="300"/>
      <c r="EB70" s="300"/>
      <c r="EC70" s="300"/>
      <c r="ED70" s="300"/>
      <c r="EE70" s="300"/>
      <c r="EF70" s="300"/>
      <c r="EG70" s="300"/>
      <c r="EH70" s="300"/>
      <c r="EI70" s="300"/>
      <c r="EJ70" s="300"/>
      <c r="EK70" s="300"/>
      <c r="EL70" s="300"/>
      <c r="EM70" s="300"/>
      <c r="EN70" s="300"/>
      <c r="EO70" s="300"/>
      <c r="EP70" s="300"/>
      <c r="EQ70" s="300"/>
      <c r="ER70" s="300"/>
      <c r="ES70" s="300"/>
      <c r="ET70" s="300"/>
      <c r="EU70" s="300"/>
      <c r="EV70" s="300"/>
      <c r="EW70" s="300"/>
      <c r="EX70" s="300"/>
      <c r="EY70" s="300"/>
      <c r="EZ70" s="300"/>
      <c r="FA70" s="300"/>
      <c r="FB70" s="300"/>
      <c r="FC70" s="300"/>
    </row>
    <row r="71" spans="1:159" ht="239.4">
      <c r="A71" s="46"/>
      <c r="B71" s="46">
        <v>67</v>
      </c>
      <c r="C71" s="297" t="s">
        <v>474</v>
      </c>
      <c r="D71" s="297" t="s">
        <v>475</v>
      </c>
      <c r="E71" s="360">
        <v>45658</v>
      </c>
      <c r="F71" s="256" t="s">
        <v>70</v>
      </c>
      <c r="G71" s="359">
        <f t="shared" ca="1" si="6"/>
        <v>335</v>
      </c>
      <c r="H71" s="250" t="s">
        <v>68</v>
      </c>
      <c r="I71" s="46"/>
      <c r="J71" s="46" t="s">
        <v>114</v>
      </c>
      <c r="K71" s="248" t="e">
        <f>VLOOKUP(C71,#REF!,3,0)</f>
        <v>#REF!</v>
      </c>
      <c r="L71" s="292" t="s">
        <v>70</v>
      </c>
      <c r="M71" s="46" t="s">
        <v>227</v>
      </c>
      <c r="N71" s="46" t="s">
        <v>476</v>
      </c>
      <c r="O71" s="46" t="s">
        <v>477</v>
      </c>
      <c r="P71" s="248" t="s">
        <v>73</v>
      </c>
      <c r="Q71" s="46" t="s">
        <v>478</v>
      </c>
      <c r="R71" s="248" t="s">
        <v>75</v>
      </c>
      <c r="S71" s="254" t="s">
        <v>76</v>
      </c>
      <c r="T71" s="292" t="s">
        <v>77</v>
      </c>
      <c r="U71" s="254" t="s">
        <v>150</v>
      </c>
      <c r="V71" s="254" t="s">
        <v>79</v>
      </c>
      <c r="W71" s="46">
        <v>4</v>
      </c>
      <c r="X71" s="46">
        <v>5</v>
      </c>
      <c r="Y71" s="46">
        <v>4</v>
      </c>
      <c r="Z71" s="46">
        <v>5</v>
      </c>
      <c r="AA71" s="46">
        <v>3</v>
      </c>
      <c r="AB71" s="46">
        <v>5</v>
      </c>
      <c r="AC71" s="46">
        <v>5</v>
      </c>
      <c r="AD71" s="248">
        <f t="shared" si="7"/>
        <v>465</v>
      </c>
      <c r="AE71" s="46"/>
      <c r="AF71" s="46"/>
      <c r="AG71" s="46"/>
      <c r="AH71" s="46"/>
      <c r="AI71" s="46"/>
      <c r="AJ71" s="46"/>
      <c r="AK71" s="46"/>
      <c r="AL71" s="46">
        <f t="shared" si="8"/>
        <v>0</v>
      </c>
      <c r="AM71" s="49">
        <f t="shared" si="9"/>
        <v>465</v>
      </c>
      <c r="AN71" s="328" t="s">
        <v>479</v>
      </c>
      <c r="AO71" s="339"/>
      <c r="AP71" s="314"/>
      <c r="AQ71" s="261"/>
      <c r="AR71" s="261"/>
      <c r="AS71" s="252" t="s">
        <v>207</v>
      </c>
      <c r="AT71" s="299"/>
      <c r="AU71" s="299"/>
      <c r="AV71" s="299"/>
      <c r="AW71" s="299"/>
      <c r="AX71" s="299"/>
      <c r="AY71" s="299"/>
      <c r="AZ71" s="299"/>
      <c r="BA71" s="299"/>
      <c r="BB71" s="299"/>
      <c r="BC71" s="299"/>
      <c r="BD71" s="299"/>
      <c r="BE71" s="299"/>
      <c r="BF71" s="299"/>
      <c r="BG71" s="299"/>
      <c r="BH71" s="299"/>
      <c r="BI71" s="299"/>
      <c r="BJ71" s="299"/>
      <c r="BK71" s="299"/>
      <c r="BL71" s="299"/>
      <c r="BM71" s="299"/>
      <c r="BN71" s="299"/>
      <c r="BO71" s="299"/>
      <c r="BP71" s="299"/>
      <c r="BQ71" s="299"/>
      <c r="BR71" s="299"/>
      <c r="BS71" s="299"/>
      <c r="BT71" s="299"/>
      <c r="BU71" s="299"/>
      <c r="BV71" s="299"/>
      <c r="BW71" s="299"/>
      <c r="BX71" s="299"/>
      <c r="BY71" s="299"/>
      <c r="BZ71" s="299"/>
      <c r="CA71" s="299"/>
      <c r="CB71" s="299"/>
      <c r="CC71" s="299"/>
      <c r="CD71" s="299"/>
      <c r="CE71" s="299"/>
      <c r="CF71" s="299"/>
      <c r="CG71" s="299"/>
      <c r="CH71" s="299"/>
      <c r="CI71" s="299"/>
      <c r="CJ71" s="299"/>
      <c r="CK71" s="299"/>
      <c r="CL71" s="299"/>
      <c r="CM71" s="299"/>
      <c r="CN71" s="299"/>
      <c r="CO71" s="299"/>
      <c r="CP71" s="299"/>
      <c r="CQ71" s="299"/>
      <c r="CR71" s="299"/>
      <c r="CS71" s="299"/>
      <c r="CT71" s="299"/>
      <c r="CU71" s="299"/>
      <c r="CV71" s="299"/>
      <c r="CW71" s="299"/>
      <c r="CX71" s="299"/>
      <c r="CY71" s="299"/>
      <c r="CZ71" s="299"/>
      <c r="DA71" s="299"/>
      <c r="DB71" s="299"/>
      <c r="DC71" s="299"/>
      <c r="DD71" s="299"/>
      <c r="DE71" s="299"/>
      <c r="DF71" s="299"/>
      <c r="DG71" s="299"/>
      <c r="DH71" s="299"/>
      <c r="DI71" s="299"/>
      <c r="DJ71" s="299"/>
      <c r="DK71" s="299"/>
      <c r="DL71" s="299"/>
      <c r="DM71" s="299"/>
      <c r="DN71" s="299"/>
      <c r="DO71" s="299"/>
      <c r="DP71" s="299"/>
      <c r="DQ71" s="299"/>
      <c r="DR71" s="299"/>
      <c r="DS71" s="299"/>
      <c r="DT71" s="299"/>
      <c r="DU71" s="299"/>
      <c r="DV71" s="299"/>
      <c r="DW71" s="299"/>
      <c r="DX71" s="299"/>
      <c r="DY71" s="299"/>
      <c r="DZ71" s="299"/>
      <c r="EA71" s="299"/>
      <c r="EB71" s="299"/>
      <c r="EC71" s="299"/>
      <c r="ED71" s="299"/>
      <c r="EE71" s="299"/>
      <c r="EF71" s="299"/>
      <c r="EG71" s="299"/>
      <c r="EH71" s="299"/>
      <c r="EI71" s="299"/>
      <c r="EJ71" s="299"/>
      <c r="EK71" s="299"/>
      <c r="EL71" s="299"/>
      <c r="EM71" s="299"/>
      <c r="EN71" s="299"/>
      <c r="EO71" s="299"/>
      <c r="EP71" s="299"/>
      <c r="EQ71" s="299"/>
      <c r="ER71" s="299"/>
      <c r="ES71" s="299"/>
      <c r="ET71" s="299"/>
      <c r="EU71" s="299"/>
      <c r="EV71" s="299"/>
      <c r="EW71" s="299"/>
      <c r="EX71" s="299"/>
      <c r="EY71" s="299"/>
      <c r="EZ71" s="299"/>
      <c r="FA71" s="299"/>
      <c r="FB71" s="299"/>
      <c r="FC71" s="299"/>
    </row>
    <row r="72" spans="1:159" ht="409.6">
      <c r="A72" s="46"/>
      <c r="B72" s="46">
        <v>68</v>
      </c>
      <c r="C72" s="107" t="s">
        <v>480</v>
      </c>
      <c r="D72" s="107" t="s">
        <v>481</v>
      </c>
      <c r="E72" s="360">
        <v>45566</v>
      </c>
      <c r="F72" s="256" t="s">
        <v>70</v>
      </c>
      <c r="G72" s="359">
        <f t="shared" ca="1" si="6"/>
        <v>427</v>
      </c>
      <c r="H72" s="247" t="s">
        <v>85</v>
      </c>
      <c r="I72" s="247"/>
      <c r="J72" s="248" t="s">
        <v>69</v>
      </c>
      <c r="K72" s="248" t="e">
        <f>VLOOKUP(C72,#REF!,3,0)</f>
        <v>#REF!</v>
      </c>
      <c r="L72" s="312">
        <v>45597</v>
      </c>
      <c r="M72" s="248" t="s">
        <v>133</v>
      </c>
      <c r="N72" s="248"/>
      <c r="O72" s="248" t="s">
        <v>127</v>
      </c>
      <c r="P72" s="248" t="s">
        <v>97</v>
      </c>
      <c r="Q72" s="248" t="s">
        <v>70</v>
      </c>
      <c r="R72" s="248" t="s">
        <v>106</v>
      </c>
      <c r="S72" s="248" t="s">
        <v>121</v>
      </c>
      <c r="T72" s="292" t="s">
        <v>77</v>
      </c>
      <c r="U72" s="46" t="s">
        <v>97</v>
      </c>
      <c r="V72" s="248" t="s">
        <v>98</v>
      </c>
      <c r="W72" s="248">
        <v>5</v>
      </c>
      <c r="X72" s="248">
        <v>5</v>
      </c>
      <c r="Y72" s="248">
        <v>1</v>
      </c>
      <c r="Z72" s="248">
        <v>5</v>
      </c>
      <c r="AA72" s="248">
        <v>3</v>
      </c>
      <c r="AB72" s="248">
        <v>3</v>
      </c>
      <c r="AC72" s="248">
        <v>5</v>
      </c>
      <c r="AD72" s="262">
        <f t="shared" si="7"/>
        <v>405</v>
      </c>
      <c r="AE72" s="248"/>
      <c r="AF72" s="248"/>
      <c r="AG72" s="248"/>
      <c r="AH72" s="248"/>
      <c r="AI72" s="248"/>
      <c r="AJ72" s="248"/>
      <c r="AK72" s="248"/>
      <c r="AL72" s="46">
        <f t="shared" si="8"/>
        <v>0</v>
      </c>
      <c r="AM72" s="49">
        <f t="shared" si="9"/>
        <v>405</v>
      </c>
      <c r="AN72" s="122" t="s">
        <v>482</v>
      </c>
      <c r="AO72" s="340" t="s">
        <v>483</v>
      </c>
      <c r="AP72" s="325"/>
      <c r="AQ72" s="261"/>
      <c r="AR72" s="261"/>
      <c r="AS72" s="252" t="s">
        <v>207</v>
      </c>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c r="BS72" s="54"/>
      <c r="BT72" s="54"/>
      <c r="BU72" s="54"/>
      <c r="BV72" s="54"/>
      <c r="BW72" s="54"/>
      <c r="BX72" s="54"/>
      <c r="BY72" s="54"/>
      <c r="BZ72" s="54"/>
      <c r="CA72" s="54"/>
      <c r="CB72" s="54"/>
      <c r="CC72" s="54"/>
      <c r="CD72" s="54"/>
      <c r="CE72" s="54"/>
      <c r="CF72" s="54"/>
      <c r="CG72" s="54"/>
      <c r="CH72" s="54"/>
      <c r="CI72" s="54"/>
      <c r="CJ72" s="54"/>
      <c r="CK72" s="54"/>
      <c r="CL72" s="54"/>
      <c r="CM72" s="54"/>
      <c r="CN72" s="54"/>
      <c r="CO72" s="54"/>
      <c r="CP72" s="54"/>
      <c r="CQ72" s="54"/>
      <c r="CR72" s="54"/>
      <c r="CS72" s="54"/>
      <c r="CT72" s="54"/>
      <c r="CU72" s="54"/>
      <c r="CV72" s="54"/>
      <c r="CW72" s="54"/>
      <c r="CX72" s="54"/>
      <c r="CY72" s="54"/>
      <c r="CZ72" s="54"/>
      <c r="DA72" s="54"/>
      <c r="DB72" s="54"/>
      <c r="DC72" s="54"/>
      <c r="DD72" s="54"/>
      <c r="DE72" s="54"/>
      <c r="DF72" s="54"/>
      <c r="DG72" s="54"/>
      <c r="DH72" s="54"/>
      <c r="DI72" s="54"/>
      <c r="DJ72" s="54"/>
      <c r="DK72" s="54"/>
      <c r="DL72" s="54"/>
      <c r="DM72" s="54"/>
      <c r="DN72" s="54"/>
      <c r="DO72" s="54"/>
      <c r="DP72" s="54"/>
      <c r="DQ72" s="54"/>
      <c r="DR72" s="54"/>
      <c r="DS72" s="54"/>
      <c r="DT72" s="54"/>
      <c r="DU72" s="54"/>
      <c r="DV72" s="54"/>
      <c r="DW72" s="54"/>
      <c r="DX72" s="54"/>
      <c r="DY72" s="54"/>
      <c r="DZ72" s="54"/>
      <c r="EA72" s="54"/>
      <c r="EB72" s="54"/>
      <c r="EC72" s="54"/>
      <c r="ED72" s="54"/>
      <c r="EE72" s="54"/>
      <c r="EF72" s="54"/>
      <c r="EG72" s="54"/>
      <c r="EH72" s="54"/>
      <c r="EI72" s="54"/>
      <c r="EJ72" s="54"/>
      <c r="EK72" s="54"/>
      <c r="EL72" s="54"/>
      <c r="EM72" s="54"/>
      <c r="EN72" s="54"/>
      <c r="EO72" s="54"/>
      <c r="EP72" s="54"/>
      <c r="EQ72" s="54"/>
      <c r="ER72" s="54"/>
      <c r="ES72" s="54"/>
      <c r="ET72" s="54"/>
      <c r="EU72" s="54"/>
      <c r="EV72" s="54"/>
      <c r="EW72" s="54"/>
      <c r="EX72" s="54"/>
      <c r="EY72" s="54"/>
      <c r="EZ72" s="54"/>
      <c r="FA72" s="54"/>
      <c r="FB72" s="54"/>
      <c r="FC72" s="54"/>
    </row>
    <row r="73" spans="1:159" ht="262.2">
      <c r="A73" s="46" t="s">
        <v>484</v>
      </c>
      <c r="B73" s="46">
        <v>69</v>
      </c>
      <c r="C73" s="114" t="s">
        <v>485</v>
      </c>
      <c r="D73" s="114" t="s">
        <v>486</v>
      </c>
      <c r="E73" s="360">
        <v>45323</v>
      </c>
      <c r="F73" s="256" t="s">
        <v>70</v>
      </c>
      <c r="G73" s="359">
        <f t="shared" ca="1" si="6"/>
        <v>670</v>
      </c>
      <c r="H73" s="247" t="s">
        <v>68</v>
      </c>
      <c r="I73" s="247"/>
      <c r="J73" s="248" t="s">
        <v>114</v>
      </c>
      <c r="K73" s="248" t="e">
        <f>VLOOKUP(C73,#REF!,3,0)</f>
        <v>#REF!</v>
      </c>
      <c r="L73" s="301" t="s">
        <v>70</v>
      </c>
      <c r="M73" s="46" t="s">
        <v>227</v>
      </c>
      <c r="N73" s="46"/>
      <c r="O73" s="248" t="s">
        <v>105</v>
      </c>
      <c r="P73" s="248" t="s">
        <v>487</v>
      </c>
      <c r="Q73" s="248" t="s">
        <v>488</v>
      </c>
      <c r="R73" s="46" t="s">
        <v>106</v>
      </c>
      <c r="S73" s="248" t="s">
        <v>121</v>
      </c>
      <c r="T73" s="292" t="s">
        <v>77</v>
      </c>
      <c r="U73" s="46" t="s">
        <v>150</v>
      </c>
      <c r="V73" s="254" t="s">
        <v>108</v>
      </c>
      <c r="W73" s="46">
        <v>5</v>
      </c>
      <c r="X73" s="46">
        <v>5</v>
      </c>
      <c r="Y73" s="46">
        <v>3</v>
      </c>
      <c r="Z73" s="46">
        <v>5</v>
      </c>
      <c r="AA73" s="46">
        <v>3</v>
      </c>
      <c r="AB73" s="46">
        <v>3</v>
      </c>
      <c r="AC73" s="46">
        <v>3</v>
      </c>
      <c r="AD73" s="248">
        <f t="shared" si="7"/>
        <v>405</v>
      </c>
      <c r="AE73" s="46"/>
      <c r="AF73" s="46"/>
      <c r="AG73" s="46"/>
      <c r="AH73" s="46"/>
      <c r="AI73" s="46"/>
      <c r="AJ73" s="46"/>
      <c r="AK73" s="46"/>
      <c r="AL73" s="46">
        <f t="shared" si="8"/>
        <v>0</v>
      </c>
      <c r="AM73" s="49">
        <f t="shared" si="9"/>
        <v>405</v>
      </c>
      <c r="AN73" s="107" t="s">
        <v>489</v>
      </c>
      <c r="AO73" s="408"/>
      <c r="AP73" s="314"/>
      <c r="AQ73" s="261"/>
      <c r="AR73" s="261" t="s">
        <v>490</v>
      </c>
      <c r="AS73" s="252" t="s">
        <v>207</v>
      </c>
      <c r="AT73" s="54"/>
      <c r="AU73" s="54"/>
      <c r="AV73" s="54"/>
      <c r="AW73" s="54"/>
      <c r="AX73" s="54"/>
      <c r="AY73" s="54"/>
      <c r="AZ73" s="54"/>
      <c r="BA73" s="54"/>
      <c r="BB73" s="54"/>
      <c r="BC73" s="54"/>
      <c r="BD73" s="54"/>
      <c r="BE73" s="54"/>
      <c r="BF73" s="54"/>
      <c r="BG73" s="54"/>
      <c r="BH73" s="54"/>
      <c r="BI73" s="54"/>
      <c r="BJ73" s="54"/>
      <c r="BK73" s="54"/>
      <c r="BL73" s="54"/>
      <c r="BM73" s="54"/>
      <c r="BN73" s="54"/>
      <c r="BO73" s="54"/>
      <c r="BP73" s="54"/>
      <c r="BQ73" s="54"/>
      <c r="BR73" s="54"/>
      <c r="BS73" s="54"/>
      <c r="BT73" s="54"/>
      <c r="BU73" s="54"/>
      <c r="BV73" s="54"/>
      <c r="BW73" s="54"/>
      <c r="BX73" s="54"/>
      <c r="BY73" s="54"/>
      <c r="BZ73" s="54"/>
      <c r="CA73" s="54"/>
      <c r="CB73" s="54"/>
      <c r="CC73" s="54"/>
      <c r="CD73" s="54"/>
      <c r="CE73" s="54"/>
      <c r="CF73" s="54"/>
      <c r="CG73" s="54"/>
      <c r="CH73" s="54"/>
      <c r="CI73" s="54"/>
      <c r="CJ73" s="54"/>
      <c r="CK73" s="54"/>
      <c r="CL73" s="54"/>
      <c r="CM73" s="54"/>
      <c r="CN73" s="54"/>
      <c r="CO73" s="54"/>
      <c r="CP73" s="54"/>
      <c r="CQ73" s="54"/>
      <c r="CR73" s="54"/>
      <c r="CS73" s="54"/>
      <c r="CT73" s="54"/>
      <c r="CU73" s="54"/>
      <c r="CV73" s="54"/>
      <c r="CW73" s="54"/>
      <c r="CX73" s="54"/>
      <c r="CY73" s="54"/>
      <c r="CZ73" s="54"/>
      <c r="DA73" s="54"/>
      <c r="DB73" s="54"/>
      <c r="DC73" s="54"/>
      <c r="DD73" s="54"/>
      <c r="DE73" s="54"/>
      <c r="DF73" s="54"/>
      <c r="DG73" s="54"/>
      <c r="DH73" s="54"/>
      <c r="DI73" s="54"/>
      <c r="DJ73" s="54"/>
      <c r="DK73" s="54"/>
      <c r="DL73" s="54"/>
      <c r="DM73" s="54"/>
      <c r="DN73" s="54"/>
      <c r="DO73" s="54"/>
      <c r="DP73" s="54"/>
      <c r="DQ73" s="54"/>
      <c r="DR73" s="54"/>
      <c r="DS73" s="54"/>
      <c r="DT73" s="54"/>
      <c r="DU73" s="54"/>
      <c r="DV73" s="54"/>
      <c r="DW73" s="54"/>
      <c r="DX73" s="54"/>
      <c r="DY73" s="54"/>
      <c r="DZ73" s="54"/>
      <c r="EA73" s="54"/>
      <c r="EB73" s="54"/>
      <c r="EC73" s="54"/>
      <c r="ED73" s="54"/>
      <c r="EE73" s="54"/>
      <c r="EF73" s="54"/>
      <c r="EG73" s="54"/>
      <c r="EH73" s="54"/>
      <c r="EI73" s="54"/>
      <c r="EJ73" s="54"/>
      <c r="EK73" s="54"/>
      <c r="EL73" s="54"/>
      <c r="EM73" s="54"/>
      <c r="EN73" s="54"/>
      <c r="EO73" s="54"/>
      <c r="EP73" s="54"/>
      <c r="EQ73" s="54"/>
      <c r="ER73" s="54"/>
      <c r="ES73" s="54"/>
      <c r="ET73" s="54"/>
      <c r="EU73" s="54"/>
      <c r="EV73" s="54"/>
      <c r="EW73" s="54"/>
      <c r="EX73" s="54"/>
      <c r="EY73" s="54"/>
      <c r="EZ73" s="54"/>
      <c r="FA73" s="54"/>
      <c r="FB73" s="54"/>
      <c r="FC73" s="54"/>
    </row>
    <row r="74" spans="1:159" ht="53.1" customHeight="1">
      <c r="A74" s="46"/>
      <c r="B74" s="46">
        <v>70</v>
      </c>
      <c r="C74" s="107" t="s">
        <v>491</v>
      </c>
      <c r="D74" s="107" t="s">
        <v>492</v>
      </c>
      <c r="E74" s="360">
        <v>45658</v>
      </c>
      <c r="F74" s="256" t="s">
        <v>70</v>
      </c>
      <c r="G74" s="359">
        <f t="shared" ca="1" si="6"/>
        <v>335</v>
      </c>
      <c r="H74" s="247" t="s">
        <v>103</v>
      </c>
      <c r="I74" s="247"/>
      <c r="J74" s="247" t="s">
        <v>114</v>
      </c>
      <c r="K74" s="248" t="e">
        <f>VLOOKUP(C74,#REF!,3,0)</f>
        <v>#REF!</v>
      </c>
      <c r="L74" s="304" t="s">
        <v>70</v>
      </c>
      <c r="M74" s="247" t="s">
        <v>116</v>
      </c>
      <c r="N74" s="247"/>
      <c r="O74" s="247" t="s">
        <v>105</v>
      </c>
      <c r="P74" s="248" t="s">
        <v>487</v>
      </c>
      <c r="Q74" s="247"/>
      <c r="R74" s="247" t="s">
        <v>106</v>
      </c>
      <c r="S74" s="247"/>
      <c r="T74" s="292" t="s">
        <v>77</v>
      </c>
      <c r="U74" s="46" t="s">
        <v>150</v>
      </c>
      <c r="V74" s="247"/>
      <c r="W74" s="247">
        <v>3</v>
      </c>
      <c r="X74" s="247">
        <v>1</v>
      </c>
      <c r="Y74" s="247">
        <v>3</v>
      </c>
      <c r="Z74" s="247">
        <v>5</v>
      </c>
      <c r="AA74" s="247">
        <v>5</v>
      </c>
      <c r="AB74" s="247">
        <v>5</v>
      </c>
      <c r="AC74" s="247">
        <v>5</v>
      </c>
      <c r="AD74" s="248">
        <f t="shared" si="7"/>
        <v>405</v>
      </c>
      <c r="AE74" s="247"/>
      <c r="AF74" s="247"/>
      <c r="AG74" s="247"/>
      <c r="AH74" s="247"/>
      <c r="AI74" s="247"/>
      <c r="AJ74" s="247"/>
      <c r="AK74" s="247"/>
      <c r="AL74" s="46">
        <f t="shared" si="8"/>
        <v>0</v>
      </c>
      <c r="AM74" s="49">
        <f t="shared" si="9"/>
        <v>405</v>
      </c>
      <c r="AN74" s="107" t="s">
        <v>493</v>
      </c>
      <c r="AO74" s="408"/>
      <c r="AP74" s="314"/>
      <c r="AQ74" s="261"/>
      <c r="AR74" s="261"/>
      <c r="AS74" s="252" t="s">
        <v>207</v>
      </c>
    </row>
    <row r="75" spans="1:159" ht="19.5" customHeight="1">
      <c r="A75" s="46"/>
      <c r="B75" s="46">
        <v>71</v>
      </c>
      <c r="C75" s="107" t="s">
        <v>494</v>
      </c>
      <c r="D75" s="107" t="s">
        <v>495</v>
      </c>
      <c r="E75" s="360">
        <v>45658</v>
      </c>
      <c r="F75" s="256" t="s">
        <v>70</v>
      </c>
      <c r="G75" s="359">
        <f t="shared" ca="1" si="6"/>
        <v>335</v>
      </c>
      <c r="H75" s="247" t="s">
        <v>496</v>
      </c>
      <c r="I75" s="247"/>
      <c r="J75" s="46" t="s">
        <v>69</v>
      </c>
      <c r="K75" s="248" t="e">
        <f>VLOOKUP(C75,#REF!,3,0)</f>
        <v>#REF!</v>
      </c>
      <c r="L75" s="301" t="s">
        <v>70</v>
      </c>
      <c r="M75" s="46" t="s">
        <v>133</v>
      </c>
      <c r="N75" s="46" t="s">
        <v>78</v>
      </c>
      <c r="O75" s="46" t="s">
        <v>497</v>
      </c>
      <c r="P75" s="248" t="s">
        <v>497</v>
      </c>
      <c r="Q75" s="248" t="s">
        <v>498</v>
      </c>
      <c r="R75" s="248" t="s">
        <v>499</v>
      </c>
      <c r="S75" s="254"/>
      <c r="T75" s="292" t="s">
        <v>77</v>
      </c>
      <c r="U75" s="46" t="s">
        <v>150</v>
      </c>
      <c r="V75" s="254"/>
      <c r="W75" s="46">
        <v>3</v>
      </c>
      <c r="X75" s="46">
        <v>5</v>
      </c>
      <c r="Y75" s="46">
        <v>5</v>
      </c>
      <c r="Z75" s="46">
        <v>5</v>
      </c>
      <c r="AA75" s="46">
        <v>1</v>
      </c>
      <c r="AB75" s="46">
        <v>3</v>
      </c>
      <c r="AC75" s="46">
        <v>5</v>
      </c>
      <c r="AD75" s="248">
        <f t="shared" si="7"/>
        <v>405</v>
      </c>
      <c r="AE75" s="46"/>
      <c r="AF75" s="46"/>
      <c r="AG75" s="46"/>
      <c r="AH75" s="46"/>
      <c r="AI75" s="46"/>
      <c r="AJ75" s="46"/>
      <c r="AK75" s="46"/>
      <c r="AL75" s="46">
        <f t="shared" si="8"/>
        <v>0</v>
      </c>
      <c r="AM75" s="49">
        <f t="shared" si="9"/>
        <v>405</v>
      </c>
      <c r="AN75" s="122" t="s">
        <v>471</v>
      </c>
      <c r="AO75" s="340"/>
      <c r="AP75" s="314"/>
      <c r="AQ75" s="261"/>
      <c r="AR75" s="261"/>
      <c r="AS75" s="252" t="s">
        <v>207</v>
      </c>
    </row>
    <row r="76" spans="1:159" ht="64.349999999999994" customHeight="1">
      <c r="A76" s="46"/>
      <c r="B76" s="46">
        <v>72</v>
      </c>
      <c r="C76" s="107" t="s">
        <v>500</v>
      </c>
      <c r="D76" s="107" t="s">
        <v>501</v>
      </c>
      <c r="E76" s="360">
        <v>45658</v>
      </c>
      <c r="F76" s="256" t="s">
        <v>70</v>
      </c>
      <c r="G76" s="359">
        <f t="shared" ca="1" si="6"/>
        <v>335</v>
      </c>
      <c r="H76" s="247" t="s">
        <v>103</v>
      </c>
      <c r="I76" s="247"/>
      <c r="J76" s="247" t="s">
        <v>114</v>
      </c>
      <c r="K76" s="248" t="e">
        <f>VLOOKUP(C76,#REF!,3,0)</f>
        <v>#REF!</v>
      </c>
      <c r="L76" s="304" t="s">
        <v>70</v>
      </c>
      <c r="M76" s="247" t="s">
        <v>227</v>
      </c>
      <c r="N76" s="247"/>
      <c r="O76" s="247" t="s">
        <v>105</v>
      </c>
      <c r="P76" s="248" t="s">
        <v>487</v>
      </c>
      <c r="Q76" s="247"/>
      <c r="R76" s="247" t="s">
        <v>106</v>
      </c>
      <c r="S76" s="247"/>
      <c r="T76" s="292" t="s">
        <v>77</v>
      </c>
      <c r="U76" s="46" t="s">
        <v>150</v>
      </c>
      <c r="V76" s="247"/>
      <c r="W76" s="247">
        <v>3</v>
      </c>
      <c r="X76" s="247">
        <v>1</v>
      </c>
      <c r="Y76" s="247">
        <v>5</v>
      </c>
      <c r="Z76" s="247">
        <v>5</v>
      </c>
      <c r="AA76" s="247">
        <v>2</v>
      </c>
      <c r="AB76" s="247">
        <v>5</v>
      </c>
      <c r="AC76" s="247">
        <v>5</v>
      </c>
      <c r="AD76" s="248">
        <f t="shared" si="7"/>
        <v>390</v>
      </c>
      <c r="AE76" s="247"/>
      <c r="AF76" s="247"/>
      <c r="AG76" s="247"/>
      <c r="AH76" s="247"/>
      <c r="AI76" s="247"/>
      <c r="AJ76" s="247"/>
      <c r="AK76" s="247"/>
      <c r="AL76" s="46">
        <f t="shared" si="8"/>
        <v>0</v>
      </c>
      <c r="AM76" s="49">
        <f t="shared" si="9"/>
        <v>390</v>
      </c>
      <c r="AN76" s="107" t="s">
        <v>502</v>
      </c>
      <c r="AO76" s="408"/>
      <c r="AP76" s="314"/>
      <c r="AQ76" s="261"/>
      <c r="AR76" s="261"/>
      <c r="AS76" s="252" t="s">
        <v>207</v>
      </c>
    </row>
    <row r="77" spans="1:159" ht="216.6">
      <c r="A77" s="46"/>
      <c r="B77" s="46">
        <v>73</v>
      </c>
      <c r="C77" s="114" t="s">
        <v>503</v>
      </c>
      <c r="D77" s="114" t="s">
        <v>504</v>
      </c>
      <c r="E77" s="360">
        <v>45658</v>
      </c>
      <c r="F77" s="256" t="s">
        <v>70</v>
      </c>
      <c r="G77" s="359">
        <f t="shared" ca="1" si="6"/>
        <v>335</v>
      </c>
      <c r="H77" s="250" t="s">
        <v>193</v>
      </c>
      <c r="I77" s="250"/>
      <c r="J77" s="247" t="s">
        <v>114</v>
      </c>
      <c r="K77" s="248" t="s">
        <v>88</v>
      </c>
      <c r="L77" s="292" t="s">
        <v>70</v>
      </c>
      <c r="M77" s="46" t="s">
        <v>195</v>
      </c>
      <c r="N77" s="46"/>
      <c r="O77" s="46" t="s">
        <v>221</v>
      </c>
      <c r="P77" s="46" t="s">
        <v>306</v>
      </c>
      <c r="Q77" s="46" t="s">
        <v>70</v>
      </c>
      <c r="R77" s="248" t="s">
        <v>94</v>
      </c>
      <c r="S77" s="254"/>
      <c r="T77" s="292" t="s">
        <v>77</v>
      </c>
      <c r="U77" s="46" t="s">
        <v>138</v>
      </c>
      <c r="V77" s="254"/>
      <c r="W77" s="46">
        <v>5</v>
      </c>
      <c r="X77" s="46">
        <v>5</v>
      </c>
      <c r="Y77" s="46">
        <v>3</v>
      </c>
      <c r="Z77" s="46">
        <v>5</v>
      </c>
      <c r="AA77" s="46">
        <v>1</v>
      </c>
      <c r="AB77" s="46">
        <v>3</v>
      </c>
      <c r="AC77" s="46">
        <v>3</v>
      </c>
      <c r="AD77" s="248">
        <f t="shared" si="7"/>
        <v>375</v>
      </c>
      <c r="AE77" s="46"/>
      <c r="AF77" s="46"/>
      <c r="AG77" s="46"/>
      <c r="AH77" s="46"/>
      <c r="AI77" s="46"/>
      <c r="AJ77" s="46"/>
      <c r="AK77" s="46"/>
      <c r="AL77" s="46">
        <f t="shared" si="8"/>
        <v>0</v>
      </c>
      <c r="AM77" s="49">
        <f t="shared" si="9"/>
        <v>375</v>
      </c>
      <c r="AN77" s="122" t="s">
        <v>505</v>
      </c>
      <c r="AO77" s="340"/>
      <c r="AP77" s="314"/>
      <c r="AQ77" s="261"/>
      <c r="AR77" s="261"/>
      <c r="AS77" s="252" t="s">
        <v>207</v>
      </c>
    </row>
    <row r="78" spans="1:159" s="285" customFormat="1" ht="43.5" customHeight="1">
      <c r="A78" s="46"/>
      <c r="B78" s="46">
        <v>74</v>
      </c>
      <c r="C78" s="297" t="s">
        <v>506</v>
      </c>
      <c r="D78" s="297" t="s">
        <v>507</v>
      </c>
      <c r="E78" s="360">
        <v>45658</v>
      </c>
      <c r="F78" s="256" t="s">
        <v>70</v>
      </c>
      <c r="G78" s="359">
        <f t="shared" ca="1" si="6"/>
        <v>335</v>
      </c>
      <c r="H78" s="249" t="s">
        <v>68</v>
      </c>
      <c r="I78" s="249" t="s">
        <v>170</v>
      </c>
      <c r="J78" s="46" t="s">
        <v>69</v>
      </c>
      <c r="K78" s="248" t="e">
        <f>VLOOKUP(C78,#REF!,3,0)</f>
        <v>#REF!</v>
      </c>
      <c r="L78" s="306">
        <v>45632</v>
      </c>
      <c r="M78" s="254" t="s">
        <v>171</v>
      </c>
      <c r="N78" s="254" t="s">
        <v>78</v>
      </c>
      <c r="O78" s="254" t="s">
        <v>91</v>
      </c>
      <c r="P78" s="254" t="s">
        <v>91</v>
      </c>
      <c r="Q78" s="254" t="s">
        <v>171</v>
      </c>
      <c r="R78" s="248" t="s">
        <v>75</v>
      </c>
      <c r="S78" s="254" t="s">
        <v>85</v>
      </c>
      <c r="T78" s="292" t="s">
        <v>77</v>
      </c>
      <c r="U78" s="46" t="s">
        <v>78</v>
      </c>
      <c r="V78" s="254" t="s">
        <v>79</v>
      </c>
      <c r="W78" s="254">
        <v>3</v>
      </c>
      <c r="X78" s="254">
        <v>1</v>
      </c>
      <c r="Y78" s="254">
        <v>4</v>
      </c>
      <c r="Z78" s="254">
        <v>5</v>
      </c>
      <c r="AA78" s="254">
        <v>1</v>
      </c>
      <c r="AB78" s="254">
        <v>5</v>
      </c>
      <c r="AC78" s="254">
        <v>5</v>
      </c>
      <c r="AD78" s="248">
        <f t="shared" si="7"/>
        <v>360</v>
      </c>
      <c r="AE78" s="254"/>
      <c r="AF78" s="254"/>
      <c r="AG78" s="254"/>
      <c r="AH78" s="254"/>
      <c r="AI78" s="254"/>
      <c r="AJ78" s="254"/>
      <c r="AK78" s="254"/>
      <c r="AL78" s="46">
        <f t="shared" si="8"/>
        <v>0</v>
      </c>
      <c r="AM78" s="49">
        <f t="shared" si="9"/>
        <v>360</v>
      </c>
      <c r="AN78" s="122" t="s">
        <v>471</v>
      </c>
      <c r="AO78" s="340"/>
      <c r="AP78" s="318"/>
      <c r="AQ78" s="254"/>
      <c r="AR78" s="254"/>
      <c r="AS78" s="252" t="s">
        <v>207</v>
      </c>
      <c r="AT78" s="300"/>
      <c r="AU78" s="300"/>
      <c r="AV78" s="300"/>
      <c r="AW78" s="300"/>
      <c r="AX78" s="300"/>
      <c r="AY78" s="300"/>
      <c r="AZ78" s="300"/>
      <c r="BA78" s="300"/>
      <c r="BB78" s="300"/>
      <c r="BC78" s="300"/>
      <c r="BD78" s="300"/>
      <c r="BE78" s="300"/>
      <c r="BF78" s="300"/>
      <c r="BG78" s="300"/>
      <c r="BH78" s="300"/>
      <c r="BI78" s="300"/>
      <c r="BJ78" s="300"/>
      <c r="BK78" s="300"/>
      <c r="BL78" s="300"/>
      <c r="BM78" s="300"/>
      <c r="BN78" s="300"/>
      <c r="BO78" s="300"/>
      <c r="BP78" s="300"/>
      <c r="BQ78" s="300"/>
      <c r="BR78" s="300"/>
      <c r="BS78" s="300"/>
      <c r="BT78" s="300"/>
      <c r="BU78" s="300"/>
      <c r="BV78" s="300"/>
      <c r="BW78" s="300"/>
      <c r="BX78" s="300"/>
      <c r="BY78" s="300"/>
      <c r="BZ78" s="300"/>
      <c r="CA78" s="300"/>
      <c r="CB78" s="300"/>
      <c r="CC78" s="300"/>
      <c r="CD78" s="300"/>
      <c r="CE78" s="300"/>
      <c r="CF78" s="300"/>
      <c r="CG78" s="300"/>
      <c r="CH78" s="300"/>
      <c r="CI78" s="300"/>
      <c r="CJ78" s="300"/>
      <c r="CK78" s="300"/>
      <c r="CL78" s="300"/>
      <c r="CM78" s="300"/>
      <c r="CN78" s="300"/>
      <c r="CO78" s="300"/>
      <c r="CP78" s="300"/>
      <c r="CQ78" s="300"/>
      <c r="CR78" s="300"/>
      <c r="CS78" s="300"/>
      <c r="CT78" s="300"/>
      <c r="CU78" s="300"/>
      <c r="CV78" s="300"/>
      <c r="CW78" s="300"/>
      <c r="CX78" s="300"/>
      <c r="CY78" s="300"/>
      <c r="CZ78" s="300"/>
      <c r="DA78" s="300"/>
      <c r="DB78" s="300"/>
      <c r="DC78" s="300"/>
      <c r="DD78" s="300"/>
      <c r="DE78" s="300"/>
      <c r="DF78" s="300"/>
      <c r="DG78" s="300"/>
      <c r="DH78" s="300"/>
      <c r="DI78" s="300"/>
      <c r="DJ78" s="300"/>
      <c r="DK78" s="300"/>
      <c r="DL78" s="300"/>
      <c r="DM78" s="300"/>
      <c r="DN78" s="300"/>
      <c r="DO78" s="300"/>
      <c r="DP78" s="300"/>
      <c r="DQ78" s="300"/>
      <c r="DR78" s="300"/>
      <c r="DS78" s="300"/>
      <c r="DT78" s="300"/>
      <c r="DU78" s="300"/>
      <c r="DV78" s="300"/>
      <c r="DW78" s="300"/>
      <c r="DX78" s="300"/>
      <c r="DY78" s="300"/>
      <c r="DZ78" s="300"/>
      <c r="EA78" s="300"/>
      <c r="EB78" s="300"/>
      <c r="EC78" s="300"/>
      <c r="ED78" s="300"/>
      <c r="EE78" s="300"/>
      <c r="EF78" s="300"/>
      <c r="EG78" s="300"/>
      <c r="EH78" s="300"/>
      <c r="EI78" s="300"/>
      <c r="EJ78" s="300"/>
      <c r="EK78" s="300"/>
      <c r="EL78" s="300"/>
      <c r="EM78" s="300"/>
      <c r="EN78" s="300"/>
      <c r="EO78" s="300"/>
      <c r="EP78" s="300"/>
      <c r="EQ78" s="300"/>
      <c r="ER78" s="300"/>
      <c r="ES78" s="300"/>
      <c r="ET78" s="300"/>
      <c r="EU78" s="300"/>
      <c r="EV78" s="300"/>
      <c r="EW78" s="300"/>
      <c r="EX78" s="300"/>
      <c r="EY78" s="300"/>
      <c r="EZ78" s="300"/>
      <c r="FA78" s="300"/>
      <c r="FB78" s="300"/>
      <c r="FC78" s="351"/>
    </row>
    <row r="79" spans="1:159" ht="53.85" customHeight="1">
      <c r="A79" s="46" t="s">
        <v>508</v>
      </c>
      <c r="B79" s="46">
        <v>75</v>
      </c>
      <c r="C79" s="107" t="s">
        <v>509</v>
      </c>
      <c r="D79" s="107" t="s">
        <v>510</v>
      </c>
      <c r="E79" s="360">
        <v>45505</v>
      </c>
      <c r="F79" s="256" t="s">
        <v>70</v>
      </c>
      <c r="G79" s="359">
        <f t="shared" ca="1" si="6"/>
        <v>488</v>
      </c>
      <c r="H79" s="247" t="s">
        <v>103</v>
      </c>
      <c r="I79" s="247"/>
      <c r="J79" s="248" t="s">
        <v>114</v>
      </c>
      <c r="K79" s="248" t="e">
        <f>VLOOKUP(C79,#REF!,3,0)</f>
        <v>#REF!</v>
      </c>
      <c r="L79" s="301" t="s">
        <v>70</v>
      </c>
      <c r="M79" s="46" t="s">
        <v>116</v>
      </c>
      <c r="N79" s="46"/>
      <c r="O79" s="248" t="s">
        <v>105</v>
      </c>
      <c r="P79" s="248" t="s">
        <v>511</v>
      </c>
      <c r="Q79" s="248" t="s">
        <v>512</v>
      </c>
      <c r="R79" s="254" t="s">
        <v>106</v>
      </c>
      <c r="S79" s="248" t="s">
        <v>121</v>
      </c>
      <c r="T79" s="292" t="s">
        <v>77</v>
      </c>
      <c r="U79" s="46" t="s">
        <v>150</v>
      </c>
      <c r="V79" s="248" t="s">
        <v>108</v>
      </c>
      <c r="W79" s="46">
        <v>4</v>
      </c>
      <c r="X79" s="46">
        <v>5</v>
      </c>
      <c r="Y79" s="46">
        <v>2</v>
      </c>
      <c r="Z79" s="46">
        <v>5</v>
      </c>
      <c r="AA79" s="46">
        <v>1</v>
      </c>
      <c r="AB79" s="46">
        <v>1</v>
      </c>
      <c r="AC79" s="46">
        <v>3</v>
      </c>
      <c r="AD79" s="248">
        <f t="shared" si="7"/>
        <v>315</v>
      </c>
      <c r="AE79" s="46"/>
      <c r="AF79" s="46"/>
      <c r="AG79" s="46"/>
      <c r="AH79" s="46"/>
      <c r="AI79" s="46"/>
      <c r="AJ79" s="46"/>
      <c r="AK79" s="46"/>
      <c r="AL79" s="46">
        <f t="shared" si="8"/>
        <v>0</v>
      </c>
      <c r="AM79" s="49">
        <f t="shared" si="9"/>
        <v>315</v>
      </c>
      <c r="AN79" s="328" t="s">
        <v>513</v>
      </c>
      <c r="AO79" s="341"/>
      <c r="AP79" s="316" t="s">
        <v>414</v>
      </c>
      <c r="AQ79" s="248"/>
      <c r="AR79" s="248"/>
      <c r="AS79" s="252" t="s">
        <v>207</v>
      </c>
    </row>
    <row r="80" spans="1:159" ht="43.5" customHeight="1">
      <c r="A80" s="46"/>
      <c r="B80" s="46">
        <v>76</v>
      </c>
      <c r="C80" s="107" t="s">
        <v>514</v>
      </c>
      <c r="D80" s="107" t="s">
        <v>515</v>
      </c>
      <c r="E80" s="360">
        <v>45658</v>
      </c>
      <c r="F80" s="256" t="s">
        <v>70</v>
      </c>
      <c r="G80" s="359">
        <f t="shared" ca="1" si="6"/>
        <v>335</v>
      </c>
      <c r="H80" s="247" t="s">
        <v>103</v>
      </c>
      <c r="I80" s="247"/>
      <c r="J80" s="247" t="s">
        <v>114</v>
      </c>
      <c r="K80" s="248" t="e">
        <f>VLOOKUP(C80,#REF!,3,0)</f>
        <v>#REF!</v>
      </c>
      <c r="L80" s="302">
        <v>45658</v>
      </c>
      <c r="M80" s="247" t="s">
        <v>116</v>
      </c>
      <c r="N80" s="247"/>
      <c r="O80" s="248" t="s">
        <v>105</v>
      </c>
      <c r="P80" s="247" t="s">
        <v>516</v>
      </c>
      <c r="Q80" s="247"/>
      <c r="R80" s="247" t="s">
        <v>106</v>
      </c>
      <c r="S80" s="247"/>
      <c r="T80" s="292" t="s">
        <v>77</v>
      </c>
      <c r="U80" s="46" t="s">
        <v>150</v>
      </c>
      <c r="V80" s="247"/>
      <c r="W80" s="247">
        <v>3</v>
      </c>
      <c r="X80" s="247">
        <v>1</v>
      </c>
      <c r="Y80" s="247">
        <v>3</v>
      </c>
      <c r="Z80" s="247">
        <v>5</v>
      </c>
      <c r="AA80" s="247">
        <v>1</v>
      </c>
      <c r="AB80" s="247">
        <v>5</v>
      </c>
      <c r="AC80" s="247">
        <v>3</v>
      </c>
      <c r="AD80" s="248">
        <f t="shared" si="7"/>
        <v>315</v>
      </c>
      <c r="AE80" s="247"/>
      <c r="AF80" s="247"/>
      <c r="AG80" s="247"/>
      <c r="AH80" s="247"/>
      <c r="AI80" s="247"/>
      <c r="AJ80" s="247"/>
      <c r="AK80" s="247"/>
      <c r="AL80" s="46">
        <f t="shared" si="8"/>
        <v>0</v>
      </c>
      <c r="AM80" s="49">
        <f t="shared" si="9"/>
        <v>315</v>
      </c>
      <c r="AN80" s="107" t="s">
        <v>517</v>
      </c>
      <c r="AO80" s="408"/>
      <c r="AP80" s="317"/>
      <c r="AQ80" s="247"/>
      <c r="AR80" s="247"/>
      <c r="AS80" s="252" t="s">
        <v>207</v>
      </c>
    </row>
    <row r="81" spans="1:159" ht="43.5" customHeight="1">
      <c r="A81" s="46" t="s">
        <v>518</v>
      </c>
      <c r="B81" s="46">
        <v>77</v>
      </c>
      <c r="C81" s="114" t="s">
        <v>519</v>
      </c>
      <c r="D81" s="114" t="s">
        <v>520</v>
      </c>
      <c r="E81" s="360">
        <v>45658</v>
      </c>
      <c r="F81" s="256" t="s">
        <v>70</v>
      </c>
      <c r="G81" s="359">
        <f t="shared" ca="1" si="6"/>
        <v>335</v>
      </c>
      <c r="H81" s="247" t="s">
        <v>85</v>
      </c>
      <c r="I81" s="247"/>
      <c r="J81" s="248" t="s">
        <v>114</v>
      </c>
      <c r="K81" s="248" t="e">
        <f>VLOOKUP(C81,#REF!,3,0)</f>
        <v>#REF!</v>
      </c>
      <c r="L81" s="301" t="s">
        <v>70</v>
      </c>
      <c r="M81" s="46" t="s">
        <v>227</v>
      </c>
      <c r="N81" s="46"/>
      <c r="O81" s="248" t="s">
        <v>521</v>
      </c>
      <c r="P81" s="248" t="s">
        <v>522</v>
      </c>
      <c r="Q81" s="248" t="s">
        <v>411</v>
      </c>
      <c r="R81" s="248" t="s">
        <v>94</v>
      </c>
      <c r="S81" s="248" t="s">
        <v>107</v>
      </c>
      <c r="T81" s="292" t="s">
        <v>77</v>
      </c>
      <c r="U81" s="46" t="s">
        <v>78</v>
      </c>
      <c r="V81" s="254"/>
      <c r="W81" s="46">
        <v>2</v>
      </c>
      <c r="X81" s="46">
        <v>1</v>
      </c>
      <c r="Y81" s="46">
        <v>1</v>
      </c>
      <c r="Z81" s="46">
        <v>5</v>
      </c>
      <c r="AA81" s="46">
        <v>1</v>
      </c>
      <c r="AB81" s="46">
        <v>5</v>
      </c>
      <c r="AC81" s="46">
        <v>3</v>
      </c>
      <c r="AD81" s="248">
        <f t="shared" si="7"/>
        <v>270</v>
      </c>
      <c r="AE81" s="46"/>
      <c r="AF81" s="46"/>
      <c r="AG81" s="46"/>
      <c r="AH81" s="46"/>
      <c r="AI81" s="46"/>
      <c r="AJ81" s="46"/>
      <c r="AK81" s="46"/>
      <c r="AL81" s="46">
        <f t="shared" si="8"/>
        <v>0</v>
      </c>
      <c r="AM81" s="49">
        <f t="shared" si="9"/>
        <v>270</v>
      </c>
      <c r="AN81" s="44" t="s">
        <v>523</v>
      </c>
      <c r="AO81" s="343"/>
      <c r="AP81" s="316" t="s">
        <v>414</v>
      </c>
      <c r="AQ81" s="248"/>
      <c r="AR81" s="248" t="s">
        <v>524</v>
      </c>
      <c r="AS81" s="252" t="s">
        <v>207</v>
      </c>
    </row>
    <row r="82" spans="1:159" ht="342">
      <c r="A82" s="46"/>
      <c r="B82" s="46">
        <v>78</v>
      </c>
      <c r="C82" s="114" t="s">
        <v>525</v>
      </c>
      <c r="D82" s="114" t="s">
        <v>526</v>
      </c>
      <c r="E82" s="360">
        <v>45658</v>
      </c>
      <c r="F82" s="256" t="s">
        <v>70</v>
      </c>
      <c r="G82" s="359">
        <f t="shared" ca="1" si="6"/>
        <v>335</v>
      </c>
      <c r="H82" s="250" t="s">
        <v>68</v>
      </c>
      <c r="I82" s="250"/>
      <c r="J82" s="46" t="s">
        <v>114</v>
      </c>
      <c r="K82" s="248" t="e">
        <f>VLOOKUP(C82,#REF!,3,0)</f>
        <v>#REF!</v>
      </c>
      <c r="L82" s="292" t="s">
        <v>70</v>
      </c>
      <c r="M82" s="46" t="s">
        <v>527</v>
      </c>
      <c r="N82" s="46"/>
      <c r="O82" s="46" t="s">
        <v>345</v>
      </c>
      <c r="P82" s="46" t="s">
        <v>345</v>
      </c>
      <c r="Q82" s="46" t="s">
        <v>70</v>
      </c>
      <c r="R82" s="248" t="s">
        <v>75</v>
      </c>
      <c r="S82" s="254"/>
      <c r="T82" s="292" t="s">
        <v>77</v>
      </c>
      <c r="U82" s="46" t="s">
        <v>150</v>
      </c>
      <c r="V82" s="254" t="s">
        <v>79</v>
      </c>
      <c r="W82" s="46"/>
      <c r="X82" s="46"/>
      <c r="Y82" s="46"/>
      <c r="Z82" s="46"/>
      <c r="AA82" s="46"/>
      <c r="AB82" s="46"/>
      <c r="AC82" s="46"/>
      <c r="AD82" s="248">
        <f t="shared" si="7"/>
        <v>0</v>
      </c>
      <c r="AE82" s="46"/>
      <c r="AF82" s="46"/>
      <c r="AG82" s="46"/>
      <c r="AH82" s="46"/>
      <c r="AI82" s="46"/>
      <c r="AJ82" s="46"/>
      <c r="AK82" s="46"/>
      <c r="AL82" s="46">
        <f t="shared" si="8"/>
        <v>0</v>
      </c>
      <c r="AM82" s="49">
        <f t="shared" si="9"/>
        <v>0</v>
      </c>
      <c r="AN82" s="122" t="s">
        <v>528</v>
      </c>
      <c r="AO82" s="340"/>
      <c r="AP82" s="313"/>
      <c r="AQ82" s="46"/>
      <c r="AR82" s="46"/>
      <c r="AS82" s="252" t="s">
        <v>207</v>
      </c>
    </row>
    <row r="83" spans="1:159" ht="216.6">
      <c r="A83" s="46"/>
      <c r="B83" s="46">
        <v>79</v>
      </c>
      <c r="C83" s="114" t="s">
        <v>529</v>
      </c>
      <c r="D83" s="114" t="s">
        <v>530</v>
      </c>
      <c r="E83" s="360">
        <v>45658</v>
      </c>
      <c r="F83" s="256" t="s">
        <v>70</v>
      </c>
      <c r="G83" s="359">
        <f t="shared" ca="1" si="6"/>
        <v>335</v>
      </c>
      <c r="H83" s="250" t="s">
        <v>169</v>
      </c>
      <c r="I83" s="250"/>
      <c r="J83" s="46" t="s">
        <v>114</v>
      </c>
      <c r="K83" s="248" t="e">
        <f>VLOOKUP(C83,#REF!,3,0)</f>
        <v>#REF!</v>
      </c>
      <c r="L83" s="292" t="s">
        <v>70</v>
      </c>
      <c r="M83" s="46" t="s">
        <v>531</v>
      </c>
      <c r="N83" s="46"/>
      <c r="O83" s="46" t="s">
        <v>345</v>
      </c>
      <c r="P83" s="46" t="s">
        <v>345</v>
      </c>
      <c r="Q83" s="46" t="s">
        <v>70</v>
      </c>
      <c r="R83" s="46" t="s">
        <v>94</v>
      </c>
      <c r="S83" s="254"/>
      <c r="T83" s="292" t="s">
        <v>77</v>
      </c>
      <c r="U83" s="46" t="s">
        <v>78</v>
      </c>
      <c r="V83" s="254" t="s">
        <v>98</v>
      </c>
      <c r="W83" s="46"/>
      <c r="X83" s="46"/>
      <c r="Y83" s="46"/>
      <c r="Z83" s="46"/>
      <c r="AA83" s="46"/>
      <c r="AB83" s="46"/>
      <c r="AC83" s="46"/>
      <c r="AD83" s="248">
        <f t="shared" si="7"/>
        <v>0</v>
      </c>
      <c r="AE83" s="46"/>
      <c r="AF83" s="46"/>
      <c r="AG83" s="46"/>
      <c r="AH83" s="46"/>
      <c r="AI83" s="46"/>
      <c r="AJ83" s="46"/>
      <c r="AK83" s="46"/>
      <c r="AL83" s="46">
        <f t="shared" si="8"/>
        <v>0</v>
      </c>
      <c r="AM83" s="49">
        <f t="shared" si="9"/>
        <v>0</v>
      </c>
      <c r="AN83" s="122" t="s">
        <v>532</v>
      </c>
      <c r="AO83" s="340"/>
      <c r="AP83" s="313"/>
      <c r="AQ83" s="46"/>
      <c r="AR83" s="46" t="s">
        <v>174</v>
      </c>
      <c r="AS83" s="252" t="s">
        <v>207</v>
      </c>
    </row>
    <row r="84" spans="1:159" s="300" customFormat="1" ht="43.5" customHeight="1">
      <c r="A84" s="46"/>
      <c r="B84" s="46">
        <v>80</v>
      </c>
      <c r="C84" s="114" t="s">
        <v>533</v>
      </c>
      <c r="D84" s="114" t="s">
        <v>534</v>
      </c>
      <c r="E84" s="360">
        <v>45658</v>
      </c>
      <c r="F84" s="256" t="s">
        <v>70</v>
      </c>
      <c r="G84" s="359">
        <f t="shared" ca="1" si="6"/>
        <v>335</v>
      </c>
      <c r="H84" s="249" t="s">
        <v>68</v>
      </c>
      <c r="I84" s="250"/>
      <c r="J84" s="46" t="s">
        <v>69</v>
      </c>
      <c r="K84" s="248" t="e">
        <f>VLOOKUP(C84,#REF!,3,0)</f>
        <v>#REF!</v>
      </c>
      <c r="L84" s="292" t="s">
        <v>70</v>
      </c>
      <c r="M84" s="46" t="s">
        <v>535</v>
      </c>
      <c r="N84" s="46"/>
      <c r="O84" s="46" t="s">
        <v>345</v>
      </c>
      <c r="P84" s="46" t="s">
        <v>345</v>
      </c>
      <c r="Q84" s="46" t="s">
        <v>70</v>
      </c>
      <c r="R84" s="248" t="s">
        <v>75</v>
      </c>
      <c r="S84" s="254"/>
      <c r="T84" s="292" t="s">
        <v>77</v>
      </c>
      <c r="U84" s="46" t="s">
        <v>78</v>
      </c>
      <c r="V84" s="254" t="s">
        <v>79</v>
      </c>
      <c r="W84" s="46"/>
      <c r="X84" s="46"/>
      <c r="Y84" s="46"/>
      <c r="Z84" s="46"/>
      <c r="AA84" s="46"/>
      <c r="AB84" s="46"/>
      <c r="AC84" s="46"/>
      <c r="AD84" s="248">
        <f t="shared" si="7"/>
        <v>0</v>
      </c>
      <c r="AE84" s="46"/>
      <c r="AF84" s="46"/>
      <c r="AG84" s="46"/>
      <c r="AH84" s="46"/>
      <c r="AI84" s="46"/>
      <c r="AJ84" s="46"/>
      <c r="AK84" s="46"/>
      <c r="AL84" s="46">
        <f t="shared" si="8"/>
        <v>0</v>
      </c>
      <c r="AM84" s="49">
        <f t="shared" si="9"/>
        <v>0</v>
      </c>
      <c r="AN84" s="122" t="s">
        <v>471</v>
      </c>
      <c r="AO84" s="340"/>
      <c r="AP84" s="313"/>
      <c r="AQ84" s="46"/>
      <c r="AR84" s="46"/>
      <c r="AS84" s="252" t="s">
        <v>207</v>
      </c>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8"/>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CX84" s="48"/>
      <c r="CY84" s="48"/>
      <c r="CZ84" s="48"/>
      <c r="DA84" s="48"/>
      <c r="DB84" s="48"/>
      <c r="DC84" s="48"/>
      <c r="DD84" s="48"/>
      <c r="DE84" s="48"/>
      <c r="DF84" s="48"/>
      <c r="DG84" s="48"/>
      <c r="DH84" s="48"/>
      <c r="DI84" s="48"/>
      <c r="DJ84" s="48"/>
      <c r="DK84" s="48"/>
      <c r="DL84" s="48"/>
      <c r="DM84" s="48"/>
      <c r="DN84" s="48"/>
      <c r="DO84" s="48"/>
      <c r="DP84" s="48"/>
      <c r="DQ84" s="48"/>
      <c r="DR84" s="48"/>
      <c r="DS84" s="48"/>
      <c r="DT84" s="48"/>
      <c r="DU84" s="48"/>
      <c r="DV84" s="48"/>
      <c r="DW84" s="48"/>
      <c r="DX84" s="48"/>
      <c r="DY84" s="48"/>
      <c r="DZ84" s="48"/>
      <c r="EA84" s="48"/>
      <c r="EB84" s="48"/>
      <c r="EC84" s="48"/>
      <c r="ED84" s="48"/>
      <c r="EE84" s="48"/>
      <c r="EF84" s="48"/>
      <c r="EG84" s="48"/>
      <c r="EH84" s="48"/>
      <c r="EI84" s="48"/>
      <c r="EJ84" s="48"/>
      <c r="EK84" s="48"/>
      <c r="EL84" s="48"/>
      <c r="EM84" s="48"/>
      <c r="EN84" s="48"/>
      <c r="EO84" s="48"/>
      <c r="EP84" s="48"/>
      <c r="EQ84" s="48"/>
      <c r="ER84" s="48"/>
      <c r="ES84" s="48"/>
      <c r="ET84" s="48"/>
      <c r="EU84" s="48"/>
      <c r="EV84" s="48"/>
      <c r="EW84" s="48"/>
      <c r="EX84" s="48"/>
      <c r="EY84" s="48"/>
      <c r="EZ84" s="48"/>
      <c r="FA84" s="48"/>
      <c r="FB84" s="48"/>
      <c r="FC84" s="48"/>
    </row>
    <row r="85" spans="1:159" s="300" customFormat="1" ht="43.5" customHeight="1">
      <c r="A85" s="46"/>
      <c r="B85" s="46">
        <v>81</v>
      </c>
      <c r="C85" s="114" t="s">
        <v>536</v>
      </c>
      <c r="D85" s="114" t="s">
        <v>537</v>
      </c>
      <c r="E85" s="360">
        <v>45658</v>
      </c>
      <c r="F85" s="256" t="s">
        <v>70</v>
      </c>
      <c r="G85" s="359">
        <f t="shared" ca="1" si="6"/>
        <v>335</v>
      </c>
      <c r="H85" s="249" t="s">
        <v>103</v>
      </c>
      <c r="I85" s="250"/>
      <c r="J85" s="46" t="s">
        <v>69</v>
      </c>
      <c r="K85" s="248" t="e">
        <f>VLOOKUP(C85,#REF!,3,0)</f>
        <v>#REF!</v>
      </c>
      <c r="L85" s="292" t="s">
        <v>70</v>
      </c>
      <c r="M85" s="46" t="s">
        <v>133</v>
      </c>
      <c r="N85" s="46"/>
      <c r="O85" s="46" t="s">
        <v>538</v>
      </c>
      <c r="P85" s="46" t="s">
        <v>538</v>
      </c>
      <c r="Q85" s="46"/>
      <c r="R85" s="46" t="s">
        <v>106</v>
      </c>
      <c r="S85" s="254"/>
      <c r="T85" s="292" t="s">
        <v>77</v>
      </c>
      <c r="U85" s="46" t="s">
        <v>138</v>
      </c>
      <c r="V85" s="254"/>
      <c r="W85" s="46"/>
      <c r="X85" s="46"/>
      <c r="Y85" s="46"/>
      <c r="Z85" s="46"/>
      <c r="AA85" s="46"/>
      <c r="AB85" s="46"/>
      <c r="AC85" s="46"/>
      <c r="AD85" s="248">
        <f t="shared" si="7"/>
        <v>0</v>
      </c>
      <c r="AE85" s="46"/>
      <c r="AF85" s="46"/>
      <c r="AG85" s="46"/>
      <c r="AH85" s="46"/>
      <c r="AI85" s="46"/>
      <c r="AJ85" s="46"/>
      <c r="AK85" s="46"/>
      <c r="AL85" s="46">
        <f t="shared" si="8"/>
        <v>0</v>
      </c>
      <c r="AM85" s="46">
        <f t="shared" si="9"/>
        <v>0</v>
      </c>
      <c r="AN85" s="122" t="s">
        <v>539</v>
      </c>
      <c r="AO85" s="340"/>
      <c r="AP85" s="313"/>
      <c r="AQ85" s="46"/>
      <c r="AR85" s="46"/>
      <c r="AS85" s="252" t="s">
        <v>207</v>
      </c>
      <c r="AT85" s="48"/>
      <c r="AU85" s="48"/>
      <c r="AV85" s="48"/>
      <c r="AW85" s="48"/>
      <c r="AX85" s="48"/>
      <c r="AY85" s="48"/>
      <c r="AZ85" s="48"/>
      <c r="BA85" s="48"/>
      <c r="BB85" s="48"/>
      <c r="BC85" s="48"/>
      <c r="BD85" s="48"/>
      <c r="BE85" s="48"/>
      <c r="BF85" s="48"/>
      <c r="BG85" s="48"/>
      <c r="BH85" s="48"/>
      <c r="BI85" s="48"/>
      <c r="BJ85" s="48"/>
      <c r="BK85" s="48"/>
      <c r="BL85" s="48"/>
      <c r="BM85" s="48"/>
      <c r="BN85" s="48"/>
      <c r="BO85" s="48"/>
      <c r="BP85" s="48"/>
      <c r="BQ85" s="48"/>
      <c r="BR85" s="48"/>
      <c r="BS85" s="48"/>
      <c r="BT85" s="48"/>
      <c r="BU85" s="48"/>
      <c r="BV85" s="48"/>
      <c r="BW85" s="48"/>
      <c r="BX85" s="48"/>
      <c r="BY85" s="48"/>
      <c r="BZ85" s="48"/>
      <c r="CA85" s="48"/>
      <c r="CB85" s="48"/>
      <c r="CC85" s="48"/>
      <c r="CD85" s="48"/>
      <c r="CE85" s="48"/>
      <c r="CF85" s="48"/>
      <c r="CG85" s="48"/>
      <c r="CH85" s="48"/>
      <c r="CI85" s="48"/>
      <c r="CJ85" s="48"/>
      <c r="CK85" s="48"/>
      <c r="CL85" s="48"/>
      <c r="CM85" s="48"/>
      <c r="CN85" s="48"/>
      <c r="CO85" s="48"/>
      <c r="CP85" s="48"/>
      <c r="CQ85" s="48"/>
      <c r="CR85" s="48"/>
      <c r="CS85" s="48"/>
      <c r="CT85" s="48"/>
      <c r="CU85" s="48"/>
      <c r="CV85" s="48"/>
      <c r="CW85" s="48"/>
      <c r="CX85" s="48"/>
      <c r="CY85" s="48"/>
      <c r="CZ85" s="48"/>
      <c r="DA85" s="48"/>
      <c r="DB85" s="48"/>
      <c r="DC85" s="48"/>
      <c r="DD85" s="48"/>
      <c r="DE85" s="48"/>
      <c r="DF85" s="48"/>
      <c r="DG85" s="48"/>
      <c r="DH85" s="48"/>
      <c r="DI85" s="48"/>
      <c r="DJ85" s="48"/>
      <c r="DK85" s="48"/>
      <c r="DL85" s="48"/>
      <c r="DM85" s="48"/>
      <c r="DN85" s="48"/>
      <c r="DO85" s="48"/>
      <c r="DP85" s="48"/>
      <c r="DQ85" s="48"/>
      <c r="DR85" s="48"/>
      <c r="DS85" s="48"/>
      <c r="DT85" s="48"/>
      <c r="DU85" s="48"/>
      <c r="DV85" s="48"/>
      <c r="DW85" s="48"/>
      <c r="DX85" s="48"/>
      <c r="DY85" s="48"/>
      <c r="DZ85" s="48"/>
      <c r="EA85" s="48"/>
      <c r="EB85" s="48"/>
      <c r="EC85" s="48"/>
      <c r="ED85" s="48"/>
      <c r="EE85" s="48"/>
      <c r="EF85" s="48"/>
      <c r="EG85" s="48"/>
      <c r="EH85" s="48"/>
      <c r="EI85" s="48"/>
      <c r="EJ85" s="48"/>
      <c r="EK85" s="48"/>
      <c r="EL85" s="48"/>
      <c r="EM85" s="48"/>
      <c r="EN85" s="48"/>
      <c r="EO85" s="48"/>
      <c r="EP85" s="48"/>
      <c r="EQ85" s="48"/>
      <c r="ER85" s="48"/>
      <c r="ES85" s="48"/>
      <c r="ET85" s="48"/>
      <c r="EU85" s="48"/>
      <c r="EV85" s="48"/>
      <c r="EW85" s="48"/>
      <c r="EX85" s="48"/>
      <c r="EY85" s="48"/>
      <c r="EZ85" s="48"/>
      <c r="FA85" s="48"/>
      <c r="FB85" s="48"/>
      <c r="FC85" s="48"/>
    </row>
    <row r="86" spans="1:159" s="300" customFormat="1" ht="87" customHeight="1">
      <c r="A86" s="46"/>
      <c r="B86" s="46">
        <v>82</v>
      </c>
      <c r="C86" s="114" t="s">
        <v>540</v>
      </c>
      <c r="D86" s="114" t="s">
        <v>541</v>
      </c>
      <c r="E86" s="360">
        <v>45658</v>
      </c>
      <c r="F86" s="256" t="s">
        <v>70</v>
      </c>
      <c r="G86" s="359">
        <f t="shared" ca="1" si="6"/>
        <v>335</v>
      </c>
      <c r="H86" s="249" t="s">
        <v>103</v>
      </c>
      <c r="I86" s="250"/>
      <c r="J86" s="46" t="s">
        <v>114</v>
      </c>
      <c r="K86" s="248" t="e">
        <f>VLOOKUP(C86,#REF!,3,0)</f>
        <v>#REF!</v>
      </c>
      <c r="L86" s="292" t="s">
        <v>70</v>
      </c>
      <c r="M86" s="46" t="s">
        <v>227</v>
      </c>
      <c r="N86" s="46"/>
      <c r="O86" s="46" t="s">
        <v>538</v>
      </c>
      <c r="P86" s="46" t="s">
        <v>70</v>
      </c>
      <c r="Q86" s="46"/>
      <c r="R86" s="46" t="s">
        <v>94</v>
      </c>
      <c r="S86" s="254"/>
      <c r="T86" s="292" t="s">
        <v>77</v>
      </c>
      <c r="U86" s="46" t="s">
        <v>138</v>
      </c>
      <c r="V86" s="254"/>
      <c r="W86" s="46"/>
      <c r="X86" s="46"/>
      <c r="Y86" s="46"/>
      <c r="Z86" s="46"/>
      <c r="AA86" s="46"/>
      <c r="AB86" s="46"/>
      <c r="AC86" s="46"/>
      <c r="AD86" s="248">
        <f t="shared" si="7"/>
        <v>0</v>
      </c>
      <c r="AE86" s="46"/>
      <c r="AF86" s="46"/>
      <c r="AG86" s="46"/>
      <c r="AH86" s="46"/>
      <c r="AI86" s="46"/>
      <c r="AJ86" s="46"/>
      <c r="AK86" s="46"/>
      <c r="AL86" s="46">
        <f t="shared" si="8"/>
        <v>0</v>
      </c>
      <c r="AM86" s="46">
        <f t="shared" si="9"/>
        <v>0</v>
      </c>
      <c r="AN86" s="122" t="s">
        <v>542</v>
      </c>
      <c r="AO86" s="340"/>
      <c r="AP86" s="313"/>
      <c r="AQ86" s="46"/>
      <c r="AR86" s="46"/>
      <c r="AS86" s="252" t="s">
        <v>207</v>
      </c>
      <c r="AT86" s="48"/>
      <c r="AU86" s="48"/>
      <c r="AV86" s="48"/>
      <c r="AW86" s="48"/>
      <c r="AX86" s="48"/>
      <c r="AY86" s="48"/>
      <c r="AZ86" s="48"/>
      <c r="BA86" s="48"/>
      <c r="BB86" s="48"/>
      <c r="BC86" s="48"/>
      <c r="BD86" s="48"/>
      <c r="BE86" s="48"/>
      <c r="BF86" s="48"/>
      <c r="BG86" s="48"/>
      <c r="BH86" s="48"/>
      <c r="BI86" s="48"/>
      <c r="BJ86" s="48"/>
      <c r="BK86" s="48"/>
      <c r="BL86" s="48"/>
      <c r="BM86" s="48"/>
      <c r="BN86" s="48"/>
      <c r="BO86" s="48"/>
      <c r="BP86" s="48"/>
      <c r="BQ86" s="48"/>
      <c r="BR86" s="48"/>
      <c r="BS86" s="48"/>
      <c r="BT86" s="48"/>
      <c r="BU86" s="48"/>
      <c r="BV86" s="48"/>
      <c r="BW86" s="48"/>
      <c r="BX86" s="48"/>
      <c r="BY86" s="48"/>
      <c r="BZ86" s="48"/>
      <c r="CA86" s="48"/>
      <c r="CB86" s="48"/>
      <c r="CC86" s="48"/>
      <c r="CD86" s="48"/>
      <c r="CE86" s="48"/>
      <c r="CF86" s="48"/>
      <c r="CG86" s="48"/>
      <c r="CH86" s="48"/>
      <c r="CI86" s="48"/>
      <c r="CJ86" s="48"/>
      <c r="CK86" s="48"/>
      <c r="CL86" s="48"/>
      <c r="CM86" s="48"/>
      <c r="CN86" s="48"/>
      <c r="CO86" s="48"/>
      <c r="CP86" s="48"/>
      <c r="CQ86" s="48"/>
      <c r="CR86" s="48"/>
      <c r="CS86" s="48"/>
      <c r="CT86" s="48"/>
      <c r="CU86" s="48"/>
      <c r="CV86" s="48"/>
      <c r="CW86" s="48"/>
      <c r="CX86" s="48"/>
      <c r="CY86" s="48"/>
      <c r="CZ86" s="48"/>
      <c r="DA86" s="48"/>
      <c r="DB86" s="48"/>
      <c r="DC86" s="48"/>
      <c r="DD86" s="48"/>
      <c r="DE86" s="48"/>
      <c r="DF86" s="48"/>
      <c r="DG86" s="48"/>
      <c r="DH86" s="48"/>
      <c r="DI86" s="48"/>
      <c r="DJ86" s="48"/>
      <c r="DK86" s="48"/>
      <c r="DL86" s="48"/>
      <c r="DM86" s="48"/>
      <c r="DN86" s="48"/>
      <c r="DO86" s="48"/>
      <c r="DP86" s="48"/>
      <c r="DQ86" s="48"/>
      <c r="DR86" s="48"/>
      <c r="DS86" s="48"/>
      <c r="DT86" s="48"/>
      <c r="DU86" s="48"/>
      <c r="DV86" s="48"/>
      <c r="DW86" s="48"/>
      <c r="DX86" s="48"/>
      <c r="DY86" s="48"/>
      <c r="DZ86" s="48"/>
      <c r="EA86" s="48"/>
      <c r="EB86" s="48"/>
      <c r="EC86" s="48"/>
      <c r="ED86" s="48"/>
      <c r="EE86" s="48"/>
      <c r="EF86" s="48"/>
      <c r="EG86" s="48"/>
      <c r="EH86" s="48"/>
      <c r="EI86" s="48"/>
      <c r="EJ86" s="48"/>
      <c r="EK86" s="48"/>
      <c r="EL86" s="48"/>
      <c r="EM86" s="48"/>
      <c r="EN86" s="48"/>
      <c r="EO86" s="48"/>
      <c r="EP86" s="48"/>
      <c r="EQ86" s="48"/>
      <c r="ER86" s="48"/>
      <c r="ES86" s="48"/>
      <c r="ET86" s="48"/>
      <c r="EU86" s="48"/>
      <c r="EV86" s="48"/>
      <c r="EW86" s="48"/>
      <c r="EX86" s="48"/>
      <c r="EY86" s="48"/>
      <c r="EZ86" s="48"/>
      <c r="FA86" s="48"/>
      <c r="FB86" s="48"/>
      <c r="FC86" s="48"/>
    </row>
    <row r="87" spans="1:159" s="300" customFormat="1" ht="302.10000000000002" customHeight="1">
      <c r="A87" s="46"/>
      <c r="B87" s="46">
        <v>83</v>
      </c>
      <c r="C87" s="122" t="s">
        <v>543</v>
      </c>
      <c r="D87" s="114" t="s">
        <v>544</v>
      </c>
      <c r="E87" s="360">
        <v>45658</v>
      </c>
      <c r="F87" s="256" t="s">
        <v>70</v>
      </c>
      <c r="G87" s="359">
        <f t="shared" ca="1" si="6"/>
        <v>335</v>
      </c>
      <c r="H87" s="249" t="s">
        <v>68</v>
      </c>
      <c r="I87" s="250"/>
      <c r="J87" s="247" t="s">
        <v>69</v>
      </c>
      <c r="K87" s="248" t="s">
        <v>88</v>
      </c>
      <c r="L87" s="292" t="s">
        <v>70</v>
      </c>
      <c r="M87" s="46" t="s">
        <v>187</v>
      </c>
      <c r="N87" s="46" t="s">
        <v>545</v>
      </c>
      <c r="O87" s="46" t="s">
        <v>221</v>
      </c>
      <c r="P87" s="46" t="s">
        <v>546</v>
      </c>
      <c r="Q87" s="46" t="s">
        <v>70</v>
      </c>
      <c r="R87" s="248" t="s">
        <v>75</v>
      </c>
      <c r="S87" s="254"/>
      <c r="T87" s="292" t="s">
        <v>77</v>
      </c>
      <c r="U87" s="46" t="s">
        <v>138</v>
      </c>
      <c r="V87" s="254" t="s">
        <v>79</v>
      </c>
      <c r="W87" s="46"/>
      <c r="X87" s="46"/>
      <c r="Y87" s="46"/>
      <c r="Z87" s="46"/>
      <c r="AA87" s="46"/>
      <c r="AB87" s="46"/>
      <c r="AC87" s="46"/>
      <c r="AD87" s="248">
        <f t="shared" si="7"/>
        <v>0</v>
      </c>
      <c r="AE87" s="46"/>
      <c r="AF87" s="46"/>
      <c r="AG87" s="46"/>
      <c r="AH87" s="46"/>
      <c r="AI87" s="46"/>
      <c r="AJ87" s="46"/>
      <c r="AK87" s="46"/>
      <c r="AL87" s="46">
        <f t="shared" si="8"/>
        <v>0</v>
      </c>
      <c r="AM87" s="46">
        <f t="shared" si="9"/>
        <v>0</v>
      </c>
      <c r="AN87" s="122" t="s">
        <v>245</v>
      </c>
      <c r="AO87" s="340"/>
      <c r="AP87" s="313"/>
      <c r="AQ87" s="46"/>
      <c r="AR87" s="46"/>
      <c r="AS87" s="252" t="s">
        <v>207</v>
      </c>
      <c r="AT87" s="48"/>
      <c r="AU87" s="48"/>
      <c r="AV87" s="48"/>
      <c r="AW87" s="48"/>
      <c r="AX87" s="48"/>
      <c r="AY87" s="48"/>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48"/>
      <c r="BY87" s="48"/>
      <c r="BZ87" s="48"/>
      <c r="CA87" s="48"/>
      <c r="CB87" s="48"/>
      <c r="CC87" s="48"/>
      <c r="CD87" s="48"/>
      <c r="CE87" s="48"/>
      <c r="CF87" s="48"/>
      <c r="CG87" s="48"/>
      <c r="CH87" s="48"/>
      <c r="CI87" s="48"/>
      <c r="CJ87" s="48"/>
      <c r="CK87" s="48"/>
      <c r="CL87" s="48"/>
      <c r="CM87" s="48"/>
      <c r="CN87" s="48"/>
      <c r="CO87" s="48"/>
      <c r="CP87" s="48"/>
      <c r="CQ87" s="48"/>
      <c r="CR87" s="48"/>
      <c r="CS87" s="48"/>
      <c r="CT87" s="48"/>
      <c r="CU87" s="48"/>
      <c r="CV87" s="48"/>
      <c r="CW87" s="48"/>
      <c r="CX87" s="48"/>
      <c r="CY87" s="48"/>
      <c r="CZ87" s="48"/>
      <c r="DA87" s="48"/>
      <c r="DB87" s="48"/>
      <c r="DC87" s="48"/>
      <c r="DD87" s="48"/>
      <c r="DE87" s="48"/>
      <c r="DF87" s="48"/>
      <c r="DG87" s="48"/>
      <c r="DH87" s="48"/>
      <c r="DI87" s="48"/>
      <c r="DJ87" s="48"/>
      <c r="DK87" s="48"/>
      <c r="DL87" s="48"/>
      <c r="DM87" s="48"/>
      <c r="DN87" s="48"/>
      <c r="DO87" s="48"/>
      <c r="DP87" s="48"/>
      <c r="DQ87" s="48"/>
      <c r="DR87" s="48"/>
      <c r="DS87" s="48"/>
      <c r="DT87" s="48"/>
      <c r="DU87" s="48"/>
      <c r="DV87" s="48"/>
      <c r="DW87" s="48"/>
      <c r="DX87" s="48"/>
      <c r="DY87" s="48"/>
      <c r="DZ87" s="48"/>
      <c r="EA87" s="48"/>
      <c r="EB87" s="48"/>
      <c r="EC87" s="48"/>
      <c r="ED87" s="48"/>
      <c r="EE87" s="48"/>
      <c r="EF87" s="48"/>
      <c r="EG87" s="48"/>
      <c r="EH87" s="48"/>
      <c r="EI87" s="48"/>
      <c r="EJ87" s="48"/>
      <c r="EK87" s="48"/>
      <c r="EL87" s="48"/>
      <c r="EM87" s="48"/>
      <c r="EN87" s="48"/>
      <c r="EO87" s="48"/>
      <c r="EP87" s="48"/>
      <c r="EQ87" s="48"/>
      <c r="ER87" s="48"/>
      <c r="ES87" s="48"/>
      <c r="ET87" s="48"/>
      <c r="EU87" s="48"/>
      <c r="EV87" s="48"/>
      <c r="EW87" s="48"/>
      <c r="EX87" s="48"/>
      <c r="EY87" s="48"/>
      <c r="EZ87" s="48"/>
      <c r="FA87" s="48"/>
      <c r="FB87" s="48"/>
      <c r="FC87" s="48"/>
    </row>
    <row r="88" spans="1:159" ht="91.2">
      <c r="A88" s="46"/>
      <c r="B88" s="46">
        <v>84</v>
      </c>
      <c r="C88" s="114" t="s">
        <v>547</v>
      </c>
      <c r="D88" s="114" t="s">
        <v>548</v>
      </c>
      <c r="E88" s="360">
        <v>45658</v>
      </c>
      <c r="F88" s="256" t="s">
        <v>70</v>
      </c>
      <c r="G88" s="359">
        <f t="shared" ca="1" si="6"/>
        <v>335</v>
      </c>
      <c r="H88" s="249" t="s">
        <v>68</v>
      </c>
      <c r="I88" s="250"/>
      <c r="J88" s="46" t="s">
        <v>69</v>
      </c>
      <c r="K88" s="248" t="e">
        <f>VLOOKUP(C88,#REF!,3,0)</f>
        <v>#REF!</v>
      </c>
      <c r="L88" s="292" t="s">
        <v>70</v>
      </c>
      <c r="M88" s="46" t="s">
        <v>133</v>
      </c>
      <c r="N88" s="46"/>
      <c r="O88" s="46" t="s">
        <v>221</v>
      </c>
      <c r="P88" s="46" t="s">
        <v>549</v>
      </c>
      <c r="Q88" s="46"/>
      <c r="R88" s="248" t="s">
        <v>75</v>
      </c>
      <c r="S88" s="254"/>
      <c r="T88" s="307" t="s">
        <v>77</v>
      </c>
      <c r="U88" s="55" t="s">
        <v>138</v>
      </c>
      <c r="V88" s="254" t="s">
        <v>79</v>
      </c>
      <c r="W88" s="46"/>
      <c r="X88" s="46"/>
      <c r="Y88" s="46"/>
      <c r="Z88" s="46"/>
      <c r="AA88" s="46"/>
      <c r="AB88" s="46"/>
      <c r="AC88" s="46"/>
      <c r="AD88" s="248">
        <f t="shared" si="7"/>
        <v>0</v>
      </c>
      <c r="AE88" s="46"/>
      <c r="AF88" s="46"/>
      <c r="AG88" s="46"/>
      <c r="AH88" s="46"/>
      <c r="AI88" s="46"/>
      <c r="AJ88" s="46"/>
      <c r="AK88" s="46"/>
      <c r="AL88" s="46">
        <f t="shared" si="8"/>
        <v>0</v>
      </c>
      <c r="AM88" s="46">
        <f t="shared" si="9"/>
        <v>0</v>
      </c>
      <c r="AN88" s="122" t="s">
        <v>550</v>
      </c>
      <c r="AO88" s="340"/>
      <c r="AP88" s="313"/>
      <c r="AQ88" s="46"/>
      <c r="AR88" s="46"/>
      <c r="AS88" s="252" t="s">
        <v>207</v>
      </c>
    </row>
    <row r="89" spans="1:159" s="299" customFormat="1" ht="63.6" customHeight="1">
      <c r="A89" s="375"/>
      <c r="B89" s="46">
        <v>85</v>
      </c>
      <c r="C89" s="355" t="s">
        <v>551</v>
      </c>
      <c r="D89" s="355" t="s">
        <v>552</v>
      </c>
      <c r="E89" s="360">
        <v>45658</v>
      </c>
      <c r="F89" s="256" t="s">
        <v>70</v>
      </c>
      <c r="G89" s="359">
        <f t="shared" ca="1" si="6"/>
        <v>335</v>
      </c>
      <c r="H89" s="379" t="s">
        <v>85</v>
      </c>
      <c r="I89" s="250"/>
      <c r="J89" s="307" t="s">
        <v>69</v>
      </c>
      <c r="K89" s="356" t="s">
        <v>88</v>
      </c>
      <c r="L89" s="330">
        <v>45658</v>
      </c>
      <c r="M89" s="307" t="s">
        <v>71</v>
      </c>
      <c r="N89" s="307"/>
      <c r="O89" s="307" t="s">
        <v>178</v>
      </c>
      <c r="P89" s="307" t="s">
        <v>553</v>
      </c>
      <c r="Q89" s="307" t="s">
        <v>339</v>
      </c>
      <c r="R89" s="356" t="s">
        <v>94</v>
      </c>
      <c r="S89" s="257" t="s">
        <v>361</v>
      </c>
      <c r="T89" s="292" t="s">
        <v>554</v>
      </c>
      <c r="U89" s="46" t="s">
        <v>138</v>
      </c>
      <c r="V89" s="380" t="s">
        <v>98</v>
      </c>
      <c r="W89" s="307">
        <v>3</v>
      </c>
      <c r="X89" s="307">
        <v>5</v>
      </c>
      <c r="Y89" s="307">
        <v>4</v>
      </c>
      <c r="Z89" s="307">
        <v>5</v>
      </c>
      <c r="AA89" s="307">
        <v>0</v>
      </c>
      <c r="AB89" s="307">
        <v>3</v>
      </c>
      <c r="AC89" s="307">
        <v>3</v>
      </c>
      <c r="AD89" s="248">
        <f t="shared" si="7"/>
        <v>345</v>
      </c>
      <c r="AE89" s="307">
        <v>5</v>
      </c>
      <c r="AF89" s="307">
        <v>5</v>
      </c>
      <c r="AG89" s="307" t="s">
        <v>555</v>
      </c>
      <c r="AH89" s="307">
        <v>3</v>
      </c>
      <c r="AI89" s="307">
        <v>1</v>
      </c>
      <c r="AJ89" s="307">
        <v>1</v>
      </c>
      <c r="AK89" s="307">
        <v>3</v>
      </c>
      <c r="AL89" s="46" t="e">
        <f t="shared" si="8"/>
        <v>#VALUE!</v>
      </c>
      <c r="AM89" s="307"/>
      <c r="AN89" s="382" t="s">
        <v>556</v>
      </c>
      <c r="AO89" s="384"/>
      <c r="AP89" s="368"/>
      <c r="AQ89" s="307"/>
      <c r="AR89" s="307" t="s">
        <v>174</v>
      </c>
      <c r="AS89" s="307" t="s">
        <v>207</v>
      </c>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c r="BS89" s="54"/>
      <c r="BT89" s="54"/>
      <c r="BU89" s="54"/>
      <c r="BV89" s="54"/>
      <c r="BW89" s="54"/>
      <c r="BX89" s="54"/>
      <c r="BY89" s="54"/>
      <c r="BZ89" s="54"/>
      <c r="CA89" s="54"/>
      <c r="CB89" s="54"/>
      <c r="CC89" s="54"/>
      <c r="CD89" s="54"/>
      <c r="CE89" s="54"/>
      <c r="CF89" s="54"/>
      <c r="CG89" s="54"/>
      <c r="CH89" s="54"/>
      <c r="CI89" s="54"/>
      <c r="CJ89" s="54"/>
      <c r="CK89" s="54"/>
      <c r="CL89" s="54"/>
      <c r="CM89" s="54"/>
      <c r="CN89" s="54"/>
      <c r="CO89" s="54"/>
      <c r="CP89" s="54"/>
      <c r="CQ89" s="54"/>
      <c r="CR89" s="54"/>
      <c r="CS89" s="54"/>
      <c r="CT89" s="54"/>
      <c r="CU89" s="54"/>
      <c r="CV89" s="54"/>
      <c r="CW89" s="54"/>
      <c r="CX89" s="54"/>
      <c r="CY89" s="54"/>
      <c r="CZ89" s="54"/>
      <c r="DA89" s="54"/>
      <c r="DB89" s="54"/>
      <c r="DC89" s="54"/>
      <c r="DD89" s="54"/>
      <c r="DE89" s="54"/>
      <c r="DF89" s="54"/>
      <c r="DG89" s="54"/>
      <c r="DH89" s="54"/>
      <c r="DI89" s="54"/>
      <c r="DJ89" s="54"/>
      <c r="DK89" s="54"/>
      <c r="DL89" s="54"/>
      <c r="DM89" s="54"/>
      <c r="DN89" s="54"/>
      <c r="DO89" s="54"/>
      <c r="DP89" s="54"/>
      <c r="DQ89" s="54"/>
      <c r="DR89" s="54"/>
      <c r="DS89" s="54"/>
      <c r="DT89" s="54"/>
      <c r="DU89" s="54"/>
      <c r="DV89" s="54"/>
      <c r="DW89" s="54"/>
      <c r="DX89" s="54"/>
      <c r="DY89" s="54"/>
      <c r="DZ89" s="54"/>
      <c r="EA89" s="54"/>
      <c r="EB89" s="54"/>
      <c r="EC89" s="54"/>
      <c r="ED89" s="54"/>
      <c r="EE89" s="54"/>
      <c r="EF89" s="54"/>
      <c r="EG89" s="54"/>
      <c r="EH89" s="54"/>
      <c r="EI89" s="54"/>
      <c r="EJ89" s="54"/>
      <c r="EK89" s="54"/>
      <c r="EL89" s="54"/>
      <c r="EM89" s="54"/>
      <c r="EN89" s="54"/>
      <c r="EO89" s="54"/>
      <c r="EP89" s="54"/>
      <c r="EQ89" s="54"/>
      <c r="ER89" s="54"/>
      <c r="ES89" s="54"/>
      <c r="ET89" s="54"/>
      <c r="EU89" s="54"/>
      <c r="EV89" s="54"/>
      <c r="EW89" s="54"/>
      <c r="EX89" s="54"/>
      <c r="EY89" s="54"/>
      <c r="EZ89" s="54"/>
      <c r="FA89" s="54"/>
      <c r="FB89" s="54"/>
      <c r="FC89" s="54"/>
    </row>
    <row r="90" spans="1:159" s="285" customFormat="1" ht="54" customHeight="1">
      <c r="A90" s="46"/>
      <c r="B90" s="46">
        <v>86</v>
      </c>
      <c r="C90" s="114" t="s">
        <v>557</v>
      </c>
      <c r="D90" s="114" t="s">
        <v>558</v>
      </c>
      <c r="E90" s="360">
        <v>45536</v>
      </c>
      <c r="F90" s="360">
        <v>45992</v>
      </c>
      <c r="G90" s="359">
        <f>F90-E90</f>
        <v>456</v>
      </c>
      <c r="H90" s="250" t="s">
        <v>68</v>
      </c>
      <c r="I90" s="53"/>
      <c r="J90" s="46" t="s">
        <v>114</v>
      </c>
      <c r="K90" s="248" t="s">
        <v>88</v>
      </c>
      <c r="L90" s="49"/>
      <c r="M90" s="46" t="s">
        <v>195</v>
      </c>
      <c r="N90" s="46"/>
      <c r="O90" s="46" t="s">
        <v>345</v>
      </c>
      <c r="P90" s="46" t="s">
        <v>345</v>
      </c>
      <c r="Q90" s="46" t="s">
        <v>559</v>
      </c>
      <c r="R90" s="248" t="s">
        <v>75</v>
      </c>
      <c r="S90" s="324" t="s">
        <v>292</v>
      </c>
      <c r="T90" s="49" t="s">
        <v>77</v>
      </c>
      <c r="U90" s="46" t="s">
        <v>138</v>
      </c>
      <c r="V90" s="254" t="s">
        <v>79</v>
      </c>
      <c r="W90" s="46"/>
      <c r="X90" s="46"/>
      <c r="Y90" s="46"/>
      <c r="Z90" s="46"/>
      <c r="AA90" s="46"/>
      <c r="AB90" s="46"/>
      <c r="AC90" s="46"/>
      <c r="AD90" s="248">
        <f t="shared" si="7"/>
        <v>0</v>
      </c>
      <c r="AE90" s="46"/>
      <c r="AF90" s="46"/>
      <c r="AG90" s="46"/>
      <c r="AH90" s="46"/>
      <c r="AI90" s="46"/>
      <c r="AJ90" s="46"/>
      <c r="AK90" s="46"/>
      <c r="AL90" s="46">
        <f t="shared" si="8"/>
        <v>0</v>
      </c>
      <c r="AM90" s="49"/>
      <c r="AN90" s="122" t="s">
        <v>560</v>
      </c>
      <c r="AO90" s="122"/>
      <c r="AP90" s="46"/>
      <c r="AQ90" s="46"/>
      <c r="AR90" s="46"/>
      <c r="AS90" s="252" t="s">
        <v>207</v>
      </c>
      <c r="AT90" s="285" t="s">
        <v>561</v>
      </c>
    </row>
    <row r="91" spans="1:159" s="285" customFormat="1" ht="59.1" customHeight="1">
      <c r="A91" s="46"/>
      <c r="B91" s="307">
        <v>87</v>
      </c>
      <c r="C91" s="355" t="s">
        <v>562</v>
      </c>
      <c r="D91" s="355" t="s">
        <v>562</v>
      </c>
      <c r="E91" s="397">
        <v>45658</v>
      </c>
      <c r="F91" s="398" t="s">
        <v>70</v>
      </c>
      <c r="G91" s="399">
        <f ca="1">TODAY()-E91</f>
        <v>335</v>
      </c>
      <c r="H91" s="379" t="s">
        <v>103</v>
      </c>
      <c r="I91" s="53"/>
      <c r="J91" s="307" t="s">
        <v>114</v>
      </c>
      <c r="K91" s="356" t="s">
        <v>88</v>
      </c>
      <c r="L91" s="49"/>
      <c r="M91" s="307" t="s">
        <v>227</v>
      </c>
      <c r="N91" s="307"/>
      <c r="O91" s="307" t="s">
        <v>538</v>
      </c>
      <c r="P91" s="307" t="s">
        <v>538</v>
      </c>
      <c r="Q91" s="307"/>
      <c r="R91" s="307" t="s">
        <v>94</v>
      </c>
      <c r="S91" s="324"/>
      <c r="T91" s="49" t="s">
        <v>77</v>
      </c>
      <c r="U91" s="307" t="s">
        <v>150</v>
      </c>
      <c r="V91" s="258"/>
      <c r="W91" s="307"/>
      <c r="X91" s="307"/>
      <c r="Y91" s="307"/>
      <c r="Z91" s="307"/>
      <c r="AA91" s="307"/>
      <c r="AB91" s="307"/>
      <c r="AC91" s="307"/>
      <c r="AD91" s="356">
        <f t="shared" si="7"/>
        <v>0</v>
      </c>
      <c r="AE91" s="307"/>
      <c r="AF91" s="307"/>
      <c r="AG91" s="307"/>
      <c r="AH91" s="307"/>
      <c r="AI91" s="307"/>
      <c r="AJ91" s="307"/>
      <c r="AK91" s="307"/>
      <c r="AL91" s="307">
        <f t="shared" si="8"/>
        <v>0</v>
      </c>
      <c r="AM91" s="49"/>
      <c r="AN91" s="409" t="s">
        <v>563</v>
      </c>
      <c r="AO91" s="409"/>
      <c r="AP91" s="400" t="s">
        <v>564</v>
      </c>
      <c r="AQ91" s="400"/>
      <c r="AR91" s="400"/>
      <c r="AS91" s="357" t="s">
        <v>207</v>
      </c>
      <c r="AT91" s="285" t="s">
        <v>561</v>
      </c>
      <c r="AU91" s="47"/>
      <c r="AV91" s="47"/>
      <c r="AW91" s="47"/>
      <c r="AX91" s="47"/>
      <c r="AY91" s="47"/>
      <c r="AZ91" s="47"/>
      <c r="BA91" s="47"/>
      <c r="BB91" s="47"/>
      <c r="BC91" s="47"/>
      <c r="BD91" s="47"/>
      <c r="BE91" s="47"/>
      <c r="BF91" s="47"/>
      <c r="BG91" s="47"/>
      <c r="BH91" s="47"/>
      <c r="BI91" s="47"/>
      <c r="BJ91" s="47"/>
      <c r="BK91" s="47"/>
      <c r="BL91" s="47"/>
      <c r="BM91" s="47"/>
      <c r="BN91" s="47"/>
      <c r="BO91" s="47"/>
      <c r="BP91" s="47"/>
      <c r="BQ91" s="47"/>
      <c r="BR91" s="47"/>
      <c r="BS91" s="47"/>
      <c r="BT91" s="47"/>
      <c r="BU91" s="47"/>
      <c r="BV91" s="47"/>
      <c r="BW91" s="47"/>
      <c r="BX91" s="47"/>
      <c r="BY91" s="47"/>
      <c r="BZ91" s="47"/>
      <c r="CA91" s="47"/>
      <c r="CB91" s="47"/>
      <c r="CC91" s="47"/>
      <c r="CD91" s="47"/>
      <c r="CE91" s="47"/>
      <c r="CF91" s="47"/>
      <c r="CG91" s="47"/>
      <c r="CH91" s="47"/>
      <c r="CI91" s="47"/>
      <c r="CJ91" s="47"/>
      <c r="CK91" s="47"/>
      <c r="CL91" s="47"/>
      <c r="CM91" s="47"/>
      <c r="CN91" s="47"/>
      <c r="CO91" s="47"/>
      <c r="CP91" s="47"/>
      <c r="CQ91" s="47"/>
      <c r="CR91" s="47"/>
      <c r="CS91" s="47"/>
      <c r="CT91" s="47"/>
      <c r="CU91" s="47"/>
      <c r="CV91" s="47"/>
      <c r="CW91" s="47"/>
      <c r="CX91" s="47"/>
      <c r="CY91" s="47"/>
      <c r="CZ91" s="47"/>
      <c r="DA91" s="47"/>
      <c r="DB91" s="47"/>
      <c r="DC91" s="47"/>
      <c r="DD91" s="47"/>
      <c r="DE91" s="47"/>
      <c r="DF91" s="47"/>
      <c r="DG91" s="47"/>
      <c r="DH91" s="47"/>
      <c r="DI91" s="47"/>
      <c r="DJ91" s="47"/>
      <c r="DK91" s="47"/>
      <c r="DL91" s="47"/>
      <c r="DM91" s="47"/>
      <c r="DN91" s="47"/>
      <c r="DO91" s="47"/>
      <c r="DP91" s="47"/>
      <c r="DQ91" s="47"/>
      <c r="DR91" s="47"/>
      <c r="DS91" s="47"/>
      <c r="DT91" s="47"/>
      <c r="DU91" s="47"/>
      <c r="DV91" s="47"/>
      <c r="DW91" s="47"/>
      <c r="DX91" s="47"/>
      <c r="DY91" s="47"/>
      <c r="DZ91" s="47"/>
      <c r="EA91" s="47"/>
      <c r="EB91" s="47"/>
      <c r="EC91" s="47"/>
      <c r="ED91" s="47"/>
      <c r="EE91" s="47"/>
      <c r="EF91" s="47"/>
      <c r="EG91" s="47"/>
      <c r="EH91" s="47"/>
      <c r="EI91" s="47"/>
      <c r="EJ91" s="47"/>
      <c r="EK91" s="47"/>
      <c r="EL91" s="47"/>
      <c r="EM91" s="47"/>
      <c r="EN91" s="47"/>
      <c r="EO91" s="47"/>
      <c r="EP91" s="47"/>
      <c r="EQ91" s="47"/>
      <c r="ER91" s="47"/>
      <c r="ES91" s="47"/>
      <c r="ET91" s="47"/>
      <c r="EU91" s="47"/>
      <c r="EV91" s="47"/>
      <c r="EW91" s="47"/>
      <c r="EX91" s="47"/>
      <c r="EY91" s="47"/>
      <c r="EZ91" s="47"/>
      <c r="FA91" s="47"/>
      <c r="FB91" s="47"/>
      <c r="FC91" s="47"/>
    </row>
    <row r="92" spans="1:159" ht="56.1" hidden="1" customHeight="1">
      <c r="A92" s="374" t="s">
        <v>565</v>
      </c>
      <c r="B92" s="46">
        <v>88</v>
      </c>
      <c r="C92" s="107" t="s">
        <v>566</v>
      </c>
      <c r="D92" s="107" t="s">
        <v>567</v>
      </c>
      <c r="E92" s="360">
        <v>45505</v>
      </c>
      <c r="F92" s="360">
        <v>45717</v>
      </c>
      <c r="G92" s="256">
        <f>F92-E92</f>
        <v>212</v>
      </c>
      <c r="H92" s="247" t="s">
        <v>193</v>
      </c>
      <c r="I92" s="247"/>
      <c r="J92" s="248" t="s">
        <v>69</v>
      </c>
      <c r="K92" s="248" t="e">
        <f>VLOOKUP(C92,#REF!,3,0)</f>
        <v>#REF!</v>
      </c>
      <c r="L92" s="401">
        <v>45505</v>
      </c>
      <c r="M92" s="46" t="s">
        <v>71</v>
      </c>
      <c r="N92" s="46"/>
      <c r="O92" s="248" t="s">
        <v>286</v>
      </c>
      <c r="P92" s="248" t="s">
        <v>286</v>
      </c>
      <c r="Q92" s="248" t="s">
        <v>74</v>
      </c>
      <c r="R92" s="248" t="s">
        <v>75</v>
      </c>
      <c r="S92" s="248" t="s">
        <v>76</v>
      </c>
      <c r="T92" s="46" t="s">
        <v>77</v>
      </c>
      <c r="U92" s="46" t="s">
        <v>150</v>
      </c>
      <c r="V92" s="248" t="s">
        <v>79</v>
      </c>
      <c r="W92" s="46">
        <v>3</v>
      </c>
      <c r="X92" s="46">
        <v>5</v>
      </c>
      <c r="Y92" s="46">
        <v>5</v>
      </c>
      <c r="Z92" s="46">
        <v>5</v>
      </c>
      <c r="AA92" s="46">
        <v>0</v>
      </c>
      <c r="AB92" s="46">
        <v>3</v>
      </c>
      <c r="AC92" s="46">
        <v>5</v>
      </c>
      <c r="AD92" s="248">
        <f t="shared" si="7"/>
        <v>390</v>
      </c>
      <c r="AE92" s="46"/>
      <c r="AF92" s="46"/>
      <c r="AG92" s="46"/>
      <c r="AH92" s="46"/>
      <c r="AI92" s="46"/>
      <c r="AJ92" s="46"/>
      <c r="AK92" s="46"/>
      <c r="AL92" s="46">
        <f t="shared" si="8"/>
        <v>0</v>
      </c>
      <c r="AM92" s="46"/>
      <c r="AN92" s="44" t="s">
        <v>568</v>
      </c>
      <c r="AO92" s="44"/>
      <c r="AP92" s="261"/>
      <c r="AQ92" s="261"/>
      <c r="AR92" s="261" t="s">
        <v>569</v>
      </c>
      <c r="AS92" s="252" t="s">
        <v>82</v>
      </c>
    </row>
    <row r="93" spans="1:159" hidden="1">
      <c r="C93" s="376"/>
      <c r="D93" s="376"/>
      <c r="E93" s="376"/>
      <c r="F93" s="376"/>
      <c r="G93" s="377"/>
      <c r="H93" s="378"/>
      <c r="I93" s="250"/>
      <c r="J93" s="255"/>
      <c r="K93" s="255"/>
      <c r="L93" s="255"/>
      <c r="M93" s="46"/>
      <c r="N93" s="255"/>
      <c r="O93" s="255"/>
      <c r="P93" s="255"/>
      <c r="Q93" s="255"/>
      <c r="R93" s="46"/>
      <c r="S93" s="260"/>
      <c r="T93" s="255"/>
      <c r="U93" s="255"/>
      <c r="V93" s="260"/>
      <c r="W93" s="402"/>
      <c r="X93" s="402"/>
      <c r="Y93" s="402"/>
      <c r="Z93" s="402"/>
      <c r="AA93" s="402"/>
      <c r="AB93" s="402"/>
      <c r="AC93" s="402"/>
      <c r="AD93" s="402"/>
      <c r="AE93" s="46"/>
      <c r="AF93" s="46"/>
      <c r="AG93" s="46"/>
      <c r="AH93" s="46"/>
      <c r="AI93" s="46"/>
      <c r="AJ93" s="46"/>
      <c r="AK93" s="46"/>
      <c r="AL93" s="46"/>
      <c r="AM93" s="46"/>
      <c r="AN93" s="381"/>
      <c r="AO93" s="383"/>
      <c r="AP93" s="255"/>
      <c r="AQ93" s="255"/>
      <c r="AR93" s="255"/>
      <c r="AS93" s="290"/>
    </row>
    <row r="97" spans="4:11" ht="22.8">
      <c r="D97" s="264" t="s">
        <v>570</v>
      </c>
    </row>
    <row r="99" spans="4:11">
      <c r="J99" s="66" t="s">
        <v>571</v>
      </c>
      <c r="K99" s="66">
        <f>41-4</f>
        <v>37</v>
      </c>
    </row>
    <row r="100" spans="4:11">
      <c r="J100" s="66" t="s">
        <v>572</v>
      </c>
      <c r="K100" s="66">
        <v>5</v>
      </c>
    </row>
  </sheetData>
  <autoFilter ref="A4:FC92" xr:uid="{EEF1E12B-4BB2-427E-8B8E-2868DA064E0B}">
    <filterColumn colId="10">
      <filters>
        <filter val="Proyecto nuevo"/>
      </filters>
    </filterColumn>
    <sortState xmlns:xlrd2="http://schemas.microsoft.com/office/spreadsheetml/2017/richdata2" ref="A5:FC92">
      <sortCondition descending="1" ref="AM4:AM92"/>
    </sortState>
  </autoFilter>
  <dataConsolidate/>
  <pageMargins left="0.70866141732283472" right="0.70866141732283472" top="0.74803149606299213" bottom="0.74803149606299213" header="0.31496062992125984" footer="0.31496062992125984"/>
  <pageSetup scale="14"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70B8C-7F1A-47B2-B5FA-29B4DA90F858}">
  <dimension ref="B1:Q35"/>
  <sheetViews>
    <sheetView topLeftCell="B44" zoomScale="110" zoomScaleNormal="110" workbookViewId="0">
      <selection activeCell="L78" sqref="L78"/>
    </sheetView>
  </sheetViews>
  <sheetFormatPr baseColWidth="10" defaultColWidth="8.5546875" defaultRowHeight="14.4"/>
  <cols>
    <col min="2" max="2" width="43.44140625" bestFit="1" customWidth="1"/>
  </cols>
  <sheetData>
    <row r="1" spans="2:17">
      <c r="B1" s="221" t="s">
        <v>2186</v>
      </c>
    </row>
    <row r="3" spans="2:17">
      <c r="C3" s="676">
        <v>45658</v>
      </c>
      <c r="D3" s="676">
        <v>45689</v>
      </c>
      <c r="E3" s="676">
        <v>45717</v>
      </c>
      <c r="F3" s="676">
        <v>45748</v>
      </c>
      <c r="G3" s="676">
        <v>45778</v>
      </c>
      <c r="H3" s="676">
        <v>45809</v>
      </c>
      <c r="I3" s="676">
        <v>45839</v>
      </c>
      <c r="J3" s="676">
        <v>45870</v>
      </c>
      <c r="K3" s="676">
        <v>45901</v>
      </c>
      <c r="L3" s="676">
        <v>45931</v>
      </c>
      <c r="M3" s="676">
        <v>45962</v>
      </c>
      <c r="N3" s="676">
        <v>45992</v>
      </c>
      <c r="O3" s="676">
        <v>46023</v>
      </c>
      <c r="P3" s="676">
        <v>46054</v>
      </c>
      <c r="Q3" s="676">
        <v>46082</v>
      </c>
    </row>
    <row r="4" spans="2:17">
      <c r="B4" t="s">
        <v>2010</v>
      </c>
      <c r="C4">
        <v>47</v>
      </c>
      <c r="D4">
        <v>47</v>
      </c>
      <c r="E4">
        <v>38</v>
      </c>
      <c r="F4" s="513">
        <v>49</v>
      </c>
      <c r="G4">
        <v>53</v>
      </c>
      <c r="H4">
        <v>50</v>
      </c>
      <c r="I4">
        <v>42</v>
      </c>
      <c r="J4">
        <v>38</v>
      </c>
      <c r="K4">
        <v>38</v>
      </c>
      <c r="L4">
        <v>63</v>
      </c>
    </row>
    <row r="5" spans="2:17">
      <c r="B5" t="s">
        <v>2011</v>
      </c>
      <c r="C5">
        <v>38</v>
      </c>
      <c r="D5">
        <v>38</v>
      </c>
      <c r="E5">
        <v>44</v>
      </c>
      <c r="F5" s="513">
        <v>42</v>
      </c>
      <c r="G5">
        <v>39</v>
      </c>
      <c r="H5">
        <v>35</v>
      </c>
      <c r="I5">
        <v>35</v>
      </c>
      <c r="J5">
        <v>32</v>
      </c>
      <c r="K5">
        <v>31</v>
      </c>
      <c r="L5" s="513">
        <v>32</v>
      </c>
    </row>
    <row r="6" spans="2:17">
      <c r="B6" t="s">
        <v>2012</v>
      </c>
      <c r="C6">
        <v>0</v>
      </c>
      <c r="D6">
        <v>3</v>
      </c>
      <c r="E6">
        <v>11</v>
      </c>
      <c r="F6" s="513">
        <v>20</v>
      </c>
      <c r="G6">
        <v>30</v>
      </c>
      <c r="H6">
        <v>44</v>
      </c>
      <c r="I6">
        <v>54</v>
      </c>
      <c r="J6">
        <v>61</v>
      </c>
      <c r="K6">
        <v>65</v>
      </c>
      <c r="L6">
        <v>71</v>
      </c>
    </row>
    <row r="7" spans="2:17">
      <c r="B7" t="s">
        <v>2013</v>
      </c>
      <c r="H7">
        <v>4</v>
      </c>
      <c r="I7">
        <v>8</v>
      </c>
      <c r="J7">
        <v>10</v>
      </c>
      <c r="K7">
        <v>11</v>
      </c>
      <c r="L7">
        <v>11</v>
      </c>
    </row>
    <row r="8" spans="2:17">
      <c r="B8" t="s">
        <v>573</v>
      </c>
      <c r="C8">
        <f t="shared" ref="C8:H8" si="0">SUM(C4:C7)</f>
        <v>85</v>
      </c>
      <c r="D8">
        <f t="shared" si="0"/>
        <v>88</v>
      </c>
      <c r="E8">
        <f t="shared" si="0"/>
        <v>93</v>
      </c>
      <c r="F8">
        <f t="shared" si="0"/>
        <v>111</v>
      </c>
      <c r="G8">
        <f t="shared" si="0"/>
        <v>122</v>
      </c>
      <c r="H8">
        <f t="shared" si="0"/>
        <v>133</v>
      </c>
      <c r="I8">
        <f>SUM(I4:I7)</f>
        <v>139</v>
      </c>
      <c r="J8">
        <f>SUM(J4:J7)</f>
        <v>141</v>
      </c>
      <c r="K8">
        <f>SUM(K4:K7)</f>
        <v>145</v>
      </c>
      <c r="L8">
        <f>SUM(L4:L7)</f>
        <v>177</v>
      </c>
    </row>
    <row r="10" spans="2:17">
      <c r="B10" s="221" t="s">
        <v>574</v>
      </c>
      <c r="C10" s="711">
        <v>45658</v>
      </c>
      <c r="D10" s="711">
        <v>45689</v>
      </c>
      <c r="E10" s="711">
        <v>45717</v>
      </c>
      <c r="F10" s="711">
        <v>45748</v>
      </c>
      <c r="G10" s="711">
        <v>45778</v>
      </c>
      <c r="H10" s="711">
        <v>45809</v>
      </c>
      <c r="I10" s="711">
        <v>45839</v>
      </c>
      <c r="J10" s="711">
        <v>45870</v>
      </c>
      <c r="K10" s="711">
        <v>45901</v>
      </c>
      <c r="L10" s="711">
        <v>45931</v>
      </c>
      <c r="M10" s="711">
        <v>45962</v>
      </c>
      <c r="N10" s="711">
        <v>45992</v>
      </c>
      <c r="O10" s="711">
        <v>46023</v>
      </c>
      <c r="P10" s="711">
        <v>46054</v>
      </c>
      <c r="Q10" s="711">
        <v>46082</v>
      </c>
    </row>
    <row r="11" spans="2:17">
      <c r="F11" s="513"/>
    </row>
    <row r="12" spans="2:17">
      <c r="H12" s="513"/>
    </row>
    <row r="13" spans="2:17">
      <c r="H13" s="513"/>
    </row>
    <row r="14" spans="2:17">
      <c r="H14" s="513"/>
    </row>
    <row r="16" spans="2:17">
      <c r="B16" s="555" t="s">
        <v>2185</v>
      </c>
      <c r="C16" s="677">
        <v>45658</v>
      </c>
      <c r="D16" s="677">
        <v>45689</v>
      </c>
      <c r="E16" s="677">
        <v>45717</v>
      </c>
      <c r="F16" s="677">
        <v>45748</v>
      </c>
      <c r="G16" s="677">
        <v>45778</v>
      </c>
      <c r="H16" s="677">
        <v>45809</v>
      </c>
      <c r="I16" s="677">
        <v>45839</v>
      </c>
      <c r="J16" s="677">
        <v>45870</v>
      </c>
      <c r="K16" s="677">
        <v>45901</v>
      </c>
      <c r="L16" s="677">
        <v>45931</v>
      </c>
      <c r="M16" s="677">
        <v>45962</v>
      </c>
      <c r="N16" s="677">
        <v>45992</v>
      </c>
      <c r="O16" s="677">
        <v>46023</v>
      </c>
      <c r="P16" s="677">
        <v>46054</v>
      </c>
      <c r="Q16" s="677">
        <v>46082</v>
      </c>
    </row>
    <row r="17" spans="2:17">
      <c r="B17" t="s">
        <v>2180</v>
      </c>
      <c r="D17">
        <v>7</v>
      </c>
      <c r="E17">
        <v>6</v>
      </c>
      <c r="F17">
        <v>8</v>
      </c>
      <c r="G17">
        <v>9</v>
      </c>
      <c r="H17">
        <v>12</v>
      </c>
      <c r="I17">
        <v>7</v>
      </c>
      <c r="J17">
        <v>7</v>
      </c>
      <c r="K17">
        <v>2</v>
      </c>
      <c r="L17">
        <v>4</v>
      </c>
      <c r="P17" s="556"/>
      <c r="Q17" s="512"/>
    </row>
    <row r="18" spans="2:17">
      <c r="B18" t="s">
        <v>2181</v>
      </c>
      <c r="C18">
        <v>0</v>
      </c>
      <c r="D18">
        <v>3</v>
      </c>
      <c r="E18">
        <v>8</v>
      </c>
      <c r="F18">
        <v>9</v>
      </c>
      <c r="G18">
        <v>9</v>
      </c>
      <c r="H18">
        <v>15</v>
      </c>
      <c r="I18">
        <v>10</v>
      </c>
      <c r="J18">
        <v>7</v>
      </c>
      <c r="K18">
        <v>4</v>
      </c>
      <c r="L18">
        <v>6</v>
      </c>
      <c r="P18" s="556"/>
      <c r="Q18" s="512"/>
    </row>
    <row r="19" spans="2:17">
      <c r="P19" s="556"/>
      <c r="Q19" s="512"/>
    </row>
    <row r="20" spans="2:17">
      <c r="B20" s="557" t="s">
        <v>2182</v>
      </c>
      <c r="C20">
        <v>38</v>
      </c>
      <c r="D20">
        <v>38</v>
      </c>
      <c r="E20">
        <v>44</v>
      </c>
      <c r="F20" s="513">
        <v>42</v>
      </c>
      <c r="G20">
        <v>39</v>
      </c>
      <c r="H20">
        <v>35</v>
      </c>
      <c r="I20">
        <f>I5</f>
        <v>35</v>
      </c>
      <c r="J20">
        <v>32</v>
      </c>
      <c r="K20">
        <v>31</v>
      </c>
      <c r="L20">
        <f>L5</f>
        <v>32</v>
      </c>
    </row>
    <row r="21" spans="2:17">
      <c r="B21" s="557" t="s">
        <v>2188</v>
      </c>
      <c r="D21">
        <v>298</v>
      </c>
      <c r="E21">
        <v>257</v>
      </c>
      <c r="F21">
        <v>255</v>
      </c>
      <c r="G21">
        <v>274</v>
      </c>
      <c r="H21">
        <v>281</v>
      </c>
      <c r="I21">
        <v>239</v>
      </c>
      <c r="J21">
        <v>269</v>
      </c>
      <c r="K21">
        <v>250</v>
      </c>
      <c r="L21">
        <v>275</v>
      </c>
    </row>
    <row r="22" spans="2:17">
      <c r="B22" s="555" t="s">
        <v>2185</v>
      </c>
      <c r="C22" s="677">
        <v>45658</v>
      </c>
      <c r="D22" s="677">
        <v>45689</v>
      </c>
      <c r="E22" s="677">
        <v>45717</v>
      </c>
      <c r="F22" s="677">
        <v>45748</v>
      </c>
      <c r="G22" s="677">
        <v>45778</v>
      </c>
      <c r="H22" s="677">
        <v>45809</v>
      </c>
      <c r="I22" s="677">
        <v>45839</v>
      </c>
      <c r="J22" s="677">
        <v>45870</v>
      </c>
      <c r="K22" s="677">
        <v>45901</v>
      </c>
      <c r="L22" s="677">
        <v>45931</v>
      </c>
      <c r="M22" s="677">
        <v>45962</v>
      </c>
      <c r="N22" s="677">
        <v>45992</v>
      </c>
      <c r="O22" s="677">
        <v>46023</v>
      </c>
      <c r="P22" s="677">
        <v>46054</v>
      </c>
      <c r="Q22" s="677">
        <v>46082</v>
      </c>
    </row>
    <row r="23" spans="2:17">
      <c r="B23" s="557" t="s">
        <v>2183</v>
      </c>
      <c r="C23">
        <v>32</v>
      </c>
      <c r="D23">
        <f>C23-D24</f>
        <v>29</v>
      </c>
      <c r="E23">
        <f>D23-E24</f>
        <v>23</v>
      </c>
      <c r="F23">
        <f>E23-F24</f>
        <v>21</v>
      </c>
      <c r="G23">
        <v>18</v>
      </c>
      <c r="H23">
        <v>16</v>
      </c>
      <c r="I23">
        <v>13</v>
      </c>
      <c r="J23">
        <v>11</v>
      </c>
      <c r="K23">
        <v>9</v>
      </c>
      <c r="L23">
        <v>8</v>
      </c>
    </row>
    <row r="24" spans="2:17">
      <c r="B24" s="557" t="s">
        <v>2184</v>
      </c>
      <c r="D24">
        <v>3</v>
      </c>
      <c r="E24">
        <v>6</v>
      </c>
      <c r="F24">
        <v>2</v>
      </c>
      <c r="G24">
        <v>3</v>
      </c>
      <c r="H24">
        <v>2</v>
      </c>
      <c r="I24">
        <v>2</v>
      </c>
      <c r="J24">
        <v>1</v>
      </c>
      <c r="K24">
        <v>2</v>
      </c>
      <c r="L24">
        <v>1</v>
      </c>
    </row>
    <row r="25" spans="2:17">
      <c r="B25" s="555" t="s">
        <v>2185</v>
      </c>
      <c r="C25" s="677">
        <v>45658</v>
      </c>
      <c r="D25" s="677">
        <v>45689</v>
      </c>
      <c r="E25" s="677">
        <v>45717</v>
      </c>
      <c r="F25" s="677">
        <v>45748</v>
      </c>
      <c r="G25" s="677">
        <v>45778</v>
      </c>
      <c r="H25" s="677">
        <v>45809</v>
      </c>
      <c r="I25" s="677">
        <v>45839</v>
      </c>
      <c r="J25" s="677">
        <v>45870</v>
      </c>
      <c r="K25" s="677">
        <v>45901</v>
      </c>
      <c r="L25" s="677">
        <v>45931</v>
      </c>
      <c r="M25" s="677">
        <v>45962</v>
      </c>
      <c r="N25" s="677">
        <v>45992</v>
      </c>
      <c r="O25" s="677">
        <v>46023</v>
      </c>
      <c r="P25" s="677">
        <v>46054</v>
      </c>
      <c r="Q25" s="677">
        <v>46082</v>
      </c>
    </row>
    <row r="26" spans="2:17">
      <c r="B26" s="557" t="s">
        <v>2187</v>
      </c>
      <c r="C26" s="553">
        <v>1</v>
      </c>
      <c r="D26" s="554">
        <f t="shared" ref="D26:F26" si="1">D23/$C$23</f>
        <v>0.90625</v>
      </c>
      <c r="E26" s="554">
        <f t="shared" si="1"/>
        <v>0.71875</v>
      </c>
      <c r="F26" s="554">
        <f t="shared" si="1"/>
        <v>0.65625</v>
      </c>
      <c r="G26" s="554">
        <f t="shared" ref="G26:L26" si="2">G23/$C$23</f>
        <v>0.5625</v>
      </c>
      <c r="H26" s="554">
        <f t="shared" si="2"/>
        <v>0.5</v>
      </c>
      <c r="I26" s="554">
        <f t="shared" si="2"/>
        <v>0.40625</v>
      </c>
      <c r="J26" s="554">
        <f t="shared" si="2"/>
        <v>0.34375</v>
      </c>
      <c r="K26" s="554">
        <f t="shared" si="2"/>
        <v>0.28125</v>
      </c>
      <c r="L26" s="554">
        <f t="shared" si="2"/>
        <v>0.25</v>
      </c>
    </row>
    <row r="27" spans="2:17">
      <c r="B27" s="557" t="s">
        <v>2188</v>
      </c>
      <c r="D27">
        <v>332</v>
      </c>
      <c r="E27">
        <v>479</v>
      </c>
      <c r="F27">
        <v>349</v>
      </c>
      <c r="G27">
        <v>461</v>
      </c>
      <c r="H27">
        <v>412</v>
      </c>
      <c r="I27">
        <v>410</v>
      </c>
      <c r="J27">
        <v>458</v>
      </c>
      <c r="K27">
        <v>460</v>
      </c>
      <c r="L27">
        <v>382</v>
      </c>
    </row>
    <row r="29" spans="2:17" ht="15" thickBot="1"/>
    <row r="30" spans="2:17">
      <c r="B30" s="604" t="s">
        <v>2189</v>
      </c>
      <c r="C30" s="605">
        <v>0</v>
      </c>
      <c r="D30" s="605">
        <v>0</v>
      </c>
      <c r="E30" s="605">
        <v>2</v>
      </c>
      <c r="F30" s="605">
        <v>7</v>
      </c>
      <c r="G30" s="605">
        <v>6</v>
      </c>
      <c r="H30" s="605">
        <v>15</v>
      </c>
      <c r="I30" s="606">
        <v>38</v>
      </c>
      <c r="J30">
        <v>44</v>
      </c>
      <c r="K30">
        <v>47</v>
      </c>
      <c r="L30">
        <v>52</v>
      </c>
    </row>
    <row r="31" spans="2:17" ht="15" thickBot="1">
      <c r="B31" s="557" t="s">
        <v>2188</v>
      </c>
      <c r="C31" s="575">
        <v>0</v>
      </c>
      <c r="D31" s="575">
        <v>0</v>
      </c>
      <c r="E31" s="575">
        <v>61</v>
      </c>
      <c r="F31" s="575">
        <v>54</v>
      </c>
      <c r="G31" s="575">
        <v>100</v>
      </c>
      <c r="H31" s="575">
        <v>69</v>
      </c>
      <c r="I31" s="576">
        <v>79</v>
      </c>
      <c r="J31">
        <v>71</v>
      </c>
      <c r="K31">
        <v>69</v>
      </c>
      <c r="L31">
        <v>72</v>
      </c>
    </row>
    <row r="32" spans="2:17">
      <c r="B32" t="s">
        <v>2190</v>
      </c>
      <c r="C32" s="677">
        <v>45658</v>
      </c>
      <c r="D32" s="677">
        <v>45689</v>
      </c>
      <c r="E32" s="677">
        <v>45717</v>
      </c>
      <c r="F32" s="677">
        <v>45748</v>
      </c>
      <c r="G32" s="677">
        <v>45778</v>
      </c>
      <c r="H32" s="677">
        <v>45809</v>
      </c>
      <c r="I32" s="677">
        <v>45839</v>
      </c>
      <c r="J32" s="677">
        <v>45870</v>
      </c>
      <c r="K32" s="677">
        <v>45901</v>
      </c>
      <c r="L32" s="677">
        <v>45931</v>
      </c>
      <c r="M32" s="677">
        <v>45962</v>
      </c>
      <c r="N32" s="677">
        <v>45992</v>
      </c>
      <c r="O32" s="677">
        <v>46023</v>
      </c>
      <c r="P32" s="677">
        <v>46054</v>
      </c>
      <c r="Q32" s="677">
        <v>46082</v>
      </c>
    </row>
    <row r="33" spans="2:16">
      <c r="B33" t="s">
        <v>2191</v>
      </c>
      <c r="C33">
        <f>C27</f>
        <v>0</v>
      </c>
      <c r="D33">
        <f>D27</f>
        <v>332</v>
      </c>
      <c r="E33">
        <f>E27</f>
        <v>479</v>
      </c>
      <c r="F33">
        <f>F27</f>
        <v>349</v>
      </c>
      <c r="G33">
        <v>288</v>
      </c>
      <c r="H33">
        <v>335</v>
      </c>
      <c r="I33">
        <v>410</v>
      </c>
      <c r="J33">
        <v>458</v>
      </c>
      <c r="K33">
        <v>460</v>
      </c>
      <c r="L33">
        <f>L27</f>
        <v>382</v>
      </c>
      <c r="P33" s="387">
        <f>AVERAGE(C33:K33)</f>
        <v>345.66666666666669</v>
      </c>
    </row>
    <row r="34" spans="2:16">
      <c r="B34" t="s">
        <v>2192</v>
      </c>
      <c r="C34">
        <v>0</v>
      </c>
      <c r="D34">
        <v>0</v>
      </c>
      <c r="E34">
        <v>61</v>
      </c>
      <c r="F34">
        <v>54</v>
      </c>
      <c r="G34">
        <v>100</v>
      </c>
      <c r="H34">
        <v>69</v>
      </c>
      <c r="I34">
        <v>79</v>
      </c>
      <c r="J34">
        <v>71</v>
      </c>
      <c r="K34">
        <v>69</v>
      </c>
      <c r="L34">
        <f>L31</f>
        <v>72</v>
      </c>
      <c r="P34" s="387">
        <f>AVERAGE(E34:K34)</f>
        <v>71.857142857142861</v>
      </c>
    </row>
    <row r="35" spans="2:16">
      <c r="B35" t="s">
        <v>573</v>
      </c>
      <c r="D35">
        <f>D33</f>
        <v>332</v>
      </c>
      <c r="E35">
        <v>257</v>
      </c>
      <c r="F35">
        <v>255</v>
      </c>
      <c r="G35">
        <v>163</v>
      </c>
      <c r="H35">
        <v>101</v>
      </c>
      <c r="I35">
        <v>177</v>
      </c>
      <c r="J35">
        <v>159</v>
      </c>
      <c r="K35">
        <v>156</v>
      </c>
      <c r="L35">
        <v>158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1E12B-4BB2-427E-8B8E-2868DA064E0B}">
  <sheetPr>
    <pageSetUpPr fitToPage="1"/>
  </sheetPr>
  <dimension ref="A1:FQ1048573"/>
  <sheetViews>
    <sheetView showGridLines="0" tabSelected="1" topLeftCell="A48" zoomScale="80" zoomScaleNormal="80" workbookViewId="0">
      <selection activeCell="G4" sqref="G4"/>
    </sheetView>
  </sheetViews>
  <sheetFormatPr baseColWidth="10" defaultColWidth="8.5546875" defaultRowHeight="15" outlineLevelCol="4"/>
  <cols>
    <col min="1" max="1" width="7.21875" style="49" customWidth="1"/>
    <col min="2" max="2" width="11.5546875" style="49" customWidth="1"/>
    <col min="3" max="3" width="11.5546875" style="116" customWidth="1"/>
    <col min="4" max="4" width="11.5546875" style="49" customWidth="1"/>
    <col min="5" max="5" width="62.5546875" style="603" customWidth="1"/>
    <col min="6" max="6" width="60" style="404" customWidth="1"/>
    <col min="7" max="7" width="48.88671875" style="404" customWidth="1"/>
    <col min="8" max="8" width="22" style="49" customWidth="1" outlineLevel="1"/>
    <col min="9" max="9" width="8.44140625" style="264" customWidth="1"/>
    <col min="10" max="10" width="10.77734375" style="264" customWidth="1"/>
    <col min="11" max="11" width="14.5546875" style="263" bestFit="1" customWidth="1"/>
    <col min="12" max="12" width="14.77734375" style="263" customWidth="1" outlineLevel="1"/>
    <col min="13" max="13" width="16.21875" style="53" hidden="1" customWidth="1" outlineLevel="4"/>
    <col min="14" max="14" width="18.21875" style="53" hidden="1" customWidth="1" outlineLevel="4"/>
    <col min="15" max="15" width="20.109375" style="66" customWidth="1"/>
    <col min="16" max="16" width="10.21875" style="66" customWidth="1" outlineLevel="1"/>
    <col min="17" max="17" width="20.33203125" style="49" customWidth="1" outlineLevel="1"/>
    <col min="18" max="18" width="10.44140625" style="66" customWidth="1" outlineLevel="1" collapsed="1"/>
    <col min="19" max="19" width="15" style="310" customWidth="1"/>
    <col min="20" max="20" width="15.21875" style="310" customWidth="1"/>
    <col min="21" max="21" width="14.33203125" style="310" customWidth="1" outlineLevel="2"/>
    <col min="22" max="22" width="13.5546875" style="49" customWidth="1" outlineLevel="2"/>
    <col min="23" max="23" width="14.77734375" style="310" customWidth="1" outlineLevel="2"/>
    <col min="24" max="24" width="10.77734375" style="66" hidden="1" customWidth="1" outlineLevel="2"/>
    <col min="25" max="25" width="19.44140625" style="66" customWidth="1" outlineLevel="2"/>
    <col min="26" max="26" width="16.109375" style="310" customWidth="1" outlineLevel="2"/>
    <col min="27" max="27" width="17.44140625" style="66" customWidth="1" outlineLevel="1"/>
    <col min="28" max="28" width="13.44140625" style="66" customWidth="1" outlineLevel="1"/>
    <col min="29" max="29" width="15" style="66" customWidth="1" outlineLevel="1"/>
    <col min="30" max="30" width="15.44140625" style="66" customWidth="1" outlineLevel="1"/>
    <col min="31" max="31" width="26" style="66" customWidth="1" outlineLevel="1"/>
    <col min="32" max="32" width="15" style="66" customWidth="1" outlineLevel="1"/>
    <col min="33" max="33" width="13.44140625" style="66" customWidth="1" outlineLevel="1"/>
    <col min="34" max="34" width="10" style="66" customWidth="1" outlineLevel="1"/>
    <col min="35" max="35" width="15.21875" style="49" customWidth="1" outlineLevel="1"/>
    <col min="36" max="36" width="21" style="49" customWidth="1" outlineLevel="1"/>
    <col min="37" max="37" width="31.44140625" style="49" customWidth="1" outlineLevel="1"/>
    <col min="38" max="38" width="15.21875" style="49" customWidth="1" outlineLevel="1"/>
    <col min="39" max="39" width="22.21875" style="49" customWidth="1" outlineLevel="1"/>
    <col min="40" max="41" width="15.21875" style="49" customWidth="1" outlineLevel="1"/>
    <col min="42" max="42" width="13.44140625" style="55" customWidth="1" outlineLevel="1" collapsed="1"/>
    <col min="43" max="43" width="13.44140625" style="49" customWidth="1" outlineLevel="1"/>
    <col min="44" max="44" width="62.44140625" style="462" customWidth="1"/>
    <col min="45" max="45" width="64" style="121" customWidth="1"/>
    <col min="46" max="46" width="25.77734375" style="476" customWidth="1"/>
    <col min="47" max="47" width="23.33203125" style="66" customWidth="1"/>
    <col min="48" max="48" width="25.6640625" style="66" customWidth="1"/>
    <col min="49" max="49" width="25.33203125" style="66" customWidth="1"/>
    <col min="50" max="55" width="18.44140625" style="66" customWidth="1" outlineLevel="1"/>
    <col min="56" max="58" width="18.44140625" style="66" customWidth="1"/>
    <col min="59" max="59" width="32.5546875" style="265" customWidth="1"/>
    <col min="60" max="60" width="44.21875" style="48" customWidth="1"/>
    <col min="61" max="83" width="26.44140625" style="48" customWidth="1"/>
    <col min="84" max="16384" width="8.5546875" style="48"/>
  </cols>
  <sheetData>
    <row r="1" spans="1:173" ht="25.5" customHeight="1">
      <c r="A1" s="263"/>
      <c r="E1" s="394"/>
      <c r="F1" s="394"/>
      <c r="G1" s="394"/>
      <c r="H1" s="263"/>
      <c r="I1" s="394"/>
      <c r="J1" s="394"/>
      <c r="K1" s="717"/>
      <c r="L1" s="687"/>
      <c r="M1" s="266"/>
      <c r="O1" s="395"/>
      <c r="P1" s="265"/>
      <c r="Q1" s="263"/>
      <c r="R1" s="265"/>
      <c r="S1" s="422"/>
      <c r="T1" s="422"/>
      <c r="U1" s="422"/>
      <c r="V1" s="263"/>
      <c r="W1" s="308"/>
      <c r="X1" s="265"/>
      <c r="Y1" s="265"/>
      <c r="Z1" s="308"/>
      <c r="AA1" s="267" t="s">
        <v>0</v>
      </c>
      <c r="AB1" s="268"/>
      <c r="AC1" s="268"/>
      <c r="AD1" s="268"/>
      <c r="AE1" s="268"/>
      <c r="AF1" s="268"/>
      <c r="AG1" s="268"/>
      <c r="AH1" s="269" t="s">
        <v>1</v>
      </c>
      <c r="AI1" s="270" t="s">
        <v>2</v>
      </c>
      <c r="AJ1" s="271"/>
      <c r="AK1" s="271"/>
      <c r="AL1" s="271"/>
      <c r="AM1" s="271"/>
      <c r="AN1" s="271"/>
      <c r="AO1" s="271"/>
      <c r="AP1" s="347" t="s">
        <v>3</v>
      </c>
      <c r="AQ1" s="347" t="s">
        <v>4</v>
      </c>
      <c r="AR1" s="272"/>
      <c r="AT1" s="781"/>
      <c r="AU1" s="395"/>
      <c r="AV1" s="395"/>
      <c r="AW1" s="395"/>
      <c r="AX1" s="395"/>
      <c r="AY1" s="395"/>
      <c r="AZ1" s="395"/>
      <c r="BA1" s="395"/>
      <c r="BB1" s="395"/>
      <c r="BC1" s="395"/>
      <c r="BD1" s="395"/>
      <c r="BE1" s="395"/>
      <c r="BF1" s="395"/>
    </row>
    <row r="2" spans="1:173" ht="25.5" customHeight="1">
      <c r="A2" s="263"/>
      <c r="H2" s="263"/>
      <c r="K2" s="718">
        <v>45930</v>
      </c>
      <c r="O2" s="265"/>
      <c r="P2" s="265" t="s">
        <v>5</v>
      </c>
      <c r="Q2" s="263"/>
      <c r="R2" s="265"/>
      <c r="S2" s="308"/>
      <c r="T2" s="308"/>
      <c r="U2" s="308"/>
      <c r="V2" s="263"/>
      <c r="W2" s="308"/>
      <c r="X2" s="265"/>
      <c r="Y2" s="265"/>
      <c r="Z2" s="308"/>
      <c r="AA2" s="273">
        <v>15</v>
      </c>
      <c r="AB2" s="273">
        <v>15</v>
      </c>
      <c r="AC2" s="273">
        <v>15</v>
      </c>
      <c r="AD2" s="273">
        <v>15</v>
      </c>
      <c r="AE2" s="273">
        <v>15</v>
      </c>
      <c r="AF2" s="273">
        <v>15</v>
      </c>
      <c r="AG2" s="273">
        <v>15</v>
      </c>
      <c r="AH2" s="269"/>
      <c r="AI2" s="274">
        <v>15</v>
      </c>
      <c r="AJ2" s="274">
        <v>15</v>
      </c>
      <c r="AK2" s="274">
        <v>15</v>
      </c>
      <c r="AL2" s="274">
        <v>15</v>
      </c>
      <c r="AM2" s="274">
        <v>15</v>
      </c>
      <c r="AN2" s="274">
        <v>15</v>
      </c>
      <c r="AO2" s="274">
        <v>15</v>
      </c>
      <c r="AP2" s="348"/>
      <c r="AQ2" s="348"/>
    </row>
    <row r="3" spans="1:173" ht="34.5" customHeight="1" thickBot="1">
      <c r="A3" s="263"/>
      <c r="F3" s="558" t="s">
        <v>6</v>
      </c>
      <c r="G3" s="558"/>
      <c r="H3" s="263"/>
      <c r="I3" s="363" t="s">
        <v>7</v>
      </c>
      <c r="J3" s="707" t="s">
        <v>8</v>
      </c>
      <c r="K3" s="509">
        <f ca="1">SUBTOTAL(101,K5:K148)</f>
        <v>166.04054054054055</v>
      </c>
      <c r="L3" s="509"/>
      <c r="M3" s="508" t="s">
        <v>575</v>
      </c>
      <c r="O3" s="265"/>
      <c r="P3" s="265"/>
      <c r="Q3" s="263"/>
      <c r="R3" s="265"/>
      <c r="S3" s="308"/>
      <c r="T3" s="308"/>
      <c r="U3" s="308"/>
      <c r="V3" s="263"/>
      <c r="W3" s="308"/>
      <c r="X3" s="265"/>
      <c r="Y3" s="265"/>
      <c r="Z3" s="308"/>
      <c r="AA3" s="254" t="s">
        <v>10</v>
      </c>
      <c r="AB3" s="254" t="s">
        <v>11</v>
      </c>
      <c r="AC3" s="254" t="s">
        <v>12</v>
      </c>
      <c r="AD3" s="254" t="s">
        <v>13</v>
      </c>
      <c r="AE3" s="254" t="s">
        <v>2206</v>
      </c>
      <c r="AF3" s="254" t="s">
        <v>15</v>
      </c>
      <c r="AG3" s="46" t="s">
        <v>16</v>
      </c>
      <c r="AH3" s="269"/>
      <c r="AI3" s="254" t="s">
        <v>17</v>
      </c>
      <c r="AJ3" s="254" t="s">
        <v>577</v>
      </c>
      <c r="AK3" s="254" t="s">
        <v>19</v>
      </c>
      <c r="AL3" s="254" t="s">
        <v>20</v>
      </c>
      <c r="AM3" s="254" t="s">
        <v>21</v>
      </c>
      <c r="AN3" s="257" t="s">
        <v>578</v>
      </c>
      <c r="AO3" s="257" t="s">
        <v>579</v>
      </c>
      <c r="AP3" s="311"/>
      <c r="AQ3" s="311"/>
      <c r="AT3" s="787" t="s">
        <v>580</v>
      </c>
      <c r="AU3" s="788"/>
      <c r="AV3" s="788"/>
      <c r="AW3" s="433"/>
      <c r="AX3" s="660">
        <f t="shared" ref="AX3:BD3" si="0">SUBTOTAL(9,AX5:AX200)</f>
        <v>12389.578</v>
      </c>
      <c r="AY3" s="660">
        <f t="shared" si="0"/>
        <v>42194.528999999995</v>
      </c>
      <c r="AZ3" s="660">
        <f t="shared" si="0"/>
        <v>39379.543000000005</v>
      </c>
      <c r="BA3" s="660">
        <f t="shared" si="0"/>
        <v>11000</v>
      </c>
      <c r="BB3" s="660">
        <f t="shared" si="0"/>
        <v>0</v>
      </c>
      <c r="BC3" s="660">
        <f t="shared" si="0"/>
        <v>0</v>
      </c>
      <c r="BD3" s="660">
        <f t="shared" si="0"/>
        <v>104963.65000000001</v>
      </c>
      <c r="BE3" s="433"/>
      <c r="BF3" s="433"/>
    </row>
    <row r="4" spans="1:173" s="430" customFormat="1" ht="139.5" customHeight="1">
      <c r="A4" s="423" t="s">
        <v>24</v>
      </c>
      <c r="B4" s="46" t="s">
        <v>582</v>
      </c>
      <c r="C4" s="623" t="s">
        <v>583</v>
      </c>
      <c r="D4" s="623" t="s">
        <v>584</v>
      </c>
      <c r="E4" s="624" t="s">
        <v>585</v>
      </c>
      <c r="F4" s="624" t="s">
        <v>586</v>
      </c>
      <c r="G4" s="619" t="s">
        <v>587</v>
      </c>
      <c r="H4" s="625" t="s">
        <v>35</v>
      </c>
      <c r="I4" s="626" t="s">
        <v>28</v>
      </c>
      <c r="J4" s="626" t="s">
        <v>29</v>
      </c>
      <c r="K4" s="626" t="s">
        <v>588</v>
      </c>
      <c r="L4" s="425" t="s">
        <v>589</v>
      </c>
      <c r="M4" s="626" t="s">
        <v>590</v>
      </c>
      <c r="N4" s="278" t="s">
        <v>32</v>
      </c>
      <c r="O4" s="371" t="s">
        <v>33</v>
      </c>
      <c r="P4" s="425" t="s">
        <v>34</v>
      </c>
      <c r="Q4" s="277" t="s">
        <v>591</v>
      </c>
      <c r="R4" s="280" t="s">
        <v>37</v>
      </c>
      <c r="S4" s="599" t="s">
        <v>38</v>
      </c>
      <c r="T4" s="599" t="s">
        <v>39</v>
      </c>
      <c r="U4" s="426" t="s">
        <v>40</v>
      </c>
      <c r="V4" s="426" t="s">
        <v>41</v>
      </c>
      <c r="W4" s="426" t="s">
        <v>592</v>
      </c>
      <c r="X4" s="426" t="s">
        <v>43</v>
      </c>
      <c r="Y4" s="426" t="s">
        <v>44</v>
      </c>
      <c r="Z4" s="426" t="s">
        <v>593</v>
      </c>
      <c r="AA4" s="258" t="s">
        <v>46</v>
      </c>
      <c r="AB4" s="258" t="s">
        <v>47</v>
      </c>
      <c r="AC4" s="258" t="s">
        <v>48</v>
      </c>
      <c r="AD4" s="258" t="s">
        <v>49</v>
      </c>
      <c r="AE4" s="258" t="s">
        <v>2249</v>
      </c>
      <c r="AF4" s="258" t="s">
        <v>594</v>
      </c>
      <c r="AG4" s="258" t="s">
        <v>52</v>
      </c>
      <c r="AH4" s="258" t="s">
        <v>1</v>
      </c>
      <c r="AI4" s="258" t="s">
        <v>595</v>
      </c>
      <c r="AJ4" s="258" t="s">
        <v>54</v>
      </c>
      <c r="AK4" s="379" t="s">
        <v>2540</v>
      </c>
      <c r="AL4" s="258" t="s">
        <v>56</v>
      </c>
      <c r="AM4" s="258" t="s">
        <v>57</v>
      </c>
      <c r="AN4" s="258" t="s">
        <v>58</v>
      </c>
      <c r="AO4" s="259" t="s">
        <v>58</v>
      </c>
      <c r="AP4" s="372" t="s">
        <v>3</v>
      </c>
      <c r="AQ4" s="372" t="s">
        <v>4</v>
      </c>
      <c r="AR4" s="463" t="s">
        <v>59</v>
      </c>
      <c r="AS4" s="431" t="s">
        <v>60</v>
      </c>
      <c r="AT4" s="627" t="s">
        <v>597</v>
      </c>
      <c r="AU4" s="628" t="s">
        <v>62</v>
      </c>
      <c r="AV4" s="600" t="s">
        <v>2276</v>
      </c>
      <c r="AW4" s="600" t="s">
        <v>598</v>
      </c>
      <c r="AX4" s="615">
        <v>45839</v>
      </c>
      <c r="AY4" s="615">
        <v>45870</v>
      </c>
      <c r="AZ4" s="615">
        <v>45901</v>
      </c>
      <c r="BA4" s="615">
        <v>45931</v>
      </c>
      <c r="BB4" s="615">
        <v>45962</v>
      </c>
      <c r="BC4" s="615">
        <v>45992</v>
      </c>
      <c r="BD4" s="627" t="s">
        <v>599</v>
      </c>
      <c r="BE4" s="627" t="s">
        <v>600</v>
      </c>
      <c r="BF4" s="627" t="s">
        <v>601</v>
      </c>
      <c r="BG4" s="743" t="s">
        <v>602</v>
      </c>
      <c r="BH4" s="744" t="s">
        <v>603</v>
      </c>
    </row>
    <row r="5" spans="1:173" s="263" customFormat="1" ht="118.8">
      <c r="A5" s="46"/>
      <c r="B5" s="46">
        <v>1</v>
      </c>
      <c r="C5" s="46"/>
      <c r="D5" s="249">
        <v>34795</v>
      </c>
      <c r="E5" s="765" t="s">
        <v>745</v>
      </c>
      <c r="F5" s="765" t="s">
        <v>2384</v>
      </c>
      <c r="G5" s="765" t="s">
        <v>2385</v>
      </c>
      <c r="H5" s="360">
        <v>45833</v>
      </c>
      <c r="I5" s="582">
        <v>45826</v>
      </c>
      <c r="J5" s="648">
        <v>45976</v>
      </c>
      <c r="K5" s="256">
        <f ca="1">TODAY()-I5</f>
        <v>167</v>
      </c>
      <c r="L5" s="609" t="s">
        <v>701</v>
      </c>
      <c r="M5" s="247" t="s">
        <v>68</v>
      </c>
      <c r="N5" s="247" t="s">
        <v>86</v>
      </c>
      <c r="O5" s="579" t="s">
        <v>69</v>
      </c>
      <c r="P5" s="254" t="s">
        <v>104</v>
      </c>
      <c r="Q5" s="46" t="s">
        <v>746</v>
      </c>
      <c r="R5" s="46" t="s">
        <v>620</v>
      </c>
      <c r="S5" s="580" t="s">
        <v>747</v>
      </c>
      <c r="T5" s="579" t="s">
        <v>72</v>
      </c>
      <c r="U5" s="248" t="s">
        <v>748</v>
      </c>
      <c r="V5" s="248" t="s">
        <v>75</v>
      </c>
      <c r="W5" s="248" t="s">
        <v>76</v>
      </c>
      <c r="X5" s="46" t="s">
        <v>77</v>
      </c>
      <c r="Y5" s="46" t="s">
        <v>78</v>
      </c>
      <c r="Z5" s="248" t="s">
        <v>79</v>
      </c>
      <c r="AA5" s="46">
        <v>5</v>
      </c>
      <c r="AB5" s="46">
        <v>5</v>
      </c>
      <c r="AC5" s="46">
        <v>5</v>
      </c>
      <c r="AD5" s="46">
        <v>5</v>
      </c>
      <c r="AE5" s="46">
        <v>5</v>
      </c>
      <c r="AF5" s="46">
        <v>3</v>
      </c>
      <c r="AG5" s="46">
        <v>5</v>
      </c>
      <c r="AH5" s="248">
        <f t="shared" ref="AH5:AH11" si="1">(AA5*$AA$2)+(AB5*$AB$2)+(AC5*$AC$2)+(AD5*$AD$2)+(AE5*$AE$2)+(AF5*$AF$2)+(AG5*$AG$2)</f>
        <v>495</v>
      </c>
      <c r="AI5" s="46">
        <v>5</v>
      </c>
      <c r="AJ5" s="46">
        <v>5</v>
      </c>
      <c r="AK5" s="46">
        <v>2</v>
      </c>
      <c r="AL5" s="46">
        <v>5</v>
      </c>
      <c r="AM5" s="46">
        <v>5</v>
      </c>
      <c r="AN5" s="46">
        <v>1</v>
      </c>
      <c r="AO5" s="46">
        <v>5</v>
      </c>
      <c r="AP5" s="46">
        <f t="shared" ref="AP5:AP11" si="2">(AI5*$AI$2)+(AJ5*$AJ$2)+(AK5*$AK$2)+(AL5*$AL$2)+(AM5*$AM$2)+(AN5*$AN$2)+(AO5*$AO$2)</f>
        <v>420</v>
      </c>
      <c r="AQ5" s="46">
        <f t="shared" ref="AQ5:AQ11" si="3">AP5+AH5</f>
        <v>915</v>
      </c>
      <c r="AR5" s="581" t="s">
        <v>749</v>
      </c>
      <c r="AS5" s="328" t="s">
        <v>750</v>
      </c>
      <c r="AT5" s="439" t="s">
        <v>719</v>
      </c>
      <c r="AU5" s="46"/>
      <c r="AV5" s="254" t="s">
        <v>1998</v>
      </c>
      <c r="AW5" s="46"/>
      <c r="AX5" s="46"/>
      <c r="AY5" s="46"/>
      <c r="AZ5" s="46"/>
      <c r="BA5" s="46"/>
      <c r="BB5" s="46"/>
      <c r="BC5" s="46"/>
      <c r="BD5" s="507">
        <f t="shared" ref="BD5:BD11" si="4">SUM(AX5:BC5)</f>
        <v>0</v>
      </c>
      <c r="BE5" s="466"/>
      <c r="BF5" s="46"/>
      <c r="BG5" s="252" t="s">
        <v>153</v>
      </c>
      <c r="BH5" s="299"/>
      <c r="BI5" s="299"/>
      <c r="BJ5" s="299"/>
      <c r="BK5" s="319"/>
      <c r="BL5" s="319"/>
      <c r="BM5" s="319"/>
      <c r="BN5" s="319"/>
      <c r="BO5" s="319"/>
      <c r="BP5" s="319"/>
      <c r="BQ5" s="319"/>
      <c r="BR5" s="319"/>
      <c r="BS5" s="319"/>
      <c r="BT5" s="319"/>
      <c r="BU5" s="319"/>
      <c r="BV5" s="319"/>
      <c r="BW5" s="319"/>
      <c r="BX5" s="319"/>
      <c r="BY5" s="319"/>
      <c r="BZ5" s="319"/>
      <c r="CA5" s="319"/>
      <c r="CB5" s="319"/>
      <c r="CC5" s="319"/>
      <c r="CD5" s="319"/>
      <c r="CE5" s="319"/>
      <c r="CF5" s="319"/>
      <c r="CG5" s="319"/>
      <c r="CH5" s="319"/>
      <c r="CI5" s="319"/>
      <c r="CJ5" s="319"/>
      <c r="CK5" s="319"/>
      <c r="CL5" s="319"/>
      <c r="CM5" s="319"/>
      <c r="CN5" s="319"/>
      <c r="CO5" s="319"/>
      <c r="CP5" s="319"/>
      <c r="CQ5" s="319"/>
      <c r="CR5" s="319"/>
      <c r="CS5" s="319"/>
      <c r="CT5" s="319"/>
      <c r="CU5" s="319"/>
      <c r="CV5" s="319"/>
      <c r="CW5" s="319"/>
      <c r="CX5" s="319"/>
      <c r="CY5" s="319"/>
      <c r="CZ5" s="319"/>
      <c r="DA5" s="319"/>
      <c r="DB5" s="319"/>
      <c r="DC5" s="319"/>
      <c r="DD5" s="319"/>
      <c r="DE5" s="319"/>
      <c r="DF5" s="319"/>
      <c r="DG5" s="319"/>
      <c r="DH5" s="319"/>
      <c r="DI5" s="319"/>
      <c r="DJ5" s="319"/>
      <c r="DK5" s="319"/>
      <c r="DL5" s="319"/>
      <c r="DM5" s="319"/>
      <c r="DN5" s="319"/>
      <c r="DO5" s="319"/>
      <c r="DP5" s="319"/>
      <c r="DQ5" s="319"/>
      <c r="DR5" s="319"/>
      <c r="DS5" s="319"/>
      <c r="DT5" s="319"/>
      <c r="DU5" s="319"/>
      <c r="DV5" s="319"/>
      <c r="DW5" s="319"/>
      <c r="DX5" s="319"/>
      <c r="DY5" s="319"/>
      <c r="DZ5" s="319"/>
      <c r="EA5" s="319"/>
      <c r="EB5" s="319"/>
      <c r="EC5" s="319"/>
      <c r="ED5" s="319"/>
      <c r="EE5" s="319"/>
      <c r="EF5" s="319"/>
      <c r="EG5" s="319"/>
      <c r="EH5" s="319"/>
      <c r="EI5" s="319"/>
      <c r="EJ5" s="319"/>
      <c r="EK5" s="319"/>
      <c r="EL5" s="319"/>
      <c r="EM5" s="319"/>
      <c r="EN5" s="319"/>
      <c r="EO5" s="319"/>
      <c r="EP5" s="319"/>
      <c r="EQ5" s="319"/>
      <c r="ER5" s="319"/>
      <c r="ES5" s="319"/>
      <c r="ET5" s="319"/>
      <c r="EU5" s="319"/>
      <c r="EV5" s="319"/>
      <c r="EW5" s="319"/>
      <c r="EX5" s="319"/>
      <c r="EY5" s="319"/>
      <c r="EZ5" s="319"/>
      <c r="FA5" s="319"/>
      <c r="FB5" s="319"/>
      <c r="FC5" s="319"/>
      <c r="FD5" s="319"/>
      <c r="FE5" s="319"/>
      <c r="FF5" s="319"/>
      <c r="FG5" s="319"/>
      <c r="FH5" s="319"/>
      <c r="FI5" s="319"/>
      <c r="FJ5" s="319"/>
      <c r="FK5" s="319"/>
      <c r="FL5" s="319"/>
      <c r="FM5" s="319"/>
      <c r="FN5" s="319"/>
      <c r="FO5" s="319"/>
      <c r="FP5" s="319"/>
      <c r="FQ5" s="319"/>
    </row>
    <row r="6" spans="1:173" s="751" customFormat="1" ht="136.80000000000001" customHeight="1">
      <c r="A6" s="46"/>
      <c r="B6" s="46"/>
      <c r="C6" s="252"/>
      <c r="D6" s="611"/>
      <c r="E6" s="765" t="s">
        <v>2138</v>
      </c>
      <c r="F6" s="763" t="s">
        <v>2386</v>
      </c>
      <c r="G6" s="764" t="s">
        <v>2387</v>
      </c>
      <c r="H6" s="550">
        <v>45940</v>
      </c>
      <c r="I6" s="550">
        <v>45962</v>
      </c>
      <c r="J6" s="550">
        <v>45976</v>
      </c>
      <c r="K6" s="256">
        <f>J6-I6</f>
        <v>14</v>
      </c>
      <c r="L6" s="609" t="s">
        <v>619</v>
      </c>
      <c r="M6" s="487" t="s">
        <v>68</v>
      </c>
      <c r="N6" s="250" t="s">
        <v>86</v>
      </c>
      <c r="O6" s="254" t="s">
        <v>631</v>
      </c>
      <c r="P6" s="254" t="s">
        <v>104</v>
      </c>
      <c r="Q6" s="252" t="s">
        <v>71</v>
      </c>
      <c r="R6" s="254" t="s">
        <v>734</v>
      </c>
      <c r="S6" s="254" t="s">
        <v>1993</v>
      </c>
      <c r="T6" s="254" t="s">
        <v>872</v>
      </c>
      <c r="U6" s="254" t="s">
        <v>620</v>
      </c>
      <c r="V6" s="254" t="s">
        <v>635</v>
      </c>
      <c r="W6" s="254" t="s">
        <v>85</v>
      </c>
      <c r="X6" s="46" t="s">
        <v>77</v>
      </c>
      <c r="Y6" s="46" t="s">
        <v>78</v>
      </c>
      <c r="Z6" s="328" t="s">
        <v>108</v>
      </c>
      <c r="AA6" s="46">
        <v>5</v>
      </c>
      <c r="AB6" s="46">
        <v>5</v>
      </c>
      <c r="AC6" s="46">
        <v>4</v>
      </c>
      <c r="AD6" s="46">
        <v>5</v>
      </c>
      <c r="AE6" s="46">
        <v>3</v>
      </c>
      <c r="AF6" s="46">
        <v>3</v>
      </c>
      <c r="AG6" s="46">
        <v>5</v>
      </c>
      <c r="AH6" s="248">
        <f t="shared" si="1"/>
        <v>450</v>
      </c>
      <c r="AI6" s="46">
        <v>5</v>
      </c>
      <c r="AJ6" s="46">
        <v>5</v>
      </c>
      <c r="AK6" s="46">
        <v>4</v>
      </c>
      <c r="AL6" s="46">
        <v>3</v>
      </c>
      <c r="AM6" s="46">
        <v>3</v>
      </c>
      <c r="AN6" s="46">
        <v>5</v>
      </c>
      <c r="AO6" s="46">
        <v>5</v>
      </c>
      <c r="AP6" s="46">
        <f t="shared" si="2"/>
        <v>450</v>
      </c>
      <c r="AQ6" s="46">
        <f t="shared" si="3"/>
        <v>900</v>
      </c>
      <c r="AR6" s="122" t="s">
        <v>2139</v>
      </c>
      <c r="AS6" s="122"/>
      <c r="AT6" s="439" t="s">
        <v>719</v>
      </c>
      <c r="AU6" s="261"/>
      <c r="AV6" s="254" t="s">
        <v>2005</v>
      </c>
      <c r="AW6" s="261"/>
      <c r="AX6" s="261"/>
      <c r="AY6" s="261"/>
      <c r="AZ6" s="261"/>
      <c r="BA6" s="261"/>
      <c r="BB6" s="261"/>
      <c r="BC6" s="261"/>
      <c r="BD6" s="507">
        <f t="shared" si="4"/>
        <v>0</v>
      </c>
      <c r="BE6" s="261"/>
      <c r="BF6" s="261"/>
      <c r="BG6" s="252" t="s">
        <v>153</v>
      </c>
      <c r="BH6" s="299"/>
      <c r="BI6" s="299"/>
      <c r="BJ6" s="299"/>
      <c r="BK6" s="299"/>
      <c r="BL6" s="299"/>
      <c r="BM6" s="299"/>
      <c r="BN6" s="299"/>
      <c r="BO6" s="299"/>
      <c r="BP6" s="299"/>
      <c r="BQ6" s="299"/>
      <c r="BR6" s="299"/>
      <c r="BS6" s="299"/>
      <c r="BT6" s="299"/>
      <c r="BU6" s="299"/>
      <c r="BV6" s="299"/>
      <c r="BW6" s="299"/>
      <c r="BX6" s="299"/>
      <c r="BY6" s="299"/>
      <c r="BZ6" s="299"/>
      <c r="CA6" s="299"/>
      <c r="CB6" s="299"/>
      <c r="CC6" s="299"/>
      <c r="CD6" s="299"/>
      <c r="CE6" s="299"/>
      <c r="CF6" s="299"/>
      <c r="CG6" s="299"/>
      <c r="CH6" s="299"/>
      <c r="CI6" s="299"/>
      <c r="CJ6" s="299"/>
      <c r="CK6" s="299"/>
      <c r="CL6" s="299"/>
      <c r="CM6" s="299"/>
      <c r="CN6" s="299"/>
      <c r="CO6" s="299"/>
      <c r="CP6" s="299"/>
      <c r="CQ6" s="299"/>
      <c r="CR6" s="299"/>
      <c r="CS6" s="299"/>
      <c r="CT6" s="299"/>
      <c r="CU6" s="299"/>
      <c r="CV6" s="299"/>
      <c r="CW6" s="299"/>
      <c r="CX6" s="299"/>
      <c r="CY6" s="299"/>
      <c r="CZ6" s="299"/>
      <c r="DA6" s="299"/>
      <c r="DB6" s="299"/>
      <c r="DC6" s="299"/>
      <c r="DD6" s="299"/>
      <c r="DE6" s="299"/>
      <c r="DF6" s="299"/>
      <c r="DG6" s="299"/>
      <c r="DH6" s="299"/>
      <c r="DI6" s="299"/>
      <c r="DJ6" s="299"/>
      <c r="DK6" s="299"/>
      <c r="DL6" s="299"/>
      <c r="DM6" s="299"/>
      <c r="DN6" s="299"/>
      <c r="DO6" s="299"/>
      <c r="DP6" s="299"/>
      <c r="DQ6" s="299"/>
      <c r="DR6" s="299"/>
      <c r="DS6" s="299"/>
      <c r="DT6" s="299"/>
      <c r="DU6" s="299"/>
      <c r="DV6" s="299"/>
      <c r="DW6" s="299"/>
      <c r="DX6" s="299"/>
      <c r="DY6" s="299"/>
      <c r="DZ6" s="299"/>
      <c r="EA6" s="299"/>
      <c r="EB6" s="299"/>
      <c r="EC6" s="299"/>
      <c r="ED6" s="299"/>
      <c r="EE6" s="299"/>
      <c r="EF6" s="299"/>
      <c r="EG6" s="299"/>
      <c r="EH6" s="299"/>
      <c r="EI6" s="299"/>
      <c r="EJ6" s="299"/>
      <c r="EK6" s="299"/>
      <c r="EL6" s="299"/>
      <c r="EM6" s="299"/>
      <c r="EN6" s="299"/>
      <c r="EO6" s="299"/>
      <c r="EP6" s="299"/>
      <c r="EQ6" s="299"/>
      <c r="ER6" s="299"/>
      <c r="ES6" s="299"/>
      <c r="ET6" s="299"/>
      <c r="EU6" s="299"/>
      <c r="EV6" s="299"/>
      <c r="EW6" s="299"/>
      <c r="EX6" s="299"/>
      <c r="EY6" s="299"/>
      <c r="EZ6" s="299"/>
      <c r="FA6" s="299"/>
      <c r="FB6" s="299"/>
      <c r="FC6" s="299"/>
      <c r="FD6" s="299"/>
      <c r="FE6" s="299"/>
      <c r="FF6" s="299"/>
      <c r="FG6" s="299"/>
      <c r="FH6" s="299"/>
      <c r="FI6" s="299"/>
      <c r="FJ6" s="299"/>
      <c r="FK6" s="299"/>
      <c r="FL6" s="299"/>
      <c r="FM6" s="299"/>
      <c r="FN6" s="299"/>
      <c r="FO6" s="299"/>
      <c r="FP6" s="299"/>
      <c r="FQ6" s="778"/>
    </row>
    <row r="7" spans="1:173" ht="92.4">
      <c r="A7" s="46"/>
      <c r="B7" s="46">
        <v>2</v>
      </c>
      <c r="C7" s="46"/>
      <c r="D7" s="46"/>
      <c r="E7" s="765" t="s">
        <v>834</v>
      </c>
      <c r="F7" s="765" t="s">
        <v>835</v>
      </c>
      <c r="G7" s="766" t="s">
        <v>836</v>
      </c>
      <c r="H7" s="360">
        <v>45870</v>
      </c>
      <c r="I7" s="360">
        <v>45901</v>
      </c>
      <c r="J7" s="360">
        <v>45962</v>
      </c>
      <c r="K7" s="256">
        <f ca="1">TODAY()-I7</f>
        <v>92</v>
      </c>
      <c r="L7" s="444" t="s">
        <v>619</v>
      </c>
      <c r="M7" s="247" t="s">
        <v>103</v>
      </c>
      <c r="N7" s="250"/>
      <c r="O7" s="254" t="s">
        <v>69</v>
      </c>
      <c r="P7" s="254" t="s">
        <v>104</v>
      </c>
      <c r="Q7" s="254" t="s">
        <v>90</v>
      </c>
      <c r="R7" s="254"/>
      <c r="S7" s="254" t="s">
        <v>127</v>
      </c>
      <c r="T7" s="254" t="s">
        <v>127</v>
      </c>
      <c r="U7" s="254" t="s">
        <v>74</v>
      </c>
      <c r="V7" s="254" t="s">
        <v>120</v>
      </c>
      <c r="W7" s="254" t="s">
        <v>95</v>
      </c>
      <c r="X7" s="46" t="s">
        <v>77</v>
      </c>
      <c r="Y7" s="46" t="s">
        <v>612</v>
      </c>
      <c r="Z7" s="254" t="s">
        <v>108</v>
      </c>
      <c r="AA7" s="248">
        <v>5</v>
      </c>
      <c r="AB7" s="248">
        <v>5</v>
      </c>
      <c r="AC7" s="248">
        <v>3</v>
      </c>
      <c r="AD7" s="248">
        <v>5</v>
      </c>
      <c r="AE7" s="248">
        <v>5</v>
      </c>
      <c r="AF7" s="248">
        <v>5</v>
      </c>
      <c r="AG7" s="248">
        <v>3</v>
      </c>
      <c r="AH7" s="248">
        <f t="shared" si="1"/>
        <v>465</v>
      </c>
      <c r="AI7" s="248">
        <v>5</v>
      </c>
      <c r="AJ7" s="248">
        <v>5</v>
      </c>
      <c r="AK7" s="248">
        <v>2</v>
      </c>
      <c r="AL7" s="248">
        <v>5</v>
      </c>
      <c r="AM7" s="248">
        <v>3</v>
      </c>
      <c r="AN7" s="248">
        <v>3</v>
      </c>
      <c r="AO7" s="248">
        <v>5</v>
      </c>
      <c r="AP7" s="46">
        <f t="shared" si="2"/>
        <v>420</v>
      </c>
      <c r="AQ7" s="254">
        <f t="shared" si="3"/>
        <v>885</v>
      </c>
      <c r="AR7" s="132" t="s">
        <v>837</v>
      </c>
      <c r="AS7" s="132"/>
      <c r="AT7" s="439"/>
      <c r="AU7" s="261"/>
      <c r="AV7" s="254" t="s">
        <v>1999</v>
      </c>
      <c r="AW7" s="261"/>
      <c r="AX7" s="261"/>
      <c r="AY7" s="261"/>
      <c r="AZ7" s="261"/>
      <c r="BA7" s="261"/>
      <c r="BB7" s="261"/>
      <c r="BC7" s="261"/>
      <c r="BD7" s="507">
        <f t="shared" si="4"/>
        <v>0</v>
      </c>
      <c r="BE7" s="261"/>
      <c r="BF7" s="261"/>
      <c r="BG7" s="252" t="s">
        <v>153</v>
      </c>
    </row>
    <row r="8" spans="1:173" s="299" customFormat="1" ht="92.4">
      <c r="A8" s="46" t="s">
        <v>65</v>
      </c>
      <c r="B8" s="46">
        <v>2</v>
      </c>
      <c r="C8" s="254" t="s">
        <v>829</v>
      </c>
      <c r="D8" s="254">
        <v>30572</v>
      </c>
      <c r="E8" s="765" t="s">
        <v>2507</v>
      </c>
      <c r="F8" s="765" t="s">
        <v>2431</v>
      </c>
      <c r="G8" s="765" t="s">
        <v>2432</v>
      </c>
      <c r="H8" s="248" t="s">
        <v>70</v>
      </c>
      <c r="I8" s="421">
        <v>45505</v>
      </c>
      <c r="J8" s="421">
        <v>45807</v>
      </c>
      <c r="K8" s="256">
        <f>J8-I8</f>
        <v>302</v>
      </c>
      <c r="L8" s="444" t="s">
        <v>619</v>
      </c>
      <c r="M8" s="247" t="s">
        <v>68</v>
      </c>
      <c r="N8" s="247" t="s">
        <v>86</v>
      </c>
      <c r="O8" s="248" t="s">
        <v>69</v>
      </c>
      <c r="P8" s="254" t="s">
        <v>115</v>
      </c>
      <c r="Q8" s="46" t="s">
        <v>652</v>
      </c>
      <c r="R8" s="46" t="s">
        <v>620</v>
      </c>
      <c r="S8" s="254" t="s">
        <v>72</v>
      </c>
      <c r="T8" s="579" t="s">
        <v>72</v>
      </c>
      <c r="U8" s="248" t="s">
        <v>699</v>
      </c>
      <c r="V8" s="248" t="s">
        <v>75</v>
      </c>
      <c r="W8" s="248" t="s">
        <v>76</v>
      </c>
      <c r="X8" s="46" t="s">
        <v>77</v>
      </c>
      <c r="Y8" s="46" t="s">
        <v>78</v>
      </c>
      <c r="Z8" s="248" t="s">
        <v>79</v>
      </c>
      <c r="AA8" s="46">
        <v>4</v>
      </c>
      <c r="AB8" s="46">
        <v>5</v>
      </c>
      <c r="AC8" s="46">
        <v>5</v>
      </c>
      <c r="AD8" s="46">
        <v>5</v>
      </c>
      <c r="AE8" s="288">
        <v>5</v>
      </c>
      <c r="AF8" s="46">
        <v>3</v>
      </c>
      <c r="AG8" s="46">
        <v>5</v>
      </c>
      <c r="AH8" s="248">
        <f t="shared" si="1"/>
        <v>480</v>
      </c>
      <c r="AI8" s="46">
        <v>5</v>
      </c>
      <c r="AJ8" s="46">
        <v>5</v>
      </c>
      <c r="AK8" s="46">
        <v>2</v>
      </c>
      <c r="AL8" s="46">
        <v>5</v>
      </c>
      <c r="AM8" s="46">
        <v>3</v>
      </c>
      <c r="AN8" s="46">
        <v>5</v>
      </c>
      <c r="AO8" s="46">
        <v>5</v>
      </c>
      <c r="AP8" s="46">
        <f t="shared" si="2"/>
        <v>450</v>
      </c>
      <c r="AQ8" s="46">
        <f t="shared" si="3"/>
        <v>930</v>
      </c>
      <c r="AR8" s="581" t="s">
        <v>830</v>
      </c>
      <c r="AS8" s="328" t="s">
        <v>831</v>
      </c>
      <c r="AT8" s="780">
        <v>126000</v>
      </c>
      <c r="AU8" s="46"/>
      <c r="AV8" s="254" t="s">
        <v>1999</v>
      </c>
      <c r="AW8" s="46"/>
      <c r="AX8" s="46">
        <v>0</v>
      </c>
      <c r="AY8" s="46">
        <v>0</v>
      </c>
      <c r="AZ8" s="46">
        <v>0</v>
      </c>
      <c r="BA8" s="46">
        <v>0</v>
      </c>
      <c r="BB8" s="46"/>
      <c r="BC8" s="46"/>
      <c r="BD8" s="507">
        <f t="shared" si="4"/>
        <v>0</v>
      </c>
      <c r="BE8" s="466">
        <v>45870</v>
      </c>
      <c r="BF8" s="466">
        <v>46204</v>
      </c>
      <c r="BG8" s="252" t="s">
        <v>115</v>
      </c>
    </row>
    <row r="9" spans="1:173" s="779" customFormat="1" ht="92.4">
      <c r="A9" s="46"/>
      <c r="B9" s="46">
        <v>3</v>
      </c>
      <c r="C9" s="756" t="s">
        <v>751</v>
      </c>
      <c r="D9" s="46"/>
      <c r="E9" s="765" t="s">
        <v>2508</v>
      </c>
      <c r="F9" s="763" t="s">
        <v>2433</v>
      </c>
      <c r="G9" s="764" t="s">
        <v>2434</v>
      </c>
      <c r="H9" s="421">
        <v>45726</v>
      </c>
      <c r="I9" s="421">
        <v>45726</v>
      </c>
      <c r="J9" s="421">
        <v>45777</v>
      </c>
      <c r="K9" s="256">
        <f>J9-I9</f>
        <v>51</v>
      </c>
      <c r="L9" s="550" t="s">
        <v>619</v>
      </c>
      <c r="M9" s="247" t="s">
        <v>103</v>
      </c>
      <c r="N9" s="250" t="s">
        <v>86</v>
      </c>
      <c r="O9" s="254" t="s">
        <v>631</v>
      </c>
      <c r="P9" s="254" t="s">
        <v>115</v>
      </c>
      <c r="Q9" s="254" t="s">
        <v>752</v>
      </c>
      <c r="R9" s="254" t="s">
        <v>753</v>
      </c>
      <c r="S9" s="254" t="s">
        <v>105</v>
      </c>
      <c r="T9" s="254" t="s">
        <v>702</v>
      </c>
      <c r="U9" s="254" t="s">
        <v>136</v>
      </c>
      <c r="V9" s="254" t="s">
        <v>610</v>
      </c>
      <c r="W9" s="254" t="s">
        <v>137</v>
      </c>
      <c r="X9" s="46" t="s">
        <v>77</v>
      </c>
      <c r="Y9" s="46" t="s">
        <v>78</v>
      </c>
      <c r="Z9" s="254" t="s">
        <v>108</v>
      </c>
      <c r="AA9" s="46">
        <v>3</v>
      </c>
      <c r="AB9" s="46">
        <v>5</v>
      </c>
      <c r="AC9" s="46">
        <v>2</v>
      </c>
      <c r="AD9" s="46">
        <v>5</v>
      </c>
      <c r="AE9" s="252">
        <v>3</v>
      </c>
      <c r="AF9" s="46">
        <v>3</v>
      </c>
      <c r="AG9" s="46">
        <v>5</v>
      </c>
      <c r="AH9" s="248">
        <f t="shared" si="1"/>
        <v>390</v>
      </c>
      <c r="AI9" s="46">
        <v>5</v>
      </c>
      <c r="AJ9" s="46">
        <v>5</v>
      </c>
      <c r="AK9" s="46">
        <v>4</v>
      </c>
      <c r="AL9" s="46">
        <v>5</v>
      </c>
      <c r="AM9" s="46">
        <v>5</v>
      </c>
      <c r="AN9" s="46">
        <v>5</v>
      </c>
      <c r="AO9" s="46">
        <v>5</v>
      </c>
      <c r="AP9" s="46">
        <f t="shared" si="2"/>
        <v>510</v>
      </c>
      <c r="AQ9" s="46">
        <f t="shared" si="3"/>
        <v>900</v>
      </c>
      <c r="AR9" s="298" t="s">
        <v>754</v>
      </c>
      <c r="AS9" s="132" t="s">
        <v>755</v>
      </c>
      <c r="AT9" s="594">
        <v>100000</v>
      </c>
      <c r="AU9" s="46"/>
      <c r="AV9" s="254" t="s">
        <v>1998</v>
      </c>
      <c r="AW9" s="254"/>
      <c r="AX9" s="254">
        <v>0</v>
      </c>
      <c r="AY9" s="254">
        <v>0</v>
      </c>
      <c r="AZ9" s="254">
        <v>0</v>
      </c>
      <c r="BA9" s="254">
        <v>0</v>
      </c>
      <c r="BB9" s="254"/>
      <c r="BC9" s="254"/>
      <c r="BD9" s="507">
        <f t="shared" si="4"/>
        <v>0</v>
      </c>
      <c r="BE9" s="466">
        <v>45870</v>
      </c>
      <c r="BF9" s="466">
        <v>46204</v>
      </c>
      <c r="BG9" s="252" t="s">
        <v>115</v>
      </c>
      <c r="BH9" s="299"/>
      <c r="BI9" s="299"/>
      <c r="BJ9" s="299"/>
      <c r="BK9" s="299"/>
      <c r="BL9" s="299"/>
      <c r="BM9" s="299"/>
      <c r="BN9" s="299"/>
      <c r="BO9" s="299"/>
      <c r="BP9" s="299"/>
      <c r="BQ9" s="299"/>
      <c r="BR9" s="299"/>
      <c r="BS9" s="299"/>
      <c r="BT9" s="299"/>
      <c r="BU9" s="299"/>
      <c r="BV9" s="299"/>
      <c r="BW9" s="299"/>
      <c r="BX9" s="299"/>
      <c r="BY9" s="299"/>
      <c r="BZ9" s="299"/>
      <c r="CA9" s="299"/>
      <c r="CB9" s="299"/>
      <c r="CC9" s="299"/>
      <c r="CD9" s="299"/>
      <c r="CE9" s="299"/>
      <c r="CF9" s="299"/>
      <c r="CG9" s="299"/>
      <c r="CH9" s="299"/>
      <c r="CI9" s="299"/>
      <c r="CJ9" s="299"/>
      <c r="CK9" s="299"/>
      <c r="CL9" s="299"/>
      <c r="CM9" s="299"/>
      <c r="CN9" s="299"/>
      <c r="CO9" s="299"/>
      <c r="CP9" s="299"/>
      <c r="CQ9" s="299"/>
      <c r="CR9" s="299"/>
      <c r="CS9" s="299"/>
      <c r="CT9" s="299"/>
      <c r="CU9" s="299"/>
      <c r="CV9" s="299"/>
      <c r="CW9" s="299"/>
      <c r="CX9" s="299"/>
      <c r="CY9" s="299"/>
      <c r="CZ9" s="299"/>
      <c r="DA9" s="299"/>
      <c r="DB9" s="299"/>
      <c r="DC9" s="299"/>
      <c r="DD9" s="299"/>
      <c r="DE9" s="299"/>
      <c r="DF9" s="299"/>
      <c r="DG9" s="299"/>
      <c r="DH9" s="299"/>
      <c r="DI9" s="299"/>
      <c r="DJ9" s="299"/>
      <c r="DK9" s="299"/>
      <c r="DL9" s="299"/>
      <c r="DM9" s="299"/>
      <c r="DN9" s="299"/>
      <c r="DO9" s="299"/>
      <c r="DP9" s="299"/>
      <c r="DQ9" s="299"/>
      <c r="DR9" s="299"/>
      <c r="DS9" s="299"/>
      <c r="DT9" s="299"/>
      <c r="DU9" s="299"/>
      <c r="DV9" s="299"/>
      <c r="DW9" s="299"/>
      <c r="DX9" s="299"/>
      <c r="DY9" s="299"/>
      <c r="DZ9" s="299"/>
      <c r="EA9" s="299"/>
      <c r="EB9" s="299"/>
      <c r="EC9" s="299"/>
      <c r="ED9" s="299"/>
      <c r="EE9" s="299"/>
      <c r="EF9" s="299"/>
      <c r="EG9" s="299"/>
      <c r="EH9" s="299"/>
      <c r="EI9" s="299"/>
      <c r="EJ9" s="299"/>
      <c r="EK9" s="299"/>
      <c r="EL9" s="299"/>
      <c r="EM9" s="299"/>
      <c r="EN9" s="299"/>
      <c r="EO9" s="299"/>
      <c r="EP9" s="299"/>
      <c r="EQ9" s="299"/>
      <c r="ER9" s="299"/>
      <c r="ES9" s="299"/>
      <c r="ET9" s="299"/>
      <c r="EU9" s="299"/>
      <c r="EV9" s="299"/>
      <c r="EW9" s="299"/>
      <c r="EX9" s="299"/>
      <c r="EY9" s="299"/>
      <c r="EZ9" s="299"/>
      <c r="FA9" s="299"/>
      <c r="FB9" s="299"/>
      <c r="FC9" s="299"/>
      <c r="FD9" s="299"/>
      <c r="FE9" s="299"/>
      <c r="FF9" s="299"/>
      <c r="FG9" s="299"/>
      <c r="FH9" s="299"/>
      <c r="FI9" s="299"/>
      <c r="FJ9" s="299"/>
      <c r="FK9" s="299"/>
      <c r="FL9" s="299"/>
      <c r="FM9" s="299"/>
      <c r="FN9" s="299"/>
      <c r="FO9" s="299"/>
      <c r="FP9" s="299"/>
      <c r="FQ9" s="776"/>
    </row>
    <row r="10" spans="1:173" s="47" customFormat="1" ht="129.6">
      <c r="A10" s="46"/>
      <c r="B10" s="46">
        <v>1</v>
      </c>
      <c r="C10" s="46"/>
      <c r="D10" s="46"/>
      <c r="E10" s="107" t="s">
        <v>961</v>
      </c>
      <c r="F10" s="150" t="s">
        <v>962</v>
      </c>
      <c r="G10" s="150"/>
      <c r="H10" s="360">
        <v>45707</v>
      </c>
      <c r="I10" s="360">
        <v>45707</v>
      </c>
      <c r="J10" s="360">
        <v>45962</v>
      </c>
      <c r="K10" s="256">
        <f ca="1">TODAY()-I10</f>
        <v>286</v>
      </c>
      <c r="L10" s="444" t="s">
        <v>619</v>
      </c>
      <c r="M10" s="14" t="s">
        <v>169</v>
      </c>
      <c r="N10" s="14" t="s">
        <v>86</v>
      </c>
      <c r="O10" s="254" t="s">
        <v>114</v>
      </c>
      <c r="P10" s="254" t="s">
        <v>104</v>
      </c>
      <c r="Q10" s="254" t="s">
        <v>90</v>
      </c>
      <c r="R10" s="254" t="s">
        <v>70</v>
      </c>
      <c r="S10" s="254" t="s">
        <v>91</v>
      </c>
      <c r="T10" s="254" t="s">
        <v>92</v>
      </c>
      <c r="U10" s="254" t="s">
        <v>93</v>
      </c>
      <c r="V10" s="254" t="s">
        <v>2170</v>
      </c>
      <c r="W10" s="14" t="s">
        <v>95</v>
      </c>
      <c r="X10" s="46" t="s">
        <v>77</v>
      </c>
      <c r="Y10" s="14" t="s">
        <v>97</v>
      </c>
      <c r="Z10" s="248" t="s">
        <v>613</v>
      </c>
      <c r="AA10" s="14">
        <v>5</v>
      </c>
      <c r="AB10" s="14">
        <v>5</v>
      </c>
      <c r="AC10" s="14">
        <v>3</v>
      </c>
      <c r="AD10" s="14">
        <v>5</v>
      </c>
      <c r="AE10" s="14">
        <v>1</v>
      </c>
      <c r="AF10" s="14">
        <v>3</v>
      </c>
      <c r="AG10" s="14">
        <v>3</v>
      </c>
      <c r="AH10" s="248">
        <f t="shared" si="1"/>
        <v>375</v>
      </c>
      <c r="AI10" s="14">
        <v>5</v>
      </c>
      <c r="AJ10" s="14">
        <v>5</v>
      </c>
      <c r="AK10" s="14">
        <v>4</v>
      </c>
      <c r="AL10" s="14">
        <v>5</v>
      </c>
      <c r="AM10" s="14">
        <v>5</v>
      </c>
      <c r="AN10" s="14">
        <v>5</v>
      </c>
      <c r="AO10" s="14">
        <v>5</v>
      </c>
      <c r="AP10" s="46">
        <f t="shared" si="2"/>
        <v>510</v>
      </c>
      <c r="AQ10" s="373">
        <f t="shared" si="3"/>
        <v>885</v>
      </c>
      <c r="AR10" s="150" t="s">
        <v>2093</v>
      </c>
      <c r="AS10" s="122" t="s">
        <v>963</v>
      </c>
      <c r="AT10" s="254"/>
      <c r="AU10" s="131"/>
      <c r="AV10" s="254" t="s">
        <v>2005</v>
      </c>
      <c r="AW10" s="254"/>
      <c r="AX10" s="254"/>
      <c r="AY10" s="254"/>
      <c r="AZ10" s="254"/>
      <c r="BA10" s="254"/>
      <c r="BB10" s="254"/>
      <c r="BC10" s="254"/>
      <c r="BD10" s="507">
        <f t="shared" si="4"/>
        <v>0</v>
      </c>
      <c r="BE10" s="131"/>
      <c r="BF10" s="131"/>
      <c r="BG10" s="252" t="s">
        <v>153</v>
      </c>
      <c r="BH10" s="48"/>
      <c r="BI10" s="48"/>
      <c r="BJ10" s="48"/>
      <c r="BK10" s="299"/>
      <c r="BL10" s="299"/>
      <c r="BM10" s="299"/>
      <c r="BN10" s="299"/>
      <c r="BO10" s="299"/>
      <c r="BP10" s="299"/>
      <c r="BQ10" s="299"/>
      <c r="BR10" s="299"/>
      <c r="BS10" s="299"/>
      <c r="BT10" s="299"/>
      <c r="BU10" s="299"/>
      <c r="BV10" s="299"/>
      <c r="BW10" s="299"/>
      <c r="BX10" s="299"/>
      <c r="BY10" s="299"/>
      <c r="BZ10" s="299"/>
      <c r="CA10" s="299"/>
      <c r="CB10" s="299"/>
      <c r="CC10" s="299"/>
      <c r="CD10" s="299"/>
      <c r="CE10" s="299"/>
      <c r="CF10" s="299"/>
      <c r="CG10" s="299"/>
      <c r="CH10" s="299"/>
      <c r="CI10" s="299"/>
      <c r="CJ10" s="299"/>
      <c r="CK10" s="299"/>
      <c r="CL10" s="299"/>
      <c r="CM10" s="299"/>
      <c r="CN10" s="299"/>
      <c r="CO10" s="299"/>
      <c r="CP10" s="299"/>
      <c r="CQ10" s="299"/>
      <c r="CR10" s="299"/>
      <c r="CS10" s="299"/>
      <c r="CT10" s="299"/>
      <c r="CU10" s="299"/>
      <c r="CV10" s="299"/>
      <c r="CW10" s="299"/>
      <c r="CX10" s="299"/>
      <c r="CY10" s="299"/>
      <c r="CZ10" s="299"/>
      <c r="DA10" s="299"/>
      <c r="DB10" s="299"/>
      <c r="DC10" s="299"/>
      <c r="DD10" s="299"/>
      <c r="DE10" s="299"/>
      <c r="DF10" s="299"/>
      <c r="DG10" s="299"/>
      <c r="DH10" s="299"/>
      <c r="DI10" s="299"/>
      <c r="DJ10" s="299"/>
      <c r="DK10" s="299"/>
      <c r="DL10" s="299"/>
      <c r="DM10" s="299"/>
      <c r="DN10" s="299"/>
      <c r="DO10" s="299"/>
      <c r="DP10" s="299"/>
      <c r="DQ10" s="299"/>
      <c r="DR10" s="299"/>
      <c r="DS10" s="299"/>
      <c r="DT10" s="299"/>
      <c r="DU10" s="299"/>
      <c r="DV10" s="299"/>
      <c r="DW10" s="299"/>
      <c r="DX10" s="299"/>
      <c r="DY10" s="299"/>
      <c r="DZ10" s="299"/>
      <c r="EA10" s="299"/>
      <c r="EB10" s="299"/>
      <c r="EC10" s="299"/>
      <c r="ED10" s="299"/>
      <c r="EE10" s="299"/>
      <c r="EF10" s="299"/>
      <c r="EG10" s="299"/>
      <c r="EH10" s="299"/>
      <c r="EI10" s="299"/>
      <c r="EJ10" s="299"/>
      <c r="EK10" s="299"/>
      <c r="EL10" s="299"/>
      <c r="EM10" s="299"/>
      <c r="EN10" s="299"/>
      <c r="EO10" s="299"/>
      <c r="EP10" s="299"/>
      <c r="EQ10" s="299"/>
      <c r="ER10" s="299"/>
      <c r="ES10" s="299"/>
      <c r="ET10" s="299"/>
      <c r="EU10" s="299"/>
      <c r="EV10" s="299"/>
      <c r="EW10" s="299"/>
      <c r="EX10" s="299"/>
      <c r="EY10" s="299"/>
      <c r="EZ10" s="299"/>
      <c r="FA10" s="299"/>
      <c r="FB10" s="299"/>
      <c r="FC10" s="299"/>
      <c r="FD10" s="299"/>
      <c r="FE10" s="299"/>
      <c r="FF10" s="299"/>
      <c r="FG10" s="299"/>
      <c r="FH10" s="299"/>
      <c r="FI10" s="299"/>
      <c r="FJ10" s="299"/>
      <c r="FK10" s="299"/>
      <c r="FL10" s="299"/>
      <c r="FM10" s="299"/>
      <c r="FN10" s="299"/>
      <c r="FO10" s="299"/>
      <c r="FP10" s="299"/>
      <c r="FQ10" s="467"/>
    </row>
    <row r="11" spans="1:173" s="285" customFormat="1" ht="118.8">
      <c r="A11" s="46"/>
      <c r="B11" s="46">
        <v>3</v>
      </c>
      <c r="C11" s="252"/>
      <c r="D11" s="46"/>
      <c r="E11" s="765" t="s">
        <v>940</v>
      </c>
      <c r="F11" s="763" t="s">
        <v>2388</v>
      </c>
      <c r="G11" s="763" t="s">
        <v>2389</v>
      </c>
      <c r="H11" s="360">
        <v>45800</v>
      </c>
      <c r="I11" s="421">
        <v>45804</v>
      </c>
      <c r="J11" s="421" t="s">
        <v>70</v>
      </c>
      <c r="K11" s="256">
        <f ca="1">TODAY()-I11</f>
        <v>189</v>
      </c>
      <c r="L11" s="609" t="s">
        <v>619</v>
      </c>
      <c r="M11" s="252" t="s">
        <v>85</v>
      </c>
      <c r="N11" s="250" t="s">
        <v>86</v>
      </c>
      <c r="O11" s="254" t="s">
        <v>114</v>
      </c>
      <c r="P11" s="254" t="s">
        <v>104</v>
      </c>
      <c r="Q11" s="252" t="s">
        <v>116</v>
      </c>
      <c r="R11" s="254"/>
      <c r="S11" s="254" t="s">
        <v>91</v>
      </c>
      <c r="T11" s="254" t="s">
        <v>872</v>
      </c>
      <c r="U11" s="254" t="s">
        <v>93</v>
      </c>
      <c r="V11" s="254" t="s">
        <v>635</v>
      </c>
      <c r="W11" s="254" t="s">
        <v>85</v>
      </c>
      <c r="X11" s="46" t="s">
        <v>77</v>
      </c>
      <c r="Y11" s="46" t="s">
        <v>78</v>
      </c>
      <c r="Z11" s="328" t="s">
        <v>613</v>
      </c>
      <c r="AA11" s="46">
        <v>5</v>
      </c>
      <c r="AB11" s="46">
        <v>5</v>
      </c>
      <c r="AC11" s="46">
        <v>5</v>
      </c>
      <c r="AD11" s="46">
        <v>5</v>
      </c>
      <c r="AE11" s="46">
        <v>3</v>
      </c>
      <c r="AF11" s="46">
        <v>3</v>
      </c>
      <c r="AG11" s="46">
        <v>5</v>
      </c>
      <c r="AH11" s="248">
        <f t="shared" si="1"/>
        <v>465</v>
      </c>
      <c r="AI11" s="46">
        <v>5</v>
      </c>
      <c r="AJ11" s="46">
        <v>5</v>
      </c>
      <c r="AK11" s="46">
        <v>3</v>
      </c>
      <c r="AL11" s="46">
        <v>3</v>
      </c>
      <c r="AM11" s="46">
        <v>5</v>
      </c>
      <c r="AN11" s="46">
        <v>3</v>
      </c>
      <c r="AO11" s="46">
        <v>3</v>
      </c>
      <c r="AP11" s="46">
        <f t="shared" si="2"/>
        <v>405</v>
      </c>
      <c r="AQ11" s="46">
        <f t="shared" si="3"/>
        <v>870</v>
      </c>
      <c r="AR11" s="122" t="s">
        <v>941</v>
      </c>
      <c r="AS11" s="635" t="s">
        <v>942</v>
      </c>
      <c r="AT11" s="261" t="s">
        <v>943</v>
      </c>
      <c r="AU11" s="261"/>
      <c r="AV11" s="46" t="s">
        <v>2005</v>
      </c>
      <c r="AW11" s="261"/>
      <c r="AX11" s="261"/>
      <c r="AY11" s="261"/>
      <c r="AZ11" s="261"/>
      <c r="BA11" s="261"/>
      <c r="BB11" s="261"/>
      <c r="BC11" s="261"/>
      <c r="BD11" s="507">
        <f t="shared" si="4"/>
        <v>0</v>
      </c>
      <c r="BE11" s="261"/>
      <c r="BF11" s="252"/>
      <c r="BG11" s="252" t="s">
        <v>130</v>
      </c>
      <c r="BH11" s="299"/>
      <c r="BI11" s="299"/>
      <c r="BJ11" s="299"/>
      <c r="BK11" s="299"/>
      <c r="BL11" s="299"/>
      <c r="BM11" s="299"/>
      <c r="BN11" s="299"/>
      <c r="BO11" s="299"/>
      <c r="BP11" s="299"/>
      <c r="BQ11" s="299"/>
      <c r="BR11" s="299"/>
      <c r="BS11" s="299"/>
      <c r="BT11" s="299"/>
      <c r="BU11" s="299"/>
      <c r="BV11" s="299"/>
      <c r="BW11" s="299"/>
      <c r="BX11" s="299"/>
      <c r="BY11" s="299"/>
      <c r="BZ11" s="299"/>
      <c r="CA11" s="299"/>
      <c r="CB11" s="299"/>
      <c r="CC11" s="299"/>
      <c r="CD11" s="299"/>
      <c r="CE11" s="299"/>
      <c r="CF11" s="299"/>
      <c r="CG11" s="299"/>
      <c r="CH11" s="299"/>
      <c r="CI11" s="299"/>
      <c r="CJ11" s="299"/>
      <c r="CK11" s="299"/>
      <c r="CL11" s="299"/>
      <c r="CM11" s="299"/>
      <c r="CN11" s="299"/>
      <c r="CO11" s="299"/>
      <c r="CP11" s="299"/>
      <c r="CQ11" s="299"/>
      <c r="CR11" s="299"/>
      <c r="CS11" s="299"/>
      <c r="CT11" s="299"/>
      <c r="CU11" s="299"/>
      <c r="CV11" s="299"/>
      <c r="CW11" s="299"/>
      <c r="CX11" s="299"/>
      <c r="CY11" s="299"/>
      <c r="CZ11" s="299"/>
      <c r="DA11" s="299"/>
      <c r="DB11" s="299"/>
      <c r="DC11" s="299"/>
      <c r="DD11" s="299"/>
      <c r="DE11" s="299"/>
      <c r="DF11" s="299"/>
      <c r="DG11" s="299"/>
      <c r="DH11" s="299"/>
      <c r="DI11" s="299"/>
      <c r="DJ11" s="299"/>
      <c r="DK11" s="299"/>
      <c r="DL11" s="299"/>
      <c r="DM11" s="299"/>
      <c r="DN11" s="299"/>
      <c r="DO11" s="299"/>
      <c r="DP11" s="299"/>
      <c r="DQ11" s="299"/>
      <c r="DR11" s="299"/>
      <c r="DS11" s="299"/>
      <c r="DT11" s="299"/>
      <c r="DU11" s="299"/>
      <c r="DV11" s="299"/>
      <c r="DW11" s="299"/>
      <c r="DX11" s="299"/>
      <c r="DY11" s="299"/>
      <c r="DZ11" s="299"/>
      <c r="EA11" s="299"/>
      <c r="EB11" s="299"/>
      <c r="EC11" s="299"/>
      <c r="ED11" s="299"/>
      <c r="EE11" s="299"/>
      <c r="EF11" s="299"/>
      <c r="EG11" s="299"/>
      <c r="EH11" s="299"/>
      <c r="EI11" s="299"/>
      <c r="EJ11" s="299"/>
      <c r="EK11" s="299"/>
      <c r="EL11" s="299"/>
      <c r="EM11" s="299"/>
      <c r="EN11" s="299"/>
      <c r="EO11" s="299"/>
      <c r="EP11" s="299"/>
      <c r="EQ11" s="299"/>
      <c r="ER11" s="299"/>
      <c r="ES11" s="299"/>
      <c r="ET11" s="299"/>
      <c r="EU11" s="299"/>
      <c r="EV11" s="299"/>
      <c r="EW11" s="299"/>
      <c r="EX11" s="299"/>
      <c r="EY11" s="299"/>
      <c r="EZ11" s="299"/>
      <c r="FA11" s="299"/>
      <c r="FB11" s="299"/>
      <c r="FC11" s="299"/>
      <c r="FD11" s="299"/>
      <c r="FE11" s="299"/>
      <c r="FF11" s="299"/>
      <c r="FG11" s="299"/>
      <c r="FH11" s="299"/>
      <c r="FI11" s="299"/>
      <c r="FJ11" s="299"/>
      <c r="FK11" s="299"/>
      <c r="FL11" s="299"/>
      <c r="FM11" s="299"/>
      <c r="FN11" s="299"/>
      <c r="FO11" s="299"/>
      <c r="FP11" s="299"/>
      <c r="FQ11" s="467"/>
    </row>
    <row r="12" spans="1:173" s="345" customFormat="1" ht="87" customHeight="1">
      <c r="A12" s="46"/>
      <c r="B12" s="46">
        <v>24</v>
      </c>
      <c r="C12" s="46"/>
      <c r="D12" s="46"/>
      <c r="E12" s="783" t="s">
        <v>2541</v>
      </c>
      <c r="F12" s="551" t="s">
        <v>821</v>
      </c>
      <c r="G12" s="297" t="s">
        <v>2537</v>
      </c>
      <c r="H12" s="360">
        <v>45723</v>
      </c>
      <c r="I12" s="421"/>
      <c r="J12" s="421"/>
      <c r="K12" s="256"/>
      <c r="L12" s="444" t="s">
        <v>606</v>
      </c>
      <c r="M12" s="252" t="s">
        <v>85</v>
      </c>
      <c r="N12" s="252"/>
      <c r="O12" s="254" t="s">
        <v>608</v>
      </c>
      <c r="P12" s="254" t="s">
        <v>609</v>
      </c>
      <c r="Q12" s="254" t="s">
        <v>71</v>
      </c>
      <c r="R12" s="254" t="s">
        <v>94</v>
      </c>
      <c r="S12" s="254" t="s">
        <v>2168</v>
      </c>
      <c r="T12" s="254" t="s">
        <v>127</v>
      </c>
      <c r="U12" s="254"/>
      <c r="V12" s="254" t="s">
        <v>2170</v>
      </c>
      <c r="W12" s="254" t="s">
        <v>85</v>
      </c>
      <c r="X12" s="46" t="s">
        <v>77</v>
      </c>
      <c r="Y12" s="254" t="s">
        <v>612</v>
      </c>
      <c r="Z12" s="254" t="s">
        <v>613</v>
      </c>
      <c r="AA12" s="254">
        <v>5</v>
      </c>
      <c r="AB12" s="254">
        <v>5</v>
      </c>
      <c r="AC12" s="254">
        <v>1</v>
      </c>
      <c r="AD12" s="254">
        <v>5</v>
      </c>
      <c r="AE12" s="254">
        <v>1</v>
      </c>
      <c r="AF12" s="254">
        <v>3</v>
      </c>
      <c r="AG12" s="254">
        <v>3</v>
      </c>
      <c r="AH12" s="248">
        <f t="shared" ref="AH12:AH34" si="5">(AA12*$AA$2)+(AB12*$AB$2)+(AC12*$AC$2)+(AD12*$AD$2)+(AE12*$AE$2)+(AF12*$AF$2)+(AG12*$AG$2)</f>
        <v>345</v>
      </c>
      <c r="AI12" s="254">
        <v>5</v>
      </c>
      <c r="AJ12" s="254">
        <v>5</v>
      </c>
      <c r="AK12" s="254">
        <v>2</v>
      </c>
      <c r="AL12" s="254">
        <v>5</v>
      </c>
      <c r="AM12" s="254">
        <v>5</v>
      </c>
      <c r="AN12" s="254">
        <v>5</v>
      </c>
      <c r="AO12" s="254">
        <v>5</v>
      </c>
      <c r="AP12" s="46">
        <f t="shared" ref="AP12:AP34" si="6">(AI12*$AI$2)+(AJ12*$AJ$2)+(AK12*$AK$2)+(AL12*$AL$2)+(AM12*$AM$2)+(AN12*$AN$2)+(AO12*$AO$2)</f>
        <v>480</v>
      </c>
      <c r="AQ12" s="46">
        <f>AP12+AH12</f>
        <v>825</v>
      </c>
      <c r="AR12" s="132" t="s">
        <v>563</v>
      </c>
      <c r="AS12" s="122" t="s">
        <v>2216</v>
      </c>
      <c r="AT12" s="439">
        <v>50000</v>
      </c>
      <c r="AU12" s="254"/>
      <c r="AV12" s="254"/>
      <c r="AW12" s="254"/>
      <c r="AX12" s="254"/>
      <c r="AY12" s="254"/>
      <c r="AZ12" s="254"/>
      <c r="BA12" s="254"/>
      <c r="BB12" s="254"/>
      <c r="BC12" s="254"/>
      <c r="BD12" s="507">
        <f>SUM(AX12:BC12)</f>
        <v>0</v>
      </c>
      <c r="BE12" s="254"/>
      <c r="BF12" s="254"/>
      <c r="BG12" s="252" t="s">
        <v>207</v>
      </c>
      <c r="BH12" s="48"/>
      <c r="BI12" s="299"/>
      <c r="BJ12" s="299"/>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289"/>
    </row>
    <row r="13" spans="1:173" s="140" customFormat="1" ht="33" customHeight="1">
      <c r="A13" s="46"/>
      <c r="B13" s="46">
        <v>7</v>
      </c>
      <c r="C13" s="49"/>
      <c r="D13" s="46"/>
      <c r="E13" s="765" t="s">
        <v>2136</v>
      </c>
      <c r="F13" s="763" t="s">
        <v>2137</v>
      </c>
      <c r="G13" s="770"/>
      <c r="H13" s="550">
        <v>45782</v>
      </c>
      <c r="I13" s="550">
        <v>45791</v>
      </c>
      <c r="J13" s="550">
        <v>45838</v>
      </c>
      <c r="K13" s="256">
        <f>J13-I13</f>
        <v>47</v>
      </c>
      <c r="L13" s="550" t="s">
        <v>619</v>
      </c>
      <c r="M13" s="550" t="s">
        <v>68</v>
      </c>
      <c r="N13" s="250" t="s">
        <v>86</v>
      </c>
      <c r="O13" s="254" t="s">
        <v>631</v>
      </c>
      <c r="P13" s="254" t="s">
        <v>115</v>
      </c>
      <c r="Q13" s="252" t="s">
        <v>71</v>
      </c>
      <c r="R13" s="254" t="s">
        <v>734</v>
      </c>
      <c r="S13" s="254" t="s">
        <v>871</v>
      </c>
      <c r="T13" s="254" t="s">
        <v>872</v>
      </c>
      <c r="U13" s="254" t="s">
        <v>620</v>
      </c>
      <c r="V13" s="254" t="s">
        <v>635</v>
      </c>
      <c r="W13" s="254" t="s">
        <v>85</v>
      </c>
      <c r="X13" s="46" t="s">
        <v>77</v>
      </c>
      <c r="Y13" s="46" t="s">
        <v>78</v>
      </c>
      <c r="Z13" s="328" t="s">
        <v>108</v>
      </c>
      <c r="AA13" s="46">
        <v>5</v>
      </c>
      <c r="AB13" s="46">
        <v>5</v>
      </c>
      <c r="AC13" s="46">
        <v>4</v>
      </c>
      <c r="AD13" s="46">
        <v>5</v>
      </c>
      <c r="AE13" s="46">
        <v>5</v>
      </c>
      <c r="AF13" s="46">
        <v>3</v>
      </c>
      <c r="AG13" s="46">
        <v>5</v>
      </c>
      <c r="AH13" s="248">
        <f t="shared" si="5"/>
        <v>480</v>
      </c>
      <c r="AI13" s="46">
        <v>5</v>
      </c>
      <c r="AJ13" s="46">
        <v>5</v>
      </c>
      <c r="AK13" s="46">
        <v>4</v>
      </c>
      <c r="AL13" s="46">
        <v>3</v>
      </c>
      <c r="AM13" s="46">
        <v>3</v>
      </c>
      <c r="AN13" s="46">
        <v>5</v>
      </c>
      <c r="AO13" s="46">
        <v>5</v>
      </c>
      <c r="AP13" s="46">
        <f t="shared" si="6"/>
        <v>450</v>
      </c>
      <c r="AQ13" s="46">
        <f>AP13+AH13</f>
        <v>930</v>
      </c>
      <c r="AR13" s="122" t="s">
        <v>873</v>
      </c>
      <c r="AS13" s="122" t="s">
        <v>874</v>
      </c>
      <c r="AT13" s="439" t="s">
        <v>719</v>
      </c>
      <c r="AU13" s="261"/>
      <c r="AV13" s="324" t="s">
        <v>2005</v>
      </c>
      <c r="AW13" s="261"/>
      <c r="AX13" s="261"/>
      <c r="AY13" s="261"/>
      <c r="AZ13" s="261"/>
      <c r="BA13" s="261"/>
      <c r="BB13" s="261"/>
      <c r="BC13" s="261"/>
      <c r="BD13" s="507">
        <f>SUM(AX13:BC13)</f>
        <v>0</v>
      </c>
      <c r="BE13" s="261"/>
      <c r="BF13" s="261"/>
      <c r="BG13" s="252" t="s">
        <v>115</v>
      </c>
      <c r="BH13" s="299"/>
      <c r="BI13" s="299"/>
      <c r="BJ13" s="299"/>
      <c r="BK13" s="299"/>
      <c r="BL13" s="299"/>
      <c r="BM13" s="299"/>
      <c r="BN13" s="299"/>
      <c r="BO13" s="299"/>
      <c r="BP13" s="299"/>
      <c r="BQ13" s="299"/>
      <c r="BR13" s="299"/>
      <c r="BS13" s="299"/>
      <c r="BT13" s="299"/>
      <c r="BU13" s="299"/>
      <c r="BV13" s="299"/>
      <c r="BW13" s="299"/>
      <c r="BX13" s="299"/>
      <c r="BY13" s="299"/>
      <c r="BZ13" s="299"/>
      <c r="CA13" s="299"/>
      <c r="CB13" s="299"/>
      <c r="CC13" s="299"/>
      <c r="CD13" s="299"/>
      <c r="CE13" s="299"/>
      <c r="CF13" s="299"/>
      <c r="CG13" s="299"/>
      <c r="CH13" s="299"/>
      <c r="CI13" s="299"/>
      <c r="CJ13" s="299"/>
      <c r="CK13" s="299"/>
      <c r="CL13" s="299"/>
      <c r="CM13" s="299"/>
      <c r="CN13" s="299"/>
      <c r="CO13" s="299"/>
      <c r="CP13" s="299"/>
      <c r="CQ13" s="299"/>
      <c r="CR13" s="299"/>
      <c r="CS13" s="299"/>
      <c r="CT13" s="299"/>
      <c r="CU13" s="299"/>
      <c r="CV13" s="299"/>
      <c r="CW13" s="299"/>
      <c r="CX13" s="299"/>
      <c r="CY13" s="299"/>
      <c r="CZ13" s="299"/>
      <c r="DA13" s="299"/>
      <c r="DB13" s="299"/>
      <c r="DC13" s="299"/>
      <c r="DD13" s="299"/>
      <c r="DE13" s="299"/>
      <c r="DF13" s="299"/>
      <c r="DG13" s="299"/>
      <c r="DH13" s="299"/>
      <c r="DI13" s="299"/>
      <c r="DJ13" s="299"/>
      <c r="DK13" s="299"/>
      <c r="DL13" s="299"/>
      <c r="DM13" s="299"/>
      <c r="DN13" s="299"/>
      <c r="DO13" s="299"/>
      <c r="DP13" s="299"/>
      <c r="DQ13" s="299"/>
      <c r="DR13" s="299"/>
      <c r="DS13" s="299"/>
      <c r="DT13" s="299"/>
      <c r="DU13" s="299"/>
      <c r="DV13" s="299"/>
      <c r="DW13" s="299"/>
      <c r="DX13" s="299"/>
      <c r="DY13" s="299"/>
      <c r="DZ13" s="299"/>
      <c r="EA13" s="299"/>
      <c r="EB13" s="299"/>
      <c r="EC13" s="299"/>
      <c r="ED13" s="299"/>
      <c r="EE13" s="299"/>
      <c r="EF13" s="299"/>
      <c r="EG13" s="299"/>
      <c r="EH13" s="299"/>
      <c r="EI13" s="299"/>
      <c r="EJ13" s="299"/>
      <c r="EK13" s="299"/>
      <c r="EL13" s="299"/>
      <c r="EM13" s="299"/>
      <c r="EN13" s="299"/>
      <c r="EO13" s="299"/>
      <c r="EP13" s="299"/>
      <c r="EQ13" s="299"/>
      <c r="ER13" s="299"/>
      <c r="ES13" s="299"/>
      <c r="ET13" s="299"/>
      <c r="EU13" s="299"/>
      <c r="EV13" s="299"/>
      <c r="EW13" s="299"/>
      <c r="EX13" s="299"/>
      <c r="EY13" s="299"/>
      <c r="EZ13" s="299"/>
      <c r="FA13" s="299"/>
      <c r="FB13" s="299"/>
      <c r="FC13" s="299"/>
      <c r="FD13" s="299"/>
      <c r="FE13" s="299"/>
      <c r="FF13" s="299"/>
      <c r="FG13" s="299"/>
      <c r="FH13" s="299"/>
      <c r="FI13" s="299"/>
      <c r="FJ13" s="299"/>
      <c r="FK13" s="299"/>
      <c r="FL13" s="299"/>
      <c r="FM13" s="299"/>
      <c r="FN13" s="299"/>
      <c r="FO13" s="299"/>
      <c r="FP13" s="299"/>
      <c r="FQ13" s="467"/>
    </row>
    <row r="14" spans="1:173" s="285" customFormat="1" ht="36" customHeight="1">
      <c r="A14" s="46"/>
      <c r="B14" s="46">
        <v>7</v>
      </c>
      <c r="C14" s="252"/>
      <c r="D14" s="611"/>
      <c r="E14" s="765" t="s">
        <v>2512</v>
      </c>
      <c r="F14" s="763" t="s">
        <v>2509</v>
      </c>
      <c r="G14" s="773" t="s">
        <v>2510</v>
      </c>
      <c r="H14" s="550">
        <v>43617</v>
      </c>
      <c r="I14" s="550">
        <v>45827</v>
      </c>
      <c r="J14" s="550">
        <v>45868</v>
      </c>
      <c r="K14" s="256">
        <f>J14-I14</f>
        <v>41</v>
      </c>
      <c r="L14" s="609" t="s">
        <v>619</v>
      </c>
      <c r="M14" s="487" t="s">
        <v>68</v>
      </c>
      <c r="N14" s="250" t="s">
        <v>86</v>
      </c>
      <c r="O14" s="254" t="s">
        <v>631</v>
      </c>
      <c r="P14" s="254" t="s">
        <v>115</v>
      </c>
      <c r="Q14" s="252" t="s">
        <v>71</v>
      </c>
      <c r="R14" s="254" t="s">
        <v>734</v>
      </c>
      <c r="S14" s="254" t="s">
        <v>871</v>
      </c>
      <c r="T14" s="254" t="s">
        <v>872</v>
      </c>
      <c r="U14" s="254" t="s">
        <v>620</v>
      </c>
      <c r="V14" s="254" t="s">
        <v>635</v>
      </c>
      <c r="W14" s="254" t="s">
        <v>85</v>
      </c>
      <c r="X14" s="46" t="s">
        <v>77</v>
      </c>
      <c r="Y14" s="46" t="s">
        <v>78</v>
      </c>
      <c r="Z14" s="328" t="s">
        <v>108</v>
      </c>
      <c r="AA14" s="46">
        <v>5</v>
      </c>
      <c r="AB14" s="46">
        <v>5</v>
      </c>
      <c r="AC14" s="46">
        <v>4</v>
      </c>
      <c r="AD14" s="46">
        <v>5</v>
      </c>
      <c r="AE14" s="46">
        <v>5</v>
      </c>
      <c r="AF14" s="46">
        <v>3</v>
      </c>
      <c r="AG14" s="46">
        <v>5</v>
      </c>
      <c r="AH14" s="248">
        <f t="shared" si="5"/>
        <v>480</v>
      </c>
      <c r="AI14" s="46">
        <v>5</v>
      </c>
      <c r="AJ14" s="46">
        <v>5</v>
      </c>
      <c r="AK14" s="46">
        <v>4</v>
      </c>
      <c r="AL14" s="46">
        <v>3</v>
      </c>
      <c r="AM14" s="46">
        <v>3</v>
      </c>
      <c r="AN14" s="46">
        <v>5</v>
      </c>
      <c r="AO14" s="46">
        <v>5</v>
      </c>
      <c r="AP14" s="46">
        <f t="shared" si="6"/>
        <v>450</v>
      </c>
      <c r="AQ14" s="46">
        <f>AP14+AH14</f>
        <v>930</v>
      </c>
      <c r="AR14" s="122" t="s">
        <v>956</v>
      </c>
      <c r="AS14" s="122"/>
      <c r="AT14" s="734" t="s">
        <v>719</v>
      </c>
      <c r="AU14" s="261"/>
      <c r="AV14" s="254" t="s">
        <v>2005</v>
      </c>
      <c r="AW14" s="261"/>
      <c r="AX14" s="261"/>
      <c r="AY14" s="261"/>
      <c r="AZ14" s="261"/>
      <c r="BA14" s="261"/>
      <c r="BB14" s="261"/>
      <c r="BC14" s="261"/>
      <c r="BD14" s="507">
        <f>SUM(AX14:BC14)</f>
        <v>0</v>
      </c>
      <c r="BE14" s="261"/>
      <c r="BF14" s="261"/>
      <c r="BG14" s="252" t="s">
        <v>115</v>
      </c>
      <c r="BH14" s="299"/>
      <c r="BI14" s="299"/>
      <c r="BJ14" s="299"/>
      <c r="BK14" s="299"/>
      <c r="BL14" s="299"/>
      <c r="BM14" s="299"/>
      <c r="BN14" s="299"/>
      <c r="BO14" s="299"/>
      <c r="BP14" s="299"/>
      <c r="BQ14" s="299"/>
      <c r="BR14" s="299"/>
      <c r="BS14" s="299"/>
      <c r="BT14" s="299"/>
      <c r="BU14" s="299"/>
      <c r="BV14" s="299"/>
      <c r="BW14" s="299"/>
      <c r="BX14" s="299"/>
      <c r="BY14" s="299"/>
      <c r="BZ14" s="299"/>
      <c r="CA14" s="299"/>
      <c r="CB14" s="299"/>
      <c r="CC14" s="299"/>
      <c r="CD14" s="299"/>
      <c r="CE14" s="299"/>
      <c r="CF14" s="299"/>
      <c r="CG14" s="299"/>
      <c r="CH14" s="299"/>
      <c r="CI14" s="299"/>
      <c r="CJ14" s="299"/>
      <c r="CK14" s="299"/>
      <c r="CL14" s="299"/>
      <c r="CM14" s="299"/>
      <c r="CN14" s="299"/>
      <c r="CO14" s="299"/>
      <c r="CP14" s="299"/>
      <c r="CQ14" s="299"/>
      <c r="CR14" s="299"/>
      <c r="CS14" s="299"/>
      <c r="CT14" s="299"/>
      <c r="CU14" s="299"/>
      <c r="CV14" s="299"/>
      <c r="CW14" s="299"/>
      <c r="CX14" s="299"/>
      <c r="CY14" s="299"/>
      <c r="CZ14" s="299"/>
      <c r="DA14" s="299"/>
      <c r="DB14" s="299"/>
      <c r="DC14" s="299"/>
      <c r="DD14" s="299"/>
      <c r="DE14" s="299"/>
      <c r="DF14" s="299"/>
      <c r="DG14" s="299"/>
      <c r="DH14" s="299"/>
      <c r="DI14" s="299"/>
      <c r="DJ14" s="299"/>
      <c r="DK14" s="299"/>
      <c r="DL14" s="299"/>
      <c r="DM14" s="299"/>
      <c r="DN14" s="299"/>
      <c r="DO14" s="299"/>
      <c r="DP14" s="299"/>
      <c r="DQ14" s="299"/>
      <c r="DR14" s="299"/>
      <c r="DS14" s="299"/>
      <c r="DT14" s="299"/>
      <c r="DU14" s="299"/>
      <c r="DV14" s="299"/>
      <c r="DW14" s="299"/>
      <c r="DX14" s="299"/>
      <c r="DY14" s="299"/>
      <c r="DZ14" s="299"/>
      <c r="EA14" s="299"/>
      <c r="EB14" s="299"/>
      <c r="EC14" s="299"/>
      <c r="ED14" s="299"/>
      <c r="EE14" s="299"/>
      <c r="EF14" s="299"/>
      <c r="EG14" s="299"/>
      <c r="EH14" s="299"/>
      <c r="EI14" s="299"/>
      <c r="EJ14" s="299"/>
      <c r="EK14" s="299"/>
      <c r="EL14" s="299"/>
      <c r="EM14" s="299"/>
      <c r="EN14" s="299"/>
      <c r="EO14" s="299"/>
      <c r="EP14" s="299"/>
      <c r="EQ14" s="299"/>
      <c r="ER14" s="299"/>
      <c r="ES14" s="299"/>
      <c r="ET14" s="299"/>
      <c r="EU14" s="299"/>
      <c r="EV14" s="299"/>
      <c r="EW14" s="299"/>
      <c r="EX14" s="299"/>
      <c r="EY14" s="299"/>
      <c r="EZ14" s="299"/>
      <c r="FA14" s="299"/>
      <c r="FB14" s="299"/>
      <c r="FC14" s="299"/>
      <c r="FD14" s="299"/>
      <c r="FE14" s="299"/>
      <c r="FF14" s="299"/>
      <c r="FG14" s="299"/>
      <c r="FH14" s="299"/>
      <c r="FI14" s="299"/>
      <c r="FJ14" s="299"/>
      <c r="FK14" s="299"/>
      <c r="FL14" s="299"/>
      <c r="FM14" s="299"/>
      <c r="FN14" s="299"/>
      <c r="FO14" s="299"/>
      <c r="FP14" s="299"/>
      <c r="FQ14" s="467"/>
    </row>
    <row r="15" spans="1:173" s="47" customFormat="1" ht="36.450000000000003" customHeight="1">
      <c r="A15" s="46"/>
      <c r="B15" s="46">
        <v>1</v>
      </c>
      <c r="C15" s="46" t="s">
        <v>948</v>
      </c>
      <c r="D15" s="46"/>
      <c r="E15" s="107" t="s">
        <v>949</v>
      </c>
      <c r="F15" s="107" t="s">
        <v>2266</v>
      </c>
      <c r="G15" s="114" t="s">
        <v>2267</v>
      </c>
      <c r="H15" s="360">
        <v>45839</v>
      </c>
      <c r="I15" s="550">
        <v>45839</v>
      </c>
      <c r="J15" s="550">
        <v>45867</v>
      </c>
      <c r="K15" s="256">
        <f>J15-I15</f>
        <v>28</v>
      </c>
      <c r="L15" s="444" t="s">
        <v>619</v>
      </c>
      <c r="M15" s="247" t="s">
        <v>103</v>
      </c>
      <c r="N15" s="250"/>
      <c r="O15" s="254" t="s">
        <v>608</v>
      </c>
      <c r="P15" s="254" t="s">
        <v>115</v>
      </c>
      <c r="Q15" s="254" t="s">
        <v>305</v>
      </c>
      <c r="R15" s="254" t="s">
        <v>94</v>
      </c>
      <c r="S15" s="254" t="s">
        <v>135</v>
      </c>
      <c r="T15" s="254" t="s">
        <v>135</v>
      </c>
      <c r="U15" s="254" t="s">
        <v>305</v>
      </c>
      <c r="V15" s="254" t="s">
        <v>610</v>
      </c>
      <c r="W15" s="254" t="s">
        <v>95</v>
      </c>
      <c r="X15" s="46" t="s">
        <v>77</v>
      </c>
      <c r="Y15" s="46" t="s">
        <v>138</v>
      </c>
      <c r="Z15" s="254" t="s">
        <v>108</v>
      </c>
      <c r="AA15" s="248">
        <v>3</v>
      </c>
      <c r="AB15" s="248">
        <v>5</v>
      </c>
      <c r="AC15" s="248">
        <v>3</v>
      </c>
      <c r="AD15" s="248">
        <v>5</v>
      </c>
      <c r="AE15" s="248">
        <v>4</v>
      </c>
      <c r="AF15" s="248">
        <v>3</v>
      </c>
      <c r="AG15" s="248">
        <v>5</v>
      </c>
      <c r="AH15" s="248">
        <f t="shared" si="5"/>
        <v>420</v>
      </c>
      <c r="AI15" s="248">
        <v>5</v>
      </c>
      <c r="AJ15" s="248">
        <v>5</v>
      </c>
      <c r="AK15" s="248">
        <v>4</v>
      </c>
      <c r="AL15" s="248">
        <v>5</v>
      </c>
      <c r="AM15" s="248">
        <v>5</v>
      </c>
      <c r="AN15" s="248">
        <v>5</v>
      </c>
      <c r="AO15" s="248">
        <v>5</v>
      </c>
      <c r="AP15" s="46">
        <f t="shared" si="6"/>
        <v>510</v>
      </c>
      <c r="AQ15" s="254">
        <f>AP15+AH15</f>
        <v>930</v>
      </c>
      <c r="AR15" s="132" t="s">
        <v>2268</v>
      </c>
      <c r="AS15" s="132" t="s">
        <v>115</v>
      </c>
      <c r="AT15" s="439">
        <v>90000</v>
      </c>
      <c r="AU15" s="261"/>
      <c r="AV15" s="254" t="s">
        <v>1999</v>
      </c>
      <c r="AW15" s="261"/>
      <c r="AX15" s="261"/>
      <c r="AY15" s="458"/>
      <c r="AZ15" s="458">
        <v>16236</v>
      </c>
      <c r="BA15" s="458">
        <v>5000</v>
      </c>
      <c r="BB15" s="261"/>
      <c r="BC15" s="261"/>
      <c r="BD15" s="507">
        <f>SUM(AX15:BC15)</f>
        <v>21236</v>
      </c>
      <c r="BE15" s="261" t="s">
        <v>1995</v>
      </c>
      <c r="BF15" s="596">
        <v>46235</v>
      </c>
      <c r="BG15" s="252" t="s">
        <v>115</v>
      </c>
      <c r="BH15" s="745" t="s">
        <v>2269</v>
      </c>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c r="DC15" s="48"/>
      <c r="DD15" s="48"/>
      <c r="DE15" s="48"/>
      <c r="DF15" s="48"/>
      <c r="DG15" s="48"/>
      <c r="DH15" s="48"/>
      <c r="DI15" s="48"/>
      <c r="DJ15" s="48"/>
      <c r="DK15" s="48"/>
      <c r="DL15" s="48"/>
      <c r="DM15" s="48"/>
      <c r="DN15" s="48"/>
      <c r="DO15" s="48"/>
      <c r="DP15" s="48"/>
      <c r="DQ15" s="48"/>
      <c r="DR15" s="48"/>
      <c r="DS15" s="48"/>
      <c r="DT15" s="48"/>
      <c r="DU15" s="48"/>
      <c r="DV15" s="48"/>
      <c r="DW15" s="48"/>
      <c r="DX15" s="48"/>
      <c r="DY15" s="48"/>
      <c r="DZ15" s="48"/>
      <c r="EA15" s="48"/>
      <c r="EB15" s="48"/>
      <c r="EC15" s="48"/>
      <c r="ED15" s="48"/>
      <c r="EE15" s="48"/>
      <c r="EF15" s="48"/>
      <c r="EG15" s="48"/>
      <c r="EH15" s="48"/>
      <c r="EI15" s="48"/>
      <c r="EJ15" s="48"/>
      <c r="EK15" s="48"/>
      <c r="EL15" s="48"/>
      <c r="EM15" s="48"/>
      <c r="EN15" s="48"/>
      <c r="EO15" s="48"/>
      <c r="EP15" s="48"/>
      <c r="EQ15" s="48"/>
      <c r="ER15" s="48"/>
      <c r="ES15" s="48"/>
      <c r="ET15" s="48"/>
      <c r="EU15" s="48"/>
      <c r="EV15" s="48"/>
      <c r="EW15" s="48"/>
      <c r="EX15" s="48"/>
      <c r="EY15" s="48"/>
      <c r="EZ15" s="48"/>
      <c r="FA15" s="48"/>
      <c r="FB15" s="48"/>
      <c r="FC15" s="48"/>
      <c r="FD15" s="48"/>
      <c r="FE15" s="48"/>
      <c r="FF15" s="48"/>
      <c r="FG15" s="48"/>
      <c r="FH15" s="48"/>
      <c r="FI15" s="48"/>
      <c r="FJ15" s="48"/>
      <c r="FK15" s="48"/>
      <c r="FL15" s="48"/>
      <c r="FM15" s="48"/>
      <c r="FN15" s="48"/>
      <c r="FO15" s="48"/>
      <c r="FP15" s="48"/>
      <c r="FQ15" s="289"/>
    </row>
    <row r="16" spans="1:173" s="47" customFormat="1" ht="58.95" customHeight="1">
      <c r="A16" s="46"/>
      <c r="B16" s="46"/>
      <c r="C16" s="109"/>
      <c r="D16" s="46"/>
      <c r="E16" s="785" t="s">
        <v>2236</v>
      </c>
      <c r="F16" s="583" t="s">
        <v>2237</v>
      </c>
      <c r="G16" s="114"/>
      <c r="H16" s="360"/>
      <c r="I16" s="360"/>
      <c r="J16" s="360"/>
      <c r="K16" s="685"/>
      <c r="L16" s="613" t="s">
        <v>606</v>
      </c>
      <c r="M16" s="247" t="s">
        <v>103</v>
      </c>
      <c r="N16" s="250"/>
      <c r="O16" s="254" t="s">
        <v>608</v>
      </c>
      <c r="P16" s="254" t="s">
        <v>609</v>
      </c>
      <c r="Q16" s="254"/>
      <c r="R16" s="254"/>
      <c r="S16" s="254" t="s">
        <v>135</v>
      </c>
      <c r="T16" s="254"/>
      <c r="U16" s="254"/>
      <c r="V16" s="254" t="s">
        <v>2205</v>
      </c>
      <c r="W16" s="254"/>
      <c r="X16" s="46" t="s">
        <v>77</v>
      </c>
      <c r="Y16" s="46"/>
      <c r="Z16" s="249" t="s">
        <v>108</v>
      </c>
      <c r="AA16" s="248">
        <v>5</v>
      </c>
      <c r="AB16" s="248">
        <v>5</v>
      </c>
      <c r="AC16" s="248">
        <v>3</v>
      </c>
      <c r="AD16" s="248">
        <v>5</v>
      </c>
      <c r="AE16" s="248">
        <v>1</v>
      </c>
      <c r="AF16" s="248">
        <v>1</v>
      </c>
      <c r="AG16" s="248">
        <v>3</v>
      </c>
      <c r="AH16" s="248">
        <f t="shared" si="5"/>
        <v>345</v>
      </c>
      <c r="AI16" s="248">
        <v>5</v>
      </c>
      <c r="AJ16" s="248">
        <v>5</v>
      </c>
      <c r="AK16" s="248">
        <v>2</v>
      </c>
      <c r="AL16" s="248">
        <v>3</v>
      </c>
      <c r="AM16" s="248">
        <v>3</v>
      </c>
      <c r="AN16" s="248">
        <v>5</v>
      </c>
      <c r="AO16" s="248">
        <v>5</v>
      </c>
      <c r="AP16" s="46">
        <f t="shared" si="6"/>
        <v>420</v>
      </c>
      <c r="AQ16" s="46">
        <f>AP16+AH16</f>
        <v>765</v>
      </c>
      <c r="AR16" s="132"/>
      <c r="AS16" s="132"/>
      <c r="AT16" s="439"/>
      <c r="AU16" s="261"/>
      <c r="AV16" s="261"/>
      <c r="AW16" s="261"/>
      <c r="AX16" s="261"/>
      <c r="AY16" s="261"/>
      <c r="AZ16" s="261"/>
      <c r="BA16" s="261"/>
      <c r="BB16" s="261"/>
      <c r="BC16" s="261"/>
      <c r="BD16" s="261"/>
      <c r="BE16" s="261"/>
      <c r="BF16" s="261"/>
      <c r="BG16" s="252"/>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289"/>
    </row>
    <row r="17" spans="1:173" s="285" customFormat="1" ht="132">
      <c r="A17" s="46" t="s">
        <v>160</v>
      </c>
      <c r="B17" s="46">
        <v>4</v>
      </c>
      <c r="C17" s="46"/>
      <c r="D17" s="46">
        <v>30571</v>
      </c>
      <c r="E17" s="765" t="s">
        <v>161</v>
      </c>
      <c r="F17" s="765" t="s">
        <v>2390</v>
      </c>
      <c r="G17" s="765" t="s">
        <v>2391</v>
      </c>
      <c r="H17" s="360" t="s">
        <v>618</v>
      </c>
      <c r="I17" s="421">
        <v>45519</v>
      </c>
      <c r="J17" s="706">
        <v>45962</v>
      </c>
      <c r="K17" s="256">
        <f>$K$2-I17</f>
        <v>411</v>
      </c>
      <c r="L17" s="609" t="s">
        <v>711</v>
      </c>
      <c r="M17" s="247" t="s">
        <v>68</v>
      </c>
      <c r="N17" s="247" t="s">
        <v>86</v>
      </c>
      <c r="O17" s="254" t="s">
        <v>69</v>
      </c>
      <c r="P17" s="254" t="s">
        <v>104</v>
      </c>
      <c r="Q17" s="254" t="s">
        <v>146</v>
      </c>
      <c r="R17" s="254" t="s">
        <v>620</v>
      </c>
      <c r="S17" s="254" t="s">
        <v>72</v>
      </c>
      <c r="T17" s="254" t="s">
        <v>772</v>
      </c>
      <c r="U17" s="254" t="s">
        <v>773</v>
      </c>
      <c r="V17" s="254" t="s">
        <v>75</v>
      </c>
      <c r="W17" s="248" t="s">
        <v>107</v>
      </c>
      <c r="X17" s="46" t="s">
        <v>77</v>
      </c>
      <c r="Y17" s="46" t="s">
        <v>78</v>
      </c>
      <c r="Z17" s="248" t="s">
        <v>79</v>
      </c>
      <c r="AA17" s="46">
        <v>4</v>
      </c>
      <c r="AB17" s="46">
        <v>5</v>
      </c>
      <c r="AC17" s="46">
        <v>3</v>
      </c>
      <c r="AD17" s="46">
        <v>5</v>
      </c>
      <c r="AE17" s="46">
        <v>5</v>
      </c>
      <c r="AF17" s="46">
        <v>3</v>
      </c>
      <c r="AG17" s="46">
        <v>5</v>
      </c>
      <c r="AH17" s="248">
        <f t="shared" si="5"/>
        <v>450</v>
      </c>
      <c r="AI17" s="46">
        <v>5</v>
      </c>
      <c r="AJ17" s="46">
        <v>5</v>
      </c>
      <c r="AK17" s="46">
        <v>2</v>
      </c>
      <c r="AL17" s="46">
        <v>5</v>
      </c>
      <c r="AM17" s="46">
        <v>3</v>
      </c>
      <c r="AN17" s="46">
        <v>3</v>
      </c>
      <c r="AO17" s="46">
        <v>3</v>
      </c>
      <c r="AP17" s="46">
        <f t="shared" si="6"/>
        <v>390</v>
      </c>
      <c r="AQ17" s="46">
        <f t="shared" ref="AQ17:AQ22" si="7">AP17+AH17</f>
        <v>840</v>
      </c>
      <c r="AR17" s="328" t="s">
        <v>2017</v>
      </c>
      <c r="AS17" s="328" t="s">
        <v>2016</v>
      </c>
      <c r="AT17" s="458">
        <v>80000</v>
      </c>
      <c r="AU17" s="261"/>
      <c r="AV17" s="254" t="s">
        <v>1999</v>
      </c>
      <c r="AW17" s="261"/>
      <c r="AX17" s="261"/>
      <c r="AY17" s="261"/>
      <c r="AZ17" s="261"/>
      <c r="BA17" s="261"/>
      <c r="BB17" s="261"/>
      <c r="BC17" s="261"/>
      <c r="BD17" s="507">
        <f t="shared" ref="BD17:BD22" si="8">SUM(AX17:BC17)</f>
        <v>0</v>
      </c>
      <c r="BE17" s="466"/>
      <c r="BF17" s="261"/>
      <c r="BG17" s="252" t="s">
        <v>153</v>
      </c>
      <c r="BI17" s="299"/>
      <c r="BJ17" s="299"/>
      <c r="BK17" s="299"/>
      <c r="BL17" s="299"/>
      <c r="BM17" s="299"/>
      <c r="BN17" s="299"/>
      <c r="BO17" s="299"/>
      <c r="BP17" s="299"/>
      <c r="BQ17" s="299"/>
      <c r="BR17" s="299"/>
      <c r="BS17" s="299"/>
      <c r="BT17" s="299"/>
      <c r="BU17" s="299"/>
      <c r="BV17" s="299"/>
      <c r="BW17" s="299"/>
      <c r="BX17" s="299"/>
      <c r="BY17" s="299"/>
      <c r="BZ17" s="299"/>
      <c r="CA17" s="299"/>
      <c r="CB17" s="299"/>
      <c r="CC17" s="299"/>
      <c r="CD17" s="299"/>
      <c r="CE17" s="299"/>
      <c r="CF17" s="299"/>
      <c r="CG17" s="299"/>
      <c r="CH17" s="299"/>
      <c r="CI17" s="299"/>
      <c r="CJ17" s="299"/>
      <c r="CK17" s="299"/>
      <c r="CL17" s="299"/>
      <c r="CM17" s="299"/>
      <c r="CN17" s="299"/>
      <c r="CO17" s="299"/>
      <c r="CP17" s="299"/>
      <c r="CQ17" s="299"/>
      <c r="CR17" s="299"/>
      <c r="CS17" s="299"/>
      <c r="CT17" s="299"/>
      <c r="CU17" s="299"/>
      <c r="CV17" s="299"/>
      <c r="CW17" s="299"/>
      <c r="CX17" s="299"/>
      <c r="CY17" s="299"/>
      <c r="CZ17" s="299"/>
      <c r="DA17" s="299"/>
      <c r="DB17" s="299"/>
      <c r="DC17" s="299"/>
      <c r="DD17" s="299"/>
      <c r="DE17" s="299"/>
      <c r="DF17" s="299"/>
      <c r="DG17" s="299"/>
      <c r="DH17" s="299"/>
      <c r="DI17" s="299"/>
      <c r="DJ17" s="299"/>
      <c r="DK17" s="299"/>
      <c r="DL17" s="299"/>
      <c r="DM17" s="299"/>
      <c r="DN17" s="299"/>
      <c r="DO17" s="299"/>
      <c r="DP17" s="299"/>
      <c r="DQ17" s="299"/>
      <c r="DR17" s="299"/>
      <c r="DS17" s="299"/>
      <c r="DT17" s="299"/>
      <c r="DU17" s="299"/>
      <c r="DV17" s="299"/>
      <c r="DW17" s="299"/>
      <c r="DX17" s="299"/>
      <c r="DY17" s="299"/>
      <c r="DZ17" s="299"/>
      <c r="EA17" s="299"/>
      <c r="EB17" s="299"/>
      <c r="EC17" s="299"/>
      <c r="ED17" s="299"/>
      <c r="EE17" s="299"/>
      <c r="EF17" s="299"/>
      <c r="EG17" s="299"/>
      <c r="EH17" s="299"/>
      <c r="EI17" s="299"/>
      <c r="EJ17" s="299"/>
      <c r="EK17" s="299"/>
      <c r="EL17" s="299"/>
      <c r="EM17" s="299"/>
      <c r="EN17" s="299"/>
      <c r="EO17" s="299"/>
      <c r="EP17" s="299"/>
      <c r="EQ17" s="299"/>
      <c r="ER17" s="299"/>
      <c r="ES17" s="299"/>
      <c r="ET17" s="299"/>
      <c r="EU17" s="299"/>
      <c r="EV17" s="299"/>
      <c r="EW17" s="299"/>
      <c r="EX17" s="299"/>
      <c r="EY17" s="299"/>
      <c r="EZ17" s="299"/>
      <c r="FA17" s="299"/>
      <c r="FB17" s="299"/>
      <c r="FC17" s="299"/>
      <c r="FD17" s="299"/>
      <c r="FE17" s="299"/>
      <c r="FF17" s="299"/>
      <c r="FG17" s="299"/>
      <c r="FH17" s="299"/>
      <c r="FI17" s="299"/>
      <c r="FJ17" s="299"/>
      <c r="FK17" s="299"/>
      <c r="FL17" s="299"/>
      <c r="FM17" s="299"/>
      <c r="FN17" s="299"/>
      <c r="FO17" s="299"/>
      <c r="FP17" s="299"/>
      <c r="FQ17" s="467"/>
    </row>
    <row r="18" spans="1:173" s="47" customFormat="1" ht="33" customHeight="1">
      <c r="A18" s="46"/>
      <c r="B18" s="46"/>
      <c r="C18" s="46"/>
      <c r="D18" s="46"/>
      <c r="E18" s="107" t="s">
        <v>1015</v>
      </c>
      <c r="F18" s="583" t="s">
        <v>1016</v>
      </c>
      <c r="G18" s="114" t="s">
        <v>836</v>
      </c>
      <c r="H18" s="360">
        <v>45870</v>
      </c>
      <c r="I18" s="421">
        <v>45870</v>
      </c>
      <c r="J18" s="421">
        <v>45930</v>
      </c>
      <c r="K18" s="256">
        <f>J18-I18</f>
        <v>60</v>
      </c>
      <c r="L18" s="444" t="s">
        <v>619</v>
      </c>
      <c r="M18" s="247" t="s">
        <v>103</v>
      </c>
      <c r="N18" s="250"/>
      <c r="O18" s="254" t="s">
        <v>69</v>
      </c>
      <c r="P18" s="254" t="s">
        <v>115</v>
      </c>
      <c r="Q18" s="254" t="s">
        <v>90</v>
      </c>
      <c r="R18" s="254"/>
      <c r="S18" s="254" t="s">
        <v>127</v>
      </c>
      <c r="T18" s="254" t="s">
        <v>127</v>
      </c>
      <c r="U18" s="254" t="s">
        <v>74</v>
      </c>
      <c r="V18" s="254" t="s">
        <v>120</v>
      </c>
      <c r="W18" s="254" t="s">
        <v>95</v>
      </c>
      <c r="X18" s="46" t="s">
        <v>77</v>
      </c>
      <c r="Y18" s="46" t="s">
        <v>612</v>
      </c>
      <c r="Z18" s="254" t="s">
        <v>108</v>
      </c>
      <c r="AA18" s="248">
        <v>5</v>
      </c>
      <c r="AB18" s="248">
        <v>5</v>
      </c>
      <c r="AC18" s="248">
        <v>3</v>
      </c>
      <c r="AD18" s="248">
        <v>5</v>
      </c>
      <c r="AE18" s="248">
        <v>5</v>
      </c>
      <c r="AF18" s="248">
        <v>5</v>
      </c>
      <c r="AG18" s="248">
        <v>3</v>
      </c>
      <c r="AH18" s="248">
        <f t="shared" si="5"/>
        <v>465</v>
      </c>
      <c r="AI18" s="248">
        <v>5</v>
      </c>
      <c r="AJ18" s="248">
        <v>5</v>
      </c>
      <c r="AK18" s="248">
        <v>2</v>
      </c>
      <c r="AL18" s="248">
        <v>5</v>
      </c>
      <c r="AM18" s="248">
        <v>3</v>
      </c>
      <c r="AN18" s="248">
        <v>3</v>
      </c>
      <c r="AO18" s="248">
        <v>5</v>
      </c>
      <c r="AP18" s="46">
        <f t="shared" si="6"/>
        <v>420</v>
      </c>
      <c r="AQ18" s="254">
        <f t="shared" si="7"/>
        <v>885</v>
      </c>
      <c r="AR18" s="132" t="s">
        <v>837</v>
      </c>
      <c r="AS18" s="132"/>
      <c r="AT18" s="439" t="s">
        <v>1017</v>
      </c>
      <c r="AU18" s="261"/>
      <c r="AV18" s="324" t="s">
        <v>1999</v>
      </c>
      <c r="AW18" s="261"/>
      <c r="AX18" s="261"/>
      <c r="AY18" s="261"/>
      <c r="AZ18" s="261"/>
      <c r="BA18" s="261"/>
      <c r="BB18" s="261"/>
      <c r="BC18" s="261"/>
      <c r="BD18" s="507">
        <f t="shared" si="8"/>
        <v>0</v>
      </c>
      <c r="BE18" s="261"/>
      <c r="BF18" s="261"/>
      <c r="BG18" s="252" t="s">
        <v>115</v>
      </c>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c r="FF18" s="48"/>
      <c r="FG18" s="48"/>
      <c r="FH18" s="48"/>
      <c r="FI18" s="48"/>
      <c r="FJ18" s="48"/>
      <c r="FK18" s="48"/>
      <c r="FL18" s="48"/>
      <c r="FM18" s="48"/>
      <c r="FN18" s="48"/>
      <c r="FO18" s="48"/>
      <c r="FP18" s="48"/>
      <c r="FQ18" s="289"/>
    </row>
    <row r="19" spans="1:173" s="47" customFormat="1" ht="37.049999999999997" customHeight="1">
      <c r="A19" s="46"/>
      <c r="B19" s="46">
        <v>7</v>
      </c>
      <c r="C19" s="46"/>
      <c r="D19" s="46"/>
      <c r="E19" s="107" t="s">
        <v>704</v>
      </c>
      <c r="F19" s="551" t="s">
        <v>705</v>
      </c>
      <c r="G19" s="297"/>
      <c r="H19" s="550">
        <v>45689</v>
      </c>
      <c r="I19" s="550">
        <v>45659</v>
      </c>
      <c r="J19" s="550">
        <v>45747</v>
      </c>
      <c r="K19" s="256">
        <f>J19-I19</f>
        <v>88</v>
      </c>
      <c r="L19" s="550" t="s">
        <v>619</v>
      </c>
      <c r="M19" s="247" t="s">
        <v>103</v>
      </c>
      <c r="N19" s="249" t="s">
        <v>96</v>
      </c>
      <c r="O19" s="254" t="s">
        <v>608</v>
      </c>
      <c r="P19" s="254" t="s">
        <v>115</v>
      </c>
      <c r="Q19" s="254" t="s">
        <v>652</v>
      </c>
      <c r="R19" s="254" t="s">
        <v>97</v>
      </c>
      <c r="S19" s="254" t="s">
        <v>105</v>
      </c>
      <c r="T19" s="254" t="s">
        <v>203</v>
      </c>
      <c r="U19" s="254" t="s">
        <v>136</v>
      </c>
      <c r="V19" s="254" t="s">
        <v>610</v>
      </c>
      <c r="W19" s="248" t="s">
        <v>107</v>
      </c>
      <c r="X19" s="46" t="s">
        <v>77</v>
      </c>
      <c r="Y19" s="46" t="s">
        <v>612</v>
      </c>
      <c r="Z19" s="248" t="s">
        <v>108</v>
      </c>
      <c r="AA19" s="248">
        <v>3</v>
      </c>
      <c r="AB19" s="248">
        <v>5</v>
      </c>
      <c r="AC19" s="248">
        <v>2</v>
      </c>
      <c r="AD19" s="248">
        <v>5</v>
      </c>
      <c r="AE19" s="248">
        <v>3</v>
      </c>
      <c r="AF19" s="248">
        <v>3</v>
      </c>
      <c r="AG19" s="248">
        <v>5</v>
      </c>
      <c r="AH19" s="248">
        <f t="shared" si="5"/>
        <v>390</v>
      </c>
      <c r="AI19" s="248">
        <v>5</v>
      </c>
      <c r="AJ19" s="248">
        <v>5</v>
      </c>
      <c r="AK19" s="248">
        <v>3</v>
      </c>
      <c r="AL19" s="248">
        <v>5</v>
      </c>
      <c r="AM19" s="248">
        <v>5</v>
      </c>
      <c r="AN19" s="248">
        <v>5</v>
      </c>
      <c r="AO19" s="248">
        <v>5</v>
      </c>
      <c r="AP19" s="46">
        <f t="shared" si="6"/>
        <v>495</v>
      </c>
      <c r="AQ19" s="46">
        <f t="shared" si="7"/>
        <v>885</v>
      </c>
      <c r="AR19" s="122" t="s">
        <v>706</v>
      </c>
      <c r="AS19" s="328" t="s">
        <v>707</v>
      </c>
      <c r="AT19" s="254" t="s">
        <v>708</v>
      </c>
      <c r="AU19" s="254"/>
      <c r="AV19" s="260" t="s">
        <v>2000</v>
      </c>
      <c r="AW19" s="261"/>
      <c r="AX19" s="261"/>
      <c r="AY19" s="261"/>
      <c r="AZ19" s="261"/>
      <c r="BA19" s="261"/>
      <c r="BB19" s="261"/>
      <c r="BC19" s="261"/>
      <c r="BD19" s="507">
        <f t="shared" si="8"/>
        <v>0</v>
      </c>
      <c r="BE19" s="254"/>
      <c r="BF19" s="254"/>
      <c r="BG19" s="252" t="s">
        <v>115</v>
      </c>
      <c r="BH19" s="54"/>
      <c r="BI19" s="299"/>
      <c r="BJ19" s="299"/>
      <c r="BK19" s="299"/>
      <c r="BL19" s="299"/>
      <c r="BM19" s="299"/>
      <c r="BN19" s="299"/>
      <c r="BO19" s="299"/>
      <c r="BP19" s="299"/>
      <c r="BQ19" s="299"/>
      <c r="BR19" s="299"/>
      <c r="BS19" s="299"/>
      <c r="BT19" s="299"/>
      <c r="BU19" s="299"/>
      <c r="BV19" s="299"/>
      <c r="BW19" s="299"/>
      <c r="BX19" s="299"/>
      <c r="BY19" s="299"/>
      <c r="BZ19" s="299"/>
      <c r="CA19" s="299"/>
      <c r="CB19" s="299"/>
      <c r="CC19" s="299"/>
      <c r="CD19" s="299"/>
      <c r="CE19" s="299"/>
      <c r="CF19" s="299"/>
      <c r="CG19" s="299"/>
      <c r="CH19" s="299"/>
      <c r="CI19" s="299"/>
      <c r="CJ19" s="299"/>
      <c r="CK19" s="299"/>
      <c r="CL19" s="299"/>
      <c r="CM19" s="299"/>
      <c r="CN19" s="299"/>
      <c r="CO19" s="299"/>
      <c r="CP19" s="299"/>
      <c r="CQ19" s="299"/>
      <c r="CR19" s="299"/>
      <c r="CS19" s="299"/>
      <c r="CT19" s="299"/>
      <c r="CU19" s="299"/>
      <c r="CV19" s="299"/>
      <c r="CW19" s="299"/>
      <c r="CX19" s="299"/>
      <c r="CY19" s="299"/>
      <c r="CZ19" s="299"/>
      <c r="DA19" s="299"/>
      <c r="DB19" s="299"/>
      <c r="DC19" s="299"/>
      <c r="DD19" s="299"/>
      <c r="DE19" s="299"/>
      <c r="DF19" s="299"/>
      <c r="DG19" s="299"/>
      <c r="DH19" s="299"/>
      <c r="DI19" s="299"/>
      <c r="DJ19" s="299"/>
      <c r="DK19" s="299"/>
      <c r="DL19" s="299"/>
      <c r="DM19" s="299"/>
      <c r="DN19" s="299"/>
      <c r="DO19" s="299"/>
      <c r="DP19" s="299"/>
      <c r="DQ19" s="299"/>
      <c r="DR19" s="299"/>
      <c r="DS19" s="299"/>
      <c r="DT19" s="299"/>
      <c r="DU19" s="299"/>
      <c r="DV19" s="299"/>
      <c r="DW19" s="299"/>
      <c r="DX19" s="299"/>
      <c r="DY19" s="299"/>
      <c r="DZ19" s="299"/>
      <c r="EA19" s="299"/>
      <c r="EB19" s="299"/>
      <c r="EC19" s="299"/>
      <c r="ED19" s="299"/>
      <c r="EE19" s="299"/>
      <c r="EF19" s="299"/>
      <c r="EG19" s="299"/>
      <c r="EH19" s="299"/>
      <c r="EI19" s="299"/>
      <c r="EJ19" s="299"/>
      <c r="EK19" s="299"/>
      <c r="EL19" s="299"/>
      <c r="EM19" s="299"/>
      <c r="EN19" s="299"/>
      <c r="EO19" s="299"/>
      <c r="EP19" s="299"/>
      <c r="EQ19" s="299"/>
      <c r="ER19" s="299"/>
      <c r="ES19" s="299"/>
      <c r="ET19" s="299"/>
      <c r="EU19" s="299"/>
      <c r="EV19" s="299"/>
      <c r="EW19" s="299"/>
      <c r="EX19" s="299"/>
      <c r="EY19" s="299"/>
      <c r="EZ19" s="299"/>
      <c r="FA19" s="299"/>
      <c r="FB19" s="299"/>
      <c r="FC19" s="299"/>
      <c r="FD19" s="299"/>
      <c r="FE19" s="299"/>
      <c r="FF19" s="299"/>
      <c r="FG19" s="299"/>
      <c r="FH19" s="299"/>
      <c r="FI19" s="299"/>
      <c r="FJ19" s="299"/>
      <c r="FK19" s="299"/>
      <c r="FL19" s="299"/>
      <c r="FM19" s="299"/>
      <c r="FN19" s="299"/>
      <c r="FO19" s="299"/>
      <c r="FP19" s="299"/>
      <c r="FQ19" s="467"/>
    </row>
    <row r="20" spans="1:173" s="285" customFormat="1" ht="61.05" customHeight="1">
      <c r="A20" s="46" t="s">
        <v>112</v>
      </c>
      <c r="B20" s="46">
        <v>7</v>
      </c>
      <c r="C20" s="46" t="s">
        <v>615</v>
      </c>
      <c r="D20" s="46"/>
      <c r="E20" s="765" t="s">
        <v>2513</v>
      </c>
      <c r="F20" s="765" t="s">
        <v>2437</v>
      </c>
      <c r="G20" s="766" t="s">
        <v>2439</v>
      </c>
      <c r="H20" s="360" t="s">
        <v>618</v>
      </c>
      <c r="I20" s="421">
        <v>45301</v>
      </c>
      <c r="J20" s="421">
        <v>45658</v>
      </c>
      <c r="K20" s="256">
        <f>J20-I20</f>
        <v>357</v>
      </c>
      <c r="L20" s="444" t="s">
        <v>619</v>
      </c>
      <c r="M20" s="247" t="s">
        <v>68</v>
      </c>
      <c r="N20" s="247" t="s">
        <v>86</v>
      </c>
      <c r="O20" s="254" t="s">
        <v>114</v>
      </c>
      <c r="P20" s="254" t="s">
        <v>115</v>
      </c>
      <c r="Q20" s="254" t="s">
        <v>116</v>
      </c>
      <c r="R20" s="254" t="s">
        <v>620</v>
      </c>
      <c r="S20" s="254" t="s">
        <v>117</v>
      </c>
      <c r="T20" s="254" t="s">
        <v>621</v>
      </c>
      <c r="U20" s="254" t="s">
        <v>119</v>
      </c>
      <c r="V20" s="254" t="s">
        <v>120</v>
      </c>
      <c r="W20" s="248" t="s">
        <v>622</v>
      </c>
      <c r="X20" s="46" t="s">
        <v>77</v>
      </c>
      <c r="Y20" s="46" t="s">
        <v>78</v>
      </c>
      <c r="Z20" s="254" t="s">
        <v>108</v>
      </c>
      <c r="AA20" s="46">
        <v>3</v>
      </c>
      <c r="AB20" s="46">
        <v>5</v>
      </c>
      <c r="AC20" s="46">
        <v>1</v>
      </c>
      <c r="AD20" s="46">
        <v>5</v>
      </c>
      <c r="AE20" s="46">
        <v>5</v>
      </c>
      <c r="AF20" s="46">
        <v>3</v>
      </c>
      <c r="AG20" s="46">
        <v>3</v>
      </c>
      <c r="AH20" s="248">
        <f t="shared" si="5"/>
        <v>375</v>
      </c>
      <c r="AI20" s="46">
        <v>5</v>
      </c>
      <c r="AJ20" s="46">
        <v>5</v>
      </c>
      <c r="AK20" s="46">
        <v>3</v>
      </c>
      <c r="AL20" s="46">
        <v>5</v>
      </c>
      <c r="AM20" s="46">
        <v>5</v>
      </c>
      <c r="AN20" s="46">
        <v>5</v>
      </c>
      <c r="AO20" s="46">
        <v>5</v>
      </c>
      <c r="AP20" s="46">
        <f t="shared" si="6"/>
        <v>495</v>
      </c>
      <c r="AQ20" s="46">
        <f t="shared" si="7"/>
        <v>870</v>
      </c>
      <c r="AR20" s="122" t="s">
        <v>122</v>
      </c>
      <c r="AS20" s="122" t="s">
        <v>115</v>
      </c>
      <c r="AT20" s="254" t="s">
        <v>623</v>
      </c>
      <c r="AU20" s="261"/>
      <c r="AV20" s="254" t="s">
        <v>1998</v>
      </c>
      <c r="AW20" s="254"/>
      <c r="AX20" s="254"/>
      <c r="AY20" s="254"/>
      <c r="AZ20" s="254"/>
      <c r="BA20" s="254"/>
      <c r="BB20" s="254"/>
      <c r="BC20" s="254"/>
      <c r="BD20" s="507">
        <f t="shared" si="8"/>
        <v>0</v>
      </c>
      <c r="BE20" s="261"/>
      <c r="BF20" s="261"/>
      <c r="BG20" s="252" t="s">
        <v>115</v>
      </c>
      <c r="BH20" s="299"/>
      <c r="BI20" s="299"/>
      <c r="BJ20" s="299"/>
      <c r="BK20" s="299"/>
      <c r="BL20" s="299"/>
      <c r="BM20" s="299"/>
      <c r="BN20" s="299"/>
      <c r="BO20" s="299"/>
      <c r="BP20" s="299"/>
      <c r="BQ20" s="299"/>
      <c r="BR20" s="299"/>
      <c r="BS20" s="299"/>
      <c r="BT20" s="299"/>
      <c r="BU20" s="299"/>
      <c r="BV20" s="299"/>
      <c r="BW20" s="299"/>
      <c r="BX20" s="299"/>
      <c r="BY20" s="299"/>
      <c r="BZ20" s="299"/>
      <c r="CA20" s="299"/>
      <c r="CB20" s="299"/>
      <c r="CC20" s="299"/>
      <c r="CD20" s="299"/>
      <c r="CE20" s="299"/>
      <c r="CF20" s="299"/>
      <c r="CG20" s="299"/>
      <c r="CH20" s="299"/>
      <c r="CI20" s="299"/>
      <c r="CJ20" s="299"/>
      <c r="CK20" s="299"/>
      <c r="CL20" s="299"/>
      <c r="CM20" s="299"/>
      <c r="CN20" s="299"/>
      <c r="CO20" s="299"/>
      <c r="CP20" s="299"/>
      <c r="CQ20" s="299"/>
      <c r="CR20" s="299"/>
      <c r="CS20" s="299"/>
      <c r="CT20" s="299"/>
      <c r="CU20" s="299"/>
      <c r="CV20" s="299"/>
      <c r="CW20" s="299"/>
      <c r="CX20" s="299"/>
      <c r="CY20" s="299"/>
      <c r="CZ20" s="299"/>
      <c r="DA20" s="299"/>
      <c r="DB20" s="299"/>
      <c r="DC20" s="299"/>
      <c r="DD20" s="299"/>
      <c r="DE20" s="299"/>
      <c r="DF20" s="299"/>
      <c r="DG20" s="299"/>
      <c r="DH20" s="299"/>
      <c r="DI20" s="299"/>
      <c r="DJ20" s="299"/>
      <c r="DK20" s="299"/>
      <c r="DL20" s="299"/>
      <c r="DM20" s="299"/>
      <c r="DN20" s="299"/>
      <c r="DO20" s="299"/>
      <c r="DP20" s="299"/>
      <c r="DQ20" s="299"/>
      <c r="DR20" s="299"/>
      <c r="DS20" s="299"/>
      <c r="DT20" s="299"/>
      <c r="DU20" s="299"/>
      <c r="DV20" s="299"/>
      <c r="DW20" s="299"/>
      <c r="DX20" s="299"/>
      <c r="DY20" s="299"/>
      <c r="DZ20" s="299"/>
      <c r="EA20" s="299"/>
      <c r="EB20" s="299"/>
      <c r="EC20" s="299"/>
      <c r="ED20" s="299"/>
      <c r="EE20" s="299"/>
      <c r="EF20" s="299"/>
      <c r="EG20" s="299"/>
      <c r="EH20" s="299"/>
      <c r="EI20" s="299"/>
      <c r="EJ20" s="299"/>
      <c r="EK20" s="299"/>
      <c r="EL20" s="299"/>
      <c r="EM20" s="299"/>
      <c r="EN20" s="299"/>
      <c r="EO20" s="299"/>
      <c r="EP20" s="299"/>
      <c r="EQ20" s="299"/>
      <c r="ER20" s="299"/>
      <c r="ES20" s="299"/>
      <c r="ET20" s="299"/>
      <c r="EU20" s="299"/>
      <c r="EV20" s="299"/>
      <c r="EW20" s="299"/>
      <c r="EX20" s="299"/>
      <c r="EY20" s="299"/>
      <c r="EZ20" s="299"/>
      <c r="FA20" s="299"/>
      <c r="FB20" s="299"/>
      <c r="FC20" s="299"/>
      <c r="FD20" s="299"/>
      <c r="FE20" s="299"/>
      <c r="FF20" s="299"/>
      <c r="FG20" s="299"/>
      <c r="FH20" s="299"/>
      <c r="FI20" s="299"/>
      <c r="FJ20" s="299"/>
      <c r="FK20" s="299"/>
      <c r="FL20" s="299"/>
      <c r="FM20" s="299"/>
      <c r="FN20" s="299"/>
      <c r="FO20" s="299"/>
      <c r="FP20" s="299"/>
      <c r="FQ20" s="467"/>
    </row>
    <row r="21" spans="1:173" s="285" customFormat="1" ht="34.5" customHeight="1">
      <c r="A21" s="46"/>
      <c r="B21" s="46">
        <v>1</v>
      </c>
      <c r="C21" s="249" t="s">
        <v>829</v>
      </c>
      <c r="D21" s="254">
        <v>30572</v>
      </c>
      <c r="E21" s="765" t="s">
        <v>2514</v>
      </c>
      <c r="F21" s="765" t="s">
        <v>2441</v>
      </c>
      <c r="G21" s="766" t="s">
        <v>2442</v>
      </c>
      <c r="H21" s="360">
        <v>45833</v>
      </c>
      <c r="I21" s="421">
        <v>45701</v>
      </c>
      <c r="J21" s="421">
        <v>45833</v>
      </c>
      <c r="K21" s="614">
        <f>J21-I21</f>
        <v>132</v>
      </c>
      <c r="L21" s="609" t="s">
        <v>619</v>
      </c>
      <c r="M21" s="247" t="s">
        <v>68</v>
      </c>
      <c r="N21" s="247" t="s">
        <v>86</v>
      </c>
      <c r="O21" s="248" t="s">
        <v>69</v>
      </c>
      <c r="P21" s="254" t="s">
        <v>115</v>
      </c>
      <c r="Q21" s="46" t="s">
        <v>652</v>
      </c>
      <c r="R21" s="46" t="s">
        <v>620</v>
      </c>
      <c r="S21" s="254" t="s">
        <v>72</v>
      </c>
      <c r="T21" s="248" t="s">
        <v>477</v>
      </c>
      <c r="U21" s="248" t="s">
        <v>699</v>
      </c>
      <c r="V21" s="248" t="s">
        <v>75</v>
      </c>
      <c r="W21" s="248" t="s">
        <v>76</v>
      </c>
      <c r="X21" s="46" t="s">
        <v>77</v>
      </c>
      <c r="Y21" s="46" t="s">
        <v>78</v>
      </c>
      <c r="Z21" s="248" t="s">
        <v>79</v>
      </c>
      <c r="AA21" s="46">
        <v>4</v>
      </c>
      <c r="AB21" s="46">
        <v>5</v>
      </c>
      <c r="AC21" s="46">
        <v>3</v>
      </c>
      <c r="AD21" s="46">
        <v>5</v>
      </c>
      <c r="AE21" s="46">
        <v>5</v>
      </c>
      <c r="AF21" s="46">
        <v>3</v>
      </c>
      <c r="AG21" s="46">
        <v>5</v>
      </c>
      <c r="AH21" s="248">
        <f t="shared" si="5"/>
        <v>450</v>
      </c>
      <c r="AI21" s="46">
        <v>5</v>
      </c>
      <c r="AJ21" s="46">
        <v>5</v>
      </c>
      <c r="AK21" s="46">
        <v>2</v>
      </c>
      <c r="AL21" s="46">
        <v>5</v>
      </c>
      <c r="AM21" s="46">
        <v>5</v>
      </c>
      <c r="AN21" s="46">
        <v>1</v>
      </c>
      <c r="AO21" s="46">
        <v>5</v>
      </c>
      <c r="AP21" s="46">
        <f t="shared" si="6"/>
        <v>420</v>
      </c>
      <c r="AQ21" s="46">
        <f t="shared" si="7"/>
        <v>870</v>
      </c>
      <c r="AR21" s="328" t="s">
        <v>869</v>
      </c>
      <c r="AS21" s="328"/>
      <c r="AT21" s="458" t="s">
        <v>422</v>
      </c>
      <c r="AU21" s="46"/>
      <c r="AV21" s="324"/>
      <c r="AW21" s="46"/>
      <c r="AX21" s="46"/>
      <c r="AY21" s="46"/>
      <c r="AZ21" s="46"/>
      <c r="BA21" s="46"/>
      <c r="BB21" s="46"/>
      <c r="BC21" s="46"/>
      <c r="BD21" s="507">
        <f t="shared" si="8"/>
        <v>0</v>
      </c>
      <c r="BE21" s="466"/>
      <c r="BF21" s="46"/>
      <c r="BG21" s="252" t="s">
        <v>115</v>
      </c>
      <c r="BH21" s="299" t="s">
        <v>870</v>
      </c>
      <c r="BI21" s="299"/>
      <c r="BJ21" s="299"/>
      <c r="BK21" s="299"/>
      <c r="BL21" s="299"/>
      <c r="BM21" s="299"/>
      <c r="BN21" s="299"/>
      <c r="BO21" s="299"/>
      <c r="BP21" s="299"/>
      <c r="BQ21" s="299"/>
      <c r="BR21" s="299"/>
      <c r="BS21" s="299"/>
      <c r="BT21" s="299"/>
      <c r="BU21" s="299"/>
      <c r="BV21" s="299"/>
      <c r="BW21" s="299"/>
      <c r="BX21" s="299"/>
      <c r="BY21" s="299"/>
      <c r="BZ21" s="299"/>
      <c r="CA21" s="299"/>
      <c r="CB21" s="299"/>
      <c r="CC21" s="299"/>
      <c r="CD21" s="299"/>
      <c r="CE21" s="299"/>
      <c r="CF21" s="299"/>
      <c r="CG21" s="299"/>
      <c r="CH21" s="299"/>
      <c r="CI21" s="299"/>
      <c r="CJ21" s="299"/>
      <c r="CK21" s="299"/>
      <c r="CL21" s="299"/>
      <c r="CM21" s="299"/>
      <c r="CN21" s="299"/>
      <c r="CO21" s="299"/>
      <c r="CP21" s="299"/>
      <c r="CQ21" s="299"/>
      <c r="CR21" s="299"/>
      <c r="CS21" s="299"/>
      <c r="CT21" s="299"/>
      <c r="CU21" s="299"/>
      <c r="CV21" s="299"/>
      <c r="CW21" s="299"/>
      <c r="CX21" s="299"/>
      <c r="CY21" s="299"/>
      <c r="CZ21" s="299"/>
      <c r="DA21" s="299"/>
      <c r="DB21" s="299"/>
      <c r="DC21" s="299"/>
      <c r="DD21" s="299"/>
      <c r="DE21" s="299"/>
      <c r="DF21" s="299"/>
      <c r="DG21" s="299"/>
      <c r="DH21" s="299"/>
      <c r="DI21" s="299"/>
      <c r="DJ21" s="299"/>
      <c r="DK21" s="299"/>
      <c r="DL21" s="299"/>
      <c r="DM21" s="299"/>
      <c r="DN21" s="299"/>
      <c r="DO21" s="299"/>
      <c r="DP21" s="299"/>
      <c r="DQ21" s="299"/>
      <c r="DR21" s="299"/>
      <c r="DS21" s="299"/>
      <c r="DT21" s="299"/>
      <c r="DU21" s="299"/>
      <c r="DV21" s="299"/>
      <c r="DW21" s="299"/>
      <c r="DX21" s="299"/>
      <c r="DY21" s="299"/>
      <c r="DZ21" s="299"/>
      <c r="EA21" s="299"/>
      <c r="EB21" s="299"/>
      <c r="EC21" s="299"/>
      <c r="ED21" s="299"/>
      <c r="EE21" s="299"/>
      <c r="EF21" s="299"/>
      <c r="EG21" s="299"/>
      <c r="EH21" s="299"/>
      <c r="EI21" s="299"/>
      <c r="EJ21" s="299"/>
      <c r="EK21" s="299"/>
      <c r="EL21" s="299"/>
      <c r="EM21" s="299"/>
      <c r="EN21" s="299"/>
      <c r="EO21" s="299"/>
      <c r="EP21" s="299"/>
      <c r="EQ21" s="299"/>
      <c r="ER21" s="299"/>
      <c r="ES21" s="299"/>
      <c r="ET21" s="299"/>
      <c r="EU21" s="299"/>
      <c r="EV21" s="299"/>
      <c r="EW21" s="299"/>
      <c r="EX21" s="299"/>
      <c r="EY21" s="299"/>
      <c r="EZ21" s="299"/>
      <c r="FA21" s="299"/>
      <c r="FB21" s="299"/>
      <c r="FC21" s="299"/>
      <c r="FD21" s="299"/>
      <c r="FE21" s="299"/>
      <c r="FF21" s="299"/>
      <c r="FG21" s="299"/>
      <c r="FH21" s="299"/>
      <c r="FI21" s="299"/>
      <c r="FJ21" s="299"/>
      <c r="FK21" s="299"/>
      <c r="FL21" s="299"/>
      <c r="FM21" s="299"/>
      <c r="FN21" s="299"/>
      <c r="FO21" s="299"/>
      <c r="FP21" s="299"/>
      <c r="FQ21" s="467"/>
    </row>
    <row r="22" spans="1:173" s="285" customFormat="1" ht="34.5" customHeight="1">
      <c r="A22" s="46"/>
      <c r="B22" s="46">
        <v>1</v>
      </c>
      <c r="C22" s="72"/>
      <c r="D22" s="109"/>
      <c r="E22" s="765" t="s">
        <v>2515</v>
      </c>
      <c r="F22" s="763" t="s">
        <v>2443</v>
      </c>
      <c r="G22" s="764" t="s">
        <v>2444</v>
      </c>
      <c r="H22" s="437">
        <v>45723</v>
      </c>
      <c r="I22" s="421">
        <v>45736</v>
      </c>
      <c r="J22" s="421">
        <v>45777</v>
      </c>
      <c r="K22" s="256">
        <f>J22-I22</f>
        <v>41</v>
      </c>
      <c r="L22" s="609" t="s">
        <v>619</v>
      </c>
      <c r="M22" s="252" t="s">
        <v>85</v>
      </c>
      <c r="N22" s="252" t="s">
        <v>86</v>
      </c>
      <c r="O22" s="254" t="s">
        <v>631</v>
      </c>
      <c r="P22" s="254" t="s">
        <v>115</v>
      </c>
      <c r="Q22" s="252" t="s">
        <v>71</v>
      </c>
      <c r="R22" s="254" t="s">
        <v>734</v>
      </c>
      <c r="S22" s="254" t="s">
        <v>91</v>
      </c>
      <c r="T22" s="254" t="s">
        <v>786</v>
      </c>
      <c r="U22" s="254" t="s">
        <v>620</v>
      </c>
      <c r="V22" s="254" t="s">
        <v>635</v>
      </c>
      <c r="W22" s="254" t="s">
        <v>85</v>
      </c>
      <c r="X22" s="46" t="s">
        <v>77</v>
      </c>
      <c r="Y22" s="254" t="s">
        <v>78</v>
      </c>
      <c r="Z22" s="254" t="s">
        <v>613</v>
      </c>
      <c r="AA22" s="254">
        <v>3</v>
      </c>
      <c r="AB22" s="254">
        <v>5</v>
      </c>
      <c r="AC22" s="254">
        <v>1</v>
      </c>
      <c r="AD22" s="254">
        <v>5</v>
      </c>
      <c r="AE22" s="254">
        <v>1</v>
      </c>
      <c r="AF22" s="254">
        <v>3</v>
      </c>
      <c r="AG22" s="254">
        <v>5</v>
      </c>
      <c r="AH22" s="248">
        <f t="shared" si="5"/>
        <v>345</v>
      </c>
      <c r="AI22" s="254">
        <v>5</v>
      </c>
      <c r="AJ22" s="254">
        <v>5</v>
      </c>
      <c r="AK22" s="254">
        <v>5</v>
      </c>
      <c r="AL22" s="254">
        <v>3</v>
      </c>
      <c r="AM22" s="254">
        <v>5</v>
      </c>
      <c r="AN22" s="254">
        <v>5</v>
      </c>
      <c r="AO22" s="254">
        <v>5</v>
      </c>
      <c r="AP22" s="46">
        <f t="shared" si="6"/>
        <v>495</v>
      </c>
      <c r="AQ22" s="46">
        <f t="shared" si="7"/>
        <v>840</v>
      </c>
      <c r="AR22" s="132" t="s">
        <v>787</v>
      </c>
      <c r="AS22" s="122" t="s">
        <v>115</v>
      </c>
      <c r="AT22" s="439">
        <v>75000</v>
      </c>
      <c r="AU22" s="254"/>
      <c r="AV22" s="261" t="s">
        <v>2004</v>
      </c>
      <c r="AW22" s="254"/>
      <c r="AX22" s="254"/>
      <c r="AY22" s="254"/>
      <c r="AZ22" s="254"/>
      <c r="BA22" s="254"/>
      <c r="BB22" s="254"/>
      <c r="BC22" s="254"/>
      <c r="BD22" s="507">
        <f t="shared" si="8"/>
        <v>0</v>
      </c>
      <c r="BE22" s="562"/>
      <c r="BF22" s="562"/>
      <c r="BG22" s="254" t="s">
        <v>115</v>
      </c>
      <c r="BH22" s="299" t="s">
        <v>788</v>
      </c>
      <c r="BI22" s="299"/>
      <c r="BJ22" s="299"/>
      <c r="BK22" s="299"/>
      <c r="BL22" s="299"/>
      <c r="BM22" s="299"/>
      <c r="BN22" s="299"/>
      <c r="BO22" s="299"/>
      <c r="BP22" s="299"/>
      <c r="BQ22" s="299"/>
      <c r="BR22" s="299"/>
      <c r="BS22" s="299"/>
      <c r="BT22" s="299"/>
      <c r="BU22" s="299"/>
      <c r="BV22" s="299"/>
      <c r="BW22" s="299"/>
      <c r="BX22" s="299"/>
      <c r="BY22" s="299"/>
      <c r="BZ22" s="299"/>
      <c r="CA22" s="299"/>
      <c r="CB22" s="299"/>
      <c r="CC22" s="299"/>
      <c r="CD22" s="299"/>
      <c r="CE22" s="299"/>
      <c r="CF22" s="299"/>
      <c r="CG22" s="299"/>
      <c r="CH22" s="299"/>
      <c r="CI22" s="299"/>
      <c r="CJ22" s="299"/>
      <c r="CK22" s="299"/>
      <c r="CL22" s="299"/>
      <c r="CM22" s="299"/>
      <c r="CN22" s="299"/>
      <c r="CO22" s="299"/>
      <c r="CP22" s="299"/>
      <c r="CQ22" s="299"/>
      <c r="CR22" s="299"/>
      <c r="CS22" s="299"/>
      <c r="CT22" s="299"/>
      <c r="CU22" s="299"/>
      <c r="CV22" s="299"/>
      <c r="CW22" s="299"/>
      <c r="CX22" s="299"/>
      <c r="CY22" s="299"/>
      <c r="CZ22" s="299"/>
      <c r="DA22" s="299"/>
      <c r="DB22" s="299"/>
      <c r="DC22" s="299"/>
      <c r="DD22" s="299"/>
      <c r="DE22" s="299"/>
      <c r="DF22" s="299"/>
      <c r="DG22" s="299"/>
      <c r="DH22" s="299"/>
      <c r="DI22" s="299"/>
      <c r="DJ22" s="299"/>
      <c r="DK22" s="299"/>
      <c r="DL22" s="299"/>
      <c r="DM22" s="299"/>
      <c r="DN22" s="299"/>
      <c r="DO22" s="299"/>
      <c r="DP22" s="299"/>
      <c r="DQ22" s="299"/>
      <c r="DR22" s="299"/>
      <c r="DS22" s="299"/>
      <c r="DT22" s="299"/>
      <c r="DU22" s="299"/>
      <c r="DV22" s="299"/>
      <c r="DW22" s="299"/>
      <c r="DX22" s="299"/>
      <c r="DY22" s="299"/>
      <c r="DZ22" s="299"/>
      <c r="EA22" s="299"/>
      <c r="EB22" s="299"/>
      <c r="EC22" s="299"/>
      <c r="ED22" s="299"/>
      <c r="EE22" s="299"/>
      <c r="EF22" s="299"/>
      <c r="EG22" s="299"/>
      <c r="EH22" s="299"/>
      <c r="EI22" s="299"/>
      <c r="EJ22" s="299"/>
      <c r="EK22" s="299"/>
      <c r="EL22" s="299"/>
      <c r="EM22" s="299"/>
      <c r="EN22" s="299"/>
      <c r="EO22" s="299"/>
      <c r="EP22" s="299"/>
      <c r="EQ22" s="299"/>
      <c r="ER22" s="299"/>
      <c r="ES22" s="299"/>
      <c r="ET22" s="299"/>
      <c r="EU22" s="299"/>
      <c r="EV22" s="299"/>
      <c r="EW22" s="299"/>
      <c r="EX22" s="299"/>
      <c r="EY22" s="299"/>
      <c r="EZ22" s="299"/>
      <c r="FA22" s="299"/>
      <c r="FB22" s="299"/>
      <c r="FC22" s="299"/>
      <c r="FD22" s="299"/>
      <c r="FE22" s="299"/>
      <c r="FF22" s="299"/>
      <c r="FG22" s="299"/>
      <c r="FH22" s="299"/>
      <c r="FI22" s="299"/>
      <c r="FJ22" s="299"/>
      <c r="FK22" s="299"/>
      <c r="FL22" s="299"/>
      <c r="FM22" s="299"/>
      <c r="FN22" s="299"/>
      <c r="FO22" s="299"/>
      <c r="FP22" s="299"/>
      <c r="FQ22" s="467"/>
    </row>
    <row r="23" spans="1:173" s="47" customFormat="1" ht="67.5" customHeight="1">
      <c r="A23" s="46"/>
      <c r="B23" s="46"/>
      <c r="C23" s="109"/>
      <c r="D23" s="46"/>
      <c r="E23" s="783" t="s">
        <v>2379</v>
      </c>
      <c r="F23" s="578" t="s">
        <v>2410</v>
      </c>
      <c r="G23" s="737" t="s">
        <v>2414</v>
      </c>
      <c r="H23" s="360">
        <v>45962</v>
      </c>
      <c r="I23" s="360"/>
      <c r="J23" s="360"/>
      <c r="K23" s="685"/>
      <c r="L23" s="613" t="s">
        <v>606</v>
      </c>
      <c r="M23" s="247" t="s">
        <v>103</v>
      </c>
      <c r="N23" s="250"/>
      <c r="O23" s="254" t="s">
        <v>608</v>
      </c>
      <c r="P23" s="254" t="s">
        <v>609</v>
      </c>
      <c r="Q23" s="254"/>
      <c r="R23" s="254"/>
      <c r="S23" s="254" t="s">
        <v>135</v>
      </c>
      <c r="T23" s="254"/>
      <c r="U23" s="254"/>
      <c r="V23" s="254" t="s">
        <v>2205</v>
      </c>
      <c r="W23" s="254"/>
      <c r="X23" s="46" t="s">
        <v>77</v>
      </c>
      <c r="Y23" s="46" t="s">
        <v>138</v>
      </c>
      <c r="Z23" s="249" t="s">
        <v>108</v>
      </c>
      <c r="AA23" s="248">
        <v>5</v>
      </c>
      <c r="AB23" s="248">
        <v>5</v>
      </c>
      <c r="AC23" s="248">
        <v>3</v>
      </c>
      <c r="AD23" s="248">
        <v>5</v>
      </c>
      <c r="AE23" s="248">
        <v>1</v>
      </c>
      <c r="AF23" s="248">
        <v>3</v>
      </c>
      <c r="AG23" s="248">
        <v>3</v>
      </c>
      <c r="AH23" s="248">
        <f t="shared" si="5"/>
        <v>375</v>
      </c>
      <c r="AI23" s="248">
        <v>4</v>
      </c>
      <c r="AJ23" s="248">
        <v>3</v>
      </c>
      <c r="AK23" s="248">
        <v>2</v>
      </c>
      <c r="AL23" s="248">
        <v>3</v>
      </c>
      <c r="AM23" s="248">
        <v>3</v>
      </c>
      <c r="AN23" s="248">
        <v>3</v>
      </c>
      <c r="AO23" s="248">
        <v>1</v>
      </c>
      <c r="AP23" s="46">
        <f t="shared" si="6"/>
        <v>285</v>
      </c>
      <c r="AQ23" s="46">
        <f>AP23+AH23</f>
        <v>660</v>
      </c>
      <c r="AR23" s="132" t="s">
        <v>2415</v>
      </c>
      <c r="AS23" s="132"/>
      <c r="AT23" s="439"/>
      <c r="AU23" s="261"/>
      <c r="AV23" s="261"/>
      <c r="AW23" s="261"/>
      <c r="AX23" s="261"/>
      <c r="AY23" s="261"/>
      <c r="AZ23" s="261"/>
      <c r="BA23" s="261"/>
      <c r="BB23" s="261"/>
      <c r="BC23" s="261"/>
      <c r="BD23" s="261"/>
      <c r="BE23" s="261"/>
      <c r="BF23" s="261"/>
      <c r="BG23" s="252"/>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289"/>
    </row>
    <row r="24" spans="1:173" s="285" customFormat="1" ht="40.5" customHeight="1">
      <c r="A24" s="46"/>
      <c r="B24" s="46">
        <v>1</v>
      </c>
      <c r="C24" s="252"/>
      <c r="D24" s="46"/>
      <c r="E24" s="765" t="s">
        <v>2516</v>
      </c>
      <c r="F24" s="763" t="s">
        <v>2448</v>
      </c>
      <c r="G24" s="764" t="s">
        <v>2450</v>
      </c>
      <c r="H24" s="360">
        <v>45762</v>
      </c>
      <c r="I24" s="421">
        <v>45777</v>
      </c>
      <c r="J24" s="421">
        <v>45807</v>
      </c>
      <c r="K24" s="256">
        <f>J24-I24</f>
        <v>30</v>
      </c>
      <c r="L24" s="609" t="s">
        <v>619</v>
      </c>
      <c r="M24" s="252" t="s">
        <v>85</v>
      </c>
      <c r="N24" s="252" t="s">
        <v>86</v>
      </c>
      <c r="O24" s="254" t="s">
        <v>631</v>
      </c>
      <c r="P24" s="254" t="s">
        <v>115</v>
      </c>
      <c r="Q24" s="252" t="s">
        <v>71</v>
      </c>
      <c r="R24" s="254" t="s">
        <v>734</v>
      </c>
      <c r="S24" s="254" t="s">
        <v>91</v>
      </c>
      <c r="T24" s="254" t="s">
        <v>786</v>
      </c>
      <c r="U24" s="254" t="s">
        <v>620</v>
      </c>
      <c r="V24" s="254" t="s">
        <v>635</v>
      </c>
      <c r="W24" s="254" t="s">
        <v>85</v>
      </c>
      <c r="X24" s="46" t="s">
        <v>77</v>
      </c>
      <c r="Y24" s="254" t="s">
        <v>78</v>
      </c>
      <c r="Z24" s="254" t="s">
        <v>613</v>
      </c>
      <c r="AA24" s="254">
        <v>3</v>
      </c>
      <c r="AB24" s="254">
        <v>5</v>
      </c>
      <c r="AC24" s="254">
        <v>1</v>
      </c>
      <c r="AD24" s="254">
        <v>5</v>
      </c>
      <c r="AE24" s="254">
        <v>3</v>
      </c>
      <c r="AF24" s="254">
        <v>3</v>
      </c>
      <c r="AG24" s="254">
        <v>5</v>
      </c>
      <c r="AH24" s="248">
        <f t="shared" si="5"/>
        <v>375</v>
      </c>
      <c r="AI24" s="254">
        <v>5</v>
      </c>
      <c r="AJ24" s="254">
        <v>5</v>
      </c>
      <c r="AK24" s="254">
        <v>5</v>
      </c>
      <c r="AL24" s="254">
        <v>3</v>
      </c>
      <c r="AM24" s="254">
        <v>5</v>
      </c>
      <c r="AN24" s="254">
        <v>5</v>
      </c>
      <c r="AO24" s="254">
        <v>5</v>
      </c>
      <c r="AP24" s="46">
        <f t="shared" si="6"/>
        <v>495</v>
      </c>
      <c r="AQ24" s="46">
        <f t="shared" ref="AQ24:AQ33" si="9">AP24+AH24</f>
        <v>870</v>
      </c>
      <c r="AR24" s="132" t="s">
        <v>838</v>
      </c>
      <c r="AS24" s="122" t="s">
        <v>839</v>
      </c>
      <c r="AT24" s="254" t="s">
        <v>840</v>
      </c>
      <c r="AU24" s="254"/>
      <c r="AV24" s="732" t="s">
        <v>2004</v>
      </c>
      <c r="AW24" s="254"/>
      <c r="AX24" s="254"/>
      <c r="AY24" s="254"/>
      <c r="AZ24" s="254"/>
      <c r="BA24" s="254"/>
      <c r="BB24" s="254"/>
      <c r="BC24" s="254"/>
      <c r="BD24" s="507">
        <f t="shared" ref="BD24:BD33" si="10">SUM(AX24:BC24)</f>
        <v>0</v>
      </c>
      <c r="BE24" s="254"/>
      <c r="BF24" s="254"/>
      <c r="BG24" s="252" t="s">
        <v>115</v>
      </c>
      <c r="BH24" s="299"/>
      <c r="BI24" s="299"/>
      <c r="BJ24" s="299"/>
      <c r="BK24" s="299"/>
      <c r="BL24" s="299"/>
      <c r="BM24" s="299"/>
      <c r="BN24" s="299"/>
      <c r="BO24" s="299"/>
      <c r="BP24" s="299"/>
      <c r="BQ24" s="299"/>
      <c r="BR24" s="299"/>
      <c r="BS24" s="299"/>
      <c r="BT24" s="299"/>
      <c r="BU24" s="299"/>
      <c r="BV24" s="299"/>
      <c r="BW24" s="299"/>
      <c r="BX24" s="299"/>
      <c r="BY24" s="299"/>
      <c r="BZ24" s="299"/>
      <c r="CA24" s="299"/>
      <c r="CB24" s="299"/>
      <c r="CC24" s="299"/>
      <c r="CD24" s="299"/>
      <c r="CE24" s="299"/>
      <c r="CF24" s="299"/>
      <c r="CG24" s="299"/>
      <c r="CH24" s="299"/>
      <c r="CI24" s="299"/>
      <c r="CJ24" s="299"/>
      <c r="CK24" s="299"/>
      <c r="CL24" s="299"/>
      <c r="CM24" s="299"/>
      <c r="CN24" s="299"/>
      <c r="CO24" s="299"/>
      <c r="CP24" s="299"/>
      <c r="CQ24" s="299"/>
      <c r="CR24" s="299"/>
      <c r="CS24" s="299"/>
      <c r="CT24" s="299"/>
      <c r="CU24" s="299"/>
      <c r="CV24" s="299"/>
      <c r="CW24" s="299"/>
      <c r="CX24" s="299"/>
      <c r="CY24" s="299"/>
      <c r="CZ24" s="299"/>
      <c r="DA24" s="299"/>
      <c r="DB24" s="299"/>
      <c r="DC24" s="299"/>
      <c r="DD24" s="299"/>
      <c r="DE24" s="299"/>
      <c r="DF24" s="299"/>
      <c r="DG24" s="299"/>
      <c r="DH24" s="299"/>
      <c r="DI24" s="299"/>
      <c r="DJ24" s="299"/>
      <c r="DK24" s="299"/>
      <c r="DL24" s="299"/>
      <c r="DM24" s="299"/>
      <c r="DN24" s="299"/>
      <c r="DO24" s="299"/>
      <c r="DP24" s="299"/>
      <c r="DQ24" s="299"/>
      <c r="DR24" s="299"/>
      <c r="DS24" s="299"/>
      <c r="DT24" s="299"/>
      <c r="DU24" s="299"/>
      <c r="DV24" s="299"/>
      <c r="DW24" s="299"/>
      <c r="DX24" s="299"/>
      <c r="DY24" s="299"/>
      <c r="DZ24" s="299"/>
      <c r="EA24" s="299"/>
      <c r="EB24" s="299"/>
      <c r="EC24" s="299"/>
      <c r="ED24" s="299"/>
      <c r="EE24" s="299"/>
      <c r="EF24" s="299"/>
      <c r="EG24" s="299"/>
      <c r="EH24" s="299"/>
      <c r="EI24" s="299"/>
      <c r="EJ24" s="299"/>
      <c r="EK24" s="299"/>
      <c r="EL24" s="299"/>
      <c r="EM24" s="299"/>
      <c r="EN24" s="299"/>
      <c r="EO24" s="299"/>
      <c r="EP24" s="299"/>
      <c r="EQ24" s="299"/>
      <c r="ER24" s="299"/>
      <c r="ES24" s="299"/>
      <c r="ET24" s="299"/>
      <c r="EU24" s="299"/>
      <c r="EV24" s="299"/>
      <c r="EW24" s="299"/>
      <c r="EX24" s="299"/>
      <c r="EY24" s="299"/>
      <c r="EZ24" s="299"/>
      <c r="FA24" s="299"/>
      <c r="FB24" s="299"/>
      <c r="FC24" s="299"/>
      <c r="FD24" s="299"/>
      <c r="FE24" s="299"/>
      <c r="FF24" s="299"/>
      <c r="FG24" s="299"/>
      <c r="FH24" s="299"/>
      <c r="FI24" s="299"/>
      <c r="FJ24" s="299"/>
      <c r="FK24" s="299"/>
      <c r="FL24" s="299"/>
      <c r="FM24" s="299"/>
      <c r="FN24" s="299"/>
      <c r="FO24" s="299"/>
      <c r="FP24" s="299"/>
      <c r="FQ24" s="467"/>
    </row>
    <row r="25" spans="1:173" s="285" customFormat="1" ht="61.2" customHeight="1">
      <c r="A25" s="46"/>
      <c r="B25" s="46">
        <v>5</v>
      </c>
      <c r="C25" s="109"/>
      <c r="D25" s="46">
        <v>30498</v>
      </c>
      <c r="E25" s="107" t="s">
        <v>176</v>
      </c>
      <c r="F25" s="107" t="s">
        <v>2270</v>
      </c>
      <c r="G25" s="114" t="s">
        <v>2271</v>
      </c>
      <c r="H25" s="360" t="s">
        <v>70</v>
      </c>
      <c r="I25" s="421">
        <v>45658</v>
      </c>
      <c r="J25" s="421"/>
      <c r="K25" s="746">
        <f ca="1">TODAY()-I25</f>
        <v>335</v>
      </c>
      <c r="L25" s="444" t="s">
        <v>697</v>
      </c>
      <c r="M25" s="249" t="s">
        <v>85</v>
      </c>
      <c r="N25" s="250"/>
      <c r="O25" s="254" t="s">
        <v>69</v>
      </c>
      <c r="P25" s="254" t="s">
        <v>104</v>
      </c>
      <c r="Q25" s="254" t="s">
        <v>1003</v>
      </c>
      <c r="R25" s="254"/>
      <c r="S25" s="254" t="s">
        <v>345</v>
      </c>
      <c r="T25" s="254" t="s">
        <v>179</v>
      </c>
      <c r="U25" s="254" t="s">
        <v>1004</v>
      </c>
      <c r="V25" s="254" t="s">
        <v>2170</v>
      </c>
      <c r="W25" s="254"/>
      <c r="X25" s="46" t="s">
        <v>77</v>
      </c>
      <c r="Y25" s="46" t="s">
        <v>138</v>
      </c>
      <c r="Z25" s="248" t="s">
        <v>613</v>
      </c>
      <c r="AA25" s="247">
        <v>5</v>
      </c>
      <c r="AB25" s="247">
        <v>5</v>
      </c>
      <c r="AC25" s="247">
        <v>2</v>
      </c>
      <c r="AD25" s="247">
        <v>5</v>
      </c>
      <c r="AE25" s="247">
        <v>3</v>
      </c>
      <c r="AF25" s="247">
        <v>3</v>
      </c>
      <c r="AG25" s="247">
        <v>3</v>
      </c>
      <c r="AH25" s="248">
        <f t="shared" si="5"/>
        <v>390</v>
      </c>
      <c r="AI25" s="46">
        <v>5</v>
      </c>
      <c r="AJ25" s="46">
        <v>5</v>
      </c>
      <c r="AK25" s="46">
        <v>3</v>
      </c>
      <c r="AL25" s="46">
        <v>5</v>
      </c>
      <c r="AM25" s="46">
        <v>3</v>
      </c>
      <c r="AN25" s="46">
        <v>5</v>
      </c>
      <c r="AO25" s="46">
        <v>3</v>
      </c>
      <c r="AP25" s="46">
        <f t="shared" si="6"/>
        <v>435</v>
      </c>
      <c r="AQ25" s="46">
        <f t="shared" si="9"/>
        <v>825</v>
      </c>
      <c r="AR25" s="291" t="s">
        <v>1005</v>
      </c>
      <c r="AS25" s="328" t="s">
        <v>2272</v>
      </c>
      <c r="AT25" s="254"/>
      <c r="AU25" s="261"/>
      <c r="AV25" s="261" t="s">
        <v>2001</v>
      </c>
      <c r="AW25" s="261"/>
      <c r="AX25" s="261"/>
      <c r="AY25" s="261"/>
      <c r="AZ25" s="261"/>
      <c r="BA25" s="261"/>
      <c r="BB25" s="261"/>
      <c r="BC25" s="261"/>
      <c r="BD25" s="507">
        <f t="shared" si="10"/>
        <v>0</v>
      </c>
      <c r="BE25" s="261"/>
      <c r="BF25" s="261"/>
      <c r="BG25" s="252" t="s">
        <v>153</v>
      </c>
      <c r="BH25" s="48"/>
      <c r="BI25" s="48"/>
      <c r="BJ25" s="48"/>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M25" s="54"/>
      <c r="CN25" s="54"/>
      <c r="CO25" s="54"/>
      <c r="CP25" s="54"/>
      <c r="CQ25" s="54"/>
      <c r="CR25" s="54"/>
      <c r="CS25" s="54"/>
      <c r="CT25" s="54"/>
      <c r="CU25" s="54"/>
      <c r="CV25" s="54"/>
      <c r="CW25" s="54"/>
      <c r="CX25" s="54"/>
      <c r="CY25" s="54"/>
      <c r="CZ25" s="54"/>
      <c r="DA25" s="54"/>
      <c r="DB25" s="54"/>
      <c r="DC25" s="54"/>
      <c r="DD25" s="54"/>
      <c r="DE25" s="54"/>
      <c r="DF25" s="54"/>
      <c r="DG25" s="54"/>
      <c r="DH25" s="54"/>
      <c r="DI25" s="54"/>
      <c r="DJ25" s="54"/>
      <c r="DK25" s="54"/>
      <c r="DL25" s="54"/>
      <c r="DM25" s="54"/>
      <c r="DN25" s="54"/>
      <c r="DO25" s="54"/>
      <c r="DP25" s="54"/>
      <c r="DQ25" s="54"/>
      <c r="DR25" s="54"/>
      <c r="DS25" s="54"/>
      <c r="DT25" s="54"/>
      <c r="DU25" s="54"/>
      <c r="DV25" s="54"/>
      <c r="DW25" s="54"/>
      <c r="DX25" s="54"/>
      <c r="DY25" s="54"/>
      <c r="DZ25" s="54"/>
      <c r="EA25" s="54"/>
      <c r="EB25" s="54"/>
      <c r="EC25" s="54"/>
      <c r="ED25" s="54"/>
      <c r="EE25" s="54"/>
      <c r="EF25" s="54"/>
      <c r="EG25" s="54"/>
      <c r="EH25" s="54"/>
      <c r="EI25" s="54"/>
      <c r="EJ25" s="54"/>
      <c r="EK25" s="54"/>
      <c r="EL25" s="54"/>
      <c r="EM25" s="54"/>
      <c r="EN25" s="54"/>
      <c r="EO25" s="54"/>
      <c r="EP25" s="54"/>
      <c r="EQ25" s="54"/>
      <c r="ER25" s="54"/>
      <c r="ES25" s="54"/>
      <c r="ET25" s="54"/>
      <c r="EU25" s="54"/>
      <c r="EV25" s="54"/>
      <c r="EW25" s="54"/>
      <c r="EX25" s="54"/>
      <c r="EY25" s="54"/>
      <c r="EZ25" s="54"/>
      <c r="FA25" s="54"/>
      <c r="FB25" s="54"/>
      <c r="FC25" s="54"/>
      <c r="FD25" s="54"/>
      <c r="FE25" s="54"/>
      <c r="FF25" s="54"/>
      <c r="FG25" s="54"/>
      <c r="FH25" s="54"/>
      <c r="FI25" s="54"/>
      <c r="FJ25" s="54"/>
      <c r="FK25" s="54"/>
      <c r="FL25" s="54"/>
      <c r="FM25" s="54"/>
      <c r="FN25" s="54"/>
      <c r="FO25" s="54"/>
      <c r="FP25" s="54"/>
      <c r="FQ25" s="322"/>
    </row>
    <row r="26" spans="1:173" s="47" customFormat="1" ht="47.1" customHeight="1">
      <c r="A26" s="46"/>
      <c r="B26" s="46">
        <v>63</v>
      </c>
      <c r="C26" s="478"/>
      <c r="D26" s="46"/>
      <c r="E26" s="146" t="s">
        <v>756</v>
      </c>
      <c r="F26" s="114" t="s">
        <v>757</v>
      </c>
      <c r="G26" s="114"/>
      <c r="H26" s="360">
        <v>45748</v>
      </c>
      <c r="I26" s="421">
        <v>45748</v>
      </c>
      <c r="J26" s="421">
        <v>45931</v>
      </c>
      <c r="K26" s="256"/>
      <c r="L26" s="609" t="s">
        <v>691</v>
      </c>
      <c r="M26" s="252" t="s">
        <v>169</v>
      </c>
      <c r="N26" s="250"/>
      <c r="O26" s="254" t="s">
        <v>608</v>
      </c>
      <c r="P26" s="254" t="s">
        <v>692</v>
      </c>
      <c r="Q26" s="254"/>
      <c r="R26" s="254" t="s">
        <v>150</v>
      </c>
      <c r="S26" s="254" t="s">
        <v>758</v>
      </c>
      <c r="T26" s="254" t="s">
        <v>758</v>
      </c>
      <c r="U26" s="254"/>
      <c r="V26" s="254"/>
      <c r="W26" s="260" t="s">
        <v>611</v>
      </c>
      <c r="X26" s="46" t="s">
        <v>77</v>
      </c>
      <c r="Y26" s="254" t="s">
        <v>612</v>
      </c>
      <c r="Z26" s="345"/>
      <c r="AA26" s="46">
        <v>5</v>
      </c>
      <c r="AB26" s="46">
        <v>5</v>
      </c>
      <c r="AC26" s="46">
        <v>5</v>
      </c>
      <c r="AD26" s="46">
        <v>5</v>
      </c>
      <c r="AE26" s="46">
        <v>3</v>
      </c>
      <c r="AF26" s="46">
        <v>5</v>
      </c>
      <c r="AG26" s="46">
        <v>5</v>
      </c>
      <c r="AH26" s="248">
        <f t="shared" si="5"/>
        <v>495</v>
      </c>
      <c r="AI26" s="46">
        <v>3</v>
      </c>
      <c r="AJ26" s="46">
        <v>3</v>
      </c>
      <c r="AK26" s="46">
        <v>2</v>
      </c>
      <c r="AL26" s="46">
        <v>5</v>
      </c>
      <c r="AM26" s="46">
        <v>1</v>
      </c>
      <c r="AN26" s="46">
        <v>1</v>
      </c>
      <c r="AO26" s="46">
        <v>1</v>
      </c>
      <c r="AP26" s="46">
        <f t="shared" si="6"/>
        <v>240</v>
      </c>
      <c r="AQ26" s="46">
        <f t="shared" si="9"/>
        <v>735</v>
      </c>
      <c r="AR26" s="122" t="s">
        <v>759</v>
      </c>
      <c r="AS26" s="122"/>
      <c r="AT26" s="439" t="s">
        <v>719</v>
      </c>
      <c r="AU26" s="261"/>
      <c r="AV26" s="732"/>
      <c r="AW26" s="261"/>
      <c r="AX26" s="261"/>
      <c r="AY26" s="261"/>
      <c r="AZ26" s="261"/>
      <c r="BA26" s="261"/>
      <c r="BB26" s="261"/>
      <c r="BC26" s="261"/>
      <c r="BD26" s="507">
        <f t="shared" si="10"/>
        <v>0</v>
      </c>
      <c r="BE26" s="261"/>
      <c r="BF26" s="261"/>
      <c r="BG26" s="252" t="s">
        <v>130</v>
      </c>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289"/>
    </row>
    <row r="27" spans="1:173" s="285" customFormat="1" ht="92.4">
      <c r="A27" s="46"/>
      <c r="B27" s="46">
        <v>1</v>
      </c>
      <c r="C27" s="252"/>
      <c r="D27" s="46"/>
      <c r="E27" s="767" t="s">
        <v>2517</v>
      </c>
      <c r="F27" s="764" t="s">
        <v>2451</v>
      </c>
      <c r="G27" s="764" t="s">
        <v>2452</v>
      </c>
      <c r="H27" s="360">
        <v>45800</v>
      </c>
      <c r="I27" s="421">
        <v>45845</v>
      </c>
      <c r="J27" s="421">
        <v>45897</v>
      </c>
      <c r="K27" s="256">
        <f>J27-I27</f>
        <v>52</v>
      </c>
      <c r="L27" s="609" t="s">
        <v>619</v>
      </c>
      <c r="M27" s="252" t="s">
        <v>990</v>
      </c>
      <c r="N27" s="250" t="s">
        <v>86</v>
      </c>
      <c r="O27" s="254" t="s">
        <v>631</v>
      </c>
      <c r="P27" s="254" t="s">
        <v>115</v>
      </c>
      <c r="Q27" s="252" t="s">
        <v>71</v>
      </c>
      <c r="R27" s="254" t="s">
        <v>734</v>
      </c>
      <c r="S27" s="254" t="s">
        <v>991</v>
      </c>
      <c r="T27" s="254" t="s">
        <v>992</v>
      </c>
      <c r="U27" s="254" t="s">
        <v>620</v>
      </c>
      <c r="V27" s="254" t="s">
        <v>635</v>
      </c>
      <c r="W27" s="254" t="s">
        <v>85</v>
      </c>
      <c r="X27" s="46" t="s">
        <v>77</v>
      </c>
      <c r="Y27" s="46" t="s">
        <v>78</v>
      </c>
      <c r="Z27" s="328" t="s">
        <v>990</v>
      </c>
      <c r="AA27" s="46">
        <v>5</v>
      </c>
      <c r="AB27" s="46">
        <v>5</v>
      </c>
      <c r="AC27" s="46">
        <v>1</v>
      </c>
      <c r="AD27" s="46">
        <v>5</v>
      </c>
      <c r="AE27" s="46">
        <v>1</v>
      </c>
      <c r="AF27" s="46">
        <v>3</v>
      </c>
      <c r="AG27" s="46">
        <v>5</v>
      </c>
      <c r="AH27" s="248">
        <f t="shared" si="5"/>
        <v>375</v>
      </c>
      <c r="AI27" s="46">
        <v>5</v>
      </c>
      <c r="AJ27" s="46">
        <v>5</v>
      </c>
      <c r="AK27" s="46">
        <v>5</v>
      </c>
      <c r="AL27" s="46">
        <v>3</v>
      </c>
      <c r="AM27" s="46">
        <v>5</v>
      </c>
      <c r="AN27" s="46">
        <v>5</v>
      </c>
      <c r="AO27" s="46">
        <v>5</v>
      </c>
      <c r="AP27" s="46">
        <f t="shared" si="6"/>
        <v>495</v>
      </c>
      <c r="AQ27" s="46">
        <f t="shared" si="9"/>
        <v>870</v>
      </c>
      <c r="AR27" s="122" t="s">
        <v>993</v>
      </c>
      <c r="AS27" s="635"/>
      <c r="AT27" s="261" t="s">
        <v>719</v>
      </c>
      <c r="AU27" s="261"/>
      <c r="AV27" s="254" t="s">
        <v>2005</v>
      </c>
      <c r="AW27" s="261"/>
      <c r="AX27" s="261"/>
      <c r="AY27" s="261"/>
      <c r="AZ27" s="261"/>
      <c r="BA27" s="261"/>
      <c r="BB27" s="261"/>
      <c r="BC27" s="261"/>
      <c r="BD27" s="507">
        <f t="shared" si="10"/>
        <v>0</v>
      </c>
      <c r="BE27" s="261"/>
      <c r="BF27" s="252"/>
      <c r="BG27" s="252" t="s">
        <v>115</v>
      </c>
      <c r="BH27" s="299"/>
      <c r="BI27" s="299"/>
      <c r="BJ27" s="299"/>
      <c r="BK27" s="299"/>
      <c r="BL27" s="299"/>
      <c r="BM27" s="299"/>
      <c r="BN27" s="299"/>
      <c r="BO27" s="299"/>
      <c r="BP27" s="299"/>
      <c r="BQ27" s="299"/>
      <c r="BR27" s="299"/>
      <c r="BS27" s="299"/>
      <c r="BT27" s="299"/>
      <c r="BU27" s="299"/>
      <c r="BV27" s="299"/>
      <c r="BW27" s="299"/>
      <c r="BX27" s="299"/>
      <c r="BY27" s="299"/>
      <c r="BZ27" s="299"/>
      <c r="CA27" s="299"/>
      <c r="CB27" s="299"/>
      <c r="CC27" s="299"/>
      <c r="CD27" s="299"/>
      <c r="CE27" s="299"/>
      <c r="CF27" s="299"/>
      <c r="CG27" s="299"/>
      <c r="CH27" s="299"/>
      <c r="CI27" s="299"/>
      <c r="CJ27" s="299"/>
      <c r="CK27" s="299"/>
      <c r="CL27" s="299"/>
      <c r="CM27" s="299"/>
      <c r="CN27" s="299"/>
      <c r="CO27" s="299"/>
      <c r="CP27" s="299"/>
      <c r="CQ27" s="299"/>
      <c r="CR27" s="299"/>
      <c r="CS27" s="299"/>
      <c r="CT27" s="299"/>
      <c r="CU27" s="299"/>
      <c r="CV27" s="299"/>
      <c r="CW27" s="299"/>
      <c r="CX27" s="299"/>
      <c r="CY27" s="299"/>
      <c r="CZ27" s="299"/>
      <c r="DA27" s="299"/>
      <c r="DB27" s="299"/>
      <c r="DC27" s="299"/>
      <c r="DD27" s="299"/>
      <c r="DE27" s="299"/>
      <c r="DF27" s="299"/>
      <c r="DG27" s="299"/>
      <c r="DH27" s="299"/>
      <c r="DI27" s="299"/>
      <c r="DJ27" s="299"/>
      <c r="DK27" s="299"/>
      <c r="DL27" s="299"/>
      <c r="DM27" s="299"/>
      <c r="DN27" s="299"/>
      <c r="DO27" s="299"/>
      <c r="DP27" s="299"/>
      <c r="DQ27" s="299"/>
      <c r="DR27" s="299"/>
      <c r="DS27" s="299"/>
      <c r="DT27" s="299"/>
      <c r="DU27" s="299"/>
      <c r="DV27" s="299"/>
      <c r="DW27" s="299"/>
      <c r="DX27" s="299"/>
      <c r="DY27" s="299"/>
      <c r="DZ27" s="299"/>
      <c r="EA27" s="299"/>
      <c r="EB27" s="299"/>
      <c r="EC27" s="299"/>
      <c r="ED27" s="299"/>
      <c r="EE27" s="299"/>
      <c r="EF27" s="299"/>
      <c r="EG27" s="299"/>
      <c r="EH27" s="299"/>
      <c r="EI27" s="299"/>
      <c r="EJ27" s="299"/>
      <c r="EK27" s="299"/>
      <c r="EL27" s="299"/>
      <c r="EM27" s="299"/>
      <c r="EN27" s="299"/>
      <c r="EO27" s="299"/>
      <c r="EP27" s="299"/>
      <c r="EQ27" s="299"/>
      <c r="ER27" s="299"/>
      <c r="ES27" s="299"/>
      <c r="ET27" s="299"/>
      <c r="EU27" s="299"/>
      <c r="EV27" s="299"/>
      <c r="EW27" s="299"/>
      <c r="EX27" s="299"/>
      <c r="EY27" s="299"/>
      <c r="EZ27" s="299"/>
      <c r="FA27" s="299"/>
      <c r="FB27" s="299"/>
      <c r="FC27" s="299"/>
      <c r="FD27" s="299"/>
      <c r="FE27" s="299"/>
      <c r="FF27" s="299"/>
      <c r="FG27" s="299"/>
      <c r="FH27" s="299"/>
      <c r="FI27" s="299"/>
      <c r="FJ27" s="299"/>
      <c r="FK27" s="299"/>
      <c r="FL27" s="299"/>
      <c r="FM27" s="299"/>
      <c r="FN27" s="299"/>
      <c r="FO27" s="299"/>
      <c r="FP27" s="299"/>
      <c r="FQ27" s="467"/>
    </row>
    <row r="28" spans="1:173" s="285" customFormat="1" ht="45" customHeight="1">
      <c r="A28" s="46"/>
      <c r="B28" s="46">
        <v>1</v>
      </c>
      <c r="C28" s="601"/>
      <c r="D28" s="249"/>
      <c r="E28" s="107" t="s">
        <v>741</v>
      </c>
      <c r="F28" s="578" t="s">
        <v>742</v>
      </c>
      <c r="G28" s="107"/>
      <c r="H28" s="360">
        <v>45566</v>
      </c>
      <c r="I28" s="421">
        <v>45660</v>
      </c>
      <c r="J28" s="421">
        <v>45777</v>
      </c>
      <c r="K28" s="256">
        <f>J28-I28</f>
        <v>117</v>
      </c>
      <c r="L28" s="444" t="s">
        <v>619</v>
      </c>
      <c r="M28" s="247" t="s">
        <v>68</v>
      </c>
      <c r="N28" s="247"/>
      <c r="O28" s="254" t="s">
        <v>631</v>
      </c>
      <c r="P28" s="254" t="s">
        <v>115</v>
      </c>
      <c r="Q28" s="254" t="s">
        <v>71</v>
      </c>
      <c r="R28" s="254" t="s">
        <v>734</v>
      </c>
      <c r="S28" s="254" t="s">
        <v>91</v>
      </c>
      <c r="T28" s="254" t="s">
        <v>127</v>
      </c>
      <c r="U28" s="254" t="s">
        <v>136</v>
      </c>
      <c r="V28" s="254" t="s">
        <v>610</v>
      </c>
      <c r="W28" s="248" t="s">
        <v>622</v>
      </c>
      <c r="X28" s="46" t="s">
        <v>77</v>
      </c>
      <c r="Y28" s="46" t="s">
        <v>97</v>
      </c>
      <c r="Z28" s="248" t="s">
        <v>613</v>
      </c>
      <c r="AA28" s="248">
        <v>5</v>
      </c>
      <c r="AB28" s="248">
        <v>5</v>
      </c>
      <c r="AC28" s="248">
        <v>1</v>
      </c>
      <c r="AD28" s="248">
        <v>5</v>
      </c>
      <c r="AE28" s="248">
        <v>5</v>
      </c>
      <c r="AF28" s="248">
        <v>1</v>
      </c>
      <c r="AG28" s="248">
        <v>5</v>
      </c>
      <c r="AH28" s="248">
        <f t="shared" si="5"/>
        <v>405</v>
      </c>
      <c r="AI28" s="248">
        <v>4</v>
      </c>
      <c r="AJ28" s="248">
        <v>5</v>
      </c>
      <c r="AK28" s="248">
        <v>3</v>
      </c>
      <c r="AL28" s="248">
        <v>5</v>
      </c>
      <c r="AM28" s="248">
        <v>3</v>
      </c>
      <c r="AN28" s="248">
        <v>5</v>
      </c>
      <c r="AO28" s="248">
        <v>5</v>
      </c>
      <c r="AP28" s="46">
        <f t="shared" si="6"/>
        <v>450</v>
      </c>
      <c r="AQ28" s="46">
        <f t="shared" si="9"/>
        <v>855</v>
      </c>
      <c r="AR28" s="132" t="s">
        <v>743</v>
      </c>
      <c r="AS28" s="132" t="s">
        <v>744</v>
      </c>
      <c r="AT28" s="254" t="s">
        <v>673</v>
      </c>
      <c r="AU28" s="261"/>
      <c r="AV28" s="254" t="s">
        <v>2001</v>
      </c>
      <c r="AW28" s="254"/>
      <c r="AX28" s="254"/>
      <c r="AY28" s="254"/>
      <c r="AZ28" s="254"/>
      <c r="BA28" s="254"/>
      <c r="BB28" s="254"/>
      <c r="BC28" s="254"/>
      <c r="BD28" s="507">
        <f t="shared" si="10"/>
        <v>0</v>
      </c>
      <c r="BE28" s="261"/>
      <c r="BF28" s="261"/>
      <c r="BG28" s="252" t="s">
        <v>115</v>
      </c>
      <c r="BH28" s="54"/>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c r="DK28" s="48"/>
      <c r="DL28" s="48"/>
      <c r="DM28" s="48"/>
      <c r="DN28" s="48"/>
      <c r="DO28" s="48"/>
      <c r="DP28" s="48"/>
      <c r="DQ28" s="48"/>
      <c r="DR28" s="48"/>
      <c r="DS28" s="48"/>
      <c r="DT28" s="48"/>
      <c r="DU28" s="48"/>
      <c r="DV28" s="48"/>
      <c r="DW28" s="48"/>
      <c r="DX28" s="48"/>
      <c r="DY28" s="48"/>
      <c r="DZ28" s="48"/>
      <c r="EA28" s="48"/>
      <c r="EB28" s="48"/>
      <c r="EC28" s="48"/>
      <c r="ED28" s="48"/>
      <c r="EE28" s="48"/>
      <c r="EF28" s="48"/>
      <c r="EG28" s="48"/>
      <c r="EH28" s="48"/>
      <c r="EI28" s="48"/>
      <c r="EJ28" s="48"/>
      <c r="EK28" s="48"/>
      <c r="EL28" s="48"/>
      <c r="EM28" s="48"/>
      <c r="EN28" s="48"/>
      <c r="EO28" s="48"/>
      <c r="EP28" s="48"/>
      <c r="EQ28" s="48"/>
      <c r="ER28" s="48"/>
      <c r="ES28" s="48"/>
      <c r="ET28" s="48"/>
      <c r="EU28" s="48"/>
      <c r="EV28" s="48"/>
      <c r="EW28" s="48"/>
      <c r="EX28" s="48"/>
      <c r="EY28" s="48"/>
      <c r="EZ28" s="48"/>
      <c r="FA28" s="48"/>
      <c r="FB28" s="48"/>
      <c r="FC28" s="48"/>
      <c r="FD28" s="48"/>
      <c r="FE28" s="48"/>
      <c r="FF28" s="48"/>
      <c r="FG28" s="48"/>
      <c r="FH28" s="48"/>
      <c r="FI28" s="48"/>
      <c r="FJ28" s="48"/>
      <c r="FK28" s="48"/>
      <c r="FL28" s="48"/>
      <c r="FM28" s="48"/>
      <c r="FN28" s="48"/>
      <c r="FO28" s="48"/>
      <c r="FP28" s="48"/>
      <c r="FQ28" s="289"/>
    </row>
    <row r="29" spans="1:173" s="47" customFormat="1" ht="42" customHeight="1">
      <c r="A29" s="46"/>
      <c r="B29" s="46">
        <v>6</v>
      </c>
      <c r="C29" s="46"/>
      <c r="D29" s="46"/>
      <c r="E29" s="107" t="s">
        <v>650</v>
      </c>
      <c r="F29" s="114" t="s">
        <v>651</v>
      </c>
      <c r="G29" s="114"/>
      <c r="H29" s="360">
        <v>45717</v>
      </c>
      <c r="I29" s="421">
        <v>45729</v>
      </c>
      <c r="J29" s="421">
        <v>45962</v>
      </c>
      <c r="K29" s="256">
        <f ca="1">TODAY()-I29</f>
        <v>264</v>
      </c>
      <c r="L29" s="444" t="s">
        <v>701</v>
      </c>
      <c r="M29" s="249" t="s">
        <v>68</v>
      </c>
      <c r="N29" s="250"/>
      <c r="O29" s="254" t="s">
        <v>608</v>
      </c>
      <c r="P29" s="254" t="s">
        <v>104</v>
      </c>
      <c r="Q29" s="254" t="s">
        <v>652</v>
      </c>
      <c r="R29" s="254"/>
      <c r="S29" s="254" t="s">
        <v>221</v>
      </c>
      <c r="T29" s="254" t="s">
        <v>653</v>
      </c>
      <c r="U29" s="254" t="s">
        <v>136</v>
      </c>
      <c r="V29" s="254" t="s">
        <v>75</v>
      </c>
      <c r="W29" s="254"/>
      <c r="X29" s="46" t="s">
        <v>77</v>
      </c>
      <c r="Y29" s="46" t="s">
        <v>97</v>
      </c>
      <c r="Z29" s="254" t="s">
        <v>79</v>
      </c>
      <c r="AA29" s="248">
        <v>3</v>
      </c>
      <c r="AB29" s="248">
        <v>5</v>
      </c>
      <c r="AC29" s="248">
        <v>1</v>
      </c>
      <c r="AD29" s="248">
        <v>5</v>
      </c>
      <c r="AE29" s="248">
        <v>1</v>
      </c>
      <c r="AF29" s="248">
        <v>1</v>
      </c>
      <c r="AG29" s="248">
        <v>3</v>
      </c>
      <c r="AH29" s="248">
        <f t="shared" si="5"/>
        <v>285</v>
      </c>
      <c r="AI29" s="248">
        <v>5</v>
      </c>
      <c r="AJ29" s="248">
        <v>5</v>
      </c>
      <c r="AK29" s="248">
        <v>5</v>
      </c>
      <c r="AL29" s="248">
        <v>5</v>
      </c>
      <c r="AM29" s="248">
        <v>5</v>
      </c>
      <c r="AN29" s="248">
        <v>5</v>
      </c>
      <c r="AO29" s="248">
        <v>5</v>
      </c>
      <c r="AP29" s="46">
        <f t="shared" si="6"/>
        <v>525</v>
      </c>
      <c r="AQ29" s="46">
        <f t="shared" si="9"/>
        <v>810</v>
      </c>
      <c r="AR29" s="298" t="s">
        <v>654</v>
      </c>
      <c r="AS29" s="132" t="s">
        <v>655</v>
      </c>
      <c r="AT29" s="439"/>
      <c r="AU29" s="46"/>
      <c r="AV29" s="254" t="s">
        <v>2004</v>
      </c>
      <c r="AW29" s="254"/>
      <c r="AX29" s="254"/>
      <c r="AY29" s="254"/>
      <c r="AZ29" s="254"/>
      <c r="BA29" s="254"/>
      <c r="BB29" s="254"/>
      <c r="BC29" s="254"/>
      <c r="BD29" s="507">
        <f t="shared" si="10"/>
        <v>0</v>
      </c>
      <c r="BE29" s="254"/>
      <c r="BF29" s="254"/>
      <c r="BG29" s="252" t="s">
        <v>130</v>
      </c>
      <c r="BH29" s="48"/>
      <c r="BI29" s="299"/>
      <c r="BJ29" s="299"/>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48"/>
      <c r="FD29" s="48"/>
      <c r="FE29" s="48"/>
      <c r="FF29" s="48"/>
      <c r="FG29" s="48"/>
      <c r="FH29" s="48"/>
      <c r="FI29" s="48"/>
      <c r="FJ29" s="48"/>
      <c r="FK29" s="48"/>
      <c r="FL29" s="48"/>
      <c r="FM29" s="48"/>
      <c r="FN29" s="48"/>
      <c r="FO29" s="48"/>
      <c r="FP29" s="48"/>
      <c r="FQ29" s="289"/>
    </row>
    <row r="30" spans="1:173" s="47" customFormat="1" ht="37.5" customHeight="1">
      <c r="A30" s="46" t="s">
        <v>143</v>
      </c>
      <c r="B30" s="46">
        <v>1</v>
      </c>
      <c r="C30" s="46" t="s">
        <v>1994</v>
      </c>
      <c r="D30" s="46">
        <v>27157</v>
      </c>
      <c r="E30" s="107" t="s">
        <v>660</v>
      </c>
      <c r="F30" s="107" t="s">
        <v>661</v>
      </c>
      <c r="G30" s="107"/>
      <c r="H30" s="360" t="s">
        <v>70</v>
      </c>
      <c r="I30" s="421">
        <v>45292</v>
      </c>
      <c r="J30" s="421">
        <v>45717</v>
      </c>
      <c r="K30" s="256">
        <f>J30-I30</f>
        <v>425</v>
      </c>
      <c r="L30" s="444" t="s">
        <v>619</v>
      </c>
      <c r="M30" s="247" t="s">
        <v>103</v>
      </c>
      <c r="N30" s="247"/>
      <c r="O30" s="254" t="s">
        <v>69</v>
      </c>
      <c r="P30" s="254" t="s">
        <v>115</v>
      </c>
      <c r="Q30" s="254" t="s">
        <v>146</v>
      </c>
      <c r="R30" s="254"/>
      <c r="S30" s="254" t="s">
        <v>135</v>
      </c>
      <c r="T30" s="254" t="s">
        <v>147</v>
      </c>
      <c r="U30" s="254" t="s">
        <v>662</v>
      </c>
      <c r="V30" s="254" t="s">
        <v>610</v>
      </c>
      <c r="W30" s="248" t="s">
        <v>149</v>
      </c>
      <c r="X30" s="46" t="s">
        <v>77</v>
      </c>
      <c r="Y30" s="254" t="s">
        <v>612</v>
      </c>
      <c r="Z30" s="248" t="s">
        <v>108</v>
      </c>
      <c r="AA30" s="248">
        <v>5</v>
      </c>
      <c r="AB30" s="248">
        <v>5</v>
      </c>
      <c r="AC30" s="248">
        <v>5</v>
      </c>
      <c r="AD30" s="248">
        <v>5</v>
      </c>
      <c r="AE30" s="248">
        <v>3</v>
      </c>
      <c r="AF30" s="248">
        <v>3</v>
      </c>
      <c r="AG30" s="248">
        <v>5</v>
      </c>
      <c r="AH30" s="248">
        <f t="shared" si="5"/>
        <v>465</v>
      </c>
      <c r="AI30" s="248">
        <v>5</v>
      </c>
      <c r="AJ30" s="248">
        <v>5</v>
      </c>
      <c r="AK30" s="248">
        <v>2</v>
      </c>
      <c r="AL30" s="248">
        <v>3</v>
      </c>
      <c r="AM30" s="248">
        <v>3</v>
      </c>
      <c r="AN30" s="248">
        <v>5</v>
      </c>
      <c r="AO30" s="248">
        <v>3</v>
      </c>
      <c r="AP30" s="46">
        <f t="shared" si="6"/>
        <v>390</v>
      </c>
      <c r="AQ30" s="254">
        <f t="shared" si="9"/>
        <v>855</v>
      </c>
      <c r="AR30" s="122" t="s">
        <v>663</v>
      </c>
      <c r="AS30" s="328" t="s">
        <v>664</v>
      </c>
      <c r="AT30" s="439">
        <v>300000</v>
      </c>
      <c r="AU30" s="261"/>
      <c r="AV30" s="324" t="s">
        <v>1999</v>
      </c>
      <c r="AW30" s="261"/>
      <c r="AX30" s="261"/>
      <c r="AY30" s="458">
        <v>25557</v>
      </c>
      <c r="AZ30" s="458">
        <v>13000</v>
      </c>
      <c r="BA30" s="659">
        <v>6000</v>
      </c>
      <c r="BB30" s="261"/>
      <c r="BC30" s="261"/>
      <c r="BD30" s="507">
        <f t="shared" si="10"/>
        <v>44557</v>
      </c>
      <c r="BE30" s="596">
        <v>45778</v>
      </c>
      <c r="BF30" s="596">
        <v>46113</v>
      </c>
      <c r="BG30" s="254" t="s">
        <v>115</v>
      </c>
      <c r="BH30" s="48"/>
      <c r="BI30" s="263"/>
      <c r="BJ30" s="263"/>
      <c r="BK30" s="263"/>
      <c r="BL30" s="263"/>
      <c r="BM30" s="263"/>
      <c r="BN30" s="263"/>
      <c r="BO30" s="263"/>
      <c r="BP30" s="263"/>
      <c r="BQ30" s="263"/>
      <c r="BR30" s="263"/>
      <c r="BS30" s="263"/>
      <c r="BT30" s="263"/>
      <c r="BU30" s="263"/>
      <c r="BV30" s="263"/>
      <c r="BW30" s="263"/>
      <c r="BX30" s="263"/>
      <c r="BY30" s="263"/>
      <c r="BZ30" s="263"/>
      <c r="CA30" s="263"/>
      <c r="CB30" s="263"/>
      <c r="CC30" s="263"/>
      <c r="CD30" s="263"/>
      <c r="CE30" s="263"/>
      <c r="CF30" s="263"/>
      <c r="CG30" s="263"/>
      <c r="CH30" s="263"/>
      <c r="CI30" s="263"/>
      <c r="CJ30" s="263"/>
      <c r="CK30" s="263"/>
      <c r="CL30" s="263"/>
      <c r="CM30" s="263"/>
      <c r="CN30" s="263"/>
      <c r="CO30" s="263"/>
      <c r="CP30" s="263"/>
      <c r="CQ30" s="263"/>
      <c r="CR30" s="263"/>
      <c r="CS30" s="263"/>
      <c r="CT30" s="263"/>
      <c r="CU30" s="263"/>
      <c r="CV30" s="263"/>
      <c r="CW30" s="263"/>
      <c r="CX30" s="263"/>
      <c r="CY30" s="263"/>
      <c r="CZ30" s="263"/>
      <c r="DA30" s="263"/>
      <c r="DB30" s="263"/>
      <c r="DC30" s="263"/>
      <c r="DD30" s="263"/>
      <c r="DE30" s="263"/>
      <c r="DF30" s="263"/>
      <c r="DG30" s="263"/>
      <c r="DH30" s="263"/>
      <c r="DI30" s="263"/>
      <c r="DJ30" s="263"/>
      <c r="DK30" s="263"/>
      <c r="DL30" s="263"/>
      <c r="DM30" s="263"/>
      <c r="DN30" s="263"/>
      <c r="DO30" s="263"/>
      <c r="DP30" s="263"/>
      <c r="DQ30" s="263"/>
      <c r="DR30" s="263"/>
      <c r="DS30" s="263"/>
      <c r="DT30" s="263"/>
      <c r="DU30" s="263"/>
      <c r="DV30" s="263"/>
      <c r="DW30" s="263"/>
      <c r="DX30" s="263"/>
      <c r="DY30" s="263"/>
      <c r="DZ30" s="263"/>
      <c r="EA30" s="263"/>
      <c r="EB30" s="263"/>
      <c r="EC30" s="263"/>
      <c r="ED30" s="263"/>
      <c r="EE30" s="263"/>
      <c r="EF30" s="263"/>
      <c r="EG30" s="263"/>
      <c r="EH30" s="263"/>
      <c r="EI30" s="263"/>
      <c r="EJ30" s="263"/>
      <c r="EK30" s="263"/>
      <c r="EL30" s="263"/>
      <c r="EM30" s="263"/>
      <c r="EN30" s="263"/>
      <c r="EO30" s="263"/>
      <c r="EP30" s="263"/>
      <c r="EQ30" s="263"/>
      <c r="ER30" s="263"/>
      <c r="ES30" s="263"/>
      <c r="ET30" s="263"/>
      <c r="EU30" s="263"/>
      <c r="EV30" s="263"/>
      <c r="EW30" s="263"/>
      <c r="EX30" s="263"/>
      <c r="EY30" s="263"/>
      <c r="EZ30" s="263"/>
      <c r="FA30" s="263"/>
      <c r="FB30" s="263"/>
      <c r="FC30" s="263"/>
      <c r="FD30" s="263"/>
      <c r="FE30" s="263"/>
      <c r="FF30" s="263"/>
      <c r="FG30" s="263"/>
      <c r="FH30" s="263"/>
      <c r="FI30" s="263"/>
      <c r="FJ30" s="263"/>
      <c r="FK30" s="263"/>
      <c r="FL30" s="263"/>
      <c r="FM30" s="263"/>
      <c r="FN30" s="263"/>
      <c r="FO30" s="263"/>
      <c r="FP30" s="263"/>
      <c r="FQ30" s="733"/>
    </row>
    <row r="31" spans="1:173" s="54" customFormat="1" ht="127.2" customHeight="1">
      <c r="A31" s="46"/>
      <c r="B31" s="46">
        <v>1</v>
      </c>
      <c r="C31" s="601"/>
      <c r="D31" s="612"/>
      <c r="E31" s="107" t="s">
        <v>733</v>
      </c>
      <c r="F31" s="583" t="s">
        <v>2273</v>
      </c>
      <c r="G31" s="114" t="s">
        <v>2274</v>
      </c>
      <c r="H31" s="360">
        <v>45536</v>
      </c>
      <c r="I31" s="421">
        <v>45536</v>
      </c>
      <c r="J31" s="421">
        <v>45748</v>
      </c>
      <c r="K31" s="256">
        <f>J31-I31</f>
        <v>212</v>
      </c>
      <c r="L31" s="444" t="s">
        <v>619</v>
      </c>
      <c r="M31" s="249" t="s">
        <v>68</v>
      </c>
      <c r="N31" s="249"/>
      <c r="O31" s="254" t="s">
        <v>631</v>
      </c>
      <c r="P31" s="254" t="s">
        <v>115</v>
      </c>
      <c r="Q31" s="254" t="s">
        <v>133</v>
      </c>
      <c r="R31" s="254" t="s">
        <v>734</v>
      </c>
      <c r="S31" s="254" t="s">
        <v>135</v>
      </c>
      <c r="T31" s="254" t="s">
        <v>135</v>
      </c>
      <c r="U31" s="254" t="s">
        <v>136</v>
      </c>
      <c r="V31" s="254" t="s">
        <v>610</v>
      </c>
      <c r="W31" s="254" t="s">
        <v>137</v>
      </c>
      <c r="X31" s="46" t="s">
        <v>77</v>
      </c>
      <c r="Y31" s="254" t="s">
        <v>138</v>
      </c>
      <c r="Z31" s="254" t="s">
        <v>108</v>
      </c>
      <c r="AA31" s="254">
        <v>5</v>
      </c>
      <c r="AB31" s="254">
        <v>5</v>
      </c>
      <c r="AC31" s="254">
        <v>2</v>
      </c>
      <c r="AD31" s="254">
        <v>5</v>
      </c>
      <c r="AE31" s="254">
        <v>3</v>
      </c>
      <c r="AF31" s="254">
        <v>3</v>
      </c>
      <c r="AG31" s="254">
        <v>3</v>
      </c>
      <c r="AH31" s="248">
        <f t="shared" si="5"/>
        <v>390</v>
      </c>
      <c r="AI31" s="254">
        <v>5</v>
      </c>
      <c r="AJ31" s="254">
        <v>5</v>
      </c>
      <c r="AK31" s="254">
        <v>3</v>
      </c>
      <c r="AL31" s="254">
        <v>5</v>
      </c>
      <c r="AM31" s="254">
        <v>5</v>
      </c>
      <c r="AN31" s="254">
        <v>3</v>
      </c>
      <c r="AO31" s="254">
        <v>5</v>
      </c>
      <c r="AP31" s="46">
        <f t="shared" si="6"/>
        <v>465</v>
      </c>
      <c r="AQ31" s="254">
        <f t="shared" si="9"/>
        <v>855</v>
      </c>
      <c r="AR31" s="122" t="s">
        <v>2275</v>
      </c>
      <c r="AS31" s="122" t="s">
        <v>2282</v>
      </c>
      <c r="AT31" s="635" t="s">
        <v>2277</v>
      </c>
      <c r="AV31" s="122" t="s">
        <v>2279</v>
      </c>
      <c r="AW31" s="635" t="s">
        <v>2278</v>
      </c>
      <c r="AX31" s="254"/>
      <c r="AY31" s="254"/>
      <c r="AZ31" s="254"/>
      <c r="BA31" s="254"/>
      <c r="BB31" s="254"/>
      <c r="BC31" s="254"/>
      <c r="BD31" s="507">
        <f t="shared" si="10"/>
        <v>0</v>
      </c>
      <c r="BE31" s="747">
        <v>46023</v>
      </c>
      <c r="BF31" s="747">
        <v>46357</v>
      </c>
      <c r="BG31" s="254" t="s">
        <v>115</v>
      </c>
      <c r="BH31" s="749" t="s">
        <v>2280</v>
      </c>
      <c r="BI31" s="748" t="s">
        <v>2281</v>
      </c>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48"/>
      <c r="DY31" s="48"/>
      <c r="DZ31" s="48"/>
      <c r="EA31" s="48"/>
      <c r="EB31" s="48"/>
      <c r="EC31" s="48"/>
      <c r="ED31" s="48"/>
      <c r="EE31" s="48"/>
      <c r="EF31" s="48"/>
      <c r="EG31" s="48"/>
      <c r="EH31" s="48"/>
      <c r="EI31" s="48"/>
      <c r="EJ31" s="48"/>
      <c r="EK31" s="48"/>
      <c r="EL31" s="48"/>
      <c r="EM31" s="48"/>
      <c r="EN31" s="48"/>
      <c r="EO31" s="48"/>
      <c r="EP31" s="48"/>
      <c r="EQ31" s="48"/>
      <c r="ER31" s="48"/>
      <c r="ES31" s="48"/>
      <c r="ET31" s="48"/>
      <c r="EU31" s="48"/>
      <c r="EV31" s="48"/>
      <c r="EW31" s="48"/>
      <c r="EX31" s="48"/>
      <c r="EY31" s="48"/>
      <c r="EZ31" s="48"/>
      <c r="FA31" s="48"/>
      <c r="FB31" s="48"/>
      <c r="FC31" s="48"/>
      <c r="FD31" s="48"/>
      <c r="FE31" s="48"/>
      <c r="FF31" s="48"/>
      <c r="FG31" s="48"/>
      <c r="FH31" s="48"/>
      <c r="FI31" s="48"/>
      <c r="FJ31" s="48"/>
      <c r="FK31" s="48"/>
      <c r="FL31" s="48"/>
      <c r="FM31" s="48"/>
      <c r="FN31" s="48"/>
      <c r="FO31" s="48"/>
      <c r="FP31" s="48"/>
      <c r="FQ31" s="48"/>
    </row>
    <row r="32" spans="1:173" s="319" customFormat="1" ht="45" customHeight="1">
      <c r="A32" s="46"/>
      <c r="B32" s="46"/>
      <c r="C32" s="252"/>
      <c r="D32" s="46"/>
      <c r="E32" s="768" t="s">
        <v>2500</v>
      </c>
      <c r="F32" s="763" t="s">
        <v>2392</v>
      </c>
      <c r="G32" s="769" t="s">
        <v>2393</v>
      </c>
      <c r="H32" s="421">
        <v>45961</v>
      </c>
      <c r="I32" s="360">
        <v>45960</v>
      </c>
      <c r="J32" s="360">
        <v>45976</v>
      </c>
      <c r="K32" s="256">
        <f>J32-I32</f>
        <v>16</v>
      </c>
      <c r="L32" s="609" t="s">
        <v>619</v>
      </c>
      <c r="M32" s="249" t="s">
        <v>68</v>
      </c>
      <c r="N32" s="254" t="s">
        <v>86</v>
      </c>
      <c r="O32" s="254" t="s">
        <v>631</v>
      </c>
      <c r="P32" s="254" t="s">
        <v>115</v>
      </c>
      <c r="Q32" s="254" t="s">
        <v>71</v>
      </c>
      <c r="R32" s="254" t="s">
        <v>935</v>
      </c>
      <c r="S32" s="254" t="s">
        <v>138</v>
      </c>
      <c r="T32" s="254" t="s">
        <v>78</v>
      </c>
      <c r="U32" s="487" t="s">
        <v>620</v>
      </c>
      <c r="V32" s="254" t="s">
        <v>635</v>
      </c>
      <c r="W32" s="254" t="s">
        <v>85</v>
      </c>
      <c r="X32" s="46" t="s">
        <v>77</v>
      </c>
      <c r="Y32" s="487" t="s">
        <v>78</v>
      </c>
      <c r="Z32" s="254" t="s">
        <v>108</v>
      </c>
      <c r="AA32" s="487">
        <v>5</v>
      </c>
      <c r="AB32" s="487">
        <v>1</v>
      </c>
      <c r="AC32" s="487">
        <v>5</v>
      </c>
      <c r="AD32" s="487">
        <v>3</v>
      </c>
      <c r="AE32" s="487">
        <v>0</v>
      </c>
      <c r="AF32" s="489">
        <v>3</v>
      </c>
      <c r="AG32" s="487">
        <v>3</v>
      </c>
      <c r="AH32" s="487">
        <f t="shared" si="5"/>
        <v>300</v>
      </c>
      <c r="AI32" s="487">
        <v>5</v>
      </c>
      <c r="AJ32" s="487">
        <v>5</v>
      </c>
      <c r="AK32" s="487">
        <v>4</v>
      </c>
      <c r="AL32" s="487">
        <v>3</v>
      </c>
      <c r="AM32" s="487">
        <v>5</v>
      </c>
      <c r="AN32" s="252">
        <v>5</v>
      </c>
      <c r="AO32" s="487">
        <v>5</v>
      </c>
      <c r="AP32" s="132">
        <f t="shared" si="6"/>
        <v>480</v>
      </c>
      <c r="AQ32" s="254">
        <f t="shared" si="9"/>
        <v>780</v>
      </c>
      <c r="AR32" s="439" t="s">
        <v>2019</v>
      </c>
      <c r="AS32" s="261"/>
      <c r="AT32" s="261"/>
      <c r="AU32" s="261"/>
      <c r="AV32" s="261" t="s">
        <v>2005</v>
      </c>
      <c r="AW32" s="261"/>
      <c r="AX32" s="261"/>
      <c r="AY32" s="261"/>
      <c r="AZ32" s="261"/>
      <c r="BA32" s="261"/>
      <c r="BB32" s="261"/>
      <c r="BC32" s="261"/>
      <c r="BD32" s="507">
        <f t="shared" si="10"/>
        <v>0</v>
      </c>
      <c r="BE32" s="252"/>
      <c r="BF32" s="261"/>
      <c r="BG32" s="252" t="s">
        <v>641</v>
      </c>
      <c r="BH32" s="299"/>
      <c r="BI32" s="299"/>
      <c r="BJ32" s="299"/>
      <c r="BK32" s="299"/>
      <c r="BL32" s="299"/>
      <c r="BM32" s="299"/>
      <c r="BN32" s="299"/>
      <c r="BO32" s="299"/>
      <c r="BP32" s="299"/>
      <c r="BQ32" s="299"/>
      <c r="BR32" s="299"/>
      <c r="BS32" s="299"/>
      <c r="BT32" s="299"/>
      <c r="BU32" s="299"/>
      <c r="BV32" s="299"/>
      <c r="BW32" s="299"/>
      <c r="BX32" s="299"/>
      <c r="BY32" s="299"/>
      <c r="BZ32" s="299"/>
      <c r="CA32" s="299"/>
      <c r="CB32" s="299"/>
      <c r="CC32" s="299"/>
      <c r="CD32" s="299"/>
      <c r="CE32" s="299"/>
      <c r="CF32" s="299"/>
      <c r="CG32" s="299"/>
      <c r="CH32" s="299"/>
      <c r="CI32" s="299"/>
      <c r="CJ32" s="299"/>
      <c r="CK32" s="299"/>
      <c r="CL32" s="299"/>
      <c r="CM32" s="299"/>
      <c r="CN32" s="299"/>
      <c r="CO32" s="299"/>
      <c r="CP32" s="299"/>
      <c r="CQ32" s="299"/>
      <c r="CR32" s="299"/>
      <c r="CS32" s="299"/>
      <c r="CT32" s="299"/>
      <c r="CU32" s="299"/>
      <c r="CV32" s="299"/>
      <c r="CW32" s="299"/>
      <c r="CX32" s="299"/>
      <c r="CY32" s="299"/>
      <c r="CZ32" s="299"/>
      <c r="DA32" s="299"/>
      <c r="DB32" s="299"/>
      <c r="DC32" s="299"/>
      <c r="DD32" s="299"/>
      <c r="DE32" s="299"/>
      <c r="DF32" s="299"/>
      <c r="DG32" s="299"/>
      <c r="DH32" s="299"/>
      <c r="DI32" s="299"/>
      <c r="DJ32" s="299"/>
      <c r="DK32" s="299"/>
      <c r="DL32" s="299"/>
      <c r="DM32" s="299"/>
      <c r="DN32" s="299"/>
      <c r="DO32" s="299"/>
      <c r="DP32" s="299"/>
      <c r="DQ32" s="299"/>
      <c r="DR32" s="299"/>
      <c r="DS32" s="299"/>
      <c r="DT32" s="299"/>
      <c r="DU32" s="299"/>
      <c r="DV32" s="299"/>
      <c r="DW32" s="299"/>
      <c r="DX32" s="299"/>
      <c r="DY32" s="299"/>
      <c r="DZ32" s="299"/>
      <c r="EA32" s="299"/>
      <c r="EB32" s="299"/>
      <c r="EC32" s="299"/>
      <c r="ED32" s="299"/>
      <c r="EE32" s="299"/>
      <c r="EF32" s="299"/>
      <c r="EG32" s="299"/>
      <c r="EH32" s="299"/>
      <c r="EI32" s="299"/>
      <c r="EJ32" s="299"/>
      <c r="EK32" s="299"/>
      <c r="EL32" s="299"/>
      <c r="EM32" s="299"/>
      <c r="EN32" s="299"/>
      <c r="EO32" s="299"/>
      <c r="EP32" s="299"/>
      <c r="EQ32" s="299"/>
      <c r="ER32" s="299"/>
      <c r="ES32" s="299"/>
      <c r="ET32" s="299"/>
      <c r="EU32" s="299"/>
      <c r="EV32" s="299"/>
      <c r="EW32" s="299"/>
      <c r="EX32" s="299"/>
      <c r="EY32" s="299"/>
      <c r="EZ32" s="299"/>
      <c r="FA32" s="299"/>
      <c r="FB32" s="299"/>
      <c r="FC32" s="299"/>
      <c r="FD32" s="299"/>
      <c r="FE32" s="299"/>
      <c r="FF32" s="299"/>
      <c r="FG32" s="299"/>
      <c r="FH32" s="299"/>
      <c r="FI32" s="299"/>
      <c r="FJ32" s="299"/>
      <c r="FK32" s="299"/>
      <c r="FL32" s="299"/>
      <c r="FM32" s="299"/>
      <c r="FN32" s="299"/>
      <c r="FO32" s="299"/>
      <c r="FP32" s="299"/>
      <c r="FQ32" s="299"/>
    </row>
    <row r="33" spans="1:173" s="295" customFormat="1" ht="48.6" customHeight="1">
      <c r="A33" s="46"/>
      <c r="B33" s="46">
        <v>1</v>
      </c>
      <c r="C33" s="46" t="s">
        <v>780</v>
      </c>
      <c r="D33" s="46"/>
      <c r="E33" s="765" t="s">
        <v>2518</v>
      </c>
      <c r="F33" s="763" t="s">
        <v>2453</v>
      </c>
      <c r="G33" s="764" t="s">
        <v>2454</v>
      </c>
      <c r="H33" s="360">
        <v>45758</v>
      </c>
      <c r="I33" s="421">
        <v>45761</v>
      </c>
      <c r="J33" s="421">
        <v>45777</v>
      </c>
      <c r="K33" s="256">
        <f>J33-I33</f>
        <v>16</v>
      </c>
      <c r="L33" s="609" t="s">
        <v>619</v>
      </c>
      <c r="M33" s="252" t="s">
        <v>169</v>
      </c>
      <c r="N33" s="250" t="s">
        <v>86</v>
      </c>
      <c r="O33" s="254" t="s">
        <v>631</v>
      </c>
      <c r="P33" s="254" t="s">
        <v>115</v>
      </c>
      <c r="Q33" s="252" t="s">
        <v>71</v>
      </c>
      <c r="R33" s="254" t="s">
        <v>753</v>
      </c>
      <c r="S33" s="254" t="s">
        <v>758</v>
      </c>
      <c r="T33" s="254" t="s">
        <v>97</v>
      </c>
      <c r="U33" s="254" t="s">
        <v>620</v>
      </c>
      <c r="V33" s="254" t="s">
        <v>635</v>
      </c>
      <c r="W33" s="254" t="s">
        <v>85</v>
      </c>
      <c r="X33" s="46" t="s">
        <v>77</v>
      </c>
      <c r="Y33" s="46" t="s">
        <v>78</v>
      </c>
      <c r="Z33" s="328" t="s">
        <v>613</v>
      </c>
      <c r="AA33" s="46">
        <v>3</v>
      </c>
      <c r="AB33" s="46">
        <v>5</v>
      </c>
      <c r="AC33" s="46">
        <v>3</v>
      </c>
      <c r="AD33" s="46">
        <v>5</v>
      </c>
      <c r="AE33" s="46">
        <v>3</v>
      </c>
      <c r="AF33" s="46">
        <v>3</v>
      </c>
      <c r="AG33" s="46">
        <v>5</v>
      </c>
      <c r="AH33" s="248">
        <f t="shared" si="5"/>
        <v>405</v>
      </c>
      <c r="AI33" s="46">
        <v>5</v>
      </c>
      <c r="AJ33" s="46">
        <v>5</v>
      </c>
      <c r="AK33" s="46">
        <v>4</v>
      </c>
      <c r="AL33" s="46">
        <v>3</v>
      </c>
      <c r="AM33" s="46">
        <v>3</v>
      </c>
      <c r="AN33" s="46">
        <v>5</v>
      </c>
      <c r="AO33" s="46">
        <v>5</v>
      </c>
      <c r="AP33" s="46">
        <f t="shared" si="6"/>
        <v>450</v>
      </c>
      <c r="AQ33" s="46">
        <f t="shared" si="9"/>
        <v>855</v>
      </c>
      <c r="AR33" s="122" t="s">
        <v>781</v>
      </c>
      <c r="AS33" s="122" t="s">
        <v>782</v>
      </c>
      <c r="AT33" s="439">
        <v>10000</v>
      </c>
      <c r="AU33" s="261"/>
      <c r="AV33" s="324" t="s">
        <v>2005</v>
      </c>
      <c r="AW33" s="261"/>
      <c r="AX33" s="261"/>
      <c r="AY33" s="261"/>
      <c r="AZ33" s="261"/>
      <c r="BA33" s="261"/>
      <c r="BB33" s="261"/>
      <c r="BC33" s="261"/>
      <c r="BD33" s="507">
        <f t="shared" si="10"/>
        <v>0</v>
      </c>
      <c r="BE33" s="596">
        <v>45870</v>
      </c>
      <c r="BF33" s="596">
        <v>46204</v>
      </c>
      <c r="BG33" s="254" t="s">
        <v>115</v>
      </c>
      <c r="BH33" s="299"/>
      <c r="BI33" s="299"/>
      <c r="BJ33" s="299"/>
      <c r="BK33" s="299"/>
      <c r="BL33" s="299"/>
      <c r="BM33" s="299"/>
      <c r="BN33" s="299"/>
      <c r="BO33" s="299"/>
      <c r="BP33" s="299"/>
      <c r="BQ33" s="299"/>
      <c r="BR33" s="299"/>
      <c r="BS33" s="299"/>
      <c r="BT33" s="299"/>
      <c r="BU33" s="299"/>
      <c r="BV33" s="299"/>
      <c r="BW33" s="299"/>
      <c r="BX33" s="299"/>
      <c r="BY33" s="299"/>
      <c r="BZ33" s="299"/>
      <c r="CA33" s="299"/>
      <c r="CB33" s="299"/>
      <c r="CC33" s="299"/>
      <c r="CD33" s="299"/>
      <c r="CE33" s="299"/>
      <c r="CF33" s="299"/>
      <c r="CG33" s="299"/>
      <c r="CH33" s="299"/>
      <c r="CI33" s="299"/>
      <c r="CJ33" s="299"/>
      <c r="CK33" s="299"/>
      <c r="CL33" s="299"/>
      <c r="CM33" s="299"/>
      <c r="CN33" s="299"/>
      <c r="CO33" s="299"/>
      <c r="CP33" s="299"/>
      <c r="CQ33" s="299"/>
      <c r="CR33" s="299"/>
      <c r="CS33" s="299"/>
      <c r="CT33" s="299"/>
      <c r="CU33" s="299"/>
      <c r="CV33" s="299"/>
      <c r="CW33" s="299"/>
      <c r="CX33" s="299"/>
      <c r="CY33" s="299"/>
      <c r="CZ33" s="299"/>
      <c r="DA33" s="299"/>
      <c r="DB33" s="299"/>
      <c r="DC33" s="299"/>
      <c r="DD33" s="299"/>
      <c r="DE33" s="299"/>
      <c r="DF33" s="299"/>
      <c r="DG33" s="299"/>
      <c r="DH33" s="299"/>
      <c r="DI33" s="299"/>
      <c r="DJ33" s="299"/>
      <c r="DK33" s="299"/>
      <c r="DL33" s="299"/>
      <c r="DM33" s="299"/>
      <c r="DN33" s="299"/>
      <c r="DO33" s="299"/>
      <c r="DP33" s="299"/>
      <c r="DQ33" s="299"/>
      <c r="DR33" s="299"/>
      <c r="DS33" s="299"/>
      <c r="DT33" s="299"/>
      <c r="DU33" s="299"/>
      <c r="DV33" s="299"/>
      <c r="DW33" s="299"/>
      <c r="DX33" s="299"/>
      <c r="DY33" s="299"/>
      <c r="DZ33" s="299"/>
      <c r="EA33" s="299"/>
      <c r="EB33" s="299"/>
      <c r="EC33" s="299"/>
      <c r="ED33" s="299"/>
      <c r="EE33" s="299"/>
      <c r="EF33" s="299"/>
      <c r="EG33" s="299"/>
      <c r="EH33" s="299"/>
      <c r="EI33" s="299"/>
      <c r="EJ33" s="299"/>
      <c r="EK33" s="299"/>
      <c r="EL33" s="299"/>
      <c r="EM33" s="299"/>
      <c r="EN33" s="299"/>
      <c r="EO33" s="299"/>
      <c r="EP33" s="299"/>
      <c r="EQ33" s="299"/>
      <c r="ER33" s="299"/>
      <c r="ES33" s="299"/>
      <c r="ET33" s="299"/>
      <c r="EU33" s="299"/>
      <c r="EV33" s="299"/>
      <c r="EW33" s="299"/>
      <c r="EX33" s="299"/>
      <c r="EY33" s="299"/>
      <c r="EZ33" s="299"/>
      <c r="FA33" s="299"/>
      <c r="FB33" s="299"/>
      <c r="FC33" s="299"/>
      <c r="FD33" s="299"/>
      <c r="FE33" s="299"/>
      <c r="FF33" s="299"/>
      <c r="FG33" s="299"/>
      <c r="FH33" s="299"/>
      <c r="FI33" s="299"/>
      <c r="FJ33" s="299"/>
      <c r="FK33" s="299"/>
      <c r="FL33" s="299"/>
      <c r="FM33" s="299"/>
      <c r="FN33" s="299"/>
      <c r="FO33" s="299"/>
      <c r="FP33" s="299"/>
      <c r="FQ33" s="299"/>
    </row>
    <row r="34" spans="1:173" s="295" customFormat="1" ht="112.5" customHeight="1">
      <c r="A34" s="46"/>
      <c r="B34" s="46"/>
      <c r="C34" s="109"/>
      <c r="D34" s="46"/>
      <c r="E34" s="783" t="s">
        <v>2545</v>
      </c>
      <c r="F34" s="578" t="s">
        <v>2546</v>
      </c>
      <c r="G34" s="578"/>
      <c r="H34" s="360">
        <v>45964</v>
      </c>
      <c r="I34" s="360"/>
      <c r="J34" s="360"/>
      <c r="K34" s="685"/>
      <c r="L34" s="613" t="s">
        <v>606</v>
      </c>
      <c r="M34" s="247" t="s">
        <v>103</v>
      </c>
      <c r="N34" s="250"/>
      <c r="O34" s="705" t="s">
        <v>194</v>
      </c>
      <c r="P34" s="254" t="s">
        <v>609</v>
      </c>
      <c r="Q34" s="254" t="s">
        <v>87</v>
      </c>
      <c r="R34" s="254"/>
      <c r="S34" s="254"/>
      <c r="T34" s="254"/>
      <c r="U34" s="254"/>
      <c r="V34" s="254" t="s">
        <v>2205</v>
      </c>
      <c r="W34" s="254"/>
      <c r="X34" s="46" t="s">
        <v>77</v>
      </c>
      <c r="Y34" s="46"/>
      <c r="Z34" s="249" t="s">
        <v>108</v>
      </c>
      <c r="AA34" s="248">
        <v>5</v>
      </c>
      <c r="AB34" s="248">
        <v>5</v>
      </c>
      <c r="AC34" s="248">
        <v>5</v>
      </c>
      <c r="AD34" s="248">
        <v>5</v>
      </c>
      <c r="AE34" s="248">
        <v>3</v>
      </c>
      <c r="AF34" s="248">
        <v>3</v>
      </c>
      <c r="AG34" s="248">
        <v>3</v>
      </c>
      <c r="AH34" s="248">
        <f t="shared" si="5"/>
        <v>435</v>
      </c>
      <c r="AI34" s="248">
        <v>3</v>
      </c>
      <c r="AJ34" s="248">
        <v>1</v>
      </c>
      <c r="AK34" s="248">
        <v>1</v>
      </c>
      <c r="AL34" s="248">
        <v>5</v>
      </c>
      <c r="AM34" s="248">
        <v>1</v>
      </c>
      <c r="AN34" s="248">
        <v>1</v>
      </c>
      <c r="AO34" s="248">
        <v>1</v>
      </c>
      <c r="AP34" s="46">
        <f t="shared" si="6"/>
        <v>195</v>
      </c>
      <c r="AQ34" s="46">
        <f t="shared" ref="AQ34:AQ65" si="11">AP34+AH34</f>
        <v>630</v>
      </c>
      <c r="AR34" s="132"/>
      <c r="AS34" s="132"/>
      <c r="AT34" s="439"/>
      <c r="AU34" s="261"/>
      <c r="AV34" s="261"/>
      <c r="AW34" s="261"/>
      <c r="AX34" s="261"/>
      <c r="AY34" s="261"/>
      <c r="AZ34" s="261"/>
      <c r="BA34" s="261"/>
      <c r="BB34" s="261"/>
      <c r="BC34" s="261"/>
      <c r="BD34" s="261"/>
      <c r="BE34" s="261"/>
      <c r="BF34" s="261"/>
      <c r="BG34" s="252"/>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row>
    <row r="35" spans="1:173" s="295" customFormat="1" ht="75" customHeight="1">
      <c r="A35" s="46"/>
      <c r="B35" s="46"/>
      <c r="C35" s="109"/>
      <c r="D35" s="46"/>
      <c r="E35" s="784" t="s">
        <v>2202</v>
      </c>
      <c r="F35" s="578" t="s">
        <v>2201</v>
      </c>
      <c r="G35" s="578"/>
      <c r="H35" s="360">
        <v>45964</v>
      </c>
      <c r="I35" s="360"/>
      <c r="J35" s="360"/>
      <c r="K35" s="685"/>
      <c r="L35" s="613" t="s">
        <v>606</v>
      </c>
      <c r="M35" s="247" t="s">
        <v>103</v>
      </c>
      <c r="N35" s="250"/>
      <c r="O35" s="705" t="s">
        <v>194</v>
      </c>
      <c r="P35" s="254" t="s">
        <v>609</v>
      </c>
      <c r="Q35" s="254" t="s">
        <v>87</v>
      </c>
      <c r="R35" s="254"/>
      <c r="S35" s="254"/>
      <c r="T35" s="254"/>
      <c r="U35" s="254" t="s">
        <v>211</v>
      </c>
      <c r="V35" s="254" t="s">
        <v>2205</v>
      </c>
      <c r="W35" s="254"/>
      <c r="X35" s="46" t="s">
        <v>77</v>
      </c>
      <c r="Y35" s="46"/>
      <c r="Z35" s="249" t="s">
        <v>108</v>
      </c>
      <c r="AA35" s="248">
        <v>5</v>
      </c>
      <c r="AB35" s="248">
        <v>5</v>
      </c>
      <c r="AC35" s="248">
        <v>5</v>
      </c>
      <c r="AD35" s="248">
        <v>5</v>
      </c>
      <c r="AE35" s="248">
        <v>2</v>
      </c>
      <c r="AF35" s="248">
        <v>3</v>
      </c>
      <c r="AG35" s="248">
        <v>3</v>
      </c>
      <c r="AH35" s="248">
        <f t="shared" ref="AH35:AH66" si="12">(AA35*$AA$2)+(AB35*$AB$2)+(AC35*$AC$2)+(AD35*$AD$2)+(AE35*$AE$2)+(AF35*$AF$2)+(AG35*$AG$2)</f>
        <v>420</v>
      </c>
      <c r="AI35" s="248"/>
      <c r="AJ35" s="248"/>
      <c r="AK35" s="248"/>
      <c r="AL35" s="248"/>
      <c r="AM35" s="248"/>
      <c r="AN35" s="248"/>
      <c r="AO35" s="248"/>
      <c r="AP35" s="46">
        <f t="shared" ref="AP35:AP42" si="13">(AI35*$AI$2)+(AJ35*$AJ$2)+(AK35*$AK$2)+(AL35*$AL$2)+(AM35*$AM$2)+(AN35*$AN$2)+(AO35*$AO$2)</f>
        <v>0</v>
      </c>
      <c r="AQ35" s="46">
        <f t="shared" si="11"/>
        <v>420</v>
      </c>
      <c r="AR35" s="132"/>
      <c r="AS35" s="132"/>
      <c r="AT35" s="439"/>
      <c r="AU35" s="261"/>
      <c r="AV35" s="261"/>
      <c r="AW35" s="261"/>
      <c r="AX35" s="261"/>
      <c r="AY35" s="261"/>
      <c r="AZ35" s="261"/>
      <c r="BA35" s="261"/>
      <c r="BB35" s="261"/>
      <c r="BC35" s="261"/>
      <c r="BD35" s="261"/>
      <c r="BE35" s="261"/>
      <c r="BF35" s="261"/>
      <c r="BG35" s="252"/>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c r="FD35" s="48"/>
      <c r="FE35" s="48"/>
      <c r="FF35" s="48"/>
      <c r="FG35" s="48"/>
      <c r="FH35" s="48"/>
      <c r="FI35" s="48"/>
      <c r="FJ35" s="48"/>
      <c r="FK35" s="48"/>
      <c r="FL35" s="48"/>
      <c r="FM35" s="48"/>
      <c r="FN35" s="48"/>
      <c r="FO35" s="48"/>
      <c r="FP35" s="48"/>
      <c r="FQ35" s="48"/>
    </row>
    <row r="36" spans="1:173" s="319" customFormat="1" ht="50.1" customHeight="1">
      <c r="A36" s="46"/>
      <c r="B36" s="46">
        <v>1</v>
      </c>
      <c r="C36" s="72"/>
      <c r="D36" s="109"/>
      <c r="E36" s="765" t="s">
        <v>2519</v>
      </c>
      <c r="F36" s="763" t="s">
        <v>2455</v>
      </c>
      <c r="G36" s="764" t="s">
        <v>2536</v>
      </c>
      <c r="H36" s="550">
        <v>45776</v>
      </c>
      <c r="I36" s="421">
        <v>45761</v>
      </c>
      <c r="J36" s="421">
        <v>45777</v>
      </c>
      <c r="K36" s="256">
        <f>J36-I36</f>
        <v>16</v>
      </c>
      <c r="L36" s="609" t="s">
        <v>619</v>
      </c>
      <c r="M36" s="252" t="s">
        <v>169</v>
      </c>
      <c r="N36" s="250" t="s">
        <v>86</v>
      </c>
      <c r="O36" s="254" t="s">
        <v>631</v>
      </c>
      <c r="P36" s="254" t="s">
        <v>115</v>
      </c>
      <c r="Q36" s="252" t="s">
        <v>71</v>
      </c>
      <c r="R36" s="254" t="s">
        <v>753</v>
      </c>
      <c r="S36" s="254" t="s">
        <v>784</v>
      </c>
      <c r="T36" s="254" t="s">
        <v>453</v>
      </c>
      <c r="U36" s="254" t="s">
        <v>620</v>
      </c>
      <c r="V36" s="254" t="s">
        <v>635</v>
      </c>
      <c r="W36" s="254" t="s">
        <v>85</v>
      </c>
      <c r="X36" s="46" t="s">
        <v>77</v>
      </c>
      <c r="Y36" s="46" t="s">
        <v>78</v>
      </c>
      <c r="Z36" s="328" t="s">
        <v>613</v>
      </c>
      <c r="AA36" s="46">
        <v>3</v>
      </c>
      <c r="AB36" s="46">
        <v>5</v>
      </c>
      <c r="AC36" s="46">
        <v>3</v>
      </c>
      <c r="AD36" s="46">
        <v>5</v>
      </c>
      <c r="AE36" s="46">
        <v>3</v>
      </c>
      <c r="AF36" s="46">
        <v>3</v>
      </c>
      <c r="AG36" s="46">
        <v>5</v>
      </c>
      <c r="AH36" s="248">
        <f t="shared" si="12"/>
        <v>405</v>
      </c>
      <c r="AI36" s="46">
        <v>5</v>
      </c>
      <c r="AJ36" s="46">
        <v>5</v>
      </c>
      <c r="AK36" s="46">
        <v>4</v>
      </c>
      <c r="AL36" s="46">
        <v>3</v>
      </c>
      <c r="AM36" s="46">
        <v>3</v>
      </c>
      <c r="AN36" s="46">
        <v>5</v>
      </c>
      <c r="AO36" s="46">
        <v>5</v>
      </c>
      <c r="AP36" s="46">
        <f t="shared" si="13"/>
        <v>450</v>
      </c>
      <c r="AQ36" s="46">
        <f t="shared" si="11"/>
        <v>855</v>
      </c>
      <c r="AR36" s="122" t="s">
        <v>781</v>
      </c>
      <c r="AS36" s="122" t="s">
        <v>785</v>
      </c>
      <c r="AT36" s="439">
        <v>10000</v>
      </c>
      <c r="AU36" s="261"/>
      <c r="AV36" s="254" t="s">
        <v>2005</v>
      </c>
      <c r="AW36" s="261"/>
      <c r="AX36" s="261"/>
      <c r="AY36" s="261"/>
      <c r="AZ36" s="261"/>
      <c r="BA36" s="261"/>
      <c r="BB36" s="261"/>
      <c r="BC36" s="261"/>
      <c r="BD36" s="507">
        <f>SUM(AX36:BC36)</f>
        <v>0</v>
      </c>
      <c r="BE36" s="596">
        <v>45870</v>
      </c>
      <c r="BF36" s="596">
        <v>46204</v>
      </c>
      <c r="BG36" s="252" t="s">
        <v>115</v>
      </c>
      <c r="BH36" s="285"/>
      <c r="BI36" s="295"/>
      <c r="BJ36" s="295"/>
      <c r="BK36" s="295"/>
      <c r="BL36" s="295"/>
      <c r="BM36" s="295"/>
      <c r="BN36" s="295"/>
      <c r="BO36" s="295"/>
      <c r="BP36" s="295"/>
      <c r="BQ36" s="295"/>
      <c r="BR36" s="295"/>
      <c r="BS36" s="295"/>
      <c r="BT36" s="295"/>
      <c r="BU36" s="295"/>
      <c r="BV36" s="295"/>
      <c r="BW36" s="295"/>
      <c r="BX36" s="295"/>
      <c r="BY36" s="295"/>
      <c r="BZ36" s="295"/>
      <c r="CA36" s="295"/>
      <c r="CB36" s="295"/>
      <c r="CC36" s="295"/>
      <c r="CD36" s="295"/>
      <c r="CE36" s="295"/>
      <c r="CF36" s="295"/>
      <c r="CG36" s="295"/>
      <c r="CH36" s="295"/>
      <c r="CI36" s="295"/>
      <c r="CJ36" s="295"/>
      <c r="CK36" s="295"/>
      <c r="CL36" s="295"/>
      <c r="CM36" s="295"/>
      <c r="CN36" s="295"/>
      <c r="CO36" s="295"/>
      <c r="CP36" s="295"/>
      <c r="CQ36" s="295"/>
      <c r="CR36" s="295"/>
      <c r="CS36" s="295"/>
      <c r="CT36" s="295"/>
      <c r="CU36" s="295"/>
      <c r="CV36" s="295"/>
      <c r="CW36" s="295"/>
      <c r="CX36" s="295"/>
      <c r="CY36" s="295"/>
      <c r="CZ36" s="295"/>
      <c r="DA36" s="295"/>
      <c r="DB36" s="295"/>
      <c r="DC36" s="295"/>
      <c r="DD36" s="295"/>
      <c r="DE36" s="295"/>
      <c r="DF36" s="295"/>
      <c r="DG36" s="295"/>
      <c r="DH36" s="295"/>
      <c r="DI36" s="295"/>
      <c r="DJ36" s="295"/>
      <c r="DK36" s="295"/>
      <c r="DL36" s="295"/>
      <c r="DM36" s="295"/>
      <c r="DN36" s="295"/>
      <c r="DO36" s="295"/>
      <c r="DP36" s="295"/>
      <c r="DQ36" s="295"/>
      <c r="DR36" s="295"/>
      <c r="DS36" s="295"/>
      <c r="DT36" s="295"/>
      <c r="DU36" s="295"/>
      <c r="DV36" s="295"/>
      <c r="DW36" s="295"/>
      <c r="DX36" s="295"/>
      <c r="DY36" s="295"/>
      <c r="DZ36" s="295"/>
      <c r="EA36" s="295"/>
      <c r="EB36" s="295"/>
      <c r="EC36" s="295"/>
      <c r="ED36" s="295"/>
      <c r="EE36" s="295"/>
      <c r="EF36" s="295"/>
      <c r="EG36" s="295"/>
      <c r="EH36" s="295"/>
      <c r="EI36" s="295"/>
      <c r="EJ36" s="295"/>
      <c r="EK36" s="295"/>
      <c r="EL36" s="295"/>
      <c r="EM36" s="295"/>
      <c r="EN36" s="295"/>
      <c r="EO36" s="295"/>
      <c r="EP36" s="295"/>
      <c r="EQ36" s="295"/>
      <c r="ER36" s="295"/>
      <c r="ES36" s="295"/>
      <c r="ET36" s="295"/>
      <c r="EU36" s="295"/>
      <c r="EV36" s="295"/>
      <c r="EW36" s="295"/>
      <c r="EX36" s="295"/>
      <c r="EY36" s="295"/>
      <c r="EZ36" s="295"/>
      <c r="FA36" s="295"/>
      <c r="FB36" s="295"/>
      <c r="FC36" s="295"/>
      <c r="FD36" s="295"/>
      <c r="FE36" s="295"/>
      <c r="FF36" s="295"/>
      <c r="FG36" s="295"/>
      <c r="FH36" s="295"/>
      <c r="FI36" s="295"/>
      <c r="FJ36" s="295"/>
      <c r="FK36" s="295"/>
      <c r="FL36" s="295"/>
      <c r="FM36" s="295"/>
      <c r="FN36" s="295"/>
      <c r="FO36" s="295"/>
      <c r="FP36" s="295"/>
      <c r="FQ36" s="295"/>
    </row>
    <row r="37" spans="1:173" s="295" customFormat="1" ht="66">
      <c r="A37" s="46"/>
      <c r="B37" s="46">
        <v>1</v>
      </c>
      <c r="C37" s="252"/>
      <c r="D37" s="46"/>
      <c r="E37" s="765" t="s">
        <v>2520</v>
      </c>
      <c r="F37" s="765" t="s">
        <v>2456</v>
      </c>
      <c r="G37" s="766" t="s">
        <v>2457</v>
      </c>
      <c r="H37" s="360">
        <v>45770</v>
      </c>
      <c r="I37" s="421">
        <v>45803</v>
      </c>
      <c r="J37" s="421">
        <v>45838</v>
      </c>
      <c r="K37" s="614">
        <f>J37-I37</f>
        <v>35</v>
      </c>
      <c r="L37" s="609" t="s">
        <v>619</v>
      </c>
      <c r="M37" s="252" t="s">
        <v>169</v>
      </c>
      <c r="N37" s="250" t="s">
        <v>86</v>
      </c>
      <c r="O37" s="254" t="s">
        <v>631</v>
      </c>
      <c r="P37" s="254" t="s">
        <v>115</v>
      </c>
      <c r="Q37" s="252" t="s">
        <v>71</v>
      </c>
      <c r="R37" s="254" t="s">
        <v>753</v>
      </c>
      <c r="S37" s="254" t="s">
        <v>758</v>
      </c>
      <c r="T37" s="254" t="s">
        <v>97</v>
      </c>
      <c r="U37" s="254" t="s">
        <v>620</v>
      </c>
      <c r="V37" s="254" t="s">
        <v>635</v>
      </c>
      <c r="W37" s="254" t="s">
        <v>85</v>
      </c>
      <c r="X37" s="46" t="s">
        <v>77</v>
      </c>
      <c r="Y37" s="46" t="s">
        <v>78</v>
      </c>
      <c r="Z37" s="328" t="s">
        <v>613</v>
      </c>
      <c r="AA37" s="46">
        <v>3</v>
      </c>
      <c r="AB37" s="46">
        <v>5</v>
      </c>
      <c r="AC37" s="46">
        <v>3</v>
      </c>
      <c r="AD37" s="46">
        <v>5</v>
      </c>
      <c r="AE37" s="46">
        <v>3</v>
      </c>
      <c r="AF37" s="46">
        <v>3</v>
      </c>
      <c r="AG37" s="46">
        <v>5</v>
      </c>
      <c r="AH37" s="248">
        <f t="shared" si="12"/>
        <v>405</v>
      </c>
      <c r="AI37" s="46">
        <v>5</v>
      </c>
      <c r="AJ37" s="46">
        <v>5</v>
      </c>
      <c r="AK37" s="46">
        <v>4</v>
      </c>
      <c r="AL37" s="46">
        <v>3</v>
      </c>
      <c r="AM37" s="46">
        <v>3</v>
      </c>
      <c r="AN37" s="46">
        <v>5</v>
      </c>
      <c r="AO37" s="46">
        <v>5</v>
      </c>
      <c r="AP37" s="46">
        <f t="shared" si="13"/>
        <v>450</v>
      </c>
      <c r="AQ37" s="46">
        <f t="shared" si="11"/>
        <v>855</v>
      </c>
      <c r="AR37" s="122" t="s">
        <v>879</v>
      </c>
      <c r="AS37" s="122"/>
      <c r="AT37" s="439" t="s">
        <v>719</v>
      </c>
      <c r="AU37" s="261"/>
      <c r="AV37" s="254" t="s">
        <v>2005</v>
      </c>
      <c r="AW37" s="261"/>
      <c r="AX37" s="261"/>
      <c r="AY37" s="261"/>
      <c r="AZ37" s="261"/>
      <c r="BA37" s="261"/>
      <c r="BB37" s="261"/>
      <c r="BC37" s="261"/>
      <c r="BD37" s="507">
        <f>SUM(AX37:BC37)</f>
        <v>0</v>
      </c>
      <c r="BE37" s="261"/>
      <c r="BF37" s="261"/>
      <c r="BG37" s="252" t="s">
        <v>115</v>
      </c>
      <c r="BH37" s="299"/>
      <c r="BI37" s="299"/>
      <c r="BJ37" s="299"/>
      <c r="BK37" s="299"/>
      <c r="BL37" s="299"/>
      <c r="BM37" s="299"/>
      <c r="BN37" s="299"/>
      <c r="BO37" s="299"/>
      <c r="BP37" s="299"/>
      <c r="BQ37" s="299"/>
      <c r="BR37" s="299"/>
      <c r="BS37" s="299"/>
      <c r="BT37" s="299"/>
      <c r="BU37" s="299"/>
      <c r="BV37" s="299"/>
      <c r="BW37" s="299"/>
      <c r="BX37" s="299"/>
      <c r="BY37" s="299"/>
      <c r="BZ37" s="299"/>
      <c r="CA37" s="299"/>
      <c r="CB37" s="299"/>
      <c r="CC37" s="299"/>
      <c r="CD37" s="299"/>
      <c r="CE37" s="299"/>
      <c r="CF37" s="299"/>
      <c r="CG37" s="299"/>
      <c r="CH37" s="299"/>
      <c r="CI37" s="299"/>
      <c r="CJ37" s="299"/>
      <c r="CK37" s="299"/>
      <c r="CL37" s="299"/>
      <c r="CM37" s="299"/>
      <c r="CN37" s="299"/>
      <c r="CO37" s="299"/>
      <c r="CP37" s="299"/>
      <c r="CQ37" s="299"/>
      <c r="CR37" s="299"/>
      <c r="CS37" s="299"/>
      <c r="CT37" s="299"/>
      <c r="CU37" s="299"/>
      <c r="CV37" s="299"/>
      <c r="CW37" s="299"/>
      <c r="CX37" s="299"/>
      <c r="CY37" s="299"/>
      <c r="CZ37" s="299"/>
      <c r="DA37" s="299"/>
      <c r="DB37" s="299"/>
      <c r="DC37" s="299"/>
      <c r="DD37" s="299"/>
      <c r="DE37" s="299"/>
      <c r="DF37" s="299"/>
      <c r="DG37" s="299"/>
      <c r="DH37" s="299"/>
      <c r="DI37" s="299"/>
      <c r="DJ37" s="299"/>
      <c r="DK37" s="299"/>
      <c r="DL37" s="299"/>
      <c r="DM37" s="299"/>
      <c r="DN37" s="299"/>
      <c r="DO37" s="299"/>
      <c r="DP37" s="299"/>
      <c r="DQ37" s="299"/>
      <c r="DR37" s="299"/>
      <c r="DS37" s="299"/>
      <c r="DT37" s="299"/>
      <c r="DU37" s="299"/>
      <c r="DV37" s="299"/>
      <c r="DW37" s="299"/>
      <c r="DX37" s="299"/>
      <c r="DY37" s="299"/>
      <c r="DZ37" s="299"/>
      <c r="EA37" s="299"/>
      <c r="EB37" s="299"/>
      <c r="EC37" s="299"/>
      <c r="ED37" s="299"/>
      <c r="EE37" s="299"/>
      <c r="EF37" s="299"/>
      <c r="EG37" s="299"/>
      <c r="EH37" s="299"/>
      <c r="EI37" s="299"/>
      <c r="EJ37" s="299"/>
      <c r="EK37" s="299"/>
      <c r="EL37" s="299"/>
      <c r="EM37" s="299"/>
      <c r="EN37" s="299"/>
      <c r="EO37" s="299"/>
      <c r="EP37" s="299"/>
      <c r="EQ37" s="299"/>
      <c r="ER37" s="299"/>
      <c r="ES37" s="299"/>
      <c r="ET37" s="299"/>
      <c r="EU37" s="299"/>
      <c r="EV37" s="299"/>
      <c r="EW37" s="299"/>
      <c r="EX37" s="299"/>
      <c r="EY37" s="299"/>
      <c r="EZ37" s="299"/>
      <c r="FA37" s="299"/>
      <c r="FB37" s="299"/>
      <c r="FC37" s="299"/>
      <c r="FD37" s="299"/>
      <c r="FE37" s="299"/>
      <c r="FF37" s="299"/>
      <c r="FG37" s="299"/>
      <c r="FH37" s="299"/>
      <c r="FI37" s="299"/>
      <c r="FJ37" s="299"/>
      <c r="FK37" s="299"/>
      <c r="FL37" s="299"/>
      <c r="FM37" s="299"/>
      <c r="FN37" s="299"/>
      <c r="FO37" s="299"/>
      <c r="FP37" s="299"/>
      <c r="FQ37" s="299"/>
    </row>
    <row r="38" spans="1:173" s="299" customFormat="1" ht="39.6" customHeight="1">
      <c r="A38" s="46"/>
      <c r="B38" s="46"/>
      <c r="C38" s="109"/>
      <c r="D38" s="46"/>
      <c r="E38" s="150" t="s">
        <v>2232</v>
      </c>
      <c r="F38" s="578" t="s">
        <v>2556</v>
      </c>
      <c r="G38" s="578" t="s">
        <v>2557</v>
      </c>
      <c r="H38" s="360"/>
      <c r="I38" s="360"/>
      <c r="J38" s="360"/>
      <c r="K38" s="685"/>
      <c r="L38" s="613" t="s">
        <v>606</v>
      </c>
      <c r="M38" s="247" t="s">
        <v>103</v>
      </c>
      <c r="N38" s="250"/>
      <c r="O38" s="254" t="s">
        <v>69</v>
      </c>
      <c r="P38" s="254" t="s">
        <v>609</v>
      </c>
      <c r="Q38" s="254"/>
      <c r="R38" s="254" t="s">
        <v>94</v>
      </c>
      <c r="S38" s="254" t="s">
        <v>135</v>
      </c>
      <c r="T38" s="254"/>
      <c r="U38" s="254"/>
      <c r="V38" s="254" t="s">
        <v>2205</v>
      </c>
      <c r="W38" s="254"/>
      <c r="X38" s="46" t="s">
        <v>77</v>
      </c>
      <c r="Y38" s="46"/>
      <c r="Z38" s="249" t="s">
        <v>108</v>
      </c>
      <c r="AA38" s="248">
        <v>5</v>
      </c>
      <c r="AB38" s="248">
        <v>5</v>
      </c>
      <c r="AC38" s="248">
        <v>4</v>
      </c>
      <c r="AD38" s="248">
        <v>5</v>
      </c>
      <c r="AE38" s="248">
        <v>3</v>
      </c>
      <c r="AF38" s="248">
        <v>3</v>
      </c>
      <c r="AG38" s="248">
        <v>3</v>
      </c>
      <c r="AH38" s="248">
        <f t="shared" si="12"/>
        <v>420</v>
      </c>
      <c r="AI38" s="248">
        <v>1</v>
      </c>
      <c r="AJ38" s="248">
        <v>4</v>
      </c>
      <c r="AK38" s="248">
        <v>2</v>
      </c>
      <c r="AL38" s="248">
        <v>3</v>
      </c>
      <c r="AM38" s="248">
        <v>3</v>
      </c>
      <c r="AN38" s="248">
        <v>3</v>
      </c>
      <c r="AO38" s="248">
        <v>3</v>
      </c>
      <c r="AP38" s="46">
        <f t="shared" si="13"/>
        <v>285</v>
      </c>
      <c r="AQ38" s="46">
        <f t="shared" si="11"/>
        <v>705</v>
      </c>
      <c r="AR38" s="132"/>
      <c r="AS38" s="132"/>
      <c r="AT38" s="439"/>
      <c r="AU38" s="261"/>
      <c r="AV38" s="261"/>
      <c r="AW38" s="261"/>
      <c r="AX38" s="261"/>
      <c r="AY38" s="261"/>
      <c r="AZ38" s="261"/>
      <c r="BA38" s="261"/>
      <c r="BB38" s="261"/>
      <c r="BC38" s="261"/>
      <c r="BD38" s="261"/>
      <c r="BE38" s="261"/>
      <c r="BF38" s="261"/>
      <c r="BG38" s="252"/>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c r="CR38" s="48"/>
      <c r="CS38" s="48"/>
      <c r="CT38" s="48"/>
      <c r="CU38" s="48"/>
      <c r="CV38" s="48"/>
      <c r="CW38" s="48"/>
      <c r="CX38" s="48"/>
      <c r="CY38" s="48"/>
      <c r="CZ38" s="48"/>
      <c r="DA38" s="48"/>
      <c r="DB38" s="48"/>
      <c r="DC38" s="48"/>
      <c r="DD38" s="48"/>
      <c r="DE38" s="48"/>
      <c r="DF38" s="48"/>
      <c r="DG38" s="48"/>
      <c r="DH38" s="48"/>
      <c r="DI38" s="48"/>
      <c r="DJ38" s="48"/>
      <c r="DK38" s="48"/>
      <c r="DL38" s="48"/>
      <c r="DM38" s="48"/>
      <c r="DN38" s="48"/>
      <c r="DO38" s="48"/>
      <c r="DP38" s="48"/>
      <c r="DQ38" s="48"/>
      <c r="DR38" s="48"/>
      <c r="DS38" s="48"/>
      <c r="DT38" s="48"/>
      <c r="DU38" s="48"/>
      <c r="DV38" s="48"/>
      <c r="DW38" s="48"/>
      <c r="DX38" s="48"/>
      <c r="DY38" s="48"/>
      <c r="DZ38" s="48"/>
      <c r="EA38" s="48"/>
      <c r="EB38" s="48"/>
      <c r="EC38" s="48"/>
      <c r="ED38" s="48"/>
      <c r="EE38" s="48"/>
      <c r="EF38" s="48"/>
      <c r="EG38" s="48"/>
      <c r="EH38" s="48"/>
      <c r="EI38" s="48"/>
      <c r="EJ38" s="48"/>
      <c r="EK38" s="48"/>
      <c r="EL38" s="48"/>
      <c r="EM38" s="48"/>
      <c r="EN38" s="48"/>
      <c r="EO38" s="48"/>
      <c r="EP38" s="48"/>
      <c r="EQ38" s="48"/>
      <c r="ER38" s="48"/>
      <c r="ES38" s="48"/>
      <c r="ET38" s="48"/>
      <c r="EU38" s="48"/>
      <c r="EV38" s="48"/>
      <c r="EW38" s="48"/>
      <c r="EX38" s="48"/>
      <c r="EY38" s="48"/>
      <c r="EZ38" s="48"/>
      <c r="FA38" s="48"/>
      <c r="FB38" s="48"/>
      <c r="FC38" s="48"/>
      <c r="FD38" s="48"/>
      <c r="FE38" s="48"/>
      <c r="FF38" s="48"/>
      <c r="FG38" s="48"/>
      <c r="FH38" s="48"/>
      <c r="FI38" s="48"/>
      <c r="FJ38" s="48"/>
      <c r="FK38" s="48"/>
      <c r="FL38" s="48"/>
      <c r="FM38" s="48"/>
      <c r="FN38" s="48"/>
      <c r="FO38" s="48"/>
      <c r="FP38" s="48"/>
      <c r="FQ38" s="48"/>
    </row>
    <row r="39" spans="1:173" s="54" customFormat="1" ht="57">
      <c r="A39" s="46"/>
      <c r="B39" s="46">
        <v>1</v>
      </c>
      <c r="C39" s="46"/>
      <c r="D39" s="46">
        <v>30619</v>
      </c>
      <c r="E39" s="107" t="s">
        <v>798</v>
      </c>
      <c r="F39" s="107" t="s">
        <v>799</v>
      </c>
      <c r="G39" s="107"/>
      <c r="H39" s="360">
        <v>45740</v>
      </c>
      <c r="I39" s="421">
        <v>45661</v>
      </c>
      <c r="J39" s="421">
        <v>45800</v>
      </c>
      <c r="K39" s="614">
        <f>J39-I39</f>
        <v>139</v>
      </c>
      <c r="L39" s="636" t="s">
        <v>619</v>
      </c>
      <c r="M39" s="250" t="s">
        <v>85</v>
      </c>
      <c r="N39" s="250"/>
      <c r="O39" s="254" t="s">
        <v>69</v>
      </c>
      <c r="P39" s="254" t="s">
        <v>115</v>
      </c>
      <c r="Q39" s="254" t="s">
        <v>133</v>
      </c>
      <c r="R39" s="46"/>
      <c r="S39" s="254" t="s">
        <v>345</v>
      </c>
      <c r="T39" s="580" t="s">
        <v>345</v>
      </c>
      <c r="U39" s="254" t="s">
        <v>793</v>
      </c>
      <c r="V39" s="254" t="s">
        <v>94</v>
      </c>
      <c r="W39" s="254" t="s">
        <v>85</v>
      </c>
      <c r="X39" s="46" t="s">
        <v>77</v>
      </c>
      <c r="Y39" s="46" t="s">
        <v>612</v>
      </c>
      <c r="Z39" s="254" t="s">
        <v>613</v>
      </c>
      <c r="AA39" s="46">
        <v>5</v>
      </c>
      <c r="AB39" s="46">
        <v>5</v>
      </c>
      <c r="AC39" s="46">
        <v>3</v>
      </c>
      <c r="AD39" s="46">
        <v>5</v>
      </c>
      <c r="AE39" s="46">
        <v>1</v>
      </c>
      <c r="AF39" s="46">
        <v>3</v>
      </c>
      <c r="AG39" s="46">
        <v>3</v>
      </c>
      <c r="AH39" s="248">
        <f t="shared" si="12"/>
        <v>375</v>
      </c>
      <c r="AI39" s="46">
        <v>5</v>
      </c>
      <c r="AJ39" s="46">
        <v>5</v>
      </c>
      <c r="AK39" s="46">
        <v>4</v>
      </c>
      <c r="AL39" s="46">
        <v>5</v>
      </c>
      <c r="AM39" s="46">
        <v>5</v>
      </c>
      <c r="AN39" s="46">
        <v>5</v>
      </c>
      <c r="AO39" s="46">
        <v>3</v>
      </c>
      <c r="AP39" s="46">
        <f t="shared" si="13"/>
        <v>480</v>
      </c>
      <c r="AQ39" s="46">
        <f t="shared" si="11"/>
        <v>855</v>
      </c>
      <c r="AR39" s="581" t="s">
        <v>800</v>
      </c>
      <c r="AS39" s="122"/>
      <c r="AT39" s="46" t="s">
        <v>673</v>
      </c>
      <c r="AU39" s="46"/>
      <c r="AV39" s="261" t="s">
        <v>2001</v>
      </c>
      <c r="AW39" s="46"/>
      <c r="AX39" s="46"/>
      <c r="AY39" s="46"/>
      <c r="AZ39" s="46"/>
      <c r="BA39" s="46"/>
      <c r="BB39" s="46"/>
      <c r="BC39" s="46"/>
      <c r="BD39" s="507">
        <f>SUM(AX39:BC39)</f>
        <v>0</v>
      </c>
      <c r="BE39" s="46"/>
      <c r="BF39" s="46"/>
      <c r="BG39" s="252" t="s">
        <v>115</v>
      </c>
      <c r="BH39" s="319"/>
    </row>
    <row r="40" spans="1:173" s="54" customFormat="1" ht="52.5" customHeight="1">
      <c r="A40" s="46" t="s">
        <v>484</v>
      </c>
      <c r="B40" s="46">
        <v>118</v>
      </c>
      <c r="C40" s="46"/>
      <c r="D40" s="46"/>
      <c r="E40" s="107" t="s">
        <v>774</v>
      </c>
      <c r="F40" s="578" t="s">
        <v>2542</v>
      </c>
      <c r="G40" s="737"/>
      <c r="H40" s="360">
        <v>45323</v>
      </c>
      <c r="I40" s="360"/>
      <c r="J40" s="256"/>
      <c r="K40" s="256"/>
      <c r="L40" s="444" t="s">
        <v>606</v>
      </c>
      <c r="M40" s="247" t="s">
        <v>68</v>
      </c>
      <c r="N40" s="247"/>
      <c r="O40" s="254" t="s">
        <v>114</v>
      </c>
      <c r="P40" s="254" t="s">
        <v>609</v>
      </c>
      <c r="Q40" s="254" t="s">
        <v>227</v>
      </c>
      <c r="R40" s="254"/>
      <c r="S40" s="254" t="s">
        <v>105</v>
      </c>
      <c r="T40" s="254" t="s">
        <v>487</v>
      </c>
      <c r="U40" s="254" t="s">
        <v>488</v>
      </c>
      <c r="V40" s="254" t="s">
        <v>610</v>
      </c>
      <c r="W40" s="248" t="s">
        <v>622</v>
      </c>
      <c r="X40" s="46" t="s">
        <v>77</v>
      </c>
      <c r="Y40" s="46" t="s">
        <v>612</v>
      </c>
      <c r="Z40" s="254" t="s">
        <v>108</v>
      </c>
      <c r="AA40" s="46">
        <v>5</v>
      </c>
      <c r="AB40" s="46">
        <v>5</v>
      </c>
      <c r="AC40" s="46">
        <v>3</v>
      </c>
      <c r="AD40" s="46">
        <v>5</v>
      </c>
      <c r="AE40" s="46">
        <v>3</v>
      </c>
      <c r="AF40" s="46">
        <v>3</v>
      </c>
      <c r="AG40" s="46">
        <v>3</v>
      </c>
      <c r="AH40" s="248">
        <f t="shared" si="12"/>
        <v>405</v>
      </c>
      <c r="AI40" s="46"/>
      <c r="AJ40" s="46"/>
      <c r="AK40" s="46"/>
      <c r="AL40" s="46"/>
      <c r="AM40" s="46"/>
      <c r="AN40" s="46"/>
      <c r="AO40" s="46"/>
      <c r="AP40" s="46">
        <f t="shared" si="13"/>
        <v>0</v>
      </c>
      <c r="AQ40" s="46">
        <f t="shared" si="11"/>
        <v>405</v>
      </c>
      <c r="AR40" s="107" t="s">
        <v>775</v>
      </c>
      <c r="AS40" s="107" t="s">
        <v>776</v>
      </c>
      <c r="AT40" s="439"/>
      <c r="AU40" s="261"/>
      <c r="AV40" s="732" t="s">
        <v>490</v>
      </c>
      <c r="AW40" s="261"/>
      <c r="AX40" s="261"/>
      <c r="AY40" s="261"/>
      <c r="AZ40" s="261"/>
      <c r="BA40" s="261"/>
      <c r="BB40" s="261"/>
      <c r="BC40" s="261"/>
      <c r="BD40" s="507">
        <f>SUM(AX40:BC40)</f>
        <v>0</v>
      </c>
      <c r="BE40" s="261"/>
      <c r="BF40" s="261"/>
      <c r="BG40" s="252" t="s">
        <v>207</v>
      </c>
      <c r="BH40" s="345"/>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c r="CR40" s="48"/>
      <c r="CS40" s="48"/>
      <c r="CT40" s="48"/>
      <c r="CU40" s="48"/>
      <c r="CV40" s="48"/>
      <c r="CW40" s="48"/>
      <c r="CX40" s="48"/>
      <c r="CY40" s="48"/>
      <c r="CZ40" s="48"/>
      <c r="DA40" s="48"/>
      <c r="DB40" s="48"/>
      <c r="DC40" s="48"/>
      <c r="DD40" s="48"/>
      <c r="DE40" s="48"/>
      <c r="DF40" s="48"/>
      <c r="DG40" s="48"/>
      <c r="DH40" s="48"/>
      <c r="DI40" s="48"/>
      <c r="DJ40" s="48"/>
      <c r="DK40" s="48"/>
      <c r="DL40" s="48"/>
      <c r="DM40" s="48"/>
      <c r="DN40" s="48"/>
      <c r="DO40" s="48"/>
      <c r="DP40" s="48"/>
      <c r="DQ40" s="48"/>
      <c r="DR40" s="48"/>
      <c r="DS40" s="48"/>
      <c r="DT40" s="48"/>
      <c r="DU40" s="48"/>
      <c r="DV40" s="48"/>
      <c r="DW40" s="48"/>
      <c r="DX40" s="48"/>
      <c r="DY40" s="48"/>
      <c r="DZ40" s="48"/>
      <c r="EA40" s="48"/>
      <c r="EB40" s="48"/>
      <c r="EC40" s="48"/>
      <c r="ED40" s="48"/>
      <c r="EE40" s="48"/>
      <c r="EF40" s="48"/>
      <c r="EG40" s="48"/>
      <c r="EH40" s="48"/>
      <c r="EI40" s="48"/>
      <c r="EJ40" s="48"/>
      <c r="EK40" s="48"/>
      <c r="EL40" s="48"/>
      <c r="EM40" s="48"/>
      <c r="EN40" s="48"/>
      <c r="EO40" s="48"/>
      <c r="EP40" s="48"/>
      <c r="EQ40" s="48"/>
      <c r="ER40" s="48"/>
      <c r="ES40" s="48"/>
      <c r="ET40" s="48"/>
      <c r="EU40" s="48"/>
      <c r="EV40" s="48"/>
      <c r="EW40" s="48"/>
      <c r="EX40" s="48"/>
      <c r="EY40" s="48"/>
      <c r="EZ40" s="48"/>
      <c r="FA40" s="48"/>
      <c r="FB40" s="48"/>
      <c r="FC40" s="48"/>
      <c r="FD40" s="48"/>
      <c r="FE40" s="48"/>
      <c r="FF40" s="48"/>
      <c r="FG40" s="48"/>
      <c r="FH40" s="48"/>
      <c r="FI40" s="48"/>
      <c r="FJ40" s="48"/>
      <c r="FK40" s="48"/>
      <c r="FL40" s="48"/>
      <c r="FM40" s="48"/>
      <c r="FN40" s="48"/>
      <c r="FO40" s="48"/>
      <c r="FP40" s="48"/>
      <c r="FQ40" s="48"/>
    </row>
    <row r="41" spans="1:173" s="319" customFormat="1" ht="34.200000000000003">
      <c r="A41" s="46"/>
      <c r="B41" s="46">
        <v>1</v>
      </c>
      <c r="C41" s="46" t="s">
        <v>667</v>
      </c>
      <c r="D41" s="46"/>
      <c r="E41" s="107" t="s">
        <v>668</v>
      </c>
      <c r="F41" s="578" t="s">
        <v>669</v>
      </c>
      <c r="G41" s="107"/>
      <c r="H41" s="360">
        <v>45292</v>
      </c>
      <c r="I41" s="421">
        <v>44937</v>
      </c>
      <c r="J41" s="421">
        <v>45717</v>
      </c>
      <c r="K41" s="256">
        <f>J41-I41</f>
        <v>780</v>
      </c>
      <c r="L41" s="444" t="s">
        <v>619</v>
      </c>
      <c r="M41" s="247" t="s">
        <v>68</v>
      </c>
      <c r="N41" s="247" t="s">
        <v>86</v>
      </c>
      <c r="O41" s="254" t="s">
        <v>114</v>
      </c>
      <c r="P41" s="254" t="s">
        <v>115</v>
      </c>
      <c r="Q41" s="254" t="s">
        <v>116</v>
      </c>
      <c r="R41" s="254" t="s">
        <v>612</v>
      </c>
      <c r="S41" s="254" t="s">
        <v>135</v>
      </c>
      <c r="T41" s="254" t="s">
        <v>612</v>
      </c>
      <c r="U41" s="254" t="s">
        <v>670</v>
      </c>
      <c r="V41" s="254" t="s">
        <v>610</v>
      </c>
      <c r="W41" s="248" t="s">
        <v>137</v>
      </c>
      <c r="X41" s="46" t="s">
        <v>77</v>
      </c>
      <c r="Y41" s="254" t="s">
        <v>612</v>
      </c>
      <c r="Z41" s="248" t="s">
        <v>108</v>
      </c>
      <c r="AA41" s="248">
        <v>4</v>
      </c>
      <c r="AB41" s="248">
        <v>5</v>
      </c>
      <c r="AC41" s="248">
        <v>5</v>
      </c>
      <c r="AD41" s="248">
        <v>5</v>
      </c>
      <c r="AE41" s="248">
        <v>1</v>
      </c>
      <c r="AF41" s="248">
        <v>5</v>
      </c>
      <c r="AG41" s="248">
        <v>5</v>
      </c>
      <c r="AH41" s="248">
        <f t="shared" si="12"/>
        <v>450</v>
      </c>
      <c r="AI41" s="248">
        <v>5</v>
      </c>
      <c r="AJ41" s="248">
        <v>5</v>
      </c>
      <c r="AK41" s="248">
        <v>2</v>
      </c>
      <c r="AL41" s="248">
        <v>5</v>
      </c>
      <c r="AM41" s="248">
        <v>3</v>
      </c>
      <c r="AN41" s="248">
        <v>3</v>
      </c>
      <c r="AO41" s="248">
        <v>3</v>
      </c>
      <c r="AP41" s="46">
        <f t="shared" si="13"/>
        <v>390</v>
      </c>
      <c r="AQ41" s="254">
        <f t="shared" si="11"/>
        <v>840</v>
      </c>
      <c r="AR41" s="122" t="s">
        <v>671</v>
      </c>
      <c r="AS41" s="328" t="s">
        <v>672</v>
      </c>
      <c r="AT41" s="254" t="s">
        <v>673</v>
      </c>
      <c r="AU41" s="261"/>
      <c r="AV41" s="260" t="s">
        <v>2000</v>
      </c>
      <c r="AW41" s="261"/>
      <c r="AX41" s="261"/>
      <c r="AY41" s="261"/>
      <c r="AZ41" s="261"/>
      <c r="BA41" s="261"/>
      <c r="BB41" s="261"/>
      <c r="BC41" s="261"/>
      <c r="BD41" s="507">
        <f>SUM(AX41:BC41)</f>
        <v>0</v>
      </c>
      <c r="BE41" s="254"/>
      <c r="BF41" s="254"/>
      <c r="BG41" s="252" t="s">
        <v>115</v>
      </c>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c r="CR41" s="48"/>
      <c r="CS41" s="48"/>
      <c r="CT41" s="48"/>
      <c r="CU41" s="48"/>
      <c r="CV41" s="48"/>
      <c r="CW41" s="48"/>
      <c r="CX41" s="48"/>
      <c r="CY41" s="48"/>
      <c r="CZ41" s="48"/>
      <c r="DA41" s="48"/>
      <c r="DB41" s="48"/>
      <c r="DC41" s="48"/>
      <c r="DD41" s="48"/>
      <c r="DE41" s="48"/>
      <c r="DF41" s="48"/>
      <c r="DG41" s="48"/>
      <c r="DH41" s="48"/>
      <c r="DI41" s="48"/>
      <c r="DJ41" s="48"/>
      <c r="DK41" s="48"/>
      <c r="DL41" s="48"/>
      <c r="DM41" s="48"/>
      <c r="DN41" s="48"/>
      <c r="DO41" s="48"/>
      <c r="DP41" s="48"/>
      <c r="DQ41" s="48"/>
      <c r="DR41" s="48"/>
      <c r="DS41" s="48"/>
      <c r="DT41" s="48"/>
      <c r="DU41" s="48"/>
      <c r="DV41" s="48"/>
      <c r="DW41" s="48"/>
      <c r="DX41" s="48"/>
      <c r="DY41" s="48"/>
      <c r="DZ41" s="48"/>
      <c r="EA41" s="48"/>
      <c r="EB41" s="48"/>
      <c r="EC41" s="48"/>
      <c r="ED41" s="48"/>
      <c r="EE41" s="48"/>
      <c r="EF41" s="48"/>
      <c r="EG41" s="48"/>
      <c r="EH41" s="48"/>
      <c r="EI41" s="48"/>
      <c r="EJ41" s="48"/>
      <c r="EK41" s="48"/>
      <c r="EL41" s="48"/>
      <c r="EM41" s="48"/>
      <c r="EN41" s="48"/>
      <c r="EO41" s="48"/>
      <c r="EP41" s="48"/>
      <c r="EQ41" s="48"/>
      <c r="ER41" s="48"/>
      <c r="ES41" s="48"/>
      <c r="ET41" s="48"/>
      <c r="EU41" s="48"/>
      <c r="EV41" s="48"/>
      <c r="EW41" s="48"/>
      <c r="EX41" s="48"/>
      <c r="EY41" s="48"/>
      <c r="EZ41" s="48"/>
      <c r="FA41" s="48"/>
      <c r="FB41" s="48"/>
      <c r="FC41" s="48"/>
      <c r="FD41" s="48"/>
      <c r="FE41" s="48"/>
      <c r="FF41" s="48"/>
      <c r="FG41" s="48"/>
      <c r="FH41" s="48"/>
      <c r="FI41" s="48"/>
      <c r="FJ41" s="48"/>
      <c r="FK41" s="48"/>
      <c r="FL41" s="48"/>
      <c r="FM41" s="48"/>
      <c r="FN41" s="48"/>
      <c r="FO41" s="48"/>
      <c r="FP41" s="48"/>
      <c r="FQ41" s="48"/>
    </row>
    <row r="42" spans="1:173" s="319" customFormat="1" ht="92.4">
      <c r="A42" s="46"/>
      <c r="B42" s="46"/>
      <c r="C42" s="46"/>
      <c r="D42" s="46"/>
      <c r="E42" s="765" t="s">
        <v>2521</v>
      </c>
      <c r="F42" s="766" t="s">
        <v>2479</v>
      </c>
      <c r="G42" s="766" t="s">
        <v>2480</v>
      </c>
      <c r="H42" s="360">
        <v>45901</v>
      </c>
      <c r="I42" s="421">
        <v>45909</v>
      </c>
      <c r="J42" s="421">
        <v>45923</v>
      </c>
      <c r="K42" s="614">
        <f>J42-I42</f>
        <v>14</v>
      </c>
      <c r="L42" s="444" t="s">
        <v>619</v>
      </c>
      <c r="M42" s="249" t="s">
        <v>103</v>
      </c>
      <c r="N42" s="250" t="s">
        <v>955</v>
      </c>
      <c r="O42" s="254" t="s">
        <v>631</v>
      </c>
      <c r="P42" s="254" t="s">
        <v>115</v>
      </c>
      <c r="Q42" s="254" t="s">
        <v>87</v>
      </c>
      <c r="R42" s="254" t="s">
        <v>935</v>
      </c>
      <c r="S42" s="254" t="s">
        <v>315</v>
      </c>
      <c r="T42" s="254" t="s">
        <v>888</v>
      </c>
      <c r="U42" s="254" t="s">
        <v>620</v>
      </c>
      <c r="V42" s="254" t="s">
        <v>610</v>
      </c>
      <c r="W42" s="254" t="s">
        <v>95</v>
      </c>
      <c r="X42" s="46" t="s">
        <v>77</v>
      </c>
      <c r="Y42" s="46" t="s">
        <v>78</v>
      </c>
      <c r="Z42" s="254" t="s">
        <v>108</v>
      </c>
      <c r="AA42" s="46">
        <v>3</v>
      </c>
      <c r="AB42" s="46">
        <v>5</v>
      </c>
      <c r="AC42" s="46">
        <v>1</v>
      </c>
      <c r="AD42" s="46">
        <v>5</v>
      </c>
      <c r="AE42" s="46">
        <v>1</v>
      </c>
      <c r="AF42" s="46">
        <v>3</v>
      </c>
      <c r="AG42" s="46">
        <v>3</v>
      </c>
      <c r="AH42" s="248">
        <f t="shared" si="12"/>
        <v>315</v>
      </c>
      <c r="AI42" s="46">
        <v>5</v>
      </c>
      <c r="AJ42" s="46">
        <v>5</v>
      </c>
      <c r="AK42" s="46">
        <v>5</v>
      </c>
      <c r="AL42" s="46">
        <v>5</v>
      </c>
      <c r="AM42" s="46">
        <v>5</v>
      </c>
      <c r="AN42" s="46">
        <v>5</v>
      </c>
      <c r="AO42" s="46">
        <v>5</v>
      </c>
      <c r="AP42" s="46">
        <f t="shared" si="13"/>
        <v>525</v>
      </c>
      <c r="AQ42" s="46">
        <f t="shared" si="11"/>
        <v>840</v>
      </c>
      <c r="AR42" s="122" t="s">
        <v>1012</v>
      </c>
      <c r="AS42" s="122"/>
      <c r="AT42" s="647" t="s">
        <v>1013</v>
      </c>
      <c r="AU42" s="46"/>
      <c r="AV42" s="261" t="s">
        <v>1998</v>
      </c>
      <c r="AW42" s="122" t="s">
        <v>1014</v>
      </c>
      <c r="AX42" s="122"/>
      <c r="AY42" s="122"/>
      <c r="AZ42" s="122"/>
      <c r="BA42" s="122"/>
      <c r="BB42" s="122"/>
      <c r="BC42" s="122"/>
      <c r="BD42" s="507">
        <f>SUM(AX42:BC42)</f>
        <v>0</v>
      </c>
      <c r="BE42" s="122" t="s">
        <v>342</v>
      </c>
      <c r="BF42" s="122"/>
      <c r="BG42" s="252" t="s">
        <v>115</v>
      </c>
      <c r="BH42" s="299"/>
      <c r="BI42" s="299"/>
      <c r="BJ42" s="299"/>
      <c r="BK42" s="299"/>
      <c r="BL42" s="299"/>
      <c r="BM42" s="299"/>
      <c r="BN42" s="299"/>
      <c r="BO42" s="299"/>
      <c r="BP42" s="299"/>
      <c r="BQ42" s="299"/>
      <c r="BR42" s="299"/>
      <c r="BS42" s="299"/>
      <c r="BT42" s="299"/>
      <c r="BU42" s="299"/>
      <c r="BV42" s="299"/>
      <c r="BW42" s="299"/>
      <c r="BX42" s="299"/>
      <c r="BY42" s="299"/>
      <c r="BZ42" s="299"/>
      <c r="CA42" s="299"/>
      <c r="CB42" s="299"/>
      <c r="CC42" s="299"/>
      <c r="CD42" s="299"/>
      <c r="CE42" s="299"/>
      <c r="CF42" s="299"/>
      <c r="CG42" s="299"/>
      <c r="CH42" s="299"/>
      <c r="CI42" s="299"/>
      <c r="CJ42" s="299"/>
      <c r="CK42" s="299"/>
      <c r="CL42" s="299"/>
      <c r="CM42" s="299"/>
      <c r="CN42" s="299"/>
      <c r="CO42" s="299"/>
      <c r="CP42" s="299"/>
      <c r="CQ42" s="299"/>
      <c r="CR42" s="299"/>
      <c r="CS42" s="299"/>
      <c r="CT42" s="299"/>
      <c r="CU42" s="299"/>
      <c r="CV42" s="299"/>
      <c r="CW42" s="299"/>
      <c r="CX42" s="299"/>
      <c r="CY42" s="299"/>
      <c r="CZ42" s="299"/>
      <c r="DA42" s="299"/>
      <c r="DB42" s="299"/>
      <c r="DC42" s="299"/>
      <c r="DD42" s="299"/>
      <c r="DE42" s="299"/>
      <c r="DF42" s="299"/>
      <c r="DG42" s="299"/>
      <c r="DH42" s="299"/>
      <c r="DI42" s="299"/>
      <c r="DJ42" s="299"/>
      <c r="DK42" s="299"/>
      <c r="DL42" s="299"/>
      <c r="DM42" s="299"/>
      <c r="DN42" s="299"/>
      <c r="DO42" s="299"/>
      <c r="DP42" s="299"/>
      <c r="DQ42" s="299"/>
      <c r="DR42" s="299"/>
      <c r="DS42" s="299"/>
      <c r="DT42" s="299"/>
      <c r="DU42" s="299"/>
      <c r="DV42" s="299"/>
      <c r="DW42" s="299"/>
      <c r="DX42" s="299"/>
      <c r="DY42" s="299"/>
      <c r="DZ42" s="299"/>
      <c r="EA42" s="299"/>
      <c r="EB42" s="299"/>
      <c r="EC42" s="299"/>
      <c r="ED42" s="299"/>
      <c r="EE42" s="299"/>
      <c r="EF42" s="299"/>
      <c r="EG42" s="299"/>
      <c r="EH42" s="299"/>
      <c r="EI42" s="299"/>
      <c r="EJ42" s="299"/>
      <c r="EK42" s="299"/>
      <c r="EL42" s="299"/>
      <c r="EM42" s="299"/>
      <c r="EN42" s="299"/>
      <c r="EO42" s="299"/>
      <c r="EP42" s="299"/>
      <c r="EQ42" s="299"/>
      <c r="ER42" s="299"/>
      <c r="ES42" s="299"/>
      <c r="ET42" s="299"/>
      <c r="EU42" s="299"/>
      <c r="EV42" s="299"/>
      <c r="EW42" s="299"/>
      <c r="EX42" s="299"/>
      <c r="EY42" s="299"/>
      <c r="EZ42" s="299"/>
      <c r="FA42" s="299"/>
      <c r="FB42" s="299"/>
      <c r="FC42" s="299"/>
      <c r="FD42" s="299"/>
      <c r="FE42" s="299"/>
      <c r="FF42" s="299"/>
      <c r="FG42" s="299"/>
      <c r="FH42" s="299"/>
      <c r="FI42" s="299"/>
      <c r="FJ42" s="299"/>
      <c r="FK42" s="299"/>
      <c r="FL42" s="299"/>
      <c r="FM42" s="299"/>
      <c r="FN42" s="299"/>
      <c r="FO42" s="299"/>
      <c r="FP42" s="299"/>
      <c r="FQ42" s="299"/>
    </row>
    <row r="43" spans="1:173" s="54" customFormat="1" ht="39.6">
      <c r="A43" s="46"/>
      <c r="B43" s="46"/>
      <c r="C43" s="109"/>
      <c r="D43" s="46"/>
      <c r="E43" s="783" t="s">
        <v>2224</v>
      </c>
      <c r="F43" s="578" t="s">
        <v>2120</v>
      </c>
      <c r="G43" s="578"/>
      <c r="H43" s="360">
        <v>45964</v>
      </c>
      <c r="I43" s="360"/>
      <c r="J43" s="360"/>
      <c r="K43" s="247"/>
      <c r="L43" s="444" t="s">
        <v>606</v>
      </c>
      <c r="M43" s="247" t="s">
        <v>103</v>
      </c>
      <c r="N43" s="250"/>
      <c r="O43" s="705" t="s">
        <v>608</v>
      </c>
      <c r="P43" s="254" t="s">
        <v>609</v>
      </c>
      <c r="Q43" s="254"/>
      <c r="R43" s="254"/>
      <c r="S43" s="254" t="s">
        <v>1731</v>
      </c>
      <c r="T43" s="254" t="s">
        <v>1731</v>
      </c>
      <c r="U43" s="254"/>
      <c r="V43" s="254"/>
      <c r="W43" s="254"/>
      <c r="X43" s="46" t="s">
        <v>77</v>
      </c>
      <c r="Y43" s="46"/>
      <c r="Z43" s="254"/>
      <c r="AA43" s="248">
        <v>5</v>
      </c>
      <c r="AB43" s="248">
        <v>5</v>
      </c>
      <c r="AC43" s="248">
        <v>1</v>
      </c>
      <c r="AD43" s="248">
        <v>5</v>
      </c>
      <c r="AE43" s="248">
        <v>1</v>
      </c>
      <c r="AF43" s="248">
        <v>3</v>
      </c>
      <c r="AG43" s="248">
        <v>3</v>
      </c>
      <c r="AH43" s="248">
        <f t="shared" si="12"/>
        <v>345</v>
      </c>
      <c r="AI43" s="248">
        <v>5</v>
      </c>
      <c r="AJ43" s="248">
        <v>5</v>
      </c>
      <c r="AK43" s="248">
        <v>4</v>
      </c>
      <c r="AL43" s="248">
        <v>5</v>
      </c>
      <c r="AM43" s="248">
        <v>5</v>
      </c>
      <c r="AN43" s="248">
        <v>5</v>
      </c>
      <c r="AO43" s="248">
        <v>5</v>
      </c>
      <c r="AP43" s="132"/>
      <c r="AQ43" s="46">
        <f t="shared" si="11"/>
        <v>345</v>
      </c>
      <c r="AR43" s="132"/>
      <c r="AS43" s="132"/>
      <c r="AT43" s="439"/>
      <c r="AU43" s="261"/>
      <c r="AV43" s="261"/>
      <c r="AW43" s="261"/>
      <c r="AX43" s="261"/>
      <c r="AY43" s="261"/>
      <c r="AZ43" s="261"/>
      <c r="BA43" s="261"/>
      <c r="BB43" s="261"/>
      <c r="BC43" s="261"/>
      <c r="BD43" s="261"/>
      <c r="BE43" s="261"/>
      <c r="BF43" s="261"/>
      <c r="BG43" s="252" t="s">
        <v>207</v>
      </c>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c r="CR43" s="48"/>
      <c r="CS43" s="48"/>
      <c r="CT43" s="48"/>
      <c r="CU43" s="48"/>
      <c r="CV43" s="48"/>
      <c r="CW43" s="48"/>
      <c r="CX43" s="48"/>
      <c r="CY43" s="48"/>
      <c r="CZ43" s="48"/>
      <c r="DA43" s="48"/>
      <c r="DB43" s="48"/>
      <c r="DC43" s="48"/>
      <c r="DD43" s="48"/>
      <c r="DE43" s="48"/>
      <c r="DF43" s="48"/>
      <c r="DG43" s="48"/>
      <c r="DH43" s="48"/>
      <c r="DI43" s="48"/>
      <c r="DJ43" s="48"/>
      <c r="DK43" s="48"/>
      <c r="DL43" s="48"/>
      <c r="DM43" s="48"/>
      <c r="DN43" s="48"/>
      <c r="DO43" s="48"/>
      <c r="DP43" s="48"/>
      <c r="DQ43" s="48"/>
      <c r="DR43" s="48"/>
      <c r="DS43" s="48"/>
      <c r="DT43" s="48"/>
      <c r="DU43" s="48"/>
      <c r="DV43" s="48"/>
      <c r="DW43" s="48"/>
      <c r="DX43" s="48"/>
      <c r="DY43" s="48"/>
      <c r="DZ43" s="48"/>
      <c r="EA43" s="48"/>
      <c r="EB43" s="48"/>
      <c r="EC43" s="48"/>
      <c r="ED43" s="48"/>
      <c r="EE43" s="48"/>
      <c r="EF43" s="48"/>
      <c r="EG43" s="48"/>
      <c r="EH43" s="48"/>
      <c r="EI43" s="48"/>
      <c r="EJ43" s="48"/>
      <c r="EK43" s="48"/>
      <c r="EL43" s="48"/>
      <c r="EM43" s="48"/>
      <c r="EN43" s="48"/>
      <c r="EO43" s="48"/>
      <c r="EP43" s="48"/>
      <c r="EQ43" s="48"/>
      <c r="ER43" s="48"/>
      <c r="ES43" s="48"/>
      <c r="ET43" s="48"/>
      <c r="EU43" s="48"/>
      <c r="EV43" s="48"/>
      <c r="EW43" s="48"/>
      <c r="EX43" s="48"/>
      <c r="EY43" s="48"/>
      <c r="EZ43" s="48"/>
      <c r="FA43" s="48"/>
      <c r="FB43" s="48"/>
      <c r="FC43" s="48"/>
      <c r="FD43" s="48"/>
      <c r="FE43" s="48"/>
      <c r="FF43" s="48"/>
      <c r="FG43" s="48"/>
      <c r="FH43" s="48"/>
      <c r="FI43" s="48"/>
      <c r="FJ43" s="48"/>
      <c r="FK43" s="48"/>
      <c r="FL43" s="48"/>
      <c r="FM43" s="48"/>
      <c r="FN43" s="48"/>
      <c r="FO43" s="48"/>
      <c r="FP43" s="48"/>
      <c r="FQ43" s="48"/>
    </row>
    <row r="44" spans="1:173" s="299" customFormat="1" ht="91.2">
      <c r="A44" s="46"/>
      <c r="B44" s="46">
        <v>62</v>
      </c>
      <c r="C44" s="46"/>
      <c r="D44" s="46"/>
      <c r="E44" s="107" t="s">
        <v>863</v>
      </c>
      <c r="F44" s="583" t="s">
        <v>295</v>
      </c>
      <c r="G44" s="583"/>
      <c r="H44" s="360">
        <v>45658</v>
      </c>
      <c r="I44" s="421">
        <v>45659</v>
      </c>
      <c r="J44" s="421">
        <v>45809</v>
      </c>
      <c r="K44" s="256"/>
      <c r="L44" s="444" t="s">
        <v>691</v>
      </c>
      <c r="M44" s="249" t="s">
        <v>68</v>
      </c>
      <c r="N44" s="249"/>
      <c r="O44" s="254" t="s">
        <v>608</v>
      </c>
      <c r="P44" s="254" t="s">
        <v>692</v>
      </c>
      <c r="Q44" s="254" t="s">
        <v>71</v>
      </c>
      <c r="R44" s="254" t="s">
        <v>94</v>
      </c>
      <c r="S44" s="254" t="s">
        <v>135</v>
      </c>
      <c r="T44" s="254" t="s">
        <v>135</v>
      </c>
      <c r="U44" s="254" t="s">
        <v>612</v>
      </c>
      <c r="V44" s="254" t="s">
        <v>610</v>
      </c>
      <c r="W44" s="254" t="s">
        <v>76</v>
      </c>
      <c r="X44" s="46" t="s">
        <v>77</v>
      </c>
      <c r="Y44" s="254" t="s">
        <v>612</v>
      </c>
      <c r="Z44" s="254" t="s">
        <v>79</v>
      </c>
      <c r="AA44" s="254">
        <v>3</v>
      </c>
      <c r="AB44" s="254">
        <v>5</v>
      </c>
      <c r="AC44" s="254">
        <v>1</v>
      </c>
      <c r="AD44" s="254">
        <v>5</v>
      </c>
      <c r="AE44" s="254">
        <v>3</v>
      </c>
      <c r="AF44" s="254">
        <v>5</v>
      </c>
      <c r="AG44" s="254">
        <v>3</v>
      </c>
      <c r="AH44" s="248">
        <f t="shared" si="12"/>
        <v>375</v>
      </c>
      <c r="AI44" s="254">
        <v>5</v>
      </c>
      <c r="AJ44" s="254">
        <v>5</v>
      </c>
      <c r="AK44" s="254">
        <v>2</v>
      </c>
      <c r="AL44" s="254">
        <v>3</v>
      </c>
      <c r="AM44" s="254">
        <v>3</v>
      </c>
      <c r="AN44" s="254">
        <v>3</v>
      </c>
      <c r="AO44" s="254">
        <v>3</v>
      </c>
      <c r="AP44" s="46">
        <f t="shared" ref="AP44:AP52" si="14">(AI44*$AI$2)+(AJ44*$AJ$2)+(AK44*$AK$2)+(AL44*$AL$2)+(AM44*$AM$2)+(AN44*$AN$2)+(AO44*$AO$2)</f>
        <v>360</v>
      </c>
      <c r="AQ44" s="254">
        <f t="shared" si="11"/>
        <v>735</v>
      </c>
      <c r="AR44" s="132" t="s">
        <v>864</v>
      </c>
      <c r="AS44" s="132" t="s">
        <v>865</v>
      </c>
      <c r="AT44" s="439">
        <v>50000</v>
      </c>
      <c r="AU44" s="261"/>
      <c r="AV44" s="261" t="s">
        <v>299</v>
      </c>
      <c r="AW44" s="261"/>
      <c r="AX44" s="261"/>
      <c r="AY44" s="261"/>
      <c r="AZ44" s="261"/>
      <c r="BA44" s="261"/>
      <c r="BB44" s="261"/>
      <c r="BC44" s="261"/>
      <c r="BD44" s="507">
        <f t="shared" ref="BD44:BD50" si="15">SUM(AX44:BC44)</f>
        <v>0</v>
      </c>
      <c r="BE44" s="596">
        <v>45870</v>
      </c>
      <c r="BF44" s="261"/>
      <c r="BG44" s="252" t="s">
        <v>691</v>
      </c>
      <c r="BH44" s="54"/>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c r="CR44" s="48"/>
      <c r="CS44" s="48"/>
      <c r="CT44" s="48"/>
      <c r="CU44" s="48"/>
      <c r="CV44" s="48"/>
      <c r="CW44" s="48"/>
      <c r="CX44" s="48"/>
      <c r="CY44" s="48"/>
      <c r="CZ44" s="48"/>
      <c r="DA44" s="48"/>
      <c r="DB44" s="48"/>
      <c r="DC44" s="48"/>
      <c r="DD44" s="48"/>
      <c r="DE44" s="48"/>
      <c r="DF44" s="48"/>
      <c r="DG44" s="48"/>
      <c r="DH44" s="48"/>
      <c r="DI44" s="48"/>
      <c r="DJ44" s="48"/>
      <c r="DK44" s="48"/>
      <c r="DL44" s="48"/>
      <c r="DM44" s="48"/>
      <c r="DN44" s="48"/>
      <c r="DO44" s="48"/>
      <c r="DP44" s="48"/>
      <c r="DQ44" s="48"/>
      <c r="DR44" s="48"/>
      <c r="DS44" s="48"/>
      <c r="DT44" s="48"/>
      <c r="DU44" s="48"/>
      <c r="DV44" s="48"/>
      <c r="DW44" s="48"/>
      <c r="DX44" s="48"/>
      <c r="DY44" s="48"/>
      <c r="DZ44" s="48"/>
      <c r="EA44" s="48"/>
      <c r="EB44" s="48"/>
      <c r="EC44" s="48"/>
      <c r="ED44" s="48"/>
      <c r="EE44" s="48"/>
      <c r="EF44" s="48"/>
      <c r="EG44" s="48"/>
      <c r="EH44" s="48"/>
      <c r="EI44" s="48"/>
      <c r="EJ44" s="48"/>
      <c r="EK44" s="48"/>
      <c r="EL44" s="48"/>
      <c r="EM44" s="48"/>
      <c r="EN44" s="48"/>
      <c r="EO44" s="48"/>
      <c r="EP44" s="48"/>
      <c r="EQ44" s="48"/>
      <c r="ER44" s="48"/>
      <c r="ES44" s="48"/>
      <c r="ET44" s="48"/>
      <c r="EU44" s="48"/>
      <c r="EV44" s="48"/>
      <c r="EW44" s="48"/>
      <c r="EX44" s="48"/>
      <c r="EY44" s="48"/>
      <c r="EZ44" s="48"/>
      <c r="FA44" s="48"/>
      <c r="FB44" s="48"/>
      <c r="FC44" s="48"/>
      <c r="FD44" s="48"/>
      <c r="FE44" s="48"/>
      <c r="FF44" s="48"/>
      <c r="FG44" s="48"/>
      <c r="FH44" s="48"/>
      <c r="FI44" s="48"/>
      <c r="FJ44" s="48"/>
      <c r="FK44" s="48"/>
      <c r="FL44" s="48"/>
      <c r="FM44" s="48"/>
      <c r="FN44" s="48"/>
      <c r="FO44" s="48"/>
      <c r="FP44" s="48"/>
      <c r="FQ44" s="48"/>
    </row>
    <row r="45" spans="1:173" s="299" customFormat="1" ht="66">
      <c r="A45" s="46"/>
      <c r="B45" s="46">
        <v>1</v>
      </c>
      <c r="C45" s="46"/>
      <c r="D45" s="46"/>
      <c r="E45" s="767" t="s">
        <v>2522</v>
      </c>
      <c r="F45" s="766" t="s">
        <v>2481</v>
      </c>
      <c r="G45" s="766" t="s">
        <v>2482</v>
      </c>
      <c r="H45" s="360">
        <v>45632</v>
      </c>
      <c r="I45" s="421">
        <v>45713</v>
      </c>
      <c r="J45" s="421">
        <v>45746</v>
      </c>
      <c r="K45" s="256">
        <f>J45-I45</f>
        <v>33</v>
      </c>
      <c r="L45" s="444" t="s">
        <v>619</v>
      </c>
      <c r="M45" s="249" t="s">
        <v>169</v>
      </c>
      <c r="N45" s="249" t="s">
        <v>86</v>
      </c>
      <c r="O45" s="254" t="s">
        <v>608</v>
      </c>
      <c r="P45" s="254" t="s">
        <v>115</v>
      </c>
      <c r="Q45" s="252" t="s">
        <v>620</v>
      </c>
      <c r="R45" s="254" t="s">
        <v>78</v>
      </c>
      <c r="S45" s="254" t="s">
        <v>91</v>
      </c>
      <c r="T45" s="254" t="s">
        <v>91</v>
      </c>
      <c r="U45" s="254"/>
      <c r="V45" s="254" t="s">
        <v>635</v>
      </c>
      <c r="W45" s="254" t="s">
        <v>85</v>
      </c>
      <c r="X45" s="46" t="s">
        <v>77</v>
      </c>
      <c r="Y45" s="46" t="s">
        <v>78</v>
      </c>
      <c r="Z45" s="254" t="s">
        <v>613</v>
      </c>
      <c r="AA45" s="254">
        <v>3</v>
      </c>
      <c r="AB45" s="254">
        <v>5</v>
      </c>
      <c r="AC45" s="254">
        <v>4</v>
      </c>
      <c r="AD45" s="254">
        <v>5</v>
      </c>
      <c r="AE45" s="254">
        <v>0</v>
      </c>
      <c r="AF45" s="254">
        <v>3</v>
      </c>
      <c r="AG45" s="254">
        <v>5</v>
      </c>
      <c r="AH45" s="248">
        <f t="shared" si="12"/>
        <v>375</v>
      </c>
      <c r="AI45" s="254">
        <v>5</v>
      </c>
      <c r="AJ45" s="254">
        <v>5</v>
      </c>
      <c r="AK45" s="254">
        <v>3</v>
      </c>
      <c r="AL45" s="254">
        <v>5</v>
      </c>
      <c r="AM45" s="254">
        <v>3</v>
      </c>
      <c r="AN45" s="254">
        <v>5</v>
      </c>
      <c r="AO45" s="254">
        <v>5</v>
      </c>
      <c r="AP45" s="46">
        <f t="shared" si="14"/>
        <v>465</v>
      </c>
      <c r="AQ45" s="46">
        <f t="shared" si="11"/>
        <v>840</v>
      </c>
      <c r="AR45" s="132" t="s">
        <v>683</v>
      </c>
      <c r="AS45" s="132" t="s">
        <v>684</v>
      </c>
      <c r="AT45" s="439" t="s">
        <v>623</v>
      </c>
      <c r="AU45" s="261"/>
      <c r="AV45" s="324" t="s">
        <v>1998</v>
      </c>
      <c r="AW45" s="254"/>
      <c r="AX45" s="254"/>
      <c r="AY45" s="254"/>
      <c r="AZ45" s="254"/>
      <c r="BA45" s="254"/>
      <c r="BB45" s="254"/>
      <c r="BC45" s="254"/>
      <c r="BD45" s="507">
        <f t="shared" si="15"/>
        <v>0</v>
      </c>
      <c r="BE45" s="261"/>
      <c r="BF45" s="261"/>
      <c r="BG45" s="252" t="s">
        <v>115</v>
      </c>
      <c r="BH45" s="300"/>
      <c r="BI45" s="300"/>
      <c r="BJ45" s="300"/>
      <c r="BK45" s="300"/>
      <c r="BL45" s="300"/>
      <c r="BM45" s="300"/>
      <c r="BN45" s="300"/>
      <c r="BO45" s="300"/>
      <c r="BP45" s="300"/>
      <c r="BQ45" s="300"/>
      <c r="BR45" s="300"/>
      <c r="BS45" s="300"/>
      <c r="BT45" s="300"/>
      <c r="BU45" s="300"/>
      <c r="BV45" s="300"/>
      <c r="BW45" s="300"/>
      <c r="BX45" s="300"/>
      <c r="BY45" s="300"/>
      <c r="BZ45" s="300"/>
      <c r="CA45" s="300"/>
      <c r="CB45" s="300"/>
      <c r="CC45" s="300"/>
      <c r="CD45" s="300"/>
      <c r="CE45" s="300"/>
      <c r="CF45" s="300"/>
      <c r="CG45" s="300"/>
      <c r="CH45" s="300"/>
      <c r="CI45" s="300"/>
      <c r="CJ45" s="300"/>
      <c r="CK45" s="300"/>
      <c r="CL45" s="300"/>
      <c r="CM45" s="300"/>
      <c r="CN45" s="300"/>
      <c r="CO45" s="300"/>
      <c r="CP45" s="300"/>
      <c r="CQ45" s="300"/>
      <c r="CR45" s="300"/>
      <c r="CS45" s="300"/>
      <c r="CT45" s="300"/>
      <c r="CU45" s="300"/>
      <c r="CV45" s="300"/>
      <c r="CW45" s="300"/>
      <c r="CX45" s="300"/>
      <c r="CY45" s="300"/>
      <c r="CZ45" s="300"/>
      <c r="DA45" s="300"/>
      <c r="DB45" s="300"/>
      <c r="DC45" s="300"/>
      <c r="DD45" s="300"/>
      <c r="DE45" s="300"/>
      <c r="DF45" s="300"/>
      <c r="DG45" s="300"/>
      <c r="DH45" s="300"/>
      <c r="DI45" s="300"/>
      <c r="DJ45" s="300"/>
      <c r="DK45" s="300"/>
      <c r="DL45" s="300"/>
      <c r="DM45" s="300"/>
      <c r="DN45" s="300"/>
      <c r="DO45" s="300"/>
      <c r="DP45" s="300"/>
      <c r="DQ45" s="300"/>
      <c r="DR45" s="300"/>
      <c r="DS45" s="300"/>
      <c r="DT45" s="300"/>
      <c r="DU45" s="300"/>
      <c r="DV45" s="300"/>
      <c r="DW45" s="300"/>
      <c r="DX45" s="300"/>
      <c r="DY45" s="300"/>
      <c r="DZ45" s="300"/>
      <c r="EA45" s="300"/>
      <c r="EB45" s="300"/>
      <c r="EC45" s="300"/>
      <c r="ED45" s="300"/>
      <c r="EE45" s="300"/>
      <c r="EF45" s="300"/>
      <c r="EG45" s="300"/>
      <c r="EH45" s="300"/>
      <c r="EI45" s="300"/>
      <c r="EJ45" s="300"/>
      <c r="EK45" s="300"/>
      <c r="EL45" s="300"/>
      <c r="EM45" s="300"/>
      <c r="EN45" s="300"/>
      <c r="EO45" s="300"/>
      <c r="EP45" s="300"/>
      <c r="EQ45" s="300"/>
      <c r="ER45" s="300"/>
      <c r="ES45" s="300"/>
      <c r="ET45" s="300"/>
      <c r="EU45" s="300"/>
      <c r="EV45" s="300"/>
      <c r="EW45" s="300"/>
      <c r="EX45" s="300"/>
      <c r="EY45" s="300"/>
      <c r="EZ45" s="300"/>
      <c r="FA45" s="300"/>
      <c r="FB45" s="300"/>
      <c r="FC45" s="300"/>
      <c r="FD45" s="300"/>
      <c r="FE45" s="300"/>
      <c r="FF45" s="300"/>
      <c r="FG45" s="300"/>
      <c r="FH45" s="300"/>
      <c r="FI45" s="300"/>
      <c r="FJ45" s="300"/>
      <c r="FK45" s="300"/>
      <c r="FL45" s="300"/>
      <c r="FM45" s="300"/>
      <c r="FN45" s="300"/>
      <c r="FO45" s="300"/>
      <c r="FP45" s="300"/>
      <c r="FQ45" s="300"/>
    </row>
    <row r="46" spans="1:173" ht="103.2" customHeight="1">
      <c r="A46" s="46" t="s">
        <v>190</v>
      </c>
      <c r="B46" s="46">
        <v>1</v>
      </c>
      <c r="C46" s="109"/>
      <c r="D46" s="46"/>
      <c r="E46" s="107" t="s">
        <v>657</v>
      </c>
      <c r="F46" s="107" t="s">
        <v>2294</v>
      </c>
      <c r="G46" s="114" t="s">
        <v>2287</v>
      </c>
      <c r="H46" s="360">
        <v>45536</v>
      </c>
      <c r="I46" s="421">
        <v>45300</v>
      </c>
      <c r="J46" s="421">
        <v>45717</v>
      </c>
      <c r="K46" s="256">
        <f>J46-I46</f>
        <v>417</v>
      </c>
      <c r="L46" s="444" t="s">
        <v>619</v>
      </c>
      <c r="M46" s="247" t="s">
        <v>193</v>
      </c>
      <c r="N46" s="247"/>
      <c r="O46" s="254" t="s">
        <v>194</v>
      </c>
      <c r="P46" s="254" t="s">
        <v>115</v>
      </c>
      <c r="Q46" s="254" t="s">
        <v>195</v>
      </c>
      <c r="R46" s="254"/>
      <c r="S46" s="254" t="s">
        <v>841</v>
      </c>
      <c r="T46" s="254" t="s">
        <v>2283</v>
      </c>
      <c r="U46" s="254" t="s">
        <v>658</v>
      </c>
      <c r="V46" s="254" t="s">
        <v>610</v>
      </c>
      <c r="W46" s="248" t="s">
        <v>622</v>
      </c>
      <c r="X46" s="46" t="s">
        <v>77</v>
      </c>
      <c r="Y46" s="254" t="s">
        <v>138</v>
      </c>
      <c r="Z46" s="254" t="s">
        <v>108</v>
      </c>
      <c r="AA46" s="254">
        <v>3</v>
      </c>
      <c r="AB46" s="254">
        <v>5</v>
      </c>
      <c r="AC46" s="254">
        <v>2</v>
      </c>
      <c r="AD46" s="254">
        <v>5</v>
      </c>
      <c r="AE46" s="254">
        <v>0</v>
      </c>
      <c r="AF46" s="254">
        <v>1</v>
      </c>
      <c r="AG46" s="254">
        <v>3</v>
      </c>
      <c r="AH46" s="248">
        <f t="shared" si="12"/>
        <v>285</v>
      </c>
      <c r="AI46" s="254">
        <v>5</v>
      </c>
      <c r="AJ46" s="254">
        <v>5</v>
      </c>
      <c r="AK46" s="254">
        <v>2</v>
      </c>
      <c r="AL46" s="254">
        <v>3</v>
      </c>
      <c r="AM46" s="254">
        <v>1</v>
      </c>
      <c r="AN46" s="254">
        <v>5</v>
      </c>
      <c r="AO46" s="254">
        <v>5</v>
      </c>
      <c r="AP46" s="46">
        <f t="shared" si="14"/>
        <v>390</v>
      </c>
      <c r="AQ46" s="254">
        <f t="shared" si="11"/>
        <v>675</v>
      </c>
      <c r="AR46" s="122" t="s">
        <v>659</v>
      </c>
      <c r="AS46" s="328" t="s">
        <v>2284</v>
      </c>
      <c r="AT46" s="254"/>
      <c r="AU46" s="261"/>
      <c r="AV46" s="254" t="s">
        <v>2285</v>
      </c>
      <c r="AW46" s="254"/>
      <c r="AX46" s="254"/>
      <c r="AY46" s="254"/>
      <c r="AZ46" s="254"/>
      <c r="BA46" s="254"/>
      <c r="BB46" s="254"/>
      <c r="BC46" s="254"/>
      <c r="BD46" s="507">
        <f t="shared" si="15"/>
        <v>0</v>
      </c>
      <c r="BE46" s="596">
        <v>45748</v>
      </c>
      <c r="BF46" s="596">
        <v>45717</v>
      </c>
      <c r="BG46" s="252" t="s">
        <v>115</v>
      </c>
      <c r="BH46" s="327" t="s">
        <v>2286</v>
      </c>
    </row>
    <row r="47" spans="1:173" ht="39.6" customHeight="1">
      <c r="A47" s="46"/>
      <c r="B47" s="46">
        <v>130</v>
      </c>
      <c r="C47" s="296"/>
      <c r="D47" s="46"/>
      <c r="E47" s="783" t="s">
        <v>2250</v>
      </c>
      <c r="F47" s="578" t="s">
        <v>934</v>
      </c>
      <c r="G47" s="578"/>
      <c r="H47" s="360"/>
      <c r="I47" s="360"/>
      <c r="J47" s="256"/>
      <c r="K47" s="256"/>
      <c r="L47" s="444" t="s">
        <v>606</v>
      </c>
      <c r="M47" s="247" t="s">
        <v>103</v>
      </c>
      <c r="N47" s="250"/>
      <c r="O47" s="254" t="s">
        <v>114</v>
      </c>
      <c r="P47" s="254" t="s">
        <v>609</v>
      </c>
      <c r="Q47" s="254" t="s">
        <v>227</v>
      </c>
      <c r="R47" s="254"/>
      <c r="S47" s="254" t="s">
        <v>538</v>
      </c>
      <c r="T47" s="254" t="s">
        <v>538</v>
      </c>
      <c r="U47" s="254"/>
      <c r="V47" s="254" t="s">
        <v>94</v>
      </c>
      <c r="W47" s="254"/>
      <c r="X47" s="46" t="s">
        <v>77</v>
      </c>
      <c r="Y47" s="46" t="s">
        <v>612</v>
      </c>
      <c r="Z47" s="254" t="s">
        <v>108</v>
      </c>
      <c r="AA47" s="46">
        <v>4</v>
      </c>
      <c r="AB47" s="46">
        <v>5</v>
      </c>
      <c r="AC47" s="46">
        <v>3</v>
      </c>
      <c r="AD47" s="46">
        <v>5</v>
      </c>
      <c r="AE47" s="46">
        <v>3</v>
      </c>
      <c r="AF47" s="46">
        <v>3</v>
      </c>
      <c r="AG47" s="46">
        <v>3</v>
      </c>
      <c r="AH47" s="248">
        <f t="shared" si="12"/>
        <v>390</v>
      </c>
      <c r="AI47" s="46"/>
      <c r="AJ47" s="46"/>
      <c r="AK47" s="46"/>
      <c r="AL47" s="46"/>
      <c r="AM47" s="46"/>
      <c r="AN47" s="46"/>
      <c r="AO47" s="46"/>
      <c r="AP47" s="46">
        <f t="shared" si="14"/>
        <v>0</v>
      </c>
      <c r="AQ47" s="46">
        <f t="shared" si="11"/>
        <v>390</v>
      </c>
      <c r="AR47" s="132" t="s">
        <v>563</v>
      </c>
      <c r="AS47" s="132"/>
      <c r="AT47" s="439"/>
      <c r="AU47" s="261"/>
      <c r="AV47" s="254" t="s">
        <v>564</v>
      </c>
      <c r="AW47" s="254"/>
      <c r="AX47" s="254"/>
      <c r="AY47" s="254"/>
      <c r="AZ47" s="254"/>
      <c r="BA47" s="254"/>
      <c r="BB47" s="254"/>
      <c r="BC47" s="254"/>
      <c r="BD47" s="507">
        <f t="shared" si="15"/>
        <v>0</v>
      </c>
      <c r="BE47" s="261"/>
      <c r="BF47" s="261"/>
      <c r="BG47" s="252" t="s">
        <v>207</v>
      </c>
      <c r="BH47" s="299" t="s">
        <v>561</v>
      </c>
      <c r="BI47" s="299"/>
      <c r="BJ47" s="299"/>
    </row>
    <row r="48" spans="1:173" ht="39.6">
      <c r="A48" s="46"/>
      <c r="B48" s="46">
        <v>65</v>
      </c>
      <c r="C48" s="46"/>
      <c r="D48" s="46"/>
      <c r="E48" s="297" t="s">
        <v>950</v>
      </c>
      <c r="F48" s="551" t="s">
        <v>951</v>
      </c>
      <c r="G48" s="297"/>
      <c r="H48" s="360" t="s">
        <v>70</v>
      </c>
      <c r="I48" s="421"/>
      <c r="J48" s="421"/>
      <c r="K48" s="256"/>
      <c r="L48" s="444" t="s">
        <v>691</v>
      </c>
      <c r="M48" s="249" t="s">
        <v>169</v>
      </c>
      <c r="N48" s="249"/>
      <c r="O48" s="254" t="s">
        <v>114</v>
      </c>
      <c r="P48" s="254" t="s">
        <v>692</v>
      </c>
      <c r="Q48" s="254" t="s">
        <v>133</v>
      </c>
      <c r="R48" s="254"/>
      <c r="S48" s="254" t="s">
        <v>135</v>
      </c>
      <c r="T48" s="254" t="s">
        <v>94</v>
      </c>
      <c r="U48" s="254" t="s">
        <v>255</v>
      </c>
      <c r="V48" s="254" t="s">
        <v>610</v>
      </c>
      <c r="W48" s="254" t="s">
        <v>85</v>
      </c>
      <c r="X48" s="46" t="s">
        <v>77</v>
      </c>
      <c r="Y48" s="254" t="s">
        <v>612</v>
      </c>
      <c r="Z48" s="254" t="s">
        <v>613</v>
      </c>
      <c r="AA48" s="254">
        <v>5</v>
      </c>
      <c r="AB48" s="254">
        <v>5</v>
      </c>
      <c r="AC48" s="254">
        <v>3</v>
      </c>
      <c r="AD48" s="254">
        <v>5</v>
      </c>
      <c r="AE48" s="254">
        <v>3</v>
      </c>
      <c r="AF48" s="254">
        <v>1</v>
      </c>
      <c r="AG48" s="254">
        <v>3</v>
      </c>
      <c r="AH48" s="248">
        <f t="shared" si="12"/>
        <v>375</v>
      </c>
      <c r="AI48" s="254">
        <v>5</v>
      </c>
      <c r="AJ48" s="254">
        <v>5</v>
      </c>
      <c r="AK48" s="254">
        <v>2</v>
      </c>
      <c r="AL48" s="254">
        <v>3</v>
      </c>
      <c r="AM48" s="254">
        <v>3</v>
      </c>
      <c r="AN48" s="254">
        <v>3</v>
      </c>
      <c r="AO48" s="254">
        <v>3</v>
      </c>
      <c r="AP48" s="46">
        <f t="shared" si="14"/>
        <v>360</v>
      </c>
      <c r="AQ48" s="254">
        <f t="shared" si="11"/>
        <v>735</v>
      </c>
      <c r="AR48" s="132" t="s">
        <v>302</v>
      </c>
      <c r="AS48" s="132" t="s">
        <v>952</v>
      </c>
      <c r="AT48" s="439">
        <v>100000</v>
      </c>
      <c r="AU48" s="261"/>
      <c r="AV48" s="261" t="s">
        <v>259</v>
      </c>
      <c r="AW48" s="261"/>
      <c r="AX48" s="261"/>
      <c r="AY48" s="261"/>
      <c r="AZ48" s="261"/>
      <c r="BA48" s="261"/>
      <c r="BB48" s="261"/>
      <c r="BC48" s="261"/>
      <c r="BD48" s="507">
        <f t="shared" si="15"/>
        <v>0</v>
      </c>
      <c r="BE48" s="261"/>
      <c r="BF48" s="261"/>
      <c r="BG48" s="252" t="s">
        <v>207</v>
      </c>
      <c r="BI48" s="299"/>
      <c r="BJ48" s="299"/>
      <c r="BK48" s="299"/>
      <c r="BL48" s="299"/>
      <c r="BM48" s="299"/>
      <c r="BN48" s="299"/>
      <c r="BO48" s="299"/>
      <c r="BP48" s="299"/>
      <c r="BQ48" s="299"/>
      <c r="BR48" s="299"/>
      <c r="BS48" s="299"/>
      <c r="BT48" s="299"/>
      <c r="BU48" s="299"/>
      <c r="BV48" s="299"/>
      <c r="BW48" s="299"/>
      <c r="BX48" s="299"/>
      <c r="BY48" s="299"/>
      <c r="BZ48" s="299"/>
      <c r="CA48" s="299"/>
      <c r="CB48" s="299"/>
      <c r="CC48" s="299"/>
      <c r="CD48" s="299"/>
      <c r="CE48" s="299"/>
      <c r="CF48" s="299"/>
      <c r="CG48" s="299"/>
      <c r="CH48" s="299"/>
      <c r="CI48" s="299"/>
      <c r="CJ48" s="299"/>
      <c r="CK48" s="299"/>
      <c r="CL48" s="299"/>
      <c r="CM48" s="299"/>
      <c r="CN48" s="299"/>
      <c r="CO48" s="299"/>
      <c r="CP48" s="299"/>
      <c r="CQ48" s="299"/>
      <c r="CR48" s="299"/>
      <c r="CS48" s="299"/>
      <c r="CT48" s="299"/>
      <c r="CU48" s="299"/>
      <c r="CV48" s="299"/>
      <c r="CW48" s="299"/>
      <c r="CX48" s="299"/>
      <c r="CY48" s="299"/>
      <c r="CZ48" s="299"/>
      <c r="DA48" s="299"/>
      <c r="DB48" s="299"/>
      <c r="DC48" s="299"/>
      <c r="DD48" s="299"/>
      <c r="DE48" s="299"/>
      <c r="DF48" s="299"/>
      <c r="DG48" s="299"/>
      <c r="DH48" s="299"/>
      <c r="DI48" s="299"/>
      <c r="DJ48" s="299"/>
      <c r="DK48" s="299"/>
      <c r="DL48" s="299"/>
      <c r="DM48" s="299"/>
      <c r="DN48" s="299"/>
      <c r="DO48" s="299"/>
      <c r="DP48" s="299"/>
      <c r="DQ48" s="299"/>
      <c r="DR48" s="299"/>
      <c r="DS48" s="299"/>
      <c r="DT48" s="299"/>
      <c r="DU48" s="299"/>
      <c r="DV48" s="299"/>
      <c r="DW48" s="299"/>
      <c r="DX48" s="299"/>
      <c r="DY48" s="299"/>
      <c r="DZ48" s="299"/>
      <c r="EA48" s="299"/>
      <c r="EB48" s="299"/>
      <c r="EC48" s="299"/>
      <c r="ED48" s="299"/>
      <c r="EE48" s="299"/>
      <c r="EF48" s="299"/>
      <c r="EG48" s="299"/>
      <c r="EH48" s="299"/>
      <c r="EI48" s="299"/>
      <c r="EJ48" s="299"/>
      <c r="EK48" s="299"/>
      <c r="EL48" s="299"/>
      <c r="EM48" s="299"/>
      <c r="EN48" s="299"/>
      <c r="EO48" s="299"/>
      <c r="EP48" s="299"/>
      <c r="EQ48" s="299"/>
      <c r="ER48" s="299"/>
      <c r="ES48" s="299"/>
      <c r="ET48" s="299"/>
      <c r="EU48" s="299"/>
      <c r="EV48" s="299"/>
      <c r="EW48" s="299"/>
      <c r="EX48" s="299"/>
      <c r="EY48" s="299"/>
      <c r="EZ48" s="299"/>
      <c r="FA48" s="299"/>
      <c r="FB48" s="299"/>
      <c r="FC48" s="299"/>
      <c r="FD48" s="299"/>
      <c r="FE48" s="299"/>
      <c r="FF48" s="299"/>
      <c r="FG48" s="299"/>
      <c r="FH48" s="299"/>
      <c r="FI48" s="299"/>
      <c r="FJ48" s="299"/>
      <c r="FK48" s="299"/>
      <c r="FL48" s="299"/>
      <c r="FM48" s="299"/>
      <c r="FN48" s="299"/>
      <c r="FO48" s="299"/>
      <c r="FP48" s="299"/>
      <c r="FQ48" s="299"/>
    </row>
    <row r="49" spans="1:173" s="299" customFormat="1" ht="79.2">
      <c r="A49" s="46" t="s">
        <v>184</v>
      </c>
      <c r="B49" s="46">
        <v>1</v>
      </c>
      <c r="C49" s="46" t="s">
        <v>822</v>
      </c>
      <c r="D49" s="46"/>
      <c r="E49" s="765" t="s">
        <v>185</v>
      </c>
      <c r="F49" s="765" t="s">
        <v>2483</v>
      </c>
      <c r="G49" s="766" t="s">
        <v>2484</v>
      </c>
      <c r="H49" s="360" t="s">
        <v>618</v>
      </c>
      <c r="I49" s="421">
        <v>45505</v>
      </c>
      <c r="J49" s="421">
        <v>45801</v>
      </c>
      <c r="K49" s="256">
        <f>J49-I49</f>
        <v>296</v>
      </c>
      <c r="L49" s="444" t="s">
        <v>619</v>
      </c>
      <c r="M49" s="247" t="s">
        <v>68</v>
      </c>
      <c r="N49" s="247" t="s">
        <v>86</v>
      </c>
      <c r="O49" s="254" t="s">
        <v>608</v>
      </c>
      <c r="P49" s="254" t="s">
        <v>115</v>
      </c>
      <c r="Q49" s="254" t="s">
        <v>652</v>
      </c>
      <c r="R49" s="254" t="s">
        <v>620</v>
      </c>
      <c r="S49" s="254" t="s">
        <v>72</v>
      </c>
      <c r="T49" s="580" t="s">
        <v>72</v>
      </c>
      <c r="U49" s="254" t="s">
        <v>699</v>
      </c>
      <c r="V49" s="254" t="s">
        <v>75</v>
      </c>
      <c r="W49" s="248" t="s">
        <v>76</v>
      </c>
      <c r="X49" s="46" t="s">
        <v>77</v>
      </c>
      <c r="Y49" s="46" t="s">
        <v>78</v>
      </c>
      <c r="Z49" s="248" t="s">
        <v>79</v>
      </c>
      <c r="AA49" s="46">
        <v>4</v>
      </c>
      <c r="AB49" s="46">
        <v>5</v>
      </c>
      <c r="AC49" s="46">
        <v>1</v>
      </c>
      <c r="AD49" s="46">
        <v>5</v>
      </c>
      <c r="AE49" s="46">
        <v>3</v>
      </c>
      <c r="AF49" s="46">
        <v>3</v>
      </c>
      <c r="AG49" s="46">
        <v>5</v>
      </c>
      <c r="AH49" s="248">
        <f t="shared" si="12"/>
        <v>390</v>
      </c>
      <c r="AI49" s="46">
        <v>4</v>
      </c>
      <c r="AJ49" s="46">
        <v>4</v>
      </c>
      <c r="AK49" s="46">
        <v>3</v>
      </c>
      <c r="AL49" s="46">
        <v>5</v>
      </c>
      <c r="AM49" s="46">
        <v>5</v>
      </c>
      <c r="AN49" s="46">
        <v>3</v>
      </c>
      <c r="AO49" s="46">
        <v>5</v>
      </c>
      <c r="AP49" s="46">
        <f t="shared" si="14"/>
        <v>435</v>
      </c>
      <c r="AQ49" s="46">
        <f t="shared" si="11"/>
        <v>825</v>
      </c>
      <c r="AR49" s="581" t="s">
        <v>823</v>
      </c>
      <c r="AS49" s="328" t="s">
        <v>824</v>
      </c>
      <c r="AT49" s="439">
        <v>64000</v>
      </c>
      <c r="AU49" s="261"/>
      <c r="AV49" s="254" t="s">
        <v>1999</v>
      </c>
      <c r="AW49" s="458">
        <v>64000</v>
      </c>
      <c r="AX49" s="261"/>
      <c r="AY49" s="261"/>
      <c r="AZ49" s="261"/>
      <c r="BA49" s="261"/>
      <c r="BB49" s="261"/>
      <c r="BC49" s="261"/>
      <c r="BD49" s="507">
        <f t="shared" si="15"/>
        <v>0</v>
      </c>
      <c r="BE49" s="466">
        <v>45809</v>
      </c>
      <c r="BF49" s="261"/>
      <c r="BG49" s="256" t="s">
        <v>115</v>
      </c>
    </row>
    <row r="50" spans="1:173" ht="39.6">
      <c r="A50" s="46"/>
      <c r="B50" s="46">
        <v>1</v>
      </c>
      <c r="C50" s="46"/>
      <c r="D50" s="46">
        <v>30498</v>
      </c>
      <c r="E50" s="107" t="s">
        <v>817</v>
      </c>
      <c r="F50" s="578" t="s">
        <v>818</v>
      </c>
      <c r="G50" s="107"/>
      <c r="H50" s="360">
        <v>45658</v>
      </c>
      <c r="I50" s="421">
        <v>45664</v>
      </c>
      <c r="J50" s="421">
        <v>45800</v>
      </c>
      <c r="K50" s="614">
        <f>J50-I50</f>
        <v>136</v>
      </c>
      <c r="L50" s="444" t="s">
        <v>619</v>
      </c>
      <c r="M50" s="247" t="s">
        <v>68</v>
      </c>
      <c r="N50" s="247"/>
      <c r="O50" s="254" t="s">
        <v>69</v>
      </c>
      <c r="P50" s="254" t="s">
        <v>115</v>
      </c>
      <c r="Q50" s="254" t="s">
        <v>133</v>
      </c>
      <c r="R50" s="254"/>
      <c r="S50" s="254" t="s">
        <v>345</v>
      </c>
      <c r="T50" s="580" t="s">
        <v>179</v>
      </c>
      <c r="U50" s="254" t="s">
        <v>70</v>
      </c>
      <c r="V50" s="254" t="s">
        <v>94</v>
      </c>
      <c r="W50" s="247" t="s">
        <v>85</v>
      </c>
      <c r="X50" s="46" t="s">
        <v>77</v>
      </c>
      <c r="Y50" s="46" t="s">
        <v>612</v>
      </c>
      <c r="Z50" s="247" t="s">
        <v>613</v>
      </c>
      <c r="AA50" s="247">
        <v>5</v>
      </c>
      <c r="AB50" s="247">
        <v>5</v>
      </c>
      <c r="AC50" s="247">
        <v>2</v>
      </c>
      <c r="AD50" s="247">
        <v>5</v>
      </c>
      <c r="AE50" s="247">
        <v>3</v>
      </c>
      <c r="AF50" s="247">
        <v>3</v>
      </c>
      <c r="AG50" s="247">
        <v>3</v>
      </c>
      <c r="AH50" s="248">
        <f t="shared" si="12"/>
        <v>390</v>
      </c>
      <c r="AI50" s="247">
        <v>5</v>
      </c>
      <c r="AJ50" s="247">
        <v>5</v>
      </c>
      <c r="AK50" s="247">
        <v>3</v>
      </c>
      <c r="AL50" s="247">
        <v>5</v>
      </c>
      <c r="AM50" s="247">
        <v>3</v>
      </c>
      <c r="AN50" s="247">
        <v>5</v>
      </c>
      <c r="AO50" s="247">
        <v>3</v>
      </c>
      <c r="AP50" s="46">
        <f t="shared" si="14"/>
        <v>435</v>
      </c>
      <c r="AQ50" s="46">
        <f t="shared" si="11"/>
        <v>825</v>
      </c>
      <c r="AR50" s="581" t="s">
        <v>819</v>
      </c>
      <c r="AS50" s="328"/>
      <c r="AT50" s="46" t="s">
        <v>673</v>
      </c>
      <c r="AU50" s="261"/>
      <c r="AV50" s="261" t="s">
        <v>2001</v>
      </c>
      <c r="AW50" s="261"/>
      <c r="AX50" s="261"/>
      <c r="AY50" s="261"/>
      <c r="AZ50" s="261"/>
      <c r="BA50" s="261"/>
      <c r="BB50" s="261"/>
      <c r="BC50" s="261"/>
      <c r="BD50" s="507">
        <f t="shared" si="15"/>
        <v>0</v>
      </c>
      <c r="BE50" s="261"/>
      <c r="BF50" s="261"/>
      <c r="BG50" s="252" t="s">
        <v>115</v>
      </c>
    </row>
    <row r="51" spans="1:173" s="299" customFormat="1" ht="53.55" customHeight="1">
      <c r="A51" s="46"/>
      <c r="B51" s="46"/>
      <c r="C51" s="109"/>
      <c r="D51" s="46"/>
      <c r="E51" s="150" t="s">
        <v>2230</v>
      </c>
      <c r="F51" s="578" t="s">
        <v>2551</v>
      </c>
      <c r="G51" s="578" t="s">
        <v>2550</v>
      </c>
      <c r="H51" s="360"/>
      <c r="I51" s="360"/>
      <c r="J51" s="360"/>
      <c r="K51" s="685"/>
      <c r="L51" s="613" t="s">
        <v>606</v>
      </c>
      <c r="M51" s="247" t="s">
        <v>103</v>
      </c>
      <c r="N51" s="250"/>
      <c r="O51" s="254" t="s">
        <v>608</v>
      </c>
      <c r="P51" s="254" t="s">
        <v>609</v>
      </c>
      <c r="Q51" s="254"/>
      <c r="R51" s="254"/>
      <c r="S51" s="254" t="s">
        <v>135</v>
      </c>
      <c r="T51" s="254"/>
      <c r="U51" s="254"/>
      <c r="V51" s="254" t="s">
        <v>2205</v>
      </c>
      <c r="W51" s="254"/>
      <c r="X51" s="46" t="s">
        <v>77</v>
      </c>
      <c r="Y51" s="46"/>
      <c r="Z51" s="249" t="s">
        <v>108</v>
      </c>
      <c r="AA51" s="248">
        <v>5</v>
      </c>
      <c r="AB51" s="248">
        <v>5</v>
      </c>
      <c r="AC51" s="248">
        <v>4</v>
      </c>
      <c r="AD51" s="248">
        <v>5</v>
      </c>
      <c r="AE51" s="248">
        <v>1</v>
      </c>
      <c r="AF51" s="248">
        <v>3</v>
      </c>
      <c r="AG51" s="248">
        <v>3</v>
      </c>
      <c r="AH51" s="248">
        <f t="shared" si="12"/>
        <v>390</v>
      </c>
      <c r="AI51" s="248"/>
      <c r="AJ51" s="248"/>
      <c r="AK51" s="248"/>
      <c r="AL51" s="248"/>
      <c r="AM51" s="248"/>
      <c r="AN51" s="248"/>
      <c r="AO51" s="248"/>
      <c r="AP51" s="46">
        <f t="shared" si="14"/>
        <v>0</v>
      </c>
      <c r="AQ51" s="46">
        <f t="shared" si="11"/>
        <v>390</v>
      </c>
      <c r="AR51" s="132"/>
      <c r="AS51" s="132"/>
      <c r="AT51" s="439"/>
      <c r="AU51" s="261"/>
      <c r="AV51" s="261"/>
      <c r="AW51" s="261"/>
      <c r="AX51" s="261"/>
      <c r="AY51" s="261"/>
      <c r="AZ51" s="261"/>
      <c r="BA51" s="261"/>
      <c r="BB51" s="261"/>
      <c r="BC51" s="261"/>
      <c r="BD51" s="261"/>
      <c r="BE51" s="261"/>
      <c r="BF51" s="261"/>
      <c r="BG51" s="252"/>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c r="CR51" s="48"/>
      <c r="CS51" s="48"/>
      <c r="CT51" s="48"/>
      <c r="CU51" s="48"/>
      <c r="CV51" s="48"/>
      <c r="CW51" s="48"/>
      <c r="CX51" s="48"/>
      <c r="CY51" s="48"/>
      <c r="CZ51" s="48"/>
      <c r="DA51" s="48"/>
      <c r="DB51" s="48"/>
      <c r="DC51" s="48"/>
      <c r="DD51" s="48"/>
      <c r="DE51" s="48"/>
      <c r="DF51" s="48"/>
      <c r="DG51" s="48"/>
      <c r="DH51" s="48"/>
      <c r="DI51" s="48"/>
      <c r="DJ51" s="48"/>
      <c r="DK51" s="48"/>
      <c r="DL51" s="48"/>
      <c r="DM51" s="48"/>
      <c r="DN51" s="48"/>
      <c r="DO51" s="48"/>
      <c r="DP51" s="48"/>
      <c r="DQ51" s="48"/>
      <c r="DR51" s="48"/>
      <c r="DS51" s="48"/>
      <c r="DT51" s="48"/>
      <c r="DU51" s="48"/>
      <c r="DV51" s="48"/>
      <c r="DW51" s="48"/>
      <c r="DX51" s="48"/>
      <c r="DY51" s="48"/>
      <c r="DZ51" s="48"/>
      <c r="EA51" s="48"/>
      <c r="EB51" s="48"/>
      <c r="EC51" s="48"/>
      <c r="ED51" s="48"/>
      <c r="EE51" s="48"/>
      <c r="EF51" s="48"/>
      <c r="EG51" s="48"/>
      <c r="EH51" s="48"/>
      <c r="EI51" s="48"/>
      <c r="EJ51" s="48"/>
      <c r="EK51" s="48"/>
      <c r="EL51" s="48"/>
      <c r="EM51" s="48"/>
      <c r="EN51" s="48"/>
      <c r="EO51" s="48"/>
      <c r="EP51" s="48"/>
      <c r="EQ51" s="48"/>
      <c r="ER51" s="48"/>
      <c r="ES51" s="48"/>
      <c r="ET51" s="48"/>
      <c r="EU51" s="48"/>
      <c r="EV51" s="48"/>
      <c r="EW51" s="48"/>
      <c r="EX51" s="48"/>
      <c r="EY51" s="48"/>
      <c r="EZ51" s="48"/>
      <c r="FA51" s="48"/>
      <c r="FB51" s="48"/>
      <c r="FC51" s="48"/>
      <c r="FD51" s="48"/>
      <c r="FE51" s="48"/>
      <c r="FF51" s="48"/>
      <c r="FG51" s="48"/>
      <c r="FH51" s="48"/>
      <c r="FI51" s="48"/>
      <c r="FJ51" s="48"/>
      <c r="FK51" s="48"/>
      <c r="FL51" s="48"/>
      <c r="FM51" s="48"/>
      <c r="FN51" s="48"/>
      <c r="FO51" s="48"/>
      <c r="FP51" s="48"/>
      <c r="FQ51" s="48"/>
    </row>
    <row r="52" spans="1:173" ht="34.5" customHeight="1">
      <c r="A52" s="46"/>
      <c r="B52" s="46"/>
      <c r="C52" s="109"/>
      <c r="D52" s="46"/>
      <c r="E52" s="150" t="s">
        <v>2231</v>
      </c>
      <c r="F52" s="578" t="s">
        <v>2552</v>
      </c>
      <c r="G52" s="114"/>
      <c r="H52" s="360"/>
      <c r="I52" s="360"/>
      <c r="J52" s="360"/>
      <c r="K52" s="685"/>
      <c r="L52" s="613" t="s">
        <v>606</v>
      </c>
      <c r="M52" s="247" t="s">
        <v>103</v>
      </c>
      <c r="N52" s="250"/>
      <c r="O52" s="254" t="s">
        <v>608</v>
      </c>
      <c r="P52" s="254" t="s">
        <v>609</v>
      </c>
      <c r="Q52" s="254"/>
      <c r="R52" s="254"/>
      <c r="S52" s="254" t="s">
        <v>135</v>
      </c>
      <c r="T52" s="254"/>
      <c r="U52" s="254"/>
      <c r="V52" s="254" t="s">
        <v>2205</v>
      </c>
      <c r="W52" s="254"/>
      <c r="X52" s="46" t="s">
        <v>77</v>
      </c>
      <c r="Y52" s="46"/>
      <c r="Z52" s="249" t="s">
        <v>108</v>
      </c>
      <c r="AA52" s="248">
        <v>5</v>
      </c>
      <c r="AB52" s="248">
        <v>5</v>
      </c>
      <c r="AC52" s="248">
        <v>4</v>
      </c>
      <c r="AD52" s="248">
        <v>5</v>
      </c>
      <c r="AE52" s="248">
        <v>1</v>
      </c>
      <c r="AF52" s="248">
        <v>3</v>
      </c>
      <c r="AG52" s="248">
        <v>3</v>
      </c>
      <c r="AH52" s="248">
        <f t="shared" si="12"/>
        <v>390</v>
      </c>
      <c r="AI52" s="248"/>
      <c r="AJ52" s="248"/>
      <c r="AK52" s="248"/>
      <c r="AL52" s="248"/>
      <c r="AM52" s="248"/>
      <c r="AN52" s="248"/>
      <c r="AO52" s="248"/>
      <c r="AP52" s="46">
        <f t="shared" si="14"/>
        <v>0</v>
      </c>
      <c r="AQ52" s="46">
        <f t="shared" si="11"/>
        <v>390</v>
      </c>
      <c r="AR52" s="132"/>
      <c r="AS52" s="132"/>
      <c r="AT52" s="439"/>
      <c r="AU52" s="261"/>
      <c r="AV52" s="261"/>
      <c r="AW52" s="261"/>
      <c r="AX52" s="261"/>
      <c r="AY52" s="261"/>
      <c r="AZ52" s="261"/>
      <c r="BA52" s="261"/>
      <c r="BB52" s="261"/>
      <c r="BC52" s="261"/>
      <c r="BD52" s="261"/>
      <c r="BE52" s="261"/>
      <c r="BF52" s="261"/>
      <c r="BG52" s="252"/>
    </row>
    <row r="53" spans="1:173" ht="39.6">
      <c r="A53" s="46"/>
      <c r="B53" s="46"/>
      <c r="C53" s="109"/>
      <c r="D53" s="46"/>
      <c r="E53" s="783" t="s">
        <v>2241</v>
      </c>
      <c r="F53" s="578" t="s">
        <v>2113</v>
      </c>
      <c r="G53" s="578"/>
      <c r="H53" s="360">
        <v>45964</v>
      </c>
      <c r="I53" s="360"/>
      <c r="J53" s="360"/>
      <c r="K53" s="247"/>
      <c r="L53" s="444" t="s">
        <v>606</v>
      </c>
      <c r="M53" s="247" t="s">
        <v>85</v>
      </c>
      <c r="N53" s="250"/>
      <c r="O53" s="705" t="s">
        <v>631</v>
      </c>
      <c r="P53" s="254" t="s">
        <v>609</v>
      </c>
      <c r="Q53" s="254"/>
      <c r="R53" s="254"/>
      <c r="S53" s="254" t="s">
        <v>91</v>
      </c>
      <c r="T53" s="254" t="s">
        <v>97</v>
      </c>
      <c r="U53" s="254"/>
      <c r="V53" s="254" t="s">
        <v>2170</v>
      </c>
      <c r="W53" s="254"/>
      <c r="X53" s="46" t="s">
        <v>77</v>
      </c>
      <c r="Y53" s="46" t="s">
        <v>78</v>
      </c>
      <c r="Z53" s="254"/>
      <c r="AA53" s="248">
        <v>4</v>
      </c>
      <c r="AB53" s="248">
        <v>5</v>
      </c>
      <c r="AC53" s="248">
        <v>2</v>
      </c>
      <c r="AD53" s="248">
        <v>5</v>
      </c>
      <c r="AE53" s="248">
        <v>1</v>
      </c>
      <c r="AF53" s="248">
        <v>1</v>
      </c>
      <c r="AG53" s="248">
        <v>3</v>
      </c>
      <c r="AH53" s="489">
        <f t="shared" si="12"/>
        <v>315</v>
      </c>
      <c r="AI53" s="248">
        <v>5</v>
      </c>
      <c r="AJ53" s="248">
        <v>5</v>
      </c>
      <c r="AK53" s="248">
        <v>4</v>
      </c>
      <c r="AL53" s="248">
        <v>5</v>
      </c>
      <c r="AM53" s="248">
        <v>5</v>
      </c>
      <c r="AN53" s="248">
        <v>5</v>
      </c>
      <c r="AO53" s="248">
        <v>3</v>
      </c>
      <c r="AP53" s="132"/>
      <c r="AQ53" s="46">
        <f t="shared" si="11"/>
        <v>315</v>
      </c>
      <c r="AR53" s="132"/>
      <c r="AS53" s="132"/>
      <c r="AT53" s="439"/>
      <c r="AU53" s="261"/>
      <c r="AV53" s="261"/>
      <c r="AW53" s="261"/>
      <c r="AX53" s="261"/>
      <c r="AY53" s="261"/>
      <c r="AZ53" s="261"/>
      <c r="BA53" s="261"/>
      <c r="BB53" s="261"/>
      <c r="BC53" s="261"/>
      <c r="BD53" s="261"/>
      <c r="BE53" s="261"/>
      <c r="BF53" s="261"/>
      <c r="BG53" s="252" t="s">
        <v>207</v>
      </c>
    </row>
    <row r="54" spans="1:173" s="54" customFormat="1" ht="91.2">
      <c r="A54" s="46"/>
      <c r="B54" s="46">
        <v>1</v>
      </c>
      <c r="C54" s="252"/>
      <c r="D54" s="46"/>
      <c r="E54" s="107" t="s">
        <v>2288</v>
      </c>
      <c r="F54" s="583" t="s">
        <v>2289</v>
      </c>
      <c r="G54" s="114" t="s">
        <v>2290</v>
      </c>
      <c r="H54" s="360">
        <v>45748</v>
      </c>
      <c r="I54" s="421">
        <v>45748</v>
      </c>
      <c r="J54" s="421">
        <v>45809</v>
      </c>
      <c r="K54" s="614">
        <f>J54-I54</f>
        <v>61</v>
      </c>
      <c r="L54" s="609" t="s">
        <v>619</v>
      </c>
      <c r="M54" s="251" t="s">
        <v>103</v>
      </c>
      <c r="N54" s="250"/>
      <c r="O54" s="254" t="s">
        <v>608</v>
      </c>
      <c r="P54" s="254" t="s">
        <v>115</v>
      </c>
      <c r="Q54" s="254" t="s">
        <v>305</v>
      </c>
      <c r="R54" s="254" t="s">
        <v>138</v>
      </c>
      <c r="S54" s="254" t="s">
        <v>841</v>
      </c>
      <c r="T54" s="254" t="s">
        <v>841</v>
      </c>
      <c r="U54" s="254" t="s">
        <v>305</v>
      </c>
      <c r="V54" s="254" t="s">
        <v>305</v>
      </c>
      <c r="W54" s="254" t="s">
        <v>611</v>
      </c>
      <c r="X54" s="46" t="s">
        <v>77</v>
      </c>
      <c r="Y54" s="254" t="s">
        <v>138</v>
      </c>
      <c r="Z54" s="254" t="s">
        <v>108</v>
      </c>
      <c r="AA54" s="46">
        <v>5</v>
      </c>
      <c r="AB54" s="46">
        <v>5</v>
      </c>
      <c r="AC54" s="46">
        <v>3</v>
      </c>
      <c r="AD54" s="46">
        <v>5</v>
      </c>
      <c r="AE54" s="46">
        <v>1</v>
      </c>
      <c r="AF54" s="46">
        <v>3</v>
      </c>
      <c r="AG54" s="46">
        <v>3</v>
      </c>
      <c r="AH54" s="248">
        <f t="shared" si="12"/>
        <v>375</v>
      </c>
      <c r="AI54" s="46">
        <v>4</v>
      </c>
      <c r="AJ54" s="46">
        <v>5</v>
      </c>
      <c r="AK54" s="46">
        <v>3</v>
      </c>
      <c r="AL54" s="46">
        <v>3</v>
      </c>
      <c r="AM54" s="46">
        <v>3</v>
      </c>
      <c r="AN54" s="46" t="s">
        <v>305</v>
      </c>
      <c r="AO54" s="46">
        <v>3</v>
      </c>
      <c r="AP54" s="46" t="e">
        <f>(AI54*$AI$2)+(AJ54*$AJ$2)+(AK54*$AK$2)+(AL54*$AL$2)+(AM54*$AM$2)+(AN54*$AN$2)+(AO54*$AO$2)</f>
        <v>#VALUE!</v>
      </c>
      <c r="AQ54" s="46" t="e">
        <f t="shared" si="11"/>
        <v>#VALUE!</v>
      </c>
      <c r="AR54" s="122" t="s">
        <v>842</v>
      </c>
      <c r="AS54" s="122" t="s">
        <v>2291</v>
      </c>
      <c r="AT54" s="439"/>
      <c r="AU54" s="261"/>
      <c r="AV54" s="324" t="s">
        <v>2292</v>
      </c>
      <c r="AW54" s="261"/>
      <c r="AX54" s="261"/>
      <c r="AY54" s="261"/>
      <c r="AZ54" s="261"/>
      <c r="BA54" s="261"/>
      <c r="BB54" s="261"/>
      <c r="BC54" s="261"/>
      <c r="BD54" s="507">
        <f>SUM(AX54:BC54)</f>
        <v>0</v>
      </c>
      <c r="BE54" s="261"/>
      <c r="BF54" s="261"/>
      <c r="BG54" s="252" t="s">
        <v>115</v>
      </c>
      <c r="BH54" s="381" t="s">
        <v>2293</v>
      </c>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c r="CR54" s="48"/>
      <c r="CS54" s="48"/>
      <c r="CT54" s="48"/>
      <c r="CU54" s="48"/>
      <c r="CV54" s="48"/>
      <c r="CW54" s="48"/>
      <c r="CX54" s="48"/>
      <c r="CY54" s="48"/>
      <c r="CZ54" s="48"/>
      <c r="DA54" s="48"/>
      <c r="DB54" s="48"/>
      <c r="DC54" s="48"/>
      <c r="DD54" s="48"/>
      <c r="DE54" s="48"/>
      <c r="DF54" s="48"/>
      <c r="DG54" s="48"/>
      <c r="DH54" s="48"/>
      <c r="DI54" s="48"/>
      <c r="DJ54" s="48"/>
      <c r="DK54" s="48"/>
      <c r="DL54" s="48"/>
      <c r="DM54" s="48"/>
      <c r="DN54" s="48"/>
      <c r="DO54" s="48"/>
      <c r="DP54" s="48"/>
      <c r="DQ54" s="48"/>
      <c r="DR54" s="48"/>
      <c r="DS54" s="48"/>
      <c r="DT54" s="48"/>
      <c r="DU54" s="48"/>
      <c r="DV54" s="48"/>
      <c r="DW54" s="48"/>
      <c r="DX54" s="48"/>
      <c r="DY54" s="48"/>
      <c r="DZ54" s="48"/>
      <c r="EA54" s="48"/>
      <c r="EB54" s="48"/>
      <c r="EC54" s="48"/>
      <c r="ED54" s="48"/>
      <c r="EE54" s="48"/>
      <c r="EF54" s="48"/>
      <c r="EG54" s="48"/>
      <c r="EH54" s="48"/>
      <c r="EI54" s="48"/>
      <c r="EJ54" s="48"/>
      <c r="EK54" s="48"/>
      <c r="EL54" s="48"/>
      <c r="EM54" s="48"/>
      <c r="EN54" s="48"/>
      <c r="EO54" s="48"/>
      <c r="EP54" s="48"/>
      <c r="EQ54" s="48"/>
      <c r="ER54" s="48"/>
      <c r="ES54" s="48"/>
      <c r="ET54" s="48"/>
      <c r="EU54" s="48"/>
      <c r="EV54" s="48"/>
      <c r="EW54" s="48"/>
      <c r="EX54" s="48"/>
      <c r="EY54" s="48"/>
      <c r="EZ54" s="48"/>
      <c r="FA54" s="48"/>
      <c r="FB54" s="48"/>
      <c r="FC54" s="48"/>
      <c r="FD54" s="48"/>
      <c r="FE54" s="48"/>
      <c r="FF54" s="48"/>
      <c r="FG54" s="48"/>
      <c r="FH54" s="48"/>
      <c r="FI54" s="48"/>
      <c r="FJ54" s="48"/>
      <c r="FK54" s="48"/>
      <c r="FL54" s="48"/>
      <c r="FM54" s="48"/>
      <c r="FN54" s="48"/>
      <c r="FO54" s="48"/>
      <c r="FP54" s="48"/>
      <c r="FQ54" s="48"/>
    </row>
    <row r="55" spans="1:173" ht="45.6">
      <c r="A55" s="46"/>
      <c r="B55" s="46">
        <v>1</v>
      </c>
      <c r="C55" s="46"/>
      <c r="D55" s="46"/>
      <c r="E55" s="107" t="s">
        <v>201</v>
      </c>
      <c r="F55" s="578" t="s">
        <v>915</v>
      </c>
      <c r="G55" s="107"/>
      <c r="H55" s="360">
        <v>45602</v>
      </c>
      <c r="I55" s="421">
        <v>45659</v>
      </c>
      <c r="J55" s="421">
        <v>45839</v>
      </c>
      <c r="K55" s="256">
        <f>J55-I55</f>
        <v>180</v>
      </c>
      <c r="L55" s="444" t="s">
        <v>619</v>
      </c>
      <c r="M55" s="247" t="s">
        <v>103</v>
      </c>
      <c r="N55" s="247" t="s">
        <v>96</v>
      </c>
      <c r="O55" s="254" t="s">
        <v>114</v>
      </c>
      <c r="P55" s="254" t="s">
        <v>115</v>
      </c>
      <c r="Q55" s="254" t="s">
        <v>195</v>
      </c>
      <c r="R55" s="254" t="s">
        <v>612</v>
      </c>
      <c r="S55" s="254" t="s">
        <v>105</v>
      </c>
      <c r="T55" s="254" t="s">
        <v>203</v>
      </c>
      <c r="U55" s="254" t="s">
        <v>488</v>
      </c>
      <c r="V55" s="254" t="s">
        <v>610</v>
      </c>
      <c r="W55" s="248" t="s">
        <v>107</v>
      </c>
      <c r="X55" s="46" t="s">
        <v>77</v>
      </c>
      <c r="Y55" s="46" t="s">
        <v>612</v>
      </c>
      <c r="Z55" s="248" t="s">
        <v>108</v>
      </c>
      <c r="AA55" s="248">
        <v>3</v>
      </c>
      <c r="AB55" s="248">
        <v>5</v>
      </c>
      <c r="AC55" s="248">
        <v>2</v>
      </c>
      <c r="AD55" s="248">
        <v>5</v>
      </c>
      <c r="AE55" s="248">
        <v>1</v>
      </c>
      <c r="AF55" s="248">
        <v>5</v>
      </c>
      <c r="AG55" s="248">
        <v>3</v>
      </c>
      <c r="AH55" s="248">
        <f t="shared" si="12"/>
        <v>360</v>
      </c>
      <c r="AI55" s="248">
        <v>5</v>
      </c>
      <c r="AJ55" s="248">
        <v>5</v>
      </c>
      <c r="AK55" s="248">
        <v>3</v>
      </c>
      <c r="AL55" s="248">
        <v>3</v>
      </c>
      <c r="AM55" s="248">
        <v>5</v>
      </c>
      <c r="AN55" s="248">
        <v>5</v>
      </c>
      <c r="AO55" s="248">
        <v>5</v>
      </c>
      <c r="AP55" s="46">
        <f>(AI55*$AI$2)+(AJ55*$AJ$2)+(AK55*$AK$2)+(AL55*$AL$2)+(AM55*$AM$2)+(AN55*$AN$2)+(AO55*$AO$2)</f>
        <v>465</v>
      </c>
      <c r="AQ55" s="46">
        <f t="shared" si="11"/>
        <v>825</v>
      </c>
      <c r="AR55" s="291" t="s">
        <v>916</v>
      </c>
      <c r="AS55" s="132" t="s">
        <v>847</v>
      </c>
      <c r="AT55" s="254" t="s">
        <v>917</v>
      </c>
      <c r="AU55" s="261"/>
      <c r="AV55" s="261" t="s">
        <v>1998</v>
      </c>
      <c r="AW55" s="261"/>
      <c r="AX55" s="261"/>
      <c r="AY55" s="261"/>
      <c r="AZ55" s="261"/>
      <c r="BA55" s="261"/>
      <c r="BB55" s="261"/>
      <c r="BC55" s="261"/>
      <c r="BD55" s="507">
        <f>SUM(AX55:BC55)</f>
        <v>0</v>
      </c>
      <c r="BE55" s="261"/>
      <c r="BF55" s="261"/>
      <c r="BG55" s="252" t="s">
        <v>115</v>
      </c>
      <c r="BH55" s="54"/>
      <c r="BI55" s="299"/>
      <c r="BJ55" s="299"/>
      <c r="BK55" s="299"/>
      <c r="BL55" s="299"/>
      <c r="BM55" s="299"/>
      <c r="BN55" s="299"/>
      <c r="BO55" s="299"/>
      <c r="BP55" s="299"/>
      <c r="BQ55" s="299"/>
      <c r="BR55" s="299"/>
      <c r="BS55" s="299"/>
      <c r="BT55" s="299"/>
      <c r="BU55" s="299"/>
      <c r="BV55" s="299"/>
      <c r="BW55" s="299"/>
      <c r="BX55" s="299"/>
      <c r="BY55" s="299"/>
      <c r="BZ55" s="299"/>
      <c r="CA55" s="299"/>
      <c r="CB55" s="299"/>
      <c r="CC55" s="299"/>
      <c r="CD55" s="299"/>
      <c r="CE55" s="299"/>
      <c r="CF55" s="299"/>
      <c r="CG55" s="299"/>
      <c r="CH55" s="299"/>
      <c r="CI55" s="299"/>
      <c r="CJ55" s="299"/>
      <c r="CK55" s="299"/>
      <c r="CL55" s="299"/>
      <c r="CM55" s="299"/>
      <c r="CN55" s="299"/>
      <c r="CO55" s="299"/>
      <c r="CP55" s="299"/>
      <c r="CQ55" s="299"/>
      <c r="CR55" s="299"/>
      <c r="CS55" s="299"/>
      <c r="CT55" s="299"/>
      <c r="CU55" s="299"/>
      <c r="CV55" s="299"/>
      <c r="CW55" s="299"/>
      <c r="CX55" s="299"/>
      <c r="CY55" s="299"/>
      <c r="CZ55" s="299"/>
      <c r="DA55" s="299"/>
      <c r="DB55" s="299"/>
      <c r="DC55" s="299"/>
      <c r="DD55" s="299"/>
      <c r="DE55" s="299"/>
      <c r="DF55" s="299"/>
      <c r="DG55" s="299"/>
      <c r="DH55" s="299"/>
      <c r="DI55" s="299"/>
      <c r="DJ55" s="299"/>
      <c r="DK55" s="299"/>
      <c r="DL55" s="299"/>
      <c r="DM55" s="299"/>
      <c r="DN55" s="299"/>
      <c r="DO55" s="299"/>
      <c r="DP55" s="299"/>
      <c r="DQ55" s="299"/>
      <c r="DR55" s="299"/>
      <c r="DS55" s="299"/>
      <c r="DT55" s="299"/>
      <c r="DU55" s="299"/>
      <c r="DV55" s="299"/>
      <c r="DW55" s="299"/>
      <c r="DX55" s="299"/>
      <c r="DY55" s="299"/>
      <c r="DZ55" s="299"/>
      <c r="EA55" s="299"/>
      <c r="EB55" s="299"/>
      <c r="EC55" s="299"/>
      <c r="ED55" s="299"/>
      <c r="EE55" s="299"/>
      <c r="EF55" s="299"/>
      <c r="EG55" s="299"/>
      <c r="EH55" s="299"/>
      <c r="EI55" s="299"/>
      <c r="EJ55" s="299"/>
      <c r="EK55" s="299"/>
      <c r="EL55" s="299"/>
      <c r="EM55" s="299"/>
      <c r="EN55" s="299"/>
      <c r="EO55" s="299"/>
      <c r="EP55" s="299"/>
      <c r="EQ55" s="299"/>
      <c r="ER55" s="299"/>
      <c r="ES55" s="299"/>
      <c r="ET55" s="299"/>
      <c r="EU55" s="299"/>
      <c r="EV55" s="299"/>
      <c r="EW55" s="299"/>
      <c r="EX55" s="299"/>
      <c r="EY55" s="299"/>
      <c r="EZ55" s="299"/>
      <c r="FA55" s="299"/>
      <c r="FB55" s="299"/>
      <c r="FC55" s="299"/>
      <c r="FD55" s="299"/>
      <c r="FE55" s="299"/>
      <c r="FF55" s="299"/>
      <c r="FG55" s="299"/>
      <c r="FH55" s="299"/>
      <c r="FI55" s="299"/>
      <c r="FJ55" s="299"/>
      <c r="FK55" s="299"/>
      <c r="FL55" s="299"/>
      <c r="FM55" s="299"/>
      <c r="FN55" s="299"/>
      <c r="FO55" s="299"/>
      <c r="FP55" s="299"/>
      <c r="FQ55" s="299"/>
    </row>
    <row r="56" spans="1:173" s="299" customFormat="1" ht="92.4">
      <c r="A56" s="46"/>
      <c r="B56" s="46">
        <v>25</v>
      </c>
      <c r="C56" s="46"/>
      <c r="D56" s="46"/>
      <c r="E56" s="767" t="s">
        <v>2207</v>
      </c>
      <c r="F56" s="766" t="s">
        <v>2485</v>
      </c>
      <c r="G56" s="765" t="s">
        <v>2486</v>
      </c>
      <c r="H56" s="360">
        <v>45632</v>
      </c>
      <c r="I56" s="421">
        <v>45923</v>
      </c>
      <c r="J56" s="421">
        <v>45958</v>
      </c>
      <c r="K56" s="614">
        <f>J56-I56</f>
        <v>35</v>
      </c>
      <c r="L56" s="444" t="s">
        <v>619</v>
      </c>
      <c r="M56" s="249" t="s">
        <v>169</v>
      </c>
      <c r="N56" s="249" t="s">
        <v>86</v>
      </c>
      <c r="O56" s="254" t="s">
        <v>631</v>
      </c>
      <c r="P56" s="254" t="s">
        <v>115</v>
      </c>
      <c r="Q56" s="252" t="s">
        <v>71</v>
      </c>
      <c r="R56" s="254" t="s">
        <v>935</v>
      </c>
      <c r="S56" s="254" t="s">
        <v>2140</v>
      </c>
      <c r="T56" s="254" t="s">
        <v>91</v>
      </c>
      <c r="U56" s="254" t="s">
        <v>171</v>
      </c>
      <c r="V56" s="254" t="s">
        <v>75</v>
      </c>
      <c r="W56" s="254" t="s">
        <v>85</v>
      </c>
      <c r="X56" s="46" t="s">
        <v>77</v>
      </c>
      <c r="Y56" s="46" t="s">
        <v>78</v>
      </c>
      <c r="Z56" s="254" t="s">
        <v>214</v>
      </c>
      <c r="AA56" s="254">
        <v>3</v>
      </c>
      <c r="AB56" s="254">
        <v>1</v>
      </c>
      <c r="AC56" s="254">
        <v>4</v>
      </c>
      <c r="AD56" s="254">
        <v>5</v>
      </c>
      <c r="AE56" s="254">
        <v>1</v>
      </c>
      <c r="AF56" s="254">
        <v>5</v>
      </c>
      <c r="AG56" s="254">
        <v>5</v>
      </c>
      <c r="AH56" s="248">
        <f t="shared" si="12"/>
        <v>360</v>
      </c>
      <c r="AI56" s="254">
        <v>5</v>
      </c>
      <c r="AJ56" s="254">
        <v>5</v>
      </c>
      <c r="AK56" s="254">
        <v>3</v>
      </c>
      <c r="AL56" s="254">
        <v>5</v>
      </c>
      <c r="AM56" s="254">
        <v>3</v>
      </c>
      <c r="AN56" s="254">
        <v>5</v>
      </c>
      <c r="AO56" s="254">
        <v>5</v>
      </c>
      <c r="AP56" s="46">
        <f>(AI56*$AI$2)+(AJ56*$AJ$2)+(AK56*$AK$2)+(AL56*$AL$2)+(AM56*$AM$2)+(AN56*$AN$2)+(AO56*$AO$2)</f>
        <v>465</v>
      </c>
      <c r="AQ56" s="46">
        <f t="shared" si="11"/>
        <v>825</v>
      </c>
      <c r="AR56" s="132" t="s">
        <v>2022</v>
      </c>
      <c r="AS56" s="132"/>
      <c r="AT56" s="254" t="s">
        <v>2005</v>
      </c>
      <c r="AU56" s="254"/>
      <c r="AV56" s="254" t="s">
        <v>2005</v>
      </c>
      <c r="AW56" s="254"/>
      <c r="AX56" s="254"/>
      <c r="AY56" s="254"/>
      <c r="AZ56" s="254"/>
      <c r="BA56" s="254"/>
      <c r="BB56" s="254"/>
      <c r="BC56" s="254"/>
      <c r="BD56" s="507">
        <f>SUM(AX56:BC56)</f>
        <v>0</v>
      </c>
      <c r="BE56" s="254"/>
      <c r="BF56" s="254"/>
      <c r="BG56" s="654" t="s">
        <v>115</v>
      </c>
      <c r="BH56" s="300"/>
    </row>
    <row r="57" spans="1:173" s="649" customFormat="1" ht="66">
      <c r="A57" s="46"/>
      <c r="B57" s="46">
        <v>1</v>
      </c>
      <c r="C57" s="46"/>
      <c r="D57" s="46"/>
      <c r="E57" s="107" t="s">
        <v>986</v>
      </c>
      <c r="F57" s="583" t="s">
        <v>987</v>
      </c>
      <c r="G57" s="114"/>
      <c r="H57" s="421">
        <v>45877</v>
      </c>
      <c r="I57" s="421">
        <v>45877</v>
      </c>
      <c r="J57" s="421">
        <v>45896</v>
      </c>
      <c r="K57" s="256">
        <f>J57-I57</f>
        <v>19</v>
      </c>
      <c r="L57" s="444" t="s">
        <v>619</v>
      </c>
      <c r="M57" s="247" t="s">
        <v>193</v>
      </c>
      <c r="N57" s="250"/>
      <c r="O57" s="254" t="s">
        <v>608</v>
      </c>
      <c r="P57" s="254" t="s">
        <v>115</v>
      </c>
      <c r="Q57" s="254" t="s">
        <v>383</v>
      </c>
      <c r="R57" s="254" t="s">
        <v>612</v>
      </c>
      <c r="S57" s="254" t="s">
        <v>117</v>
      </c>
      <c r="T57" s="254" t="s">
        <v>117</v>
      </c>
      <c r="U57" s="254"/>
      <c r="V57" s="254"/>
      <c r="W57" s="254" t="s">
        <v>611</v>
      </c>
      <c r="X57" s="46" t="s">
        <v>77</v>
      </c>
      <c r="Y57" s="254" t="s">
        <v>612</v>
      </c>
      <c r="Z57" s="254" t="s">
        <v>108</v>
      </c>
      <c r="AA57" s="248">
        <v>3</v>
      </c>
      <c r="AB57" s="248">
        <v>5</v>
      </c>
      <c r="AC57" s="248">
        <v>1</v>
      </c>
      <c r="AD57" s="248">
        <v>5</v>
      </c>
      <c r="AE57" s="248">
        <v>0</v>
      </c>
      <c r="AF57" s="248">
        <v>3</v>
      </c>
      <c r="AG57" s="248">
        <v>3</v>
      </c>
      <c r="AH57" s="248">
        <f t="shared" si="12"/>
        <v>300</v>
      </c>
      <c r="AI57" s="248">
        <v>5</v>
      </c>
      <c r="AJ57" s="248">
        <v>5</v>
      </c>
      <c r="AK57" s="248">
        <v>5</v>
      </c>
      <c r="AL57" s="248">
        <v>5</v>
      </c>
      <c r="AM57" s="248">
        <v>5</v>
      </c>
      <c r="AN57" s="248">
        <v>5</v>
      </c>
      <c r="AO57" s="248">
        <v>5</v>
      </c>
      <c r="AP57" s="46">
        <f>(AI57*$AI$2)+(AJ57*$AJ$2)+(AK57*$AK$2)+(AL57*$AL$2)+(AM57*$AM$2)+(AN57*$AN$2)+(AO57*$AO$2)</f>
        <v>525</v>
      </c>
      <c r="AQ57" s="254">
        <f t="shared" si="11"/>
        <v>825</v>
      </c>
      <c r="AR57" s="132" t="s">
        <v>988</v>
      </c>
      <c r="AS57" s="132"/>
      <c r="AT57" s="439" t="s">
        <v>174</v>
      </c>
      <c r="AU57" s="261"/>
      <c r="AV57" s="260" t="s">
        <v>2000</v>
      </c>
      <c r="AW57" s="261"/>
      <c r="AX57" s="261"/>
      <c r="AY57" s="261"/>
      <c r="AZ57" s="261"/>
      <c r="BA57" s="261"/>
      <c r="BB57" s="261"/>
      <c r="BC57" s="261"/>
      <c r="BD57" s="507">
        <f>SUM(AX57:BC57)</f>
        <v>0</v>
      </c>
      <c r="BE57" s="261"/>
      <c r="BF57" s="261"/>
      <c r="BG57" s="252" t="s">
        <v>115</v>
      </c>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c r="CR57" s="48"/>
      <c r="CS57" s="48"/>
      <c r="CT57" s="48"/>
      <c r="CU57" s="48"/>
      <c r="CV57" s="48"/>
      <c r="CW57" s="48"/>
      <c r="CX57" s="48"/>
      <c r="CY57" s="48"/>
      <c r="CZ57" s="48"/>
      <c r="DA57" s="48"/>
      <c r="DB57" s="48"/>
      <c r="DC57" s="48"/>
      <c r="DD57" s="48"/>
      <c r="DE57" s="48"/>
      <c r="DF57" s="48"/>
      <c r="DG57" s="48"/>
      <c r="DH57" s="48"/>
      <c r="DI57" s="48"/>
      <c r="DJ57" s="48"/>
      <c r="DK57" s="48"/>
      <c r="DL57" s="48"/>
      <c r="DM57" s="48"/>
      <c r="DN57" s="48"/>
      <c r="DO57" s="48"/>
      <c r="DP57" s="48"/>
      <c r="DQ57" s="48"/>
      <c r="DR57" s="48"/>
      <c r="DS57" s="48"/>
      <c r="DT57" s="48"/>
      <c r="DU57" s="48"/>
      <c r="DV57" s="48"/>
      <c r="DW57" s="48"/>
      <c r="DX57" s="48"/>
      <c r="DY57" s="48"/>
      <c r="DZ57" s="48"/>
      <c r="EA57" s="48"/>
      <c r="EB57" s="48"/>
      <c r="EC57" s="48"/>
      <c r="ED57" s="48"/>
      <c r="EE57" s="48"/>
      <c r="EF57" s="48"/>
      <c r="EG57" s="48"/>
      <c r="EH57" s="48"/>
      <c r="EI57" s="48"/>
      <c r="EJ57" s="48"/>
      <c r="EK57" s="48"/>
      <c r="EL57" s="48"/>
      <c r="EM57" s="48"/>
      <c r="EN57" s="48"/>
      <c r="EO57" s="48"/>
      <c r="EP57" s="48"/>
      <c r="EQ57" s="48"/>
      <c r="ER57" s="48"/>
      <c r="ES57" s="48"/>
      <c r="ET57" s="48"/>
      <c r="EU57" s="48"/>
      <c r="EV57" s="48"/>
      <c r="EW57" s="48"/>
      <c r="EX57" s="48"/>
      <c r="EY57" s="48"/>
      <c r="EZ57" s="48"/>
      <c r="FA57" s="48"/>
      <c r="FB57" s="48"/>
      <c r="FC57" s="48"/>
      <c r="FD57" s="48"/>
      <c r="FE57" s="48"/>
      <c r="FF57" s="48"/>
      <c r="FG57" s="48"/>
      <c r="FH57" s="48"/>
      <c r="FI57" s="48"/>
      <c r="FJ57" s="48"/>
      <c r="FK57" s="48"/>
      <c r="FL57" s="48"/>
      <c r="FM57" s="48"/>
      <c r="FN57" s="48"/>
      <c r="FO57" s="48"/>
      <c r="FP57" s="48"/>
      <c r="FQ57" s="48"/>
    </row>
    <row r="58" spans="1:173" s="299" customFormat="1" ht="105.6">
      <c r="A58" s="46"/>
      <c r="B58" s="46"/>
      <c r="C58" s="252"/>
      <c r="D58" s="46"/>
      <c r="E58" s="765" t="s">
        <v>2501</v>
      </c>
      <c r="F58" s="763" t="s">
        <v>2394</v>
      </c>
      <c r="G58" s="763" t="s">
        <v>2396</v>
      </c>
      <c r="H58" s="421">
        <v>45901</v>
      </c>
      <c r="I58" s="360">
        <v>45962</v>
      </c>
      <c r="J58" s="360">
        <v>45971</v>
      </c>
      <c r="K58" s="256">
        <f>J58-I58</f>
        <v>9</v>
      </c>
      <c r="L58" s="609" t="s">
        <v>619</v>
      </c>
      <c r="M58" s="249" t="s">
        <v>68</v>
      </c>
      <c r="N58" s="254" t="s">
        <v>86</v>
      </c>
      <c r="O58" s="254" t="s">
        <v>631</v>
      </c>
      <c r="P58" s="254" t="s">
        <v>104</v>
      </c>
      <c r="Q58" s="254" t="s">
        <v>71</v>
      </c>
      <c r="R58" s="254" t="s">
        <v>953</v>
      </c>
      <c r="S58" s="254" t="s">
        <v>138</v>
      </c>
      <c r="T58" s="254" t="s">
        <v>78</v>
      </c>
      <c r="U58" s="487" t="s">
        <v>620</v>
      </c>
      <c r="V58" s="254" t="s">
        <v>635</v>
      </c>
      <c r="W58" s="254" t="s">
        <v>85</v>
      </c>
      <c r="X58" s="46" t="s">
        <v>77</v>
      </c>
      <c r="Y58" s="487" t="s">
        <v>78</v>
      </c>
      <c r="Z58" s="254" t="s">
        <v>108</v>
      </c>
      <c r="AA58" s="487">
        <v>5</v>
      </c>
      <c r="AB58" s="487">
        <v>1</v>
      </c>
      <c r="AC58" s="487">
        <v>5</v>
      </c>
      <c r="AD58" s="487">
        <v>3</v>
      </c>
      <c r="AE58" s="487">
        <v>1</v>
      </c>
      <c r="AF58" s="489">
        <v>3</v>
      </c>
      <c r="AG58" s="487">
        <v>3</v>
      </c>
      <c r="AH58" s="487">
        <f t="shared" si="12"/>
        <v>315</v>
      </c>
      <c r="AI58" s="487">
        <v>5</v>
      </c>
      <c r="AJ58" s="487">
        <v>5</v>
      </c>
      <c r="AK58" s="487">
        <v>4</v>
      </c>
      <c r="AL58" s="487">
        <v>3</v>
      </c>
      <c r="AM58" s="487">
        <v>5</v>
      </c>
      <c r="AN58" s="252">
        <v>5</v>
      </c>
      <c r="AO58" s="487">
        <v>5</v>
      </c>
      <c r="AP58" s="132">
        <f>(AI58*$AI$2)+(AJ58*$AJ$2)+(AK58*$AK$2)+(AL58*$AL$2)+(AM58*$AM$2)+(AN58*$AN$2)+(AO58*$AO$2)</f>
        <v>480</v>
      </c>
      <c r="AQ58" s="254">
        <f t="shared" si="11"/>
        <v>795</v>
      </c>
      <c r="AR58" s="439" t="s">
        <v>2019</v>
      </c>
      <c r="AS58" s="261"/>
      <c r="AT58" s="261"/>
      <c r="AU58" s="261"/>
      <c r="AV58" s="261" t="s">
        <v>2005</v>
      </c>
      <c r="AW58" s="261"/>
      <c r="AX58" s="261"/>
      <c r="AY58" s="261"/>
      <c r="AZ58" s="261"/>
      <c r="BA58" s="261"/>
      <c r="BB58" s="261"/>
      <c r="BC58" s="261"/>
      <c r="BD58" s="507">
        <f>SUM(AX58:BC58)</f>
        <v>0</v>
      </c>
      <c r="BE58" s="252"/>
      <c r="BF58" s="261"/>
      <c r="BG58" s="252" t="s">
        <v>641</v>
      </c>
    </row>
    <row r="59" spans="1:173" s="299" customFormat="1" ht="69" customHeight="1">
      <c r="A59" s="46"/>
      <c r="B59" s="46"/>
      <c r="C59" s="109"/>
      <c r="D59" s="46"/>
      <c r="E59" s="107" t="s">
        <v>2100</v>
      </c>
      <c r="F59" s="578" t="s">
        <v>2101</v>
      </c>
      <c r="G59" s="578"/>
      <c r="H59" s="360">
        <v>45931</v>
      </c>
      <c r="I59" s="360"/>
      <c r="J59" s="360"/>
      <c r="K59" s="247"/>
      <c r="L59" s="444" t="s">
        <v>606</v>
      </c>
      <c r="M59" s="247" t="s">
        <v>103</v>
      </c>
      <c r="N59" s="250"/>
      <c r="O59" s="254" t="s">
        <v>194</v>
      </c>
      <c r="P59" s="254" t="s">
        <v>609</v>
      </c>
      <c r="Q59" s="254"/>
      <c r="R59" s="254"/>
      <c r="S59" s="254" t="s">
        <v>280</v>
      </c>
      <c r="T59" s="254" t="s">
        <v>97</v>
      </c>
      <c r="U59" s="254"/>
      <c r="V59" s="254"/>
      <c r="W59" s="254"/>
      <c r="X59" s="46" t="s">
        <v>77</v>
      </c>
      <c r="Y59" s="46"/>
      <c r="Z59" s="254"/>
      <c r="AA59" s="248">
        <v>4</v>
      </c>
      <c r="AB59" s="248">
        <v>5</v>
      </c>
      <c r="AC59" s="248">
        <v>2</v>
      </c>
      <c r="AD59" s="248">
        <v>5</v>
      </c>
      <c r="AE59" s="248">
        <v>1</v>
      </c>
      <c r="AF59" s="248">
        <v>3</v>
      </c>
      <c r="AG59" s="248">
        <v>5</v>
      </c>
      <c r="AH59" s="248">
        <f t="shared" si="12"/>
        <v>375</v>
      </c>
      <c r="AI59" s="248"/>
      <c r="AJ59" s="248"/>
      <c r="AK59" s="248"/>
      <c r="AL59" s="248"/>
      <c r="AM59" s="248"/>
      <c r="AN59" s="248"/>
      <c r="AO59" s="248"/>
      <c r="AP59" s="132"/>
      <c r="AQ59" s="46">
        <f t="shared" si="11"/>
        <v>375</v>
      </c>
      <c r="AR59" s="132"/>
      <c r="AS59" s="132"/>
      <c r="AT59" s="439"/>
      <c r="AU59" s="261"/>
      <c r="AV59" s="261"/>
      <c r="AW59" s="261"/>
      <c r="AX59" s="261"/>
      <c r="AY59" s="261"/>
      <c r="AZ59" s="261"/>
      <c r="BA59" s="261"/>
      <c r="BB59" s="261"/>
      <c r="BC59" s="261"/>
      <c r="BD59" s="261"/>
      <c r="BE59" s="261"/>
      <c r="BF59" s="261"/>
      <c r="BG59" s="252" t="s">
        <v>207</v>
      </c>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c r="CR59" s="48"/>
      <c r="CS59" s="48"/>
      <c r="CT59" s="48"/>
      <c r="CU59" s="48"/>
      <c r="CV59" s="48"/>
      <c r="CW59" s="48"/>
      <c r="CX59" s="48"/>
      <c r="CY59" s="48"/>
      <c r="CZ59" s="48"/>
      <c r="DA59" s="48"/>
      <c r="DB59" s="48"/>
      <c r="DC59" s="48"/>
      <c r="DD59" s="48"/>
      <c r="DE59" s="48"/>
      <c r="DF59" s="48"/>
      <c r="DG59" s="48"/>
      <c r="DH59" s="48"/>
      <c r="DI59" s="48"/>
      <c r="DJ59" s="48"/>
      <c r="DK59" s="48"/>
      <c r="DL59" s="48"/>
      <c r="DM59" s="48"/>
      <c r="DN59" s="48"/>
      <c r="DO59" s="48"/>
      <c r="DP59" s="48"/>
      <c r="DQ59" s="48"/>
      <c r="DR59" s="48"/>
      <c r="DS59" s="48"/>
      <c r="DT59" s="48"/>
      <c r="DU59" s="48"/>
      <c r="DV59" s="48"/>
      <c r="DW59" s="48"/>
      <c r="DX59" s="48"/>
      <c r="DY59" s="48"/>
      <c r="DZ59" s="48"/>
      <c r="EA59" s="48"/>
      <c r="EB59" s="48"/>
      <c r="EC59" s="48"/>
      <c r="ED59" s="48"/>
      <c r="EE59" s="48"/>
      <c r="EF59" s="48"/>
      <c r="EG59" s="48"/>
      <c r="EH59" s="48"/>
      <c r="EI59" s="48"/>
      <c r="EJ59" s="48"/>
      <c r="EK59" s="48"/>
      <c r="EL59" s="48"/>
      <c r="EM59" s="48"/>
      <c r="EN59" s="48"/>
      <c r="EO59" s="48"/>
      <c r="EP59" s="48"/>
      <c r="EQ59" s="48"/>
      <c r="ER59" s="48"/>
      <c r="ES59" s="48"/>
      <c r="ET59" s="48"/>
      <c r="EU59" s="48"/>
      <c r="EV59" s="48"/>
      <c r="EW59" s="48"/>
      <c r="EX59" s="48"/>
      <c r="EY59" s="48"/>
      <c r="EZ59" s="48"/>
      <c r="FA59" s="48"/>
      <c r="FB59" s="48"/>
      <c r="FC59" s="48"/>
      <c r="FD59" s="48"/>
      <c r="FE59" s="48"/>
      <c r="FF59" s="48"/>
      <c r="FG59" s="48"/>
      <c r="FH59" s="48"/>
      <c r="FI59" s="48"/>
      <c r="FJ59" s="48"/>
      <c r="FK59" s="48"/>
      <c r="FL59" s="48"/>
      <c r="FM59" s="48"/>
      <c r="FN59" s="48"/>
      <c r="FO59" s="48"/>
      <c r="FP59" s="48"/>
      <c r="FQ59" s="48"/>
    </row>
    <row r="60" spans="1:173" s="299" customFormat="1" ht="52.35" customHeight="1">
      <c r="A60" s="46"/>
      <c r="B60" s="46"/>
      <c r="C60" s="109"/>
      <c r="D60" s="46"/>
      <c r="E60" s="150" t="s">
        <v>2228</v>
      </c>
      <c r="F60" s="583" t="s">
        <v>2554</v>
      </c>
      <c r="G60" s="114" t="s">
        <v>2553</v>
      </c>
      <c r="H60" s="360"/>
      <c r="I60" s="360"/>
      <c r="J60" s="360"/>
      <c r="K60" s="685"/>
      <c r="L60" s="613" t="s">
        <v>606</v>
      </c>
      <c r="M60" s="247" t="s">
        <v>103</v>
      </c>
      <c r="N60" s="250"/>
      <c r="O60" s="254" t="s">
        <v>608</v>
      </c>
      <c r="P60" s="254" t="s">
        <v>609</v>
      </c>
      <c r="Q60" s="254"/>
      <c r="R60" s="254"/>
      <c r="S60" s="254" t="s">
        <v>135</v>
      </c>
      <c r="T60" s="254"/>
      <c r="U60" s="254"/>
      <c r="V60" s="254" t="s">
        <v>2205</v>
      </c>
      <c r="W60" s="254"/>
      <c r="X60" s="46" t="s">
        <v>77</v>
      </c>
      <c r="Y60" s="46" t="s">
        <v>138</v>
      </c>
      <c r="Z60" s="249" t="s">
        <v>108</v>
      </c>
      <c r="AA60" s="248">
        <v>5</v>
      </c>
      <c r="AB60" s="248">
        <v>5</v>
      </c>
      <c r="AC60" s="248">
        <v>3</v>
      </c>
      <c r="AD60" s="248">
        <v>5</v>
      </c>
      <c r="AE60" s="248">
        <v>1</v>
      </c>
      <c r="AF60" s="248">
        <v>3</v>
      </c>
      <c r="AG60" s="248">
        <v>3</v>
      </c>
      <c r="AH60" s="248">
        <f t="shared" si="12"/>
        <v>375</v>
      </c>
      <c r="AI60" s="248">
        <v>5</v>
      </c>
      <c r="AJ60" s="248">
        <v>5</v>
      </c>
      <c r="AK60" s="248">
        <v>2</v>
      </c>
      <c r="AL60" s="248">
        <v>5</v>
      </c>
      <c r="AM60" s="248">
        <v>3</v>
      </c>
      <c r="AN60" s="248">
        <v>5</v>
      </c>
      <c r="AO60" s="248">
        <v>5</v>
      </c>
      <c r="AP60" s="46">
        <f t="shared" ref="AP60:AP98" si="16">(AI60*$AI$2)+(AJ60*$AJ$2)+(AK60*$AK$2)+(AL60*$AL$2)+(AM60*$AM$2)+(AN60*$AN$2)+(AO60*$AO$2)</f>
        <v>450</v>
      </c>
      <c r="AQ60" s="46">
        <f t="shared" si="11"/>
        <v>825</v>
      </c>
      <c r="AR60" s="132"/>
      <c r="AS60" s="132"/>
      <c r="AT60" s="439"/>
      <c r="AU60" s="261"/>
      <c r="AV60" s="261"/>
      <c r="AW60" s="261"/>
      <c r="AX60" s="261"/>
      <c r="AY60" s="261"/>
      <c r="AZ60" s="261"/>
      <c r="BA60" s="261"/>
      <c r="BB60" s="261"/>
      <c r="BC60" s="261"/>
      <c r="BD60" s="261"/>
      <c r="BE60" s="261"/>
      <c r="BF60" s="261"/>
      <c r="BG60" s="252"/>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c r="CR60" s="48"/>
      <c r="CS60" s="48"/>
      <c r="CT60" s="48"/>
      <c r="CU60" s="48"/>
      <c r="CV60" s="48"/>
      <c r="CW60" s="48"/>
      <c r="CX60" s="48"/>
      <c r="CY60" s="48"/>
      <c r="CZ60" s="48"/>
      <c r="DA60" s="48"/>
      <c r="DB60" s="48"/>
      <c r="DC60" s="48"/>
      <c r="DD60" s="48"/>
      <c r="DE60" s="48"/>
      <c r="DF60" s="48"/>
      <c r="DG60" s="48"/>
      <c r="DH60" s="48"/>
      <c r="DI60" s="48"/>
      <c r="DJ60" s="48"/>
      <c r="DK60" s="48"/>
      <c r="DL60" s="48"/>
      <c r="DM60" s="48"/>
      <c r="DN60" s="48"/>
      <c r="DO60" s="48"/>
      <c r="DP60" s="48"/>
      <c r="DQ60" s="48"/>
      <c r="DR60" s="48"/>
      <c r="DS60" s="48"/>
      <c r="DT60" s="48"/>
      <c r="DU60" s="48"/>
      <c r="DV60" s="48"/>
      <c r="DW60" s="48"/>
      <c r="DX60" s="48"/>
      <c r="DY60" s="48"/>
      <c r="DZ60" s="48"/>
      <c r="EA60" s="48"/>
      <c r="EB60" s="48"/>
      <c r="EC60" s="48"/>
      <c r="ED60" s="48"/>
      <c r="EE60" s="48"/>
      <c r="EF60" s="48"/>
      <c r="EG60" s="48"/>
      <c r="EH60" s="48"/>
      <c r="EI60" s="48"/>
      <c r="EJ60" s="48"/>
      <c r="EK60" s="48"/>
      <c r="EL60" s="48"/>
      <c r="EM60" s="48"/>
      <c r="EN60" s="48"/>
      <c r="EO60" s="48"/>
      <c r="EP60" s="48"/>
      <c r="EQ60" s="48"/>
      <c r="ER60" s="48"/>
      <c r="ES60" s="48"/>
      <c r="ET60" s="48"/>
      <c r="EU60" s="48"/>
      <c r="EV60" s="48"/>
      <c r="EW60" s="48"/>
      <c r="EX60" s="48"/>
      <c r="EY60" s="48"/>
      <c r="EZ60" s="48"/>
      <c r="FA60" s="48"/>
      <c r="FB60" s="48"/>
      <c r="FC60" s="48"/>
      <c r="FD60" s="48"/>
      <c r="FE60" s="48"/>
      <c r="FF60" s="48"/>
      <c r="FG60" s="48"/>
      <c r="FH60" s="48"/>
      <c r="FI60" s="48"/>
      <c r="FJ60" s="48"/>
      <c r="FK60" s="48"/>
      <c r="FL60" s="48"/>
      <c r="FM60" s="48"/>
      <c r="FN60" s="48"/>
      <c r="FO60" s="48"/>
      <c r="FP60" s="48"/>
      <c r="FQ60" s="48"/>
    </row>
    <row r="61" spans="1:173" s="319" customFormat="1" ht="92.1" customHeight="1">
      <c r="A61" s="46"/>
      <c r="B61" s="46"/>
      <c r="C61" s="109"/>
      <c r="D61" s="46"/>
      <c r="E61" s="784" t="s">
        <v>2195</v>
      </c>
      <c r="F61" s="578" t="s">
        <v>2543</v>
      </c>
      <c r="G61" s="578"/>
      <c r="H61" s="360">
        <v>45964</v>
      </c>
      <c r="I61" s="360"/>
      <c r="J61" s="360"/>
      <c r="K61" s="685"/>
      <c r="L61" s="613" t="s">
        <v>606</v>
      </c>
      <c r="M61" s="247" t="s">
        <v>103</v>
      </c>
      <c r="N61" s="250"/>
      <c r="O61" s="705" t="s">
        <v>194</v>
      </c>
      <c r="P61" s="254" t="s">
        <v>609</v>
      </c>
      <c r="Q61" s="254" t="s">
        <v>2239</v>
      </c>
      <c r="R61" s="254"/>
      <c r="S61" s="254"/>
      <c r="T61" s="254"/>
      <c r="U61" s="254"/>
      <c r="V61" s="254" t="s">
        <v>2205</v>
      </c>
      <c r="W61" s="254"/>
      <c r="X61" s="46" t="s">
        <v>77</v>
      </c>
      <c r="Y61" s="46"/>
      <c r="Z61" s="249" t="s">
        <v>108</v>
      </c>
      <c r="AA61" s="248">
        <v>3</v>
      </c>
      <c r="AB61" s="248">
        <v>5</v>
      </c>
      <c r="AC61" s="248">
        <v>2</v>
      </c>
      <c r="AD61" s="248">
        <v>5</v>
      </c>
      <c r="AE61" s="248">
        <v>3</v>
      </c>
      <c r="AF61" s="248">
        <v>3</v>
      </c>
      <c r="AG61" s="248">
        <v>3</v>
      </c>
      <c r="AH61" s="248">
        <f t="shared" si="12"/>
        <v>360</v>
      </c>
      <c r="AI61" s="248"/>
      <c r="AJ61" s="248"/>
      <c r="AK61" s="248"/>
      <c r="AL61" s="248"/>
      <c r="AM61" s="248"/>
      <c r="AN61" s="248"/>
      <c r="AO61" s="248"/>
      <c r="AP61" s="46">
        <f t="shared" si="16"/>
        <v>0</v>
      </c>
      <c r="AQ61" s="46">
        <f t="shared" si="11"/>
        <v>360</v>
      </c>
      <c r="AR61" s="132"/>
      <c r="AS61" s="132"/>
      <c r="AT61" s="439"/>
      <c r="AU61" s="261"/>
      <c r="AV61" s="732"/>
      <c r="AW61" s="261"/>
      <c r="AX61" s="261"/>
      <c r="AY61" s="261"/>
      <c r="AZ61" s="261"/>
      <c r="BA61" s="261"/>
      <c r="BB61" s="261"/>
      <c r="BC61" s="261"/>
      <c r="BD61" s="261"/>
      <c r="BE61" s="261"/>
      <c r="BF61" s="400"/>
      <c r="BG61" s="357"/>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c r="CR61" s="48"/>
      <c r="CS61" s="48"/>
      <c r="CT61" s="48"/>
      <c r="CU61" s="48"/>
      <c r="CV61" s="48"/>
      <c r="CW61" s="48"/>
      <c r="CX61" s="48"/>
      <c r="CY61" s="48"/>
      <c r="CZ61" s="48"/>
      <c r="DA61" s="48"/>
      <c r="DB61" s="48"/>
      <c r="DC61" s="48"/>
      <c r="DD61" s="48"/>
      <c r="DE61" s="48"/>
      <c r="DF61" s="48"/>
      <c r="DG61" s="48"/>
      <c r="DH61" s="48"/>
      <c r="DI61" s="48"/>
      <c r="DJ61" s="48"/>
      <c r="DK61" s="48"/>
      <c r="DL61" s="48"/>
      <c r="DM61" s="48"/>
      <c r="DN61" s="48"/>
      <c r="DO61" s="48"/>
      <c r="DP61" s="48"/>
      <c r="DQ61" s="48"/>
      <c r="DR61" s="48"/>
      <c r="DS61" s="48"/>
      <c r="DT61" s="48"/>
      <c r="DU61" s="48"/>
      <c r="DV61" s="48"/>
      <c r="DW61" s="48"/>
      <c r="DX61" s="48"/>
      <c r="DY61" s="48"/>
      <c r="DZ61" s="48"/>
      <c r="EA61" s="48"/>
      <c r="EB61" s="48"/>
      <c r="EC61" s="48"/>
      <c r="ED61" s="48"/>
      <c r="EE61" s="48"/>
      <c r="EF61" s="48"/>
      <c r="EG61" s="48"/>
      <c r="EH61" s="48"/>
      <c r="EI61" s="48"/>
      <c r="EJ61" s="48"/>
      <c r="EK61" s="48"/>
      <c r="EL61" s="48"/>
      <c r="EM61" s="48"/>
      <c r="EN61" s="48"/>
      <c r="EO61" s="48"/>
      <c r="EP61" s="48"/>
      <c r="EQ61" s="48"/>
      <c r="ER61" s="48"/>
      <c r="ES61" s="48"/>
      <c r="ET61" s="48"/>
      <c r="EU61" s="48"/>
      <c r="EV61" s="48"/>
      <c r="EW61" s="48"/>
      <c r="EX61" s="48"/>
      <c r="EY61" s="48"/>
      <c r="EZ61" s="48"/>
      <c r="FA61" s="48"/>
      <c r="FB61" s="48"/>
      <c r="FC61" s="48"/>
      <c r="FD61" s="48"/>
      <c r="FE61" s="48"/>
      <c r="FF61" s="48"/>
      <c r="FG61" s="48"/>
      <c r="FH61" s="48"/>
      <c r="FI61" s="48"/>
      <c r="FJ61" s="48"/>
      <c r="FK61" s="48"/>
      <c r="FL61" s="48"/>
      <c r="FM61" s="48"/>
      <c r="FN61" s="48"/>
      <c r="FO61" s="48"/>
      <c r="FP61" s="48"/>
      <c r="FQ61" s="48"/>
    </row>
    <row r="62" spans="1:173" ht="26.4" customHeight="1">
      <c r="A62" s="46"/>
      <c r="B62" s="46"/>
      <c r="C62" s="109"/>
      <c r="D62" s="46"/>
      <c r="E62" s="785" t="s">
        <v>2233</v>
      </c>
      <c r="F62" s="583" t="s">
        <v>2555</v>
      </c>
      <c r="G62" s="114"/>
      <c r="H62" s="360"/>
      <c r="I62" s="360"/>
      <c r="J62" s="360"/>
      <c r="K62" s="685"/>
      <c r="L62" s="613" t="s">
        <v>606</v>
      </c>
      <c r="M62" s="247" t="s">
        <v>103</v>
      </c>
      <c r="N62" s="250"/>
      <c r="O62" s="254" t="s">
        <v>114</v>
      </c>
      <c r="P62" s="254" t="s">
        <v>609</v>
      </c>
      <c r="Q62" s="254"/>
      <c r="R62" s="254"/>
      <c r="S62" s="254" t="s">
        <v>135</v>
      </c>
      <c r="T62" s="254"/>
      <c r="U62" s="254"/>
      <c r="V62" s="254" t="s">
        <v>2205</v>
      </c>
      <c r="W62" s="254"/>
      <c r="X62" s="46" t="s">
        <v>77</v>
      </c>
      <c r="Y62" s="46" t="s">
        <v>150</v>
      </c>
      <c r="Z62" s="249" t="s">
        <v>108</v>
      </c>
      <c r="AA62" s="248">
        <v>3</v>
      </c>
      <c r="AB62" s="248">
        <v>5</v>
      </c>
      <c r="AC62" s="248">
        <v>1</v>
      </c>
      <c r="AD62" s="248">
        <v>5</v>
      </c>
      <c r="AE62" s="248">
        <v>1</v>
      </c>
      <c r="AF62" s="248">
        <v>3</v>
      </c>
      <c r="AG62" s="248">
        <v>3</v>
      </c>
      <c r="AH62" s="248">
        <f t="shared" si="12"/>
        <v>315</v>
      </c>
      <c r="AI62" s="248">
        <v>3</v>
      </c>
      <c r="AJ62" s="248">
        <v>1</v>
      </c>
      <c r="AK62" s="248">
        <v>2</v>
      </c>
      <c r="AL62" s="248">
        <v>5</v>
      </c>
      <c r="AM62" s="248">
        <v>3</v>
      </c>
      <c r="AN62" s="248">
        <v>3</v>
      </c>
      <c r="AO62" s="248">
        <v>5</v>
      </c>
      <c r="AP62" s="46">
        <f t="shared" si="16"/>
        <v>330</v>
      </c>
      <c r="AQ62" s="46">
        <f t="shared" si="11"/>
        <v>645</v>
      </c>
      <c r="AR62" s="132" t="s">
        <v>2558</v>
      </c>
      <c r="AS62" s="132"/>
      <c r="AT62" s="439"/>
      <c r="AU62" s="261"/>
      <c r="AV62" s="261"/>
      <c r="AW62" s="261"/>
      <c r="AX62" s="261"/>
      <c r="AY62" s="261"/>
      <c r="AZ62" s="261"/>
      <c r="BA62" s="261"/>
      <c r="BB62" s="261"/>
      <c r="BC62" s="261"/>
      <c r="BD62" s="261"/>
      <c r="BE62" s="261"/>
      <c r="BF62" s="261"/>
      <c r="BG62" s="252"/>
      <c r="BH62" s="47"/>
    </row>
    <row r="63" spans="1:173" ht="102.6" customHeight="1">
      <c r="A63" s="46"/>
      <c r="B63" s="46">
        <v>119</v>
      </c>
      <c r="C63" s="46"/>
      <c r="D63" s="46"/>
      <c r="E63" s="107" t="s">
        <v>480</v>
      </c>
      <c r="F63" s="578"/>
      <c r="G63" s="107" t="s">
        <v>2539</v>
      </c>
      <c r="H63" s="360">
        <v>45597</v>
      </c>
      <c r="I63" s="360"/>
      <c r="J63" s="256"/>
      <c r="K63" s="256"/>
      <c r="L63" s="444" t="s">
        <v>606</v>
      </c>
      <c r="M63" s="247" t="s">
        <v>85</v>
      </c>
      <c r="N63" s="247"/>
      <c r="O63" s="254" t="s">
        <v>69</v>
      </c>
      <c r="P63" s="254" t="s">
        <v>609</v>
      </c>
      <c r="Q63" s="254" t="s">
        <v>133</v>
      </c>
      <c r="R63" s="254"/>
      <c r="S63" s="254" t="s">
        <v>786</v>
      </c>
      <c r="T63" s="254" t="s">
        <v>127</v>
      </c>
      <c r="U63" s="254" t="s">
        <v>70</v>
      </c>
      <c r="V63" s="254" t="s">
        <v>2170</v>
      </c>
      <c r="W63" s="248" t="s">
        <v>622</v>
      </c>
      <c r="X63" s="46" t="s">
        <v>77</v>
      </c>
      <c r="Y63" s="254" t="s">
        <v>612</v>
      </c>
      <c r="Z63" s="248" t="s">
        <v>613</v>
      </c>
      <c r="AA63" s="248">
        <v>5</v>
      </c>
      <c r="AB63" s="248">
        <v>5</v>
      </c>
      <c r="AC63" s="248">
        <v>1</v>
      </c>
      <c r="AD63" s="248">
        <v>5</v>
      </c>
      <c r="AE63" s="248">
        <v>3</v>
      </c>
      <c r="AF63" s="248">
        <v>3</v>
      </c>
      <c r="AG63" s="248">
        <v>3</v>
      </c>
      <c r="AH63" s="248">
        <f t="shared" si="12"/>
        <v>375</v>
      </c>
      <c r="AI63" s="248">
        <v>5</v>
      </c>
      <c r="AJ63" s="248">
        <v>5</v>
      </c>
      <c r="AK63" s="248">
        <v>2</v>
      </c>
      <c r="AL63" s="248">
        <v>3</v>
      </c>
      <c r="AM63" s="248">
        <v>4</v>
      </c>
      <c r="AN63" s="248">
        <v>3</v>
      </c>
      <c r="AO63" s="248">
        <v>4</v>
      </c>
      <c r="AP63" s="46">
        <f t="shared" si="16"/>
        <v>390</v>
      </c>
      <c r="AQ63" s="46">
        <f t="shared" si="11"/>
        <v>765</v>
      </c>
      <c r="AR63" s="132" t="s">
        <v>2538</v>
      </c>
      <c r="AS63" s="132" t="s">
        <v>483</v>
      </c>
      <c r="AT63" s="439"/>
      <c r="AU63" s="261"/>
      <c r="AV63" s="261"/>
      <c r="AW63" s="261"/>
      <c r="AX63" s="261"/>
      <c r="AY63" s="261"/>
      <c r="AZ63" s="261"/>
      <c r="BA63" s="261"/>
      <c r="BB63" s="261"/>
      <c r="BC63" s="261"/>
      <c r="BD63" s="507">
        <f>SUM(AX63:BC63)</f>
        <v>0</v>
      </c>
      <c r="BE63" s="261"/>
      <c r="BF63" s="633"/>
      <c r="BG63" s="634" t="s">
        <v>207</v>
      </c>
      <c r="BH63" s="54"/>
      <c r="BK63" s="649"/>
      <c r="BL63" s="649"/>
      <c r="BM63" s="649"/>
      <c r="BN63" s="649"/>
      <c r="BO63" s="649"/>
      <c r="BP63" s="649"/>
      <c r="BQ63" s="649"/>
      <c r="BR63" s="649"/>
      <c r="BS63" s="649"/>
      <c r="BT63" s="649"/>
      <c r="BU63" s="649"/>
      <c r="BV63" s="649"/>
      <c r="BW63" s="649"/>
      <c r="BX63" s="649"/>
      <c r="BY63" s="649"/>
      <c r="BZ63" s="649"/>
      <c r="CA63" s="649"/>
      <c r="CB63" s="649"/>
      <c r="CC63" s="649"/>
      <c r="CD63" s="649"/>
      <c r="CE63" s="649"/>
      <c r="CF63" s="649"/>
      <c r="CG63" s="649"/>
      <c r="CH63" s="649"/>
      <c r="CI63" s="649"/>
      <c r="CJ63" s="649"/>
      <c r="CK63" s="649"/>
      <c r="CL63" s="649"/>
      <c r="CM63" s="649"/>
      <c r="CN63" s="649"/>
      <c r="CO63" s="649"/>
      <c r="CP63" s="649"/>
      <c r="CQ63" s="649"/>
      <c r="CR63" s="649"/>
      <c r="CS63" s="649"/>
      <c r="CT63" s="649"/>
      <c r="CU63" s="649"/>
      <c r="CV63" s="649"/>
      <c r="CW63" s="649"/>
      <c r="CX63" s="649"/>
      <c r="CY63" s="649"/>
      <c r="CZ63" s="649"/>
      <c r="DA63" s="649"/>
      <c r="DB63" s="649"/>
      <c r="DC63" s="649"/>
      <c r="DD63" s="649"/>
      <c r="DE63" s="649"/>
      <c r="DF63" s="649"/>
      <c r="DG63" s="649"/>
      <c r="DH63" s="649"/>
      <c r="DI63" s="649"/>
      <c r="DJ63" s="649"/>
      <c r="DK63" s="649"/>
      <c r="DL63" s="649"/>
      <c r="DM63" s="649"/>
      <c r="DN63" s="649"/>
      <c r="DO63" s="649"/>
      <c r="DP63" s="649"/>
      <c r="DQ63" s="649"/>
      <c r="DR63" s="649"/>
      <c r="DS63" s="649"/>
      <c r="DT63" s="649"/>
      <c r="DU63" s="649"/>
      <c r="DV63" s="649"/>
      <c r="DW63" s="649"/>
      <c r="DX63" s="649"/>
      <c r="DY63" s="649"/>
      <c r="DZ63" s="649"/>
      <c r="EA63" s="649"/>
      <c r="EB63" s="649"/>
      <c r="EC63" s="649"/>
      <c r="ED63" s="649"/>
      <c r="EE63" s="649"/>
      <c r="EF63" s="649"/>
      <c r="EG63" s="649"/>
      <c r="EH63" s="649"/>
      <c r="EI63" s="649"/>
      <c r="EJ63" s="649"/>
      <c r="EK63" s="649"/>
      <c r="EL63" s="649"/>
      <c r="EM63" s="649"/>
      <c r="EN63" s="649"/>
      <c r="EO63" s="649"/>
      <c r="EP63" s="649"/>
      <c r="EQ63" s="649"/>
      <c r="ER63" s="649"/>
      <c r="ES63" s="649"/>
      <c r="ET63" s="649"/>
      <c r="EU63" s="649"/>
      <c r="EV63" s="649"/>
      <c r="EW63" s="649"/>
      <c r="EX63" s="649"/>
      <c r="EY63" s="649"/>
      <c r="EZ63" s="649"/>
      <c r="FA63" s="649"/>
      <c r="FB63" s="649"/>
      <c r="FC63" s="649"/>
      <c r="FD63" s="649"/>
      <c r="FE63" s="649"/>
      <c r="FF63" s="649"/>
      <c r="FG63" s="649"/>
      <c r="FH63" s="649"/>
      <c r="FI63" s="649"/>
      <c r="FJ63" s="649"/>
      <c r="FK63" s="649"/>
      <c r="FL63" s="649"/>
      <c r="FM63" s="649"/>
      <c r="FN63" s="649"/>
      <c r="FO63" s="649"/>
      <c r="FP63" s="649"/>
      <c r="FQ63" s="649"/>
    </row>
    <row r="64" spans="1:173" s="299" customFormat="1" ht="34.5" customHeight="1">
      <c r="A64" s="46"/>
      <c r="B64" s="46">
        <v>7</v>
      </c>
      <c r="C64" s="252"/>
      <c r="D64" s="46"/>
      <c r="E64" s="107" t="s">
        <v>2208</v>
      </c>
      <c r="F64" s="583" t="s">
        <v>807</v>
      </c>
      <c r="G64" s="114"/>
      <c r="H64" s="360">
        <v>45791</v>
      </c>
      <c r="I64" s="421">
        <v>45791</v>
      </c>
      <c r="J64" s="421">
        <v>45950</v>
      </c>
      <c r="K64" s="614">
        <f>J64-I64</f>
        <v>159</v>
      </c>
      <c r="L64" s="609" t="s">
        <v>619</v>
      </c>
      <c r="M64" s="251" t="s">
        <v>85</v>
      </c>
      <c r="N64" s="250" t="s">
        <v>86</v>
      </c>
      <c r="O64" s="254" t="s">
        <v>114</v>
      </c>
      <c r="P64" s="254" t="s">
        <v>115</v>
      </c>
      <c r="Q64" s="252" t="s">
        <v>116</v>
      </c>
      <c r="R64" s="254"/>
      <c r="S64" s="254" t="s">
        <v>790</v>
      </c>
      <c r="T64" s="254" t="s">
        <v>808</v>
      </c>
      <c r="U64" s="254" t="s">
        <v>809</v>
      </c>
      <c r="V64" s="254" t="s">
        <v>635</v>
      </c>
      <c r="W64" s="254" t="s">
        <v>213</v>
      </c>
      <c r="X64" s="46" t="s">
        <v>77</v>
      </c>
      <c r="Y64" s="46" t="s">
        <v>612</v>
      </c>
      <c r="Z64" s="328" t="s">
        <v>108</v>
      </c>
      <c r="AA64" s="46">
        <v>3</v>
      </c>
      <c r="AB64" s="46">
        <v>5</v>
      </c>
      <c r="AC64" s="46">
        <v>1</v>
      </c>
      <c r="AD64" s="46">
        <v>5</v>
      </c>
      <c r="AE64" s="46">
        <v>5</v>
      </c>
      <c r="AF64" s="46">
        <v>3</v>
      </c>
      <c r="AG64" s="46">
        <v>3</v>
      </c>
      <c r="AH64" s="248">
        <f t="shared" si="12"/>
        <v>375</v>
      </c>
      <c r="AI64" s="46">
        <v>5</v>
      </c>
      <c r="AJ64" s="46">
        <v>5</v>
      </c>
      <c r="AK64" s="46">
        <v>3</v>
      </c>
      <c r="AL64" s="46">
        <v>5</v>
      </c>
      <c r="AM64" s="46">
        <v>5</v>
      </c>
      <c r="AN64" s="46">
        <v>3</v>
      </c>
      <c r="AO64" s="46">
        <v>3</v>
      </c>
      <c r="AP64" s="46">
        <f t="shared" si="16"/>
        <v>435</v>
      </c>
      <c r="AQ64" s="46">
        <f t="shared" si="11"/>
        <v>810</v>
      </c>
      <c r="AR64" s="506" t="s">
        <v>810</v>
      </c>
      <c r="AS64" s="132" t="s">
        <v>811</v>
      </c>
      <c r="AT64" s="439" t="s">
        <v>812</v>
      </c>
      <c r="AU64" s="255"/>
      <c r="AV64" s="260" t="s">
        <v>2000</v>
      </c>
      <c r="AW64" s="255"/>
      <c r="AX64" s="255"/>
      <c r="AY64" s="255"/>
      <c r="AZ64" s="255"/>
      <c r="BA64" s="255"/>
      <c r="BB64" s="255"/>
      <c r="BC64" s="255"/>
      <c r="BD64" s="507">
        <f>SUM(AX64:BC64)</f>
        <v>0</v>
      </c>
      <c r="BE64" s="255"/>
      <c r="BF64" s="255"/>
      <c r="BG64" s="654" t="s">
        <v>115</v>
      </c>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c r="CR64" s="48"/>
      <c r="CS64" s="48"/>
      <c r="CT64" s="48"/>
      <c r="CU64" s="48"/>
      <c r="CV64" s="48"/>
      <c r="CW64" s="48"/>
      <c r="CX64" s="48"/>
      <c r="CY64" s="48"/>
      <c r="CZ64" s="48"/>
      <c r="DA64" s="48"/>
      <c r="DB64" s="48"/>
      <c r="DC64" s="48"/>
      <c r="DD64" s="48"/>
      <c r="DE64" s="48"/>
      <c r="DF64" s="48"/>
      <c r="DG64" s="48"/>
      <c r="DH64" s="48"/>
      <c r="DI64" s="48"/>
      <c r="DJ64" s="48"/>
      <c r="DK64" s="48"/>
      <c r="DL64" s="48"/>
      <c r="DM64" s="48"/>
      <c r="DN64" s="48"/>
      <c r="DO64" s="48"/>
      <c r="DP64" s="48"/>
      <c r="DQ64" s="48"/>
      <c r="DR64" s="48"/>
      <c r="DS64" s="48"/>
      <c r="DT64" s="48"/>
      <c r="DU64" s="48"/>
      <c r="DV64" s="48"/>
      <c r="DW64" s="48"/>
      <c r="DX64" s="48"/>
      <c r="DY64" s="48"/>
      <c r="DZ64" s="48"/>
      <c r="EA64" s="48"/>
      <c r="EB64" s="48"/>
      <c r="EC64" s="48"/>
      <c r="ED64" s="48"/>
      <c r="EE64" s="48"/>
      <c r="EF64" s="48"/>
      <c r="EG64" s="48"/>
      <c r="EH64" s="48"/>
      <c r="EI64" s="48"/>
      <c r="EJ64" s="48"/>
      <c r="EK64" s="48"/>
      <c r="EL64" s="48"/>
      <c r="EM64" s="48"/>
      <c r="EN64" s="48"/>
      <c r="EO64" s="48"/>
      <c r="EP64" s="48"/>
      <c r="EQ64" s="48"/>
      <c r="ER64" s="48"/>
      <c r="ES64" s="48"/>
      <c r="ET64" s="48"/>
      <c r="EU64" s="48"/>
      <c r="EV64" s="48"/>
      <c r="EW64" s="48"/>
      <c r="EX64" s="48"/>
      <c r="EY64" s="48"/>
      <c r="EZ64" s="48"/>
      <c r="FA64" s="48"/>
      <c r="FB64" s="48"/>
      <c r="FC64" s="48"/>
      <c r="FD64" s="48"/>
      <c r="FE64" s="48"/>
      <c r="FF64" s="48"/>
      <c r="FG64" s="48"/>
      <c r="FH64" s="48"/>
      <c r="FI64" s="48"/>
      <c r="FJ64" s="48"/>
      <c r="FK64" s="48"/>
      <c r="FL64" s="48"/>
      <c r="FM64" s="48"/>
      <c r="FN64" s="48"/>
      <c r="FO64" s="48"/>
      <c r="FP64" s="48"/>
      <c r="FQ64" s="48"/>
    </row>
    <row r="65" spans="1:173" ht="45.6">
      <c r="A65" s="46"/>
      <c r="B65" s="46">
        <v>9</v>
      </c>
      <c r="C65" s="46"/>
      <c r="D65" s="46">
        <v>27154</v>
      </c>
      <c r="E65" s="107" t="s">
        <v>232</v>
      </c>
      <c r="F65" s="578" t="s">
        <v>233</v>
      </c>
      <c r="G65" s="578"/>
      <c r="H65" s="360" t="s">
        <v>70</v>
      </c>
      <c r="I65" s="421">
        <v>45627</v>
      </c>
      <c r="J65" s="421">
        <v>45962</v>
      </c>
      <c r="K65" s="686">
        <f>$K$2-I65</f>
        <v>303</v>
      </c>
      <c r="L65" s="444" t="s">
        <v>619</v>
      </c>
      <c r="M65" s="247" t="s">
        <v>103</v>
      </c>
      <c r="N65" s="247"/>
      <c r="O65" s="580" t="s">
        <v>69</v>
      </c>
      <c r="P65" s="254" t="s">
        <v>104</v>
      </c>
      <c r="Q65" s="254" t="s">
        <v>146</v>
      </c>
      <c r="R65" s="254"/>
      <c r="S65" s="580" t="s">
        <v>135</v>
      </c>
      <c r="T65" s="580" t="s">
        <v>135</v>
      </c>
      <c r="U65" s="254" t="s">
        <v>720</v>
      </c>
      <c r="V65" s="254" t="s">
        <v>610</v>
      </c>
      <c r="W65" s="248" t="s">
        <v>149</v>
      </c>
      <c r="X65" s="46" t="s">
        <v>77</v>
      </c>
      <c r="Y65" s="254" t="s">
        <v>612</v>
      </c>
      <c r="Z65" s="248" t="s">
        <v>108</v>
      </c>
      <c r="AA65" s="248">
        <v>3</v>
      </c>
      <c r="AB65" s="248">
        <v>5</v>
      </c>
      <c r="AC65" s="248">
        <v>3</v>
      </c>
      <c r="AD65" s="248">
        <v>5</v>
      </c>
      <c r="AE65" s="248">
        <v>0</v>
      </c>
      <c r="AF65" s="261">
        <v>3</v>
      </c>
      <c r="AG65" s="248">
        <v>5</v>
      </c>
      <c r="AH65" s="248">
        <f t="shared" si="12"/>
        <v>360</v>
      </c>
      <c r="AI65" s="248">
        <v>5</v>
      </c>
      <c r="AJ65" s="248">
        <v>5</v>
      </c>
      <c r="AK65" s="248">
        <v>3</v>
      </c>
      <c r="AL65" s="248">
        <v>5</v>
      </c>
      <c r="AM65" s="248">
        <v>3</v>
      </c>
      <c r="AN65" s="248">
        <v>5</v>
      </c>
      <c r="AO65" s="248">
        <v>3</v>
      </c>
      <c r="AP65" s="46">
        <f t="shared" si="16"/>
        <v>435</v>
      </c>
      <c r="AQ65" s="254">
        <f t="shared" si="11"/>
        <v>795</v>
      </c>
      <c r="AR65" s="581" t="s">
        <v>2193</v>
      </c>
      <c r="AS65" s="328" t="s">
        <v>2223</v>
      </c>
      <c r="AT65" s="580" t="s">
        <v>721</v>
      </c>
      <c r="AU65" s="261"/>
      <c r="AV65" s="254" t="s">
        <v>1998</v>
      </c>
      <c r="AW65" s="261"/>
      <c r="AX65" s="261"/>
      <c r="AY65" s="261"/>
      <c r="AZ65" s="261"/>
      <c r="BA65" s="261"/>
      <c r="BB65" s="261"/>
      <c r="BC65" s="261"/>
      <c r="BD65" s="507">
        <f>SUM(AX65:BC65)</f>
        <v>0</v>
      </c>
      <c r="BE65" s="261"/>
      <c r="BF65" s="400"/>
      <c r="BG65" s="357" t="s">
        <v>153</v>
      </c>
      <c r="BH65" s="300" t="s">
        <v>722</v>
      </c>
      <c r="BI65" s="319"/>
      <c r="BJ65" s="319"/>
    </row>
    <row r="66" spans="1:173" ht="57" customHeight="1">
      <c r="A66" s="46"/>
      <c r="B66" s="46"/>
      <c r="C66" s="109"/>
      <c r="D66" s="46"/>
      <c r="E66" s="107" t="s">
        <v>2353</v>
      </c>
      <c r="F66" s="578" t="s">
        <v>2354</v>
      </c>
      <c r="G66" s="578" t="s">
        <v>2355</v>
      </c>
      <c r="H66" s="360">
        <v>45964</v>
      </c>
      <c r="I66" s="360"/>
      <c r="J66" s="360"/>
      <c r="K66" s="247"/>
      <c r="L66" s="444" t="s">
        <v>606</v>
      </c>
      <c r="M66" s="247" t="s">
        <v>68</v>
      </c>
      <c r="N66" s="250"/>
      <c r="O66" s="254" t="s">
        <v>114</v>
      </c>
      <c r="P66" s="254" t="s">
        <v>609</v>
      </c>
      <c r="Q66" s="254"/>
      <c r="R66" s="254"/>
      <c r="S66" s="254" t="s">
        <v>135</v>
      </c>
      <c r="T66" s="254" t="s">
        <v>138</v>
      </c>
      <c r="U66" s="254"/>
      <c r="V66" s="254"/>
      <c r="W66" s="254"/>
      <c r="X66" s="46" t="s">
        <v>77</v>
      </c>
      <c r="Y66" s="46" t="s">
        <v>138</v>
      </c>
      <c r="Z66" s="254" t="s">
        <v>108</v>
      </c>
      <c r="AA66" s="248">
        <v>5</v>
      </c>
      <c r="AB66" s="248">
        <v>5</v>
      </c>
      <c r="AC66" s="248">
        <v>2</v>
      </c>
      <c r="AD66" s="248">
        <v>5</v>
      </c>
      <c r="AE66" s="248">
        <v>3</v>
      </c>
      <c r="AF66" s="248">
        <v>3</v>
      </c>
      <c r="AG66" s="248">
        <v>3</v>
      </c>
      <c r="AH66" s="248">
        <f t="shared" si="12"/>
        <v>390</v>
      </c>
      <c r="AI66" s="248">
        <v>3</v>
      </c>
      <c r="AJ66" s="248">
        <v>1</v>
      </c>
      <c r="AK66" s="248">
        <v>1</v>
      </c>
      <c r="AL66" s="248">
        <v>3</v>
      </c>
      <c r="AM66" s="248">
        <v>1</v>
      </c>
      <c r="AN66" s="248">
        <v>3</v>
      </c>
      <c r="AO66" s="248">
        <v>5</v>
      </c>
      <c r="AP66" s="46">
        <f t="shared" si="16"/>
        <v>255</v>
      </c>
      <c r="AQ66" s="46">
        <f t="shared" ref="AQ66:AQ97" si="17">AP66+AH66</f>
        <v>645</v>
      </c>
      <c r="AR66" s="132" t="s">
        <v>2356</v>
      </c>
      <c r="AS66" s="132" t="s">
        <v>305</v>
      </c>
      <c r="AT66" s="439"/>
      <c r="AU66" s="261"/>
      <c r="AV66" s="261" t="s">
        <v>2358</v>
      </c>
      <c r="AW66" s="261"/>
      <c r="AX66" s="261"/>
      <c r="AY66" s="261"/>
      <c r="AZ66" s="261"/>
      <c r="BA66" s="261"/>
      <c r="BB66" s="261"/>
      <c r="BC66" s="261"/>
      <c r="BD66" s="261"/>
      <c r="BE66" s="261"/>
      <c r="BF66" s="261"/>
      <c r="BG66" s="252" t="s">
        <v>207</v>
      </c>
      <c r="BH66" s="132" t="s">
        <v>2357</v>
      </c>
    </row>
    <row r="67" spans="1:173" s="299" customFormat="1" ht="46.05" customHeight="1">
      <c r="A67" s="46"/>
      <c r="B67" s="46">
        <v>57</v>
      </c>
      <c r="C67" s="46"/>
      <c r="D67" s="46"/>
      <c r="E67" s="765" t="s">
        <v>2511</v>
      </c>
      <c r="F67" s="765" t="s">
        <v>2419</v>
      </c>
      <c r="G67" s="765" t="s">
        <v>2420</v>
      </c>
      <c r="H67" s="360">
        <v>45800</v>
      </c>
      <c r="I67" s="421"/>
      <c r="J67" s="421"/>
      <c r="K67" s="256"/>
      <c r="L67" s="613" t="s">
        <v>697</v>
      </c>
      <c r="M67" s="247" t="s">
        <v>193</v>
      </c>
      <c r="N67" s="247" t="s">
        <v>86</v>
      </c>
      <c r="O67" s="254" t="s">
        <v>194</v>
      </c>
      <c r="P67" s="254" t="s">
        <v>609</v>
      </c>
      <c r="Q67" s="252" t="s">
        <v>70</v>
      </c>
      <c r="R67" s="254" t="s">
        <v>620</v>
      </c>
      <c r="S67" s="254" t="s">
        <v>280</v>
      </c>
      <c r="T67" s="254" t="s">
        <v>827</v>
      </c>
      <c r="U67" s="254"/>
      <c r="V67" s="254" t="s">
        <v>75</v>
      </c>
      <c r="W67" s="248" t="s">
        <v>76</v>
      </c>
      <c r="X67" s="46" t="s">
        <v>77</v>
      </c>
      <c r="Y67" s="46" t="s">
        <v>78</v>
      </c>
      <c r="Z67" s="254" t="s">
        <v>79</v>
      </c>
      <c r="AA67" s="46">
        <v>3</v>
      </c>
      <c r="AB67" s="46">
        <v>5</v>
      </c>
      <c r="AC67" s="46">
        <v>2</v>
      </c>
      <c r="AD67" s="46">
        <v>5</v>
      </c>
      <c r="AE67" s="46">
        <v>1</v>
      </c>
      <c r="AF67" s="46">
        <v>3</v>
      </c>
      <c r="AG67" s="46">
        <v>3</v>
      </c>
      <c r="AH67" s="248">
        <f t="shared" ref="AH67:AH98" si="18">(AA67*$AA$2)+(AB67*$AB$2)+(AC67*$AC$2)+(AD67*$AD$2)+(AE67*$AE$2)+(AF67*$AF$2)+(AG67*$AG$2)</f>
        <v>330</v>
      </c>
      <c r="AI67" s="46">
        <v>3</v>
      </c>
      <c r="AJ67" s="46">
        <v>5</v>
      </c>
      <c r="AK67" s="46">
        <v>2</v>
      </c>
      <c r="AL67" s="46">
        <v>5</v>
      </c>
      <c r="AM67" s="46">
        <v>3</v>
      </c>
      <c r="AN67" s="46">
        <v>3</v>
      </c>
      <c r="AO67" s="46">
        <v>3</v>
      </c>
      <c r="AP67" s="46">
        <f t="shared" si="16"/>
        <v>360</v>
      </c>
      <c r="AQ67" s="46">
        <f t="shared" si="17"/>
        <v>690</v>
      </c>
      <c r="AR67" s="328" t="s">
        <v>828</v>
      </c>
      <c r="AS67" s="122" t="s">
        <v>2197</v>
      </c>
      <c r="AT67" s="458"/>
      <c r="AU67" s="254"/>
      <c r="AV67" s="261"/>
      <c r="AW67" s="261"/>
      <c r="AX67" s="261"/>
      <c r="AY67" s="261"/>
      <c r="AZ67" s="261"/>
      <c r="BA67" s="261"/>
      <c r="BB67" s="261"/>
      <c r="BC67" s="261"/>
      <c r="BD67" s="507">
        <f t="shared" ref="BD67:BD98" si="19">SUM(AX67:BC67)</f>
        <v>0</v>
      </c>
      <c r="BE67" s="261"/>
      <c r="BF67" s="634"/>
      <c r="BG67" s="634" t="s">
        <v>207</v>
      </c>
    </row>
    <row r="68" spans="1:173" s="655" customFormat="1" ht="118.8">
      <c r="A68" s="46"/>
      <c r="B68" s="46">
        <v>10</v>
      </c>
      <c r="C68" s="46"/>
      <c r="D68" s="46">
        <v>30600</v>
      </c>
      <c r="E68" s="765" t="s">
        <v>2502</v>
      </c>
      <c r="F68" s="763" t="s">
        <v>2401</v>
      </c>
      <c r="G68" s="763" t="s">
        <v>2405</v>
      </c>
      <c r="H68" s="360" t="s">
        <v>618</v>
      </c>
      <c r="I68" s="421">
        <v>45746</v>
      </c>
      <c r="J68" s="648">
        <v>45992</v>
      </c>
      <c r="K68" s="729">
        <f ca="1">TODAY()-I68</f>
        <v>247</v>
      </c>
      <c r="L68" s="444" t="s">
        <v>711</v>
      </c>
      <c r="M68" s="249" t="s">
        <v>103</v>
      </c>
      <c r="N68" s="250" t="s">
        <v>86</v>
      </c>
      <c r="O68" s="254" t="s">
        <v>69</v>
      </c>
      <c r="P68" s="254" t="s">
        <v>104</v>
      </c>
      <c r="Q68" s="252" t="s">
        <v>71</v>
      </c>
      <c r="R68" s="254" t="s">
        <v>620</v>
      </c>
      <c r="S68" s="254" t="s">
        <v>117</v>
      </c>
      <c r="T68" s="254" t="s">
        <v>738</v>
      </c>
      <c r="U68" s="254" t="s">
        <v>739</v>
      </c>
      <c r="V68" s="254" t="s">
        <v>120</v>
      </c>
      <c r="W68" s="248" t="s">
        <v>611</v>
      </c>
      <c r="X68" s="46" t="s">
        <v>77</v>
      </c>
      <c r="Y68" s="46" t="s">
        <v>78</v>
      </c>
      <c r="Z68" s="248" t="s">
        <v>613</v>
      </c>
      <c r="AA68" s="46">
        <v>3</v>
      </c>
      <c r="AB68" s="46">
        <v>5</v>
      </c>
      <c r="AC68" s="46">
        <v>3</v>
      </c>
      <c r="AD68" s="46">
        <v>5</v>
      </c>
      <c r="AE68" s="46">
        <v>1</v>
      </c>
      <c r="AF68" s="46">
        <v>3</v>
      </c>
      <c r="AG68" s="46">
        <v>3</v>
      </c>
      <c r="AH68" s="248">
        <f t="shared" si="18"/>
        <v>345</v>
      </c>
      <c r="AI68" s="46">
        <v>5</v>
      </c>
      <c r="AJ68" s="46">
        <v>5</v>
      </c>
      <c r="AK68" s="46">
        <v>3</v>
      </c>
      <c r="AL68" s="46">
        <v>3</v>
      </c>
      <c r="AM68" s="46">
        <v>5</v>
      </c>
      <c r="AN68" s="46">
        <v>3</v>
      </c>
      <c r="AO68" s="46">
        <v>5</v>
      </c>
      <c r="AP68" s="46">
        <f t="shared" si="16"/>
        <v>435</v>
      </c>
      <c r="AQ68" s="46">
        <f t="shared" si="17"/>
        <v>780</v>
      </c>
      <c r="AR68" s="328" t="s">
        <v>740</v>
      </c>
      <c r="AS68" s="122"/>
      <c r="AT68" s="46"/>
      <c r="AU68" s="46"/>
      <c r="AV68" s="254" t="s">
        <v>1998</v>
      </c>
      <c r="AW68" s="46"/>
      <c r="AX68" s="46"/>
      <c r="AY68" s="46"/>
      <c r="AZ68" s="46"/>
      <c r="BA68" s="46"/>
      <c r="BB68" s="46"/>
      <c r="BC68" s="46"/>
      <c r="BD68" s="507">
        <f t="shared" si="19"/>
        <v>0</v>
      </c>
      <c r="BE68" s="46"/>
      <c r="BF68" s="252"/>
      <c r="BG68" s="252" t="s">
        <v>153</v>
      </c>
      <c r="BH68" s="299"/>
      <c r="BI68" s="299"/>
      <c r="BJ68" s="299"/>
      <c r="BK68" s="299"/>
      <c r="BL68" s="299"/>
      <c r="BM68" s="299"/>
      <c r="BN68" s="299"/>
      <c r="BO68" s="299"/>
      <c r="BP68" s="299"/>
      <c r="BQ68" s="299"/>
      <c r="BR68" s="299"/>
      <c r="BS68" s="299"/>
      <c r="BT68" s="299"/>
      <c r="BU68" s="299"/>
      <c r="BV68" s="299"/>
      <c r="BW68" s="299"/>
      <c r="BX68" s="299"/>
      <c r="BY68" s="299"/>
      <c r="BZ68" s="299"/>
      <c r="CA68" s="299"/>
      <c r="CB68" s="299"/>
      <c r="CC68" s="299"/>
      <c r="CD68" s="299"/>
      <c r="CE68" s="299"/>
      <c r="CF68" s="299"/>
      <c r="CG68" s="299"/>
      <c r="CH68" s="299"/>
      <c r="CI68" s="299"/>
      <c r="CJ68" s="299"/>
      <c r="CK68" s="299"/>
      <c r="CL68" s="299"/>
      <c r="CM68" s="299"/>
      <c r="CN68" s="299"/>
      <c r="CO68" s="299"/>
      <c r="CP68" s="299"/>
      <c r="CQ68" s="299"/>
      <c r="CR68" s="299"/>
      <c r="CS68" s="299"/>
      <c r="CT68" s="299"/>
      <c r="CU68" s="299"/>
      <c r="CV68" s="299"/>
      <c r="CW68" s="299"/>
      <c r="CX68" s="299"/>
      <c r="CY68" s="299"/>
      <c r="CZ68" s="299"/>
      <c r="DA68" s="299"/>
      <c r="DB68" s="299"/>
      <c r="DC68" s="299"/>
      <c r="DD68" s="299"/>
      <c r="DE68" s="299"/>
      <c r="DF68" s="299"/>
      <c r="DG68" s="299"/>
      <c r="DH68" s="299"/>
      <c r="DI68" s="299"/>
      <c r="DJ68" s="299"/>
      <c r="DK68" s="299"/>
      <c r="DL68" s="299"/>
      <c r="DM68" s="299"/>
      <c r="DN68" s="299"/>
      <c r="DO68" s="299"/>
      <c r="DP68" s="299"/>
      <c r="DQ68" s="299"/>
      <c r="DR68" s="299"/>
      <c r="DS68" s="299"/>
      <c r="DT68" s="299"/>
      <c r="DU68" s="299"/>
      <c r="DV68" s="299"/>
      <c r="DW68" s="299"/>
      <c r="DX68" s="299"/>
      <c r="DY68" s="299"/>
      <c r="DZ68" s="299"/>
      <c r="EA68" s="299"/>
      <c r="EB68" s="299"/>
      <c r="EC68" s="299"/>
      <c r="ED68" s="299"/>
      <c r="EE68" s="299"/>
      <c r="EF68" s="299"/>
      <c r="EG68" s="299"/>
      <c r="EH68" s="299"/>
      <c r="EI68" s="299"/>
      <c r="EJ68" s="299"/>
      <c r="EK68" s="299"/>
      <c r="EL68" s="299"/>
      <c r="EM68" s="299"/>
      <c r="EN68" s="299"/>
      <c r="EO68" s="299"/>
      <c r="EP68" s="299"/>
      <c r="EQ68" s="299"/>
      <c r="ER68" s="299"/>
      <c r="ES68" s="299"/>
      <c r="ET68" s="299"/>
      <c r="EU68" s="299"/>
      <c r="EV68" s="299"/>
      <c r="EW68" s="299"/>
      <c r="EX68" s="299"/>
      <c r="EY68" s="299"/>
      <c r="EZ68" s="299"/>
      <c r="FA68" s="299"/>
      <c r="FB68" s="299"/>
      <c r="FC68" s="299"/>
      <c r="FD68" s="299"/>
      <c r="FE68" s="299"/>
      <c r="FF68" s="299"/>
      <c r="FG68" s="299"/>
      <c r="FH68" s="299"/>
      <c r="FI68" s="299"/>
      <c r="FJ68" s="299"/>
      <c r="FK68" s="299"/>
      <c r="FL68" s="299"/>
      <c r="FM68" s="299"/>
      <c r="FN68" s="299"/>
      <c r="FO68" s="299"/>
      <c r="FP68" s="299"/>
      <c r="FQ68" s="299"/>
    </row>
    <row r="69" spans="1:173" ht="45.6" customHeight="1">
      <c r="A69" s="46"/>
      <c r="B69" s="46">
        <v>133</v>
      </c>
      <c r="C69" s="46"/>
      <c r="D69" s="46"/>
      <c r="E69" s="765" t="s">
        <v>2417</v>
      </c>
      <c r="F69" s="763" t="s">
        <v>2416</v>
      </c>
      <c r="G69" s="767" t="s">
        <v>2418</v>
      </c>
      <c r="H69" s="360">
        <v>45723</v>
      </c>
      <c r="I69" s="256"/>
      <c r="J69" s="256"/>
      <c r="K69" s="256"/>
      <c r="L69" s="444" t="s">
        <v>606</v>
      </c>
      <c r="M69" s="290" t="s">
        <v>85</v>
      </c>
      <c r="N69" s="290"/>
      <c r="O69" s="254" t="s">
        <v>608</v>
      </c>
      <c r="P69" s="254" t="s">
        <v>609</v>
      </c>
      <c r="Q69" s="254" t="s">
        <v>133</v>
      </c>
      <c r="R69" s="254"/>
      <c r="S69" s="254" t="s">
        <v>2168</v>
      </c>
      <c r="T69" s="254" t="s">
        <v>91</v>
      </c>
      <c r="U69" s="254"/>
      <c r="V69" s="254" t="s">
        <v>2170</v>
      </c>
      <c r="W69" s="254" t="s">
        <v>85</v>
      </c>
      <c r="X69" s="46" t="s">
        <v>77</v>
      </c>
      <c r="Y69" s="254" t="s">
        <v>78</v>
      </c>
      <c r="Z69" s="254" t="s">
        <v>613</v>
      </c>
      <c r="AA69" s="254">
        <v>4</v>
      </c>
      <c r="AB69" s="254">
        <v>5</v>
      </c>
      <c r="AC69" s="254">
        <v>4</v>
      </c>
      <c r="AD69" s="254">
        <v>5</v>
      </c>
      <c r="AE69" s="254">
        <v>0</v>
      </c>
      <c r="AF69" s="254">
        <v>1</v>
      </c>
      <c r="AG69" s="254">
        <v>5</v>
      </c>
      <c r="AH69" s="248">
        <f t="shared" si="18"/>
        <v>360</v>
      </c>
      <c r="AI69" s="254">
        <v>5</v>
      </c>
      <c r="AJ69" s="254">
        <v>5</v>
      </c>
      <c r="AK69" s="254">
        <v>2</v>
      </c>
      <c r="AL69" s="254">
        <v>3</v>
      </c>
      <c r="AM69" s="254">
        <v>3</v>
      </c>
      <c r="AN69" s="254">
        <v>3</v>
      </c>
      <c r="AO69" s="254">
        <v>3</v>
      </c>
      <c r="AP69" s="46">
        <f t="shared" si="16"/>
        <v>360</v>
      </c>
      <c r="AQ69" s="46">
        <f t="shared" si="17"/>
        <v>720</v>
      </c>
      <c r="AR69" s="132" t="s">
        <v>2222</v>
      </c>
      <c r="AS69" s="254"/>
      <c r="AT69" s="439"/>
      <c r="AU69" s="254"/>
      <c r="AV69" s="254" t="s">
        <v>422</v>
      </c>
      <c r="AW69" s="254"/>
      <c r="AX69" s="254"/>
      <c r="AY69" s="254"/>
      <c r="AZ69" s="254"/>
      <c r="BA69" s="254"/>
      <c r="BB69" s="254"/>
      <c r="BC69" s="254"/>
      <c r="BD69" s="507">
        <f t="shared" si="19"/>
        <v>0</v>
      </c>
      <c r="BE69" s="254"/>
      <c r="BF69" s="254"/>
      <c r="BG69" s="252" t="s">
        <v>207</v>
      </c>
      <c r="BH69" s="299"/>
      <c r="BI69" s="299"/>
      <c r="BJ69" s="299"/>
      <c r="BK69" s="299"/>
      <c r="BL69" s="299"/>
      <c r="BM69" s="299"/>
      <c r="BN69" s="299"/>
      <c r="BO69" s="299"/>
      <c r="BP69" s="299"/>
      <c r="BQ69" s="299"/>
      <c r="BR69" s="299"/>
      <c r="BS69" s="299"/>
      <c r="BT69" s="299"/>
      <c r="BU69" s="299"/>
      <c r="BV69" s="299"/>
      <c r="BW69" s="299"/>
      <c r="BX69" s="299"/>
      <c r="BY69" s="299"/>
      <c r="BZ69" s="299"/>
      <c r="CA69" s="299"/>
      <c r="CB69" s="299"/>
      <c r="CC69" s="299"/>
      <c r="CD69" s="299"/>
      <c r="CE69" s="299"/>
      <c r="CF69" s="299"/>
      <c r="CG69" s="299"/>
      <c r="CH69" s="299"/>
      <c r="CI69" s="299"/>
      <c r="CJ69" s="299"/>
      <c r="CK69" s="299"/>
      <c r="CL69" s="299"/>
      <c r="CM69" s="299"/>
      <c r="CN69" s="299"/>
      <c r="CO69" s="299"/>
      <c r="CP69" s="299"/>
      <c r="CQ69" s="299"/>
      <c r="CR69" s="299"/>
      <c r="CS69" s="299"/>
      <c r="CT69" s="299"/>
      <c r="CU69" s="299"/>
      <c r="CV69" s="299"/>
      <c r="CW69" s="299"/>
      <c r="CX69" s="299"/>
      <c r="CY69" s="299"/>
      <c r="CZ69" s="299"/>
      <c r="DA69" s="299"/>
      <c r="DB69" s="299"/>
      <c r="DC69" s="299"/>
      <c r="DD69" s="299"/>
      <c r="DE69" s="299"/>
      <c r="DF69" s="299"/>
      <c r="DG69" s="299"/>
      <c r="DH69" s="299"/>
      <c r="DI69" s="299"/>
      <c r="DJ69" s="299"/>
      <c r="DK69" s="299"/>
      <c r="DL69" s="299"/>
      <c r="DM69" s="299"/>
      <c r="DN69" s="299"/>
      <c r="DO69" s="299"/>
      <c r="DP69" s="299"/>
      <c r="DQ69" s="299"/>
      <c r="DR69" s="299"/>
      <c r="DS69" s="299"/>
      <c r="DT69" s="299"/>
      <c r="DU69" s="299"/>
      <c r="DV69" s="299"/>
      <c r="DW69" s="299"/>
      <c r="DX69" s="299"/>
      <c r="DY69" s="299"/>
      <c r="DZ69" s="299"/>
      <c r="EA69" s="299"/>
      <c r="EB69" s="299"/>
      <c r="EC69" s="299"/>
      <c r="ED69" s="299"/>
      <c r="EE69" s="299"/>
      <c r="EF69" s="299"/>
      <c r="EG69" s="299"/>
      <c r="EH69" s="299"/>
      <c r="EI69" s="299"/>
      <c r="EJ69" s="299"/>
      <c r="EK69" s="299"/>
      <c r="EL69" s="299"/>
      <c r="EM69" s="299"/>
      <c r="EN69" s="299"/>
      <c r="EO69" s="299"/>
      <c r="EP69" s="299"/>
      <c r="EQ69" s="299"/>
      <c r="ER69" s="299"/>
      <c r="ES69" s="299"/>
      <c r="ET69" s="299"/>
      <c r="EU69" s="299"/>
      <c r="EV69" s="299"/>
      <c r="EW69" s="299"/>
      <c r="EX69" s="299"/>
      <c r="EY69" s="299"/>
      <c r="EZ69" s="299"/>
      <c r="FA69" s="299"/>
      <c r="FB69" s="299"/>
      <c r="FC69" s="299"/>
      <c r="FD69" s="299"/>
      <c r="FE69" s="299"/>
      <c r="FF69" s="299"/>
      <c r="FG69" s="299"/>
      <c r="FH69" s="299"/>
      <c r="FI69" s="299"/>
      <c r="FJ69" s="299"/>
      <c r="FK69" s="299"/>
      <c r="FL69" s="299"/>
      <c r="FM69" s="299"/>
      <c r="FN69" s="299"/>
      <c r="FO69" s="299"/>
      <c r="FP69" s="299"/>
      <c r="FQ69" s="299"/>
    </row>
    <row r="70" spans="1:173" s="319" customFormat="1" ht="118.8">
      <c r="A70" s="46" t="s">
        <v>445</v>
      </c>
      <c r="B70" s="46">
        <v>11</v>
      </c>
      <c r="C70" s="46"/>
      <c r="D70" s="46"/>
      <c r="E70" s="765" t="s">
        <v>446</v>
      </c>
      <c r="F70" s="765" t="s">
        <v>2407</v>
      </c>
      <c r="G70" s="765" t="s">
        <v>2408</v>
      </c>
      <c r="H70" s="360" t="s">
        <v>618</v>
      </c>
      <c r="I70" s="421">
        <v>45412</v>
      </c>
      <c r="J70" s="421">
        <v>45962</v>
      </c>
      <c r="K70" s="614">
        <f>$K$2-I70</f>
        <v>518</v>
      </c>
      <c r="L70" s="444" t="s">
        <v>619</v>
      </c>
      <c r="M70" s="247" t="s">
        <v>169</v>
      </c>
      <c r="N70" s="247" t="s">
        <v>86</v>
      </c>
      <c r="O70" s="254" t="s">
        <v>114</v>
      </c>
      <c r="P70" s="254" t="s">
        <v>104</v>
      </c>
      <c r="Q70" s="252" t="s">
        <v>116</v>
      </c>
      <c r="R70" s="254"/>
      <c r="S70" s="254" t="s">
        <v>228</v>
      </c>
      <c r="T70" s="254" t="s">
        <v>228</v>
      </c>
      <c r="U70" s="254" t="s">
        <v>725</v>
      </c>
      <c r="V70" s="254" t="s">
        <v>635</v>
      </c>
      <c r="W70" s="248" t="s">
        <v>85</v>
      </c>
      <c r="X70" s="46" t="s">
        <v>77</v>
      </c>
      <c r="Y70" s="46" t="s">
        <v>78</v>
      </c>
      <c r="Z70" s="254" t="s">
        <v>613</v>
      </c>
      <c r="AA70" s="46">
        <v>5</v>
      </c>
      <c r="AB70" s="46">
        <v>5</v>
      </c>
      <c r="AC70" s="46">
        <v>5</v>
      </c>
      <c r="AD70" s="46">
        <v>5</v>
      </c>
      <c r="AE70" s="46">
        <v>5</v>
      </c>
      <c r="AF70" s="46">
        <v>3</v>
      </c>
      <c r="AG70" s="46">
        <v>5</v>
      </c>
      <c r="AH70" s="248">
        <f t="shared" si="18"/>
        <v>495</v>
      </c>
      <c r="AI70" s="46">
        <v>3</v>
      </c>
      <c r="AJ70" s="46">
        <v>1</v>
      </c>
      <c r="AK70" s="46">
        <v>1</v>
      </c>
      <c r="AL70" s="46">
        <v>5</v>
      </c>
      <c r="AM70" s="46">
        <v>3</v>
      </c>
      <c r="AN70" s="46">
        <v>1</v>
      </c>
      <c r="AO70" s="46">
        <v>3</v>
      </c>
      <c r="AP70" s="46">
        <f t="shared" si="16"/>
        <v>255</v>
      </c>
      <c r="AQ70" s="46">
        <f t="shared" si="17"/>
        <v>750</v>
      </c>
      <c r="AR70" s="107" t="s">
        <v>726</v>
      </c>
      <c r="AS70" s="132"/>
      <c r="AT70" s="254"/>
      <c r="AU70" s="261"/>
      <c r="AV70" s="261" t="s">
        <v>2003</v>
      </c>
      <c r="AW70" s="261"/>
      <c r="AX70" s="261"/>
      <c r="AY70" s="261"/>
      <c r="AZ70" s="261"/>
      <c r="BA70" s="261"/>
      <c r="BB70" s="261"/>
      <c r="BC70" s="261"/>
      <c r="BD70" s="507">
        <f t="shared" si="19"/>
        <v>0</v>
      </c>
      <c r="BE70" s="261"/>
      <c r="BF70" s="261"/>
      <c r="BG70" s="252" t="s">
        <v>153</v>
      </c>
      <c r="BH70" s="299"/>
      <c r="BI70" s="299"/>
      <c r="BJ70" s="299"/>
      <c r="BK70" s="299"/>
      <c r="BL70" s="299"/>
      <c r="BM70" s="299"/>
      <c r="BN70" s="299"/>
      <c r="BO70" s="299"/>
      <c r="BP70" s="299"/>
      <c r="BQ70" s="299"/>
      <c r="BR70" s="299"/>
      <c r="BS70" s="299"/>
      <c r="BT70" s="299"/>
      <c r="BU70" s="299"/>
      <c r="BV70" s="299"/>
      <c r="BW70" s="299"/>
      <c r="BX70" s="299"/>
      <c r="BY70" s="299"/>
      <c r="BZ70" s="299"/>
      <c r="CA70" s="299"/>
      <c r="CB70" s="299"/>
      <c r="CC70" s="299"/>
      <c r="CD70" s="299"/>
      <c r="CE70" s="299"/>
      <c r="CF70" s="299"/>
      <c r="CG70" s="299"/>
      <c r="CH70" s="299"/>
      <c r="CI70" s="299"/>
      <c r="CJ70" s="299"/>
      <c r="CK70" s="299"/>
      <c r="CL70" s="299"/>
      <c r="CM70" s="299"/>
      <c r="CN70" s="299"/>
      <c r="CO70" s="299"/>
      <c r="CP70" s="299"/>
      <c r="CQ70" s="299"/>
      <c r="CR70" s="299"/>
      <c r="CS70" s="299"/>
      <c r="CT70" s="299"/>
      <c r="CU70" s="299"/>
      <c r="CV70" s="299"/>
      <c r="CW70" s="299"/>
      <c r="CX70" s="299"/>
      <c r="CY70" s="299"/>
      <c r="CZ70" s="299"/>
      <c r="DA70" s="299"/>
      <c r="DB70" s="299"/>
      <c r="DC70" s="299"/>
      <c r="DD70" s="299"/>
      <c r="DE70" s="299"/>
      <c r="DF70" s="299"/>
      <c r="DG70" s="299"/>
      <c r="DH70" s="299"/>
      <c r="DI70" s="299"/>
      <c r="DJ70" s="299"/>
      <c r="DK70" s="299"/>
      <c r="DL70" s="299"/>
      <c r="DM70" s="299"/>
      <c r="DN70" s="299"/>
      <c r="DO70" s="299"/>
      <c r="DP70" s="299"/>
      <c r="DQ70" s="299"/>
      <c r="DR70" s="299"/>
      <c r="DS70" s="299"/>
      <c r="DT70" s="299"/>
      <c r="DU70" s="299"/>
      <c r="DV70" s="299"/>
      <c r="DW70" s="299"/>
      <c r="DX70" s="299"/>
      <c r="DY70" s="299"/>
      <c r="DZ70" s="299"/>
      <c r="EA70" s="299"/>
      <c r="EB70" s="299"/>
      <c r="EC70" s="299"/>
      <c r="ED70" s="299"/>
      <c r="EE70" s="299"/>
      <c r="EF70" s="299"/>
      <c r="EG70" s="299"/>
      <c r="EH70" s="299"/>
      <c r="EI70" s="299"/>
      <c r="EJ70" s="299"/>
      <c r="EK70" s="299"/>
      <c r="EL70" s="299"/>
      <c r="EM70" s="299"/>
      <c r="EN70" s="299"/>
      <c r="EO70" s="299"/>
      <c r="EP70" s="299"/>
      <c r="EQ70" s="299"/>
      <c r="ER70" s="299"/>
      <c r="ES70" s="299"/>
      <c r="ET70" s="299"/>
      <c r="EU70" s="299"/>
      <c r="EV70" s="299"/>
      <c r="EW70" s="299"/>
      <c r="EX70" s="299"/>
      <c r="EY70" s="299"/>
      <c r="EZ70" s="299"/>
      <c r="FA70" s="299"/>
      <c r="FB70" s="299"/>
      <c r="FC70" s="299"/>
      <c r="FD70" s="299"/>
      <c r="FE70" s="299"/>
      <c r="FF70" s="299"/>
      <c r="FG70" s="299"/>
      <c r="FH70" s="299"/>
      <c r="FI70" s="299"/>
      <c r="FJ70" s="299"/>
      <c r="FK70" s="299"/>
      <c r="FL70" s="299"/>
      <c r="FM70" s="299"/>
      <c r="FN70" s="299"/>
      <c r="FO70" s="299"/>
      <c r="FP70" s="299"/>
      <c r="FQ70" s="299"/>
    </row>
    <row r="71" spans="1:173" s="299" customFormat="1" ht="114">
      <c r="A71" s="46"/>
      <c r="B71" s="46">
        <v>1</v>
      </c>
      <c r="C71" s="46"/>
      <c r="D71" s="46"/>
      <c r="E71" s="107" t="s">
        <v>767</v>
      </c>
      <c r="F71" s="583" t="s">
        <v>768</v>
      </c>
      <c r="G71" s="114"/>
      <c r="H71" s="360">
        <v>45658</v>
      </c>
      <c r="I71" s="421">
        <v>45729</v>
      </c>
      <c r="J71" s="421">
        <v>45777</v>
      </c>
      <c r="K71" s="256">
        <f>J71-I71</f>
        <v>48</v>
      </c>
      <c r="L71" s="444" t="s">
        <v>619</v>
      </c>
      <c r="M71" s="249" t="s">
        <v>68</v>
      </c>
      <c r="N71" s="250"/>
      <c r="O71" s="254" t="s">
        <v>608</v>
      </c>
      <c r="P71" s="254" t="s">
        <v>115</v>
      </c>
      <c r="Q71" s="254" t="s">
        <v>652</v>
      </c>
      <c r="R71" s="254"/>
      <c r="S71" s="254" t="s">
        <v>221</v>
      </c>
      <c r="T71" s="254" t="s">
        <v>653</v>
      </c>
      <c r="U71" s="254" t="s">
        <v>136</v>
      </c>
      <c r="V71" s="254" t="s">
        <v>610</v>
      </c>
      <c r="W71" s="254" t="s">
        <v>361</v>
      </c>
      <c r="X71" s="46" t="s">
        <v>77</v>
      </c>
      <c r="Y71" s="46" t="s">
        <v>97</v>
      </c>
      <c r="Z71" s="254" t="s">
        <v>108</v>
      </c>
      <c r="AA71" s="248">
        <v>3</v>
      </c>
      <c r="AB71" s="248">
        <v>5</v>
      </c>
      <c r="AC71" s="248">
        <v>1</v>
      </c>
      <c r="AD71" s="248">
        <v>5</v>
      </c>
      <c r="AE71" s="248">
        <v>1</v>
      </c>
      <c r="AF71" s="248">
        <v>1</v>
      </c>
      <c r="AG71" s="248">
        <v>3</v>
      </c>
      <c r="AH71" s="248">
        <f t="shared" si="18"/>
        <v>285</v>
      </c>
      <c r="AI71" s="248">
        <v>5</v>
      </c>
      <c r="AJ71" s="248">
        <v>5</v>
      </c>
      <c r="AK71" s="248">
        <v>5</v>
      </c>
      <c r="AL71" s="248">
        <v>5</v>
      </c>
      <c r="AM71" s="248">
        <v>5</v>
      </c>
      <c r="AN71" s="248">
        <v>5</v>
      </c>
      <c r="AO71" s="248">
        <v>5</v>
      </c>
      <c r="AP71" s="46">
        <f t="shared" si="16"/>
        <v>525</v>
      </c>
      <c r="AQ71" s="46">
        <f t="shared" si="17"/>
        <v>810</v>
      </c>
      <c r="AR71" s="298" t="s">
        <v>769</v>
      </c>
      <c r="AS71" s="132" t="s">
        <v>770</v>
      </c>
      <c r="AT71" s="439">
        <v>20000</v>
      </c>
      <c r="AU71" s="261"/>
      <c r="AV71" s="254" t="s">
        <v>2004</v>
      </c>
      <c r="AW71" s="254"/>
      <c r="AX71" s="254"/>
      <c r="AY71" s="254"/>
      <c r="AZ71" s="254"/>
      <c r="BA71" s="254"/>
      <c r="BB71" s="254"/>
      <c r="BC71" s="254"/>
      <c r="BD71" s="507">
        <f t="shared" si="19"/>
        <v>0</v>
      </c>
      <c r="BE71" s="561"/>
      <c r="BF71" s="750"/>
      <c r="BG71" s="357" t="s">
        <v>115</v>
      </c>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c r="CR71" s="48"/>
      <c r="CS71" s="48"/>
      <c r="CT71" s="48"/>
      <c r="CU71" s="48"/>
      <c r="CV71" s="48"/>
      <c r="CW71" s="48"/>
      <c r="CX71" s="48"/>
      <c r="CY71" s="48"/>
      <c r="CZ71" s="48"/>
      <c r="DA71" s="48"/>
      <c r="DB71" s="48"/>
      <c r="DC71" s="48"/>
      <c r="DD71" s="48"/>
      <c r="DE71" s="48"/>
      <c r="DF71" s="48"/>
      <c r="DG71" s="48"/>
      <c r="DH71" s="48"/>
      <c r="DI71" s="48"/>
      <c r="DJ71" s="48"/>
      <c r="DK71" s="48"/>
      <c r="DL71" s="48"/>
      <c r="DM71" s="48"/>
      <c r="DN71" s="48"/>
      <c r="DO71" s="48"/>
      <c r="DP71" s="48"/>
      <c r="DQ71" s="48"/>
      <c r="DR71" s="48"/>
      <c r="DS71" s="48"/>
      <c r="DT71" s="48"/>
      <c r="DU71" s="48"/>
      <c r="DV71" s="48"/>
      <c r="DW71" s="48"/>
      <c r="DX71" s="48"/>
      <c r="DY71" s="48"/>
      <c r="DZ71" s="48"/>
      <c r="EA71" s="48"/>
      <c r="EB71" s="48"/>
      <c r="EC71" s="48"/>
      <c r="ED71" s="48"/>
      <c r="EE71" s="48"/>
      <c r="EF71" s="48"/>
      <c r="EG71" s="48"/>
      <c r="EH71" s="48"/>
      <c r="EI71" s="48"/>
      <c r="EJ71" s="48"/>
      <c r="EK71" s="48"/>
      <c r="EL71" s="48"/>
      <c r="EM71" s="48"/>
      <c r="EN71" s="48"/>
      <c r="EO71" s="48"/>
      <c r="EP71" s="48"/>
      <c r="EQ71" s="48"/>
      <c r="ER71" s="48"/>
      <c r="ES71" s="48"/>
      <c r="ET71" s="48"/>
      <c r="EU71" s="48"/>
      <c r="EV71" s="48"/>
      <c r="EW71" s="48"/>
      <c r="EX71" s="48"/>
      <c r="EY71" s="48"/>
      <c r="EZ71" s="48"/>
      <c r="FA71" s="48"/>
      <c r="FB71" s="48"/>
      <c r="FC71" s="48"/>
      <c r="FD71" s="48"/>
      <c r="FE71" s="48"/>
      <c r="FF71" s="48"/>
      <c r="FG71" s="48"/>
      <c r="FH71" s="48"/>
      <c r="FI71" s="48"/>
      <c r="FJ71" s="48"/>
      <c r="FK71" s="48"/>
      <c r="FL71" s="48"/>
      <c r="FM71" s="48"/>
      <c r="FN71" s="48"/>
      <c r="FO71" s="48"/>
      <c r="FP71" s="48"/>
      <c r="FQ71" s="48"/>
    </row>
    <row r="72" spans="1:173" s="54" customFormat="1" ht="45.6" customHeight="1">
      <c r="A72" s="46"/>
      <c r="B72" s="46">
        <v>58</v>
      </c>
      <c r="C72" s="296"/>
      <c r="D72" s="46"/>
      <c r="E72" s="107" t="s">
        <v>274</v>
      </c>
      <c r="F72" s="107" t="s">
        <v>2295</v>
      </c>
      <c r="G72" s="291" t="s">
        <v>2296</v>
      </c>
      <c r="H72" s="360">
        <v>45627</v>
      </c>
      <c r="I72" s="421"/>
      <c r="J72" s="421"/>
      <c r="K72" s="256"/>
      <c r="L72" s="444" t="s">
        <v>606</v>
      </c>
      <c r="M72" s="247" t="s">
        <v>103</v>
      </c>
      <c r="N72" s="250"/>
      <c r="O72" s="254" t="s">
        <v>608</v>
      </c>
      <c r="P72" s="254" t="s">
        <v>609</v>
      </c>
      <c r="Q72" s="254" t="s">
        <v>71</v>
      </c>
      <c r="R72" s="254"/>
      <c r="S72" s="254" t="s">
        <v>221</v>
      </c>
      <c r="T72" s="254" t="s">
        <v>221</v>
      </c>
      <c r="U72" s="254" t="s">
        <v>305</v>
      </c>
      <c r="V72" s="254" t="s">
        <v>610</v>
      </c>
      <c r="W72" s="254" t="s">
        <v>2297</v>
      </c>
      <c r="X72" s="46" t="s">
        <v>77</v>
      </c>
      <c r="Y72" s="46" t="s">
        <v>138</v>
      </c>
      <c r="Z72" s="254" t="s">
        <v>108</v>
      </c>
      <c r="AA72" s="248">
        <v>3</v>
      </c>
      <c r="AB72" s="248">
        <v>5</v>
      </c>
      <c r="AC72" s="248">
        <v>1</v>
      </c>
      <c r="AD72" s="248">
        <v>5</v>
      </c>
      <c r="AE72" s="248">
        <v>0</v>
      </c>
      <c r="AF72" s="248">
        <v>1</v>
      </c>
      <c r="AG72" s="248">
        <v>5</v>
      </c>
      <c r="AH72" s="248">
        <f t="shared" si="18"/>
        <v>300</v>
      </c>
      <c r="AI72" s="248">
        <v>5</v>
      </c>
      <c r="AJ72" s="248">
        <v>5</v>
      </c>
      <c r="AK72" s="248">
        <v>3</v>
      </c>
      <c r="AL72" s="248">
        <v>3</v>
      </c>
      <c r="AM72" s="248">
        <v>3</v>
      </c>
      <c r="AN72" s="248">
        <v>5</v>
      </c>
      <c r="AO72" s="248">
        <v>5</v>
      </c>
      <c r="AP72" s="46">
        <f t="shared" si="16"/>
        <v>435</v>
      </c>
      <c r="AQ72" s="46">
        <f t="shared" si="17"/>
        <v>735</v>
      </c>
      <c r="AR72" s="132" t="s">
        <v>2298</v>
      </c>
      <c r="AS72" s="132" t="s">
        <v>2299</v>
      </c>
      <c r="AT72" s="439"/>
      <c r="AU72" s="261"/>
      <c r="AV72" s="261" t="s">
        <v>2300</v>
      </c>
      <c r="AW72" s="261"/>
      <c r="AX72" s="261"/>
      <c r="AY72" s="261"/>
      <c r="AZ72" s="261"/>
      <c r="BA72" s="261"/>
      <c r="BB72" s="261"/>
      <c r="BC72" s="261"/>
      <c r="BD72" s="507">
        <f t="shared" si="19"/>
        <v>0</v>
      </c>
      <c r="BE72" s="261"/>
      <c r="BF72" s="261"/>
      <c r="BG72" s="252" t="s">
        <v>207</v>
      </c>
      <c r="BH72" s="298" t="s">
        <v>2301</v>
      </c>
      <c r="BI72" s="48"/>
      <c r="BJ72" s="48"/>
    </row>
    <row r="73" spans="1:173" ht="34.200000000000003">
      <c r="A73" s="46"/>
      <c r="B73" s="46">
        <v>20</v>
      </c>
      <c r="C73" s="46"/>
      <c r="D73" s="46"/>
      <c r="E73" s="114" t="s">
        <v>2212</v>
      </c>
      <c r="F73" s="114" t="s">
        <v>639</v>
      </c>
      <c r="G73" s="114"/>
      <c r="H73" s="360"/>
      <c r="I73" s="421">
        <v>45931</v>
      </c>
      <c r="J73" s="360">
        <v>45991</v>
      </c>
      <c r="K73" s="256">
        <f ca="1">TODAY()-I73</f>
        <v>62</v>
      </c>
      <c r="L73" s="444" t="s">
        <v>619</v>
      </c>
      <c r="M73" s="247" t="s">
        <v>85</v>
      </c>
      <c r="N73" s="250"/>
      <c r="O73" s="254" t="s">
        <v>631</v>
      </c>
      <c r="P73" s="254" t="s">
        <v>104</v>
      </c>
      <c r="Q73" s="254" t="s">
        <v>71</v>
      </c>
      <c r="R73" s="254" t="s">
        <v>632</v>
      </c>
      <c r="S73" s="254" t="s">
        <v>91</v>
      </c>
      <c r="T73" s="254" t="s">
        <v>640</v>
      </c>
      <c r="U73" s="254"/>
      <c r="V73" s="254" t="s">
        <v>635</v>
      </c>
      <c r="W73" s="254" t="s">
        <v>85</v>
      </c>
      <c r="X73" s="46" t="s">
        <v>77</v>
      </c>
      <c r="Y73" s="254" t="s">
        <v>612</v>
      </c>
      <c r="Z73" s="254"/>
      <c r="AA73" s="248">
        <v>3</v>
      </c>
      <c r="AB73" s="248">
        <v>5</v>
      </c>
      <c r="AC73" s="248">
        <v>1</v>
      </c>
      <c r="AD73" s="248">
        <v>5</v>
      </c>
      <c r="AE73" s="248">
        <v>0</v>
      </c>
      <c r="AF73" s="248">
        <v>3</v>
      </c>
      <c r="AG73" s="248">
        <v>3</v>
      </c>
      <c r="AH73" s="248">
        <f t="shared" si="18"/>
        <v>300</v>
      </c>
      <c r="AI73" s="248">
        <v>5</v>
      </c>
      <c r="AJ73" s="248">
        <v>5</v>
      </c>
      <c r="AK73" s="248">
        <v>2</v>
      </c>
      <c r="AL73" s="248">
        <v>3</v>
      </c>
      <c r="AM73" s="248">
        <v>5</v>
      </c>
      <c r="AN73" s="248">
        <v>5</v>
      </c>
      <c r="AO73" s="248">
        <v>5</v>
      </c>
      <c r="AP73" s="46">
        <f t="shared" si="16"/>
        <v>450</v>
      </c>
      <c r="AQ73" s="254">
        <f t="shared" si="17"/>
        <v>750</v>
      </c>
      <c r="AR73" s="132"/>
      <c r="AS73" s="132"/>
      <c r="AT73" s="734" t="s">
        <v>174</v>
      </c>
      <c r="AU73" s="261"/>
      <c r="AV73" s="261" t="s">
        <v>2004</v>
      </c>
      <c r="AW73" s="261"/>
      <c r="AX73" s="261"/>
      <c r="AY73" s="261"/>
      <c r="AZ73" s="261"/>
      <c r="BA73" s="261"/>
      <c r="BB73" s="261"/>
      <c r="BC73" s="261"/>
      <c r="BD73" s="507">
        <f t="shared" si="19"/>
        <v>0</v>
      </c>
      <c r="BE73" s="261"/>
      <c r="BF73" s="633"/>
      <c r="BG73" s="634" t="s">
        <v>641</v>
      </c>
    </row>
    <row r="74" spans="1:173" ht="39.6">
      <c r="A74" s="46" t="s">
        <v>565</v>
      </c>
      <c r="B74" s="46">
        <v>1</v>
      </c>
      <c r="C74" s="49"/>
      <c r="D74" s="46"/>
      <c r="E74" s="107" t="s">
        <v>566</v>
      </c>
      <c r="F74" s="737" t="s">
        <v>832</v>
      </c>
      <c r="G74" s="107"/>
      <c r="H74" s="360">
        <v>45505</v>
      </c>
      <c r="I74" s="421">
        <v>45664</v>
      </c>
      <c r="J74" s="421">
        <v>45807</v>
      </c>
      <c r="K74" s="614">
        <f>J74-I74</f>
        <v>143</v>
      </c>
      <c r="L74" s="444" t="s">
        <v>619</v>
      </c>
      <c r="M74" s="247" t="s">
        <v>193</v>
      </c>
      <c r="N74" s="247"/>
      <c r="O74" s="254" t="s">
        <v>608</v>
      </c>
      <c r="P74" s="254" t="s">
        <v>115</v>
      </c>
      <c r="Q74" s="254" t="s">
        <v>652</v>
      </c>
      <c r="R74" s="254"/>
      <c r="S74" s="324" t="s">
        <v>698</v>
      </c>
      <c r="T74" s="740" t="s">
        <v>698</v>
      </c>
      <c r="U74" s="254" t="s">
        <v>699</v>
      </c>
      <c r="V74" s="324" t="s">
        <v>75</v>
      </c>
      <c r="W74" s="248" t="s">
        <v>76</v>
      </c>
      <c r="X74" s="46" t="s">
        <v>77</v>
      </c>
      <c r="Y74" s="46" t="s">
        <v>612</v>
      </c>
      <c r="Z74" s="248" t="s">
        <v>79</v>
      </c>
      <c r="AA74" s="46">
        <v>3</v>
      </c>
      <c r="AB74" s="46">
        <v>5</v>
      </c>
      <c r="AC74" s="46">
        <v>5</v>
      </c>
      <c r="AD74" s="46">
        <v>5</v>
      </c>
      <c r="AE74" s="46">
        <v>0</v>
      </c>
      <c r="AF74" s="46">
        <v>3</v>
      </c>
      <c r="AG74" s="46">
        <v>5</v>
      </c>
      <c r="AH74" s="248">
        <f t="shared" si="18"/>
        <v>390</v>
      </c>
      <c r="AI74" s="46">
        <v>5</v>
      </c>
      <c r="AJ74" s="46">
        <v>5</v>
      </c>
      <c r="AK74" s="46">
        <v>2</v>
      </c>
      <c r="AL74" s="46">
        <v>3</v>
      </c>
      <c r="AM74" s="46">
        <v>3</v>
      </c>
      <c r="AN74" s="46">
        <v>5</v>
      </c>
      <c r="AO74" s="46">
        <v>5</v>
      </c>
      <c r="AP74" s="46">
        <f t="shared" si="16"/>
        <v>420</v>
      </c>
      <c r="AQ74" s="46">
        <f t="shared" si="17"/>
        <v>810</v>
      </c>
      <c r="AR74" s="742" t="s">
        <v>833</v>
      </c>
      <c r="AS74" s="328"/>
      <c r="AT74" s="254" t="s">
        <v>797</v>
      </c>
      <c r="AU74" s="261"/>
      <c r="AV74" s="260" t="s">
        <v>2000</v>
      </c>
      <c r="AW74" s="261"/>
      <c r="AX74" s="261"/>
      <c r="AY74" s="261"/>
      <c r="AZ74" s="261"/>
      <c r="BA74" s="261"/>
      <c r="BB74" s="261"/>
      <c r="BC74" s="261"/>
      <c r="BD74" s="507">
        <f t="shared" si="19"/>
        <v>0</v>
      </c>
      <c r="BE74" s="261"/>
      <c r="BF74" s="261"/>
      <c r="BG74" s="252" t="s">
        <v>115</v>
      </c>
      <c r="BI74" s="299"/>
      <c r="BJ74" s="299"/>
      <c r="BK74" s="299"/>
      <c r="BL74" s="299"/>
      <c r="BM74" s="299"/>
      <c r="BN74" s="299"/>
      <c r="BO74" s="299"/>
      <c r="BP74" s="299"/>
      <c r="BQ74" s="299"/>
      <c r="BR74" s="299"/>
      <c r="BS74" s="299"/>
      <c r="BT74" s="299"/>
      <c r="BU74" s="299"/>
      <c r="BV74" s="299"/>
      <c r="BW74" s="299"/>
      <c r="BX74" s="299"/>
      <c r="BY74" s="299"/>
      <c r="BZ74" s="299"/>
      <c r="CA74" s="299"/>
      <c r="CB74" s="299"/>
      <c r="CC74" s="299"/>
      <c r="CD74" s="299"/>
      <c r="CE74" s="299"/>
      <c r="CF74" s="299"/>
      <c r="CG74" s="299"/>
      <c r="CH74" s="299"/>
      <c r="CI74" s="299"/>
      <c r="CJ74" s="299"/>
      <c r="CK74" s="299"/>
      <c r="CL74" s="299"/>
      <c r="CM74" s="299"/>
      <c r="CN74" s="299"/>
      <c r="CO74" s="299"/>
      <c r="CP74" s="299"/>
      <c r="CQ74" s="299"/>
      <c r="CR74" s="299"/>
      <c r="CS74" s="299"/>
      <c r="CT74" s="299"/>
      <c r="CU74" s="299"/>
      <c r="CV74" s="299"/>
      <c r="CW74" s="299"/>
      <c r="CX74" s="299"/>
      <c r="CY74" s="299"/>
      <c r="CZ74" s="299"/>
      <c r="DA74" s="299"/>
      <c r="DB74" s="299"/>
      <c r="DC74" s="299"/>
      <c r="DD74" s="299"/>
      <c r="DE74" s="299"/>
      <c r="DF74" s="299"/>
      <c r="DG74" s="299"/>
      <c r="DH74" s="299"/>
      <c r="DI74" s="299"/>
      <c r="DJ74" s="299"/>
      <c r="DK74" s="299"/>
      <c r="DL74" s="299"/>
      <c r="DM74" s="299"/>
      <c r="DN74" s="299"/>
      <c r="DO74" s="299"/>
      <c r="DP74" s="299"/>
      <c r="DQ74" s="299"/>
      <c r="DR74" s="299"/>
      <c r="DS74" s="299"/>
      <c r="DT74" s="299"/>
      <c r="DU74" s="299"/>
      <c r="DV74" s="299"/>
      <c r="DW74" s="299"/>
      <c r="DX74" s="299"/>
      <c r="DY74" s="299"/>
      <c r="DZ74" s="299"/>
      <c r="EA74" s="299"/>
      <c r="EB74" s="299"/>
      <c r="EC74" s="299"/>
      <c r="ED74" s="299"/>
      <c r="EE74" s="299"/>
      <c r="EF74" s="299"/>
      <c r="EG74" s="299"/>
      <c r="EH74" s="299"/>
      <c r="EI74" s="299"/>
      <c r="EJ74" s="299"/>
      <c r="EK74" s="299"/>
      <c r="EL74" s="299"/>
      <c r="EM74" s="299"/>
      <c r="EN74" s="299"/>
      <c r="EO74" s="299"/>
      <c r="EP74" s="299"/>
      <c r="EQ74" s="299"/>
      <c r="ER74" s="299"/>
      <c r="ES74" s="299"/>
      <c r="ET74" s="299"/>
      <c r="EU74" s="299"/>
      <c r="EV74" s="299"/>
      <c r="EW74" s="299"/>
      <c r="EX74" s="299"/>
      <c r="EY74" s="299"/>
      <c r="EZ74" s="299"/>
      <c r="FA74" s="299"/>
      <c r="FB74" s="299"/>
      <c r="FC74" s="299"/>
      <c r="FD74" s="299"/>
      <c r="FE74" s="299"/>
      <c r="FF74" s="299"/>
      <c r="FG74" s="299"/>
      <c r="FH74" s="299"/>
      <c r="FI74" s="299"/>
      <c r="FJ74" s="299"/>
      <c r="FK74" s="299"/>
      <c r="FL74" s="299"/>
      <c r="FM74" s="299"/>
      <c r="FN74" s="299"/>
      <c r="FO74" s="299"/>
      <c r="FP74" s="299"/>
      <c r="FQ74" s="299"/>
    </row>
    <row r="75" spans="1:173" s="299" customFormat="1" ht="132">
      <c r="A75" s="46" t="s">
        <v>289</v>
      </c>
      <c r="B75" s="46">
        <v>56</v>
      </c>
      <c r="C75" s="46"/>
      <c r="D75" s="46">
        <v>27155</v>
      </c>
      <c r="E75" s="765" t="s">
        <v>2497</v>
      </c>
      <c r="F75" s="767" t="s">
        <v>2376</v>
      </c>
      <c r="G75" s="767" t="s">
        <v>2377</v>
      </c>
      <c r="H75" s="360" t="s">
        <v>618</v>
      </c>
      <c r="I75" s="421">
        <v>45444</v>
      </c>
      <c r="J75" s="421"/>
      <c r="K75" s="256"/>
      <c r="L75" s="444" t="s">
        <v>691</v>
      </c>
      <c r="M75" s="250" t="s">
        <v>169</v>
      </c>
      <c r="N75" s="250" t="s">
        <v>86</v>
      </c>
      <c r="O75" s="254" t="s">
        <v>69</v>
      </c>
      <c r="P75" s="254" t="s">
        <v>692</v>
      </c>
      <c r="Q75" s="252" t="s">
        <v>71</v>
      </c>
      <c r="R75" s="254" t="s">
        <v>620</v>
      </c>
      <c r="S75" s="254" t="s">
        <v>228</v>
      </c>
      <c r="T75" s="254" t="s">
        <v>228</v>
      </c>
      <c r="U75" s="254" t="s">
        <v>136</v>
      </c>
      <c r="V75" s="254" t="s">
        <v>635</v>
      </c>
      <c r="W75" s="254" t="s">
        <v>292</v>
      </c>
      <c r="X75" s="46" t="s">
        <v>77</v>
      </c>
      <c r="Y75" s="46" t="s">
        <v>78</v>
      </c>
      <c r="Z75" s="254" t="s">
        <v>613</v>
      </c>
      <c r="AA75" s="46">
        <v>4</v>
      </c>
      <c r="AB75" s="46">
        <v>5</v>
      </c>
      <c r="AC75" s="46">
        <v>5</v>
      </c>
      <c r="AD75" s="46">
        <v>5</v>
      </c>
      <c r="AE75" s="46">
        <v>1</v>
      </c>
      <c r="AF75" s="46">
        <v>5</v>
      </c>
      <c r="AG75" s="46">
        <v>5</v>
      </c>
      <c r="AH75" s="248">
        <f t="shared" si="18"/>
        <v>450</v>
      </c>
      <c r="AI75" s="46">
        <v>5</v>
      </c>
      <c r="AJ75" s="46">
        <v>3</v>
      </c>
      <c r="AK75" s="46">
        <v>2</v>
      </c>
      <c r="AL75" s="46">
        <v>1</v>
      </c>
      <c r="AM75" s="46">
        <v>3</v>
      </c>
      <c r="AN75" s="46">
        <v>3</v>
      </c>
      <c r="AO75" s="46">
        <v>3</v>
      </c>
      <c r="AP75" s="46">
        <f t="shared" si="16"/>
        <v>300</v>
      </c>
      <c r="AQ75" s="46">
        <f t="shared" si="17"/>
        <v>750</v>
      </c>
      <c r="AR75" s="44" t="s">
        <v>964</v>
      </c>
      <c r="AS75" s="132" t="s">
        <v>965</v>
      </c>
      <c r="AT75" s="254"/>
      <c r="AU75" s="261"/>
      <c r="AV75" s="261"/>
      <c r="AW75" s="261"/>
      <c r="AX75" s="261"/>
      <c r="AY75" s="261"/>
      <c r="AZ75" s="261"/>
      <c r="BA75" s="261"/>
      <c r="BB75" s="261"/>
      <c r="BC75" s="261"/>
      <c r="BD75" s="507">
        <f t="shared" si="19"/>
        <v>0</v>
      </c>
      <c r="BE75" s="261"/>
      <c r="BF75" s="400"/>
      <c r="BG75" s="357" t="s">
        <v>691</v>
      </c>
      <c r="BH75" s="300" t="s">
        <v>966</v>
      </c>
    </row>
    <row r="76" spans="1:173" ht="68.400000000000006">
      <c r="A76" s="46"/>
      <c r="B76" s="46">
        <v>1</v>
      </c>
      <c r="C76" s="46" t="s">
        <v>875</v>
      </c>
      <c r="D76" s="46"/>
      <c r="E76" s="107" t="s">
        <v>876</v>
      </c>
      <c r="F76" s="583" t="s">
        <v>2328</v>
      </c>
      <c r="G76" s="114" t="s">
        <v>2329</v>
      </c>
      <c r="H76" s="360">
        <v>45809</v>
      </c>
      <c r="I76" s="421">
        <v>45809</v>
      </c>
      <c r="J76" s="421">
        <v>45838</v>
      </c>
      <c r="K76" s="614">
        <f>J76-I76</f>
        <v>29</v>
      </c>
      <c r="L76" s="444" t="s">
        <v>619</v>
      </c>
      <c r="M76" s="247" t="s">
        <v>68</v>
      </c>
      <c r="N76" s="250"/>
      <c r="O76" s="254" t="s">
        <v>608</v>
      </c>
      <c r="P76" s="254" t="s">
        <v>115</v>
      </c>
      <c r="Q76" s="254" t="s">
        <v>71</v>
      </c>
      <c r="R76" s="254" t="s">
        <v>94</v>
      </c>
      <c r="S76" s="254" t="s">
        <v>135</v>
      </c>
      <c r="T76" s="254" t="s">
        <v>135</v>
      </c>
      <c r="U76" s="254" t="s">
        <v>305</v>
      </c>
      <c r="V76" s="254" t="s">
        <v>610</v>
      </c>
      <c r="W76" s="254"/>
      <c r="X76" s="46" t="s">
        <v>77</v>
      </c>
      <c r="Y76" s="46" t="s">
        <v>138</v>
      </c>
      <c r="Z76" s="254" t="s">
        <v>108</v>
      </c>
      <c r="AA76" s="248">
        <v>3</v>
      </c>
      <c r="AB76" s="248">
        <v>5</v>
      </c>
      <c r="AC76" s="248">
        <v>4</v>
      </c>
      <c r="AD76" s="248">
        <v>5</v>
      </c>
      <c r="AE76" s="248">
        <v>0</v>
      </c>
      <c r="AF76" s="248">
        <v>1</v>
      </c>
      <c r="AG76" s="248">
        <v>3</v>
      </c>
      <c r="AH76" s="248">
        <f t="shared" si="18"/>
        <v>315</v>
      </c>
      <c r="AI76" s="248">
        <v>5</v>
      </c>
      <c r="AJ76" s="248">
        <v>5</v>
      </c>
      <c r="AK76" s="248">
        <v>3</v>
      </c>
      <c r="AL76" s="248">
        <v>5</v>
      </c>
      <c r="AM76" s="248">
        <v>5</v>
      </c>
      <c r="AN76" s="248">
        <v>5</v>
      </c>
      <c r="AO76" s="248">
        <v>5</v>
      </c>
      <c r="AP76" s="46">
        <f t="shared" si="16"/>
        <v>495</v>
      </c>
      <c r="AQ76" s="46">
        <f t="shared" si="17"/>
        <v>810</v>
      </c>
      <c r="AR76" s="132" t="s">
        <v>877</v>
      </c>
      <c r="AS76" s="132" t="s">
        <v>878</v>
      </c>
      <c r="AT76" s="439"/>
      <c r="AU76" s="261"/>
      <c r="AV76" s="122" t="s">
        <v>2334</v>
      </c>
      <c r="AW76" s="261"/>
      <c r="AX76" s="758">
        <v>0.97499999999999998</v>
      </c>
      <c r="AY76" s="758">
        <v>0.97799999999999998</v>
      </c>
      <c r="AZ76" s="758">
        <v>0.98399999999999999</v>
      </c>
      <c r="BA76" s="261"/>
      <c r="BB76" s="261"/>
      <c r="BC76" s="261"/>
      <c r="BD76" s="507">
        <f t="shared" si="19"/>
        <v>2.9369999999999998</v>
      </c>
      <c r="BE76" s="261"/>
      <c r="BF76" s="261"/>
      <c r="BG76" s="252" t="s">
        <v>115</v>
      </c>
      <c r="BH76" s="132" t="s">
        <v>2337</v>
      </c>
      <c r="BI76" s="54"/>
      <c r="BJ76" s="54"/>
      <c r="BK76" s="54"/>
      <c r="BL76" s="54"/>
      <c r="BM76" s="54"/>
      <c r="BN76" s="54"/>
      <c r="BO76" s="54"/>
      <c r="BP76" s="54"/>
      <c r="BQ76" s="54"/>
      <c r="BR76" s="54"/>
      <c r="BS76" s="54"/>
      <c r="BT76" s="54"/>
      <c r="BU76" s="54"/>
      <c r="BV76" s="54"/>
      <c r="BW76" s="54"/>
      <c r="BX76" s="54"/>
      <c r="BY76" s="54"/>
      <c r="BZ76" s="54"/>
      <c r="CA76" s="54"/>
      <c r="CB76" s="54"/>
      <c r="CC76" s="54"/>
      <c r="CD76" s="54"/>
      <c r="CE76" s="54"/>
      <c r="CF76" s="54"/>
      <c r="CG76" s="54"/>
      <c r="CH76" s="54"/>
      <c r="CI76" s="54"/>
      <c r="CJ76" s="54"/>
      <c r="CK76" s="54"/>
      <c r="CL76" s="54"/>
      <c r="CM76" s="54"/>
      <c r="CN76" s="54"/>
      <c r="CO76" s="54"/>
      <c r="CP76" s="54"/>
      <c r="CQ76" s="54"/>
      <c r="CR76" s="54"/>
      <c r="CS76" s="54"/>
      <c r="CT76" s="54"/>
      <c r="CU76" s="54"/>
      <c r="CV76" s="54"/>
      <c r="CW76" s="54"/>
      <c r="CX76" s="54"/>
      <c r="CY76" s="54"/>
      <c r="CZ76" s="54"/>
      <c r="DA76" s="54"/>
      <c r="DB76" s="54"/>
      <c r="DC76" s="54"/>
      <c r="DD76" s="54"/>
      <c r="DE76" s="54"/>
      <c r="DF76" s="54"/>
      <c r="DG76" s="54"/>
      <c r="DH76" s="54"/>
      <c r="DI76" s="54"/>
      <c r="DJ76" s="54"/>
      <c r="DK76" s="54"/>
      <c r="DL76" s="54"/>
      <c r="DM76" s="54"/>
      <c r="DN76" s="54"/>
      <c r="DO76" s="54"/>
      <c r="DP76" s="54"/>
      <c r="DQ76" s="54"/>
      <c r="DR76" s="54"/>
      <c r="DS76" s="54"/>
      <c r="DT76" s="54"/>
      <c r="DU76" s="54"/>
      <c r="DV76" s="54"/>
      <c r="DW76" s="54"/>
      <c r="DX76" s="54"/>
      <c r="DY76" s="54"/>
      <c r="DZ76" s="54"/>
      <c r="EA76" s="54"/>
      <c r="EB76" s="54"/>
      <c r="EC76" s="54"/>
      <c r="ED76" s="54"/>
      <c r="EE76" s="54"/>
      <c r="EF76" s="54"/>
      <c r="EG76" s="54"/>
      <c r="EH76" s="54"/>
      <c r="EI76" s="54"/>
      <c r="EJ76" s="54"/>
      <c r="EK76" s="54"/>
      <c r="EL76" s="54"/>
      <c r="EM76" s="54"/>
      <c r="EN76" s="54"/>
      <c r="EO76" s="54"/>
      <c r="EP76" s="54"/>
      <c r="EQ76" s="54"/>
      <c r="ER76" s="54"/>
      <c r="ES76" s="54"/>
      <c r="ET76" s="54"/>
      <c r="EU76" s="54"/>
      <c r="EV76" s="54"/>
      <c r="EW76" s="54"/>
      <c r="EX76" s="54"/>
      <c r="EY76" s="54"/>
      <c r="EZ76" s="54"/>
      <c r="FA76" s="54"/>
      <c r="FB76" s="54"/>
      <c r="FC76" s="54"/>
      <c r="FD76" s="54"/>
      <c r="FE76" s="54"/>
      <c r="FF76" s="54"/>
      <c r="FG76" s="54"/>
      <c r="FH76" s="54"/>
      <c r="FI76" s="54"/>
      <c r="FJ76" s="54"/>
      <c r="FK76" s="54"/>
      <c r="FL76" s="54"/>
      <c r="FM76" s="54"/>
      <c r="FN76" s="54"/>
      <c r="FO76" s="54"/>
      <c r="FP76" s="54"/>
      <c r="FQ76" s="54"/>
    </row>
    <row r="77" spans="1:173" ht="79.2">
      <c r="A77" s="46"/>
      <c r="B77" s="46">
        <v>1</v>
      </c>
      <c r="C77" s="46" t="s">
        <v>880</v>
      </c>
      <c r="D77" s="46"/>
      <c r="E77" s="107" t="s">
        <v>881</v>
      </c>
      <c r="F77" s="583" t="s">
        <v>2331</v>
      </c>
      <c r="G77" s="114" t="s">
        <v>2330</v>
      </c>
      <c r="H77" s="360">
        <v>45809</v>
      </c>
      <c r="I77" s="421">
        <v>45809</v>
      </c>
      <c r="J77" s="421">
        <v>45838</v>
      </c>
      <c r="K77" s="614">
        <f>J77-I77</f>
        <v>29</v>
      </c>
      <c r="L77" s="444" t="s">
        <v>619</v>
      </c>
      <c r="M77" s="247" t="s">
        <v>68</v>
      </c>
      <c r="N77" s="250"/>
      <c r="O77" s="254" t="s">
        <v>608</v>
      </c>
      <c r="P77" s="254" t="s">
        <v>115</v>
      </c>
      <c r="Q77" s="254" t="s">
        <v>71</v>
      </c>
      <c r="R77" s="254" t="s">
        <v>94</v>
      </c>
      <c r="S77" s="254" t="s">
        <v>135</v>
      </c>
      <c r="T77" s="254" t="s">
        <v>135</v>
      </c>
      <c r="U77" s="254" t="s">
        <v>305</v>
      </c>
      <c r="V77" s="254" t="s">
        <v>610</v>
      </c>
      <c r="W77" s="254"/>
      <c r="X77" s="46" t="s">
        <v>77</v>
      </c>
      <c r="Y77" s="46" t="s">
        <v>138</v>
      </c>
      <c r="Z77" s="254" t="s">
        <v>108</v>
      </c>
      <c r="AA77" s="248">
        <v>3</v>
      </c>
      <c r="AB77" s="248">
        <v>5</v>
      </c>
      <c r="AC77" s="248">
        <v>4</v>
      </c>
      <c r="AD77" s="248">
        <v>5</v>
      </c>
      <c r="AE77" s="248">
        <v>0</v>
      </c>
      <c r="AF77" s="248">
        <v>1</v>
      </c>
      <c r="AG77" s="248">
        <v>3</v>
      </c>
      <c r="AH77" s="248">
        <f t="shared" si="18"/>
        <v>315</v>
      </c>
      <c r="AI77" s="248">
        <v>5</v>
      </c>
      <c r="AJ77" s="248">
        <v>5</v>
      </c>
      <c r="AK77" s="248">
        <v>3</v>
      </c>
      <c r="AL77" s="248">
        <v>5</v>
      </c>
      <c r="AM77" s="248">
        <v>5</v>
      </c>
      <c r="AN77" s="248">
        <v>5</v>
      </c>
      <c r="AO77" s="248">
        <v>5</v>
      </c>
      <c r="AP77" s="46">
        <f t="shared" si="16"/>
        <v>495</v>
      </c>
      <c r="AQ77" s="46">
        <f t="shared" si="17"/>
        <v>810</v>
      </c>
      <c r="AR77" s="132" t="s">
        <v>2332</v>
      </c>
      <c r="AS77" s="132" t="s">
        <v>2333</v>
      </c>
      <c r="AT77" s="439"/>
      <c r="AU77" s="261"/>
      <c r="AV77" s="254" t="s">
        <v>2340</v>
      </c>
      <c r="AW77" s="261"/>
      <c r="AX77" s="758">
        <v>0.60299999999999998</v>
      </c>
      <c r="AY77" s="758">
        <v>0.55100000000000005</v>
      </c>
      <c r="AZ77" s="758">
        <v>0.55900000000000005</v>
      </c>
      <c r="BA77" s="261"/>
      <c r="BB77" s="261"/>
      <c r="BC77" s="261"/>
      <c r="BD77" s="507">
        <f t="shared" si="19"/>
        <v>1.7130000000000001</v>
      </c>
      <c r="BE77" s="261"/>
      <c r="BF77" s="261"/>
      <c r="BG77" s="252" t="s">
        <v>115</v>
      </c>
      <c r="BH77" s="132" t="s">
        <v>2337</v>
      </c>
      <c r="BI77" s="299"/>
      <c r="BJ77" s="299"/>
      <c r="BK77" s="299"/>
      <c r="BL77" s="299"/>
      <c r="BM77" s="299"/>
      <c r="BN77" s="299"/>
      <c r="BO77" s="299"/>
      <c r="BP77" s="299"/>
      <c r="BQ77" s="299"/>
      <c r="BR77" s="299"/>
      <c r="BS77" s="299"/>
      <c r="BT77" s="299"/>
      <c r="BU77" s="299"/>
      <c r="BV77" s="299"/>
      <c r="BW77" s="299"/>
      <c r="BX77" s="299"/>
      <c r="BY77" s="299"/>
      <c r="BZ77" s="299"/>
      <c r="CA77" s="299"/>
      <c r="CB77" s="299"/>
      <c r="CC77" s="299"/>
      <c r="CD77" s="299"/>
      <c r="CE77" s="299"/>
      <c r="CF77" s="299"/>
      <c r="CG77" s="299"/>
      <c r="CH77" s="299"/>
      <c r="CI77" s="299"/>
      <c r="CJ77" s="299"/>
      <c r="CK77" s="299"/>
      <c r="CL77" s="299"/>
      <c r="CM77" s="299"/>
      <c r="CN77" s="299"/>
      <c r="CO77" s="299"/>
      <c r="CP77" s="299"/>
      <c r="CQ77" s="299"/>
      <c r="CR77" s="299"/>
      <c r="CS77" s="299"/>
      <c r="CT77" s="299"/>
      <c r="CU77" s="299"/>
      <c r="CV77" s="299"/>
      <c r="CW77" s="299"/>
      <c r="CX77" s="299"/>
      <c r="CY77" s="299"/>
      <c r="CZ77" s="299"/>
      <c r="DA77" s="299"/>
      <c r="DB77" s="299"/>
      <c r="DC77" s="299"/>
      <c r="DD77" s="299"/>
      <c r="DE77" s="299"/>
      <c r="DF77" s="299"/>
      <c r="DG77" s="299"/>
      <c r="DH77" s="299"/>
      <c r="DI77" s="299"/>
      <c r="DJ77" s="299"/>
      <c r="DK77" s="299"/>
      <c r="DL77" s="299"/>
      <c r="DM77" s="299"/>
      <c r="DN77" s="299"/>
      <c r="DO77" s="299"/>
      <c r="DP77" s="299"/>
      <c r="DQ77" s="299"/>
      <c r="DR77" s="299"/>
      <c r="DS77" s="299"/>
      <c r="DT77" s="299"/>
      <c r="DU77" s="299"/>
      <c r="DV77" s="299"/>
      <c r="DW77" s="299"/>
      <c r="DX77" s="299"/>
      <c r="DY77" s="299"/>
      <c r="DZ77" s="299"/>
      <c r="EA77" s="299"/>
      <c r="EB77" s="299"/>
      <c r="EC77" s="299"/>
      <c r="ED77" s="299"/>
      <c r="EE77" s="299"/>
      <c r="EF77" s="299"/>
      <c r="EG77" s="299"/>
      <c r="EH77" s="299"/>
      <c r="EI77" s="299"/>
      <c r="EJ77" s="299"/>
      <c r="EK77" s="299"/>
      <c r="EL77" s="299"/>
      <c r="EM77" s="299"/>
      <c r="EN77" s="299"/>
      <c r="EO77" s="299"/>
      <c r="EP77" s="299"/>
      <c r="EQ77" s="299"/>
      <c r="ER77" s="299"/>
      <c r="ES77" s="299"/>
      <c r="ET77" s="299"/>
      <c r="EU77" s="299"/>
      <c r="EV77" s="299"/>
      <c r="EW77" s="299"/>
      <c r="EX77" s="299"/>
      <c r="EY77" s="299"/>
      <c r="EZ77" s="299"/>
      <c r="FA77" s="299"/>
      <c r="FB77" s="299"/>
      <c r="FC77" s="299"/>
      <c r="FD77" s="299"/>
      <c r="FE77" s="299"/>
      <c r="FF77" s="299"/>
      <c r="FG77" s="299"/>
      <c r="FH77" s="299"/>
      <c r="FI77" s="299"/>
      <c r="FJ77" s="299"/>
      <c r="FK77" s="299"/>
      <c r="FL77" s="299"/>
      <c r="FM77" s="299"/>
      <c r="FN77" s="299"/>
      <c r="FO77" s="299"/>
      <c r="FP77" s="299"/>
      <c r="FQ77" s="299"/>
    </row>
    <row r="78" spans="1:173" ht="34.200000000000003">
      <c r="A78" s="46"/>
      <c r="B78" s="46">
        <v>32</v>
      </c>
      <c r="C78" s="46"/>
      <c r="D78" s="46">
        <v>34796</v>
      </c>
      <c r="E78" s="107" t="s">
        <v>904</v>
      </c>
      <c r="F78" s="114" t="s">
        <v>905</v>
      </c>
      <c r="G78" s="114"/>
      <c r="H78" s="360">
        <v>45845</v>
      </c>
      <c r="I78" s="360">
        <v>45845</v>
      </c>
      <c r="J78" s="360">
        <v>45962</v>
      </c>
      <c r="K78" s="256">
        <f ca="1">TODAY()-I78</f>
        <v>148</v>
      </c>
      <c r="L78" s="444" t="s">
        <v>619</v>
      </c>
      <c r="M78" s="247" t="s">
        <v>103</v>
      </c>
      <c r="N78" s="250"/>
      <c r="O78" s="254" t="s">
        <v>69</v>
      </c>
      <c r="P78" s="254" t="s">
        <v>104</v>
      </c>
      <c r="Q78" s="254" t="s">
        <v>187</v>
      </c>
      <c r="R78" s="254"/>
      <c r="S78" s="254" t="s">
        <v>127</v>
      </c>
      <c r="T78" s="254" t="s">
        <v>906</v>
      </c>
      <c r="U78" s="254" t="s">
        <v>74</v>
      </c>
      <c r="V78" s="254" t="s">
        <v>610</v>
      </c>
      <c r="W78" s="254" t="s">
        <v>95</v>
      </c>
      <c r="X78" s="46" t="s">
        <v>77</v>
      </c>
      <c r="Y78" s="254" t="s">
        <v>612</v>
      </c>
      <c r="Z78" s="254" t="s">
        <v>108</v>
      </c>
      <c r="AA78" s="248">
        <v>3</v>
      </c>
      <c r="AB78" s="248">
        <v>5</v>
      </c>
      <c r="AC78" s="248">
        <v>1</v>
      </c>
      <c r="AD78" s="248">
        <v>5</v>
      </c>
      <c r="AE78" s="248">
        <v>0</v>
      </c>
      <c r="AF78" s="248">
        <v>3</v>
      </c>
      <c r="AG78" s="248">
        <v>3</v>
      </c>
      <c r="AH78" s="248">
        <f t="shared" si="18"/>
        <v>300</v>
      </c>
      <c r="AI78" s="248">
        <v>5</v>
      </c>
      <c r="AJ78" s="248">
        <v>5</v>
      </c>
      <c r="AK78" s="248">
        <v>2</v>
      </c>
      <c r="AL78" s="248">
        <v>3</v>
      </c>
      <c r="AM78" s="248">
        <v>5</v>
      </c>
      <c r="AN78" s="248">
        <v>5</v>
      </c>
      <c r="AO78" s="248">
        <v>5</v>
      </c>
      <c r="AP78" s="46">
        <f t="shared" si="16"/>
        <v>450</v>
      </c>
      <c r="AQ78" s="254">
        <f t="shared" si="17"/>
        <v>750</v>
      </c>
      <c r="AR78" s="132" t="s">
        <v>907</v>
      </c>
      <c r="AS78" s="132"/>
      <c r="AT78" s="439" t="s">
        <v>908</v>
      </c>
      <c r="AU78" s="261"/>
      <c r="AV78" s="254" t="s">
        <v>1999</v>
      </c>
      <c r="AW78" s="261"/>
      <c r="AX78" s="261"/>
      <c r="AY78" s="261"/>
      <c r="AZ78" s="261"/>
      <c r="BA78" s="261"/>
      <c r="BB78" s="261"/>
      <c r="BC78" s="261"/>
      <c r="BD78" s="507">
        <f t="shared" si="19"/>
        <v>0</v>
      </c>
      <c r="BE78" s="261"/>
      <c r="BF78" s="633"/>
      <c r="BG78" s="634" t="s">
        <v>153</v>
      </c>
    </row>
    <row r="79" spans="1:173" s="299" customFormat="1" ht="118.8">
      <c r="A79" s="250"/>
      <c r="B79" s="250"/>
      <c r="C79" s="249"/>
      <c r="D79" s="250"/>
      <c r="E79" s="765" t="s">
        <v>2503</v>
      </c>
      <c r="F79" s="763" t="s">
        <v>2409</v>
      </c>
      <c r="G79" s="763" t="s">
        <v>2411</v>
      </c>
      <c r="H79" s="650">
        <v>45931</v>
      </c>
      <c r="I79" s="650">
        <v>45868</v>
      </c>
      <c r="J79" s="650">
        <v>46111</v>
      </c>
      <c r="K79" s="247">
        <f ca="1">TODAY()-I79</f>
        <v>125</v>
      </c>
      <c r="L79" s="651" t="s">
        <v>619</v>
      </c>
      <c r="M79" s="247" t="s">
        <v>103</v>
      </c>
      <c r="N79" s="250"/>
      <c r="O79" s="249" t="s">
        <v>194</v>
      </c>
      <c r="P79" s="249" t="s">
        <v>104</v>
      </c>
      <c r="Q79" s="249" t="s">
        <v>825</v>
      </c>
      <c r="R79" s="249" t="s">
        <v>620</v>
      </c>
      <c r="S79" s="249" t="s">
        <v>280</v>
      </c>
      <c r="T79" s="249" t="s">
        <v>211</v>
      </c>
      <c r="U79" s="249" t="s">
        <v>266</v>
      </c>
      <c r="V79" s="249" t="s">
        <v>610</v>
      </c>
      <c r="W79" s="249" t="s">
        <v>213</v>
      </c>
      <c r="X79" s="46" t="s">
        <v>77</v>
      </c>
      <c r="Y79" s="250" t="s">
        <v>78</v>
      </c>
      <c r="Z79" s="249" t="s">
        <v>108</v>
      </c>
      <c r="AA79" s="247">
        <v>3</v>
      </c>
      <c r="AB79" s="247">
        <v>1</v>
      </c>
      <c r="AC79" s="247">
        <v>5</v>
      </c>
      <c r="AD79" s="247">
        <v>5</v>
      </c>
      <c r="AE79" s="247">
        <v>5</v>
      </c>
      <c r="AF79" s="247">
        <v>3</v>
      </c>
      <c r="AG79" s="247">
        <v>5</v>
      </c>
      <c r="AH79" s="247">
        <f t="shared" si="18"/>
        <v>405</v>
      </c>
      <c r="AI79" s="247">
        <v>3</v>
      </c>
      <c r="AJ79" s="247">
        <v>2</v>
      </c>
      <c r="AK79" s="247">
        <v>1</v>
      </c>
      <c r="AL79" s="247">
        <v>5</v>
      </c>
      <c r="AM79" s="247">
        <v>5</v>
      </c>
      <c r="AN79" s="247">
        <v>1</v>
      </c>
      <c r="AO79" s="247">
        <v>5</v>
      </c>
      <c r="AP79" s="250">
        <f t="shared" si="16"/>
        <v>330</v>
      </c>
      <c r="AQ79" s="250">
        <f t="shared" si="17"/>
        <v>735</v>
      </c>
      <c r="AR79" s="652" t="s">
        <v>826</v>
      </c>
      <c r="AS79" s="652"/>
      <c r="AT79" s="653"/>
      <c r="AU79" s="247"/>
      <c r="AV79" s="254" t="s">
        <v>2005</v>
      </c>
      <c r="AW79" s="247"/>
      <c r="AX79" s="247"/>
      <c r="AY79" s="247"/>
      <c r="AZ79" s="247"/>
      <c r="BA79" s="247"/>
      <c r="BB79" s="247"/>
      <c r="BC79" s="247"/>
      <c r="BD79" s="507">
        <f t="shared" si="19"/>
        <v>0</v>
      </c>
      <c r="BE79" s="247"/>
      <c r="BF79" s="247"/>
      <c r="BG79" s="252" t="s">
        <v>153</v>
      </c>
      <c r="BH79" s="655"/>
      <c r="BI79" s="655"/>
      <c r="BJ79" s="655"/>
      <c r="BK79" s="300"/>
      <c r="BL79" s="300"/>
      <c r="BM79" s="300"/>
      <c r="BN79" s="300"/>
      <c r="BO79" s="300"/>
      <c r="BP79" s="300"/>
      <c r="BQ79" s="300"/>
      <c r="BR79" s="300"/>
      <c r="BS79" s="300"/>
      <c r="BT79" s="300"/>
      <c r="BU79" s="300"/>
      <c r="BV79" s="300"/>
      <c r="BW79" s="300"/>
      <c r="BX79" s="300"/>
      <c r="BY79" s="300"/>
      <c r="BZ79" s="300"/>
      <c r="CA79" s="300"/>
      <c r="CB79" s="300"/>
      <c r="CC79" s="300"/>
      <c r="CD79" s="300"/>
      <c r="CE79" s="300"/>
      <c r="CF79" s="300"/>
      <c r="CG79" s="300"/>
      <c r="CH79" s="300"/>
      <c r="CI79" s="300"/>
      <c r="CJ79" s="300"/>
      <c r="CK79" s="300"/>
      <c r="CL79" s="300"/>
      <c r="CM79" s="300"/>
      <c r="CN79" s="300"/>
      <c r="CO79" s="300"/>
      <c r="CP79" s="300"/>
      <c r="CQ79" s="300"/>
      <c r="CR79" s="300"/>
      <c r="CS79" s="300"/>
      <c r="CT79" s="300"/>
      <c r="CU79" s="300"/>
      <c r="CV79" s="300"/>
      <c r="CW79" s="300"/>
      <c r="CX79" s="300"/>
      <c r="CY79" s="300"/>
      <c r="CZ79" s="300"/>
      <c r="DA79" s="300"/>
      <c r="DB79" s="300"/>
      <c r="DC79" s="300"/>
      <c r="DD79" s="300"/>
      <c r="DE79" s="300"/>
      <c r="DF79" s="300"/>
      <c r="DG79" s="300"/>
      <c r="DH79" s="300"/>
      <c r="DI79" s="300"/>
      <c r="DJ79" s="300"/>
      <c r="DK79" s="300"/>
      <c r="DL79" s="300"/>
      <c r="DM79" s="300"/>
      <c r="DN79" s="300"/>
      <c r="DO79" s="300"/>
      <c r="DP79" s="300"/>
      <c r="DQ79" s="300"/>
      <c r="DR79" s="300"/>
      <c r="DS79" s="300"/>
      <c r="DT79" s="300"/>
      <c r="DU79" s="300"/>
      <c r="DV79" s="300"/>
      <c r="DW79" s="300"/>
      <c r="DX79" s="300"/>
      <c r="DY79" s="300"/>
      <c r="DZ79" s="300"/>
      <c r="EA79" s="300"/>
      <c r="EB79" s="300"/>
      <c r="EC79" s="300"/>
      <c r="ED79" s="300"/>
      <c r="EE79" s="300"/>
      <c r="EF79" s="300"/>
      <c r="EG79" s="300"/>
      <c r="EH79" s="300"/>
      <c r="EI79" s="300"/>
      <c r="EJ79" s="300"/>
      <c r="EK79" s="300"/>
      <c r="EL79" s="300"/>
      <c r="EM79" s="300"/>
      <c r="EN79" s="300"/>
      <c r="EO79" s="300"/>
      <c r="EP79" s="300"/>
      <c r="EQ79" s="300"/>
      <c r="ER79" s="300"/>
      <c r="ES79" s="300"/>
      <c r="ET79" s="300"/>
      <c r="EU79" s="300"/>
      <c r="EV79" s="300"/>
      <c r="EW79" s="300"/>
      <c r="EX79" s="300"/>
      <c r="EY79" s="300"/>
      <c r="EZ79" s="300"/>
      <c r="FA79" s="300"/>
      <c r="FB79" s="300"/>
      <c r="FC79" s="300"/>
      <c r="FD79" s="300"/>
      <c r="FE79" s="300"/>
      <c r="FF79" s="300"/>
      <c r="FG79" s="300"/>
      <c r="FH79" s="300"/>
      <c r="FI79" s="300"/>
      <c r="FJ79" s="300"/>
      <c r="FK79" s="300"/>
      <c r="FL79" s="300"/>
      <c r="FM79" s="300"/>
      <c r="FN79" s="300"/>
      <c r="FO79" s="300"/>
      <c r="FP79" s="300"/>
      <c r="FQ79" s="300"/>
    </row>
    <row r="80" spans="1:173" s="285" customFormat="1" ht="37.5" customHeight="1">
      <c r="A80" s="46"/>
      <c r="B80" s="46">
        <v>14</v>
      </c>
      <c r="C80" s="46"/>
      <c r="D80" s="46"/>
      <c r="E80" s="114" t="s">
        <v>629</v>
      </c>
      <c r="F80" s="114" t="s">
        <v>630</v>
      </c>
      <c r="G80" s="114"/>
      <c r="H80" s="360"/>
      <c r="I80" s="421">
        <v>45860</v>
      </c>
      <c r="J80" s="421">
        <v>45962</v>
      </c>
      <c r="K80" s="256">
        <f ca="1">TODAY()-I80</f>
        <v>133</v>
      </c>
      <c r="L80" s="444" t="s">
        <v>619</v>
      </c>
      <c r="M80" s="247" t="s">
        <v>169</v>
      </c>
      <c r="N80" s="250"/>
      <c r="O80" s="254" t="s">
        <v>631</v>
      </c>
      <c r="P80" s="254" t="s">
        <v>104</v>
      </c>
      <c r="Q80" s="254" t="s">
        <v>71</v>
      </c>
      <c r="R80" s="254" t="s">
        <v>632</v>
      </c>
      <c r="S80" s="254" t="s">
        <v>633</v>
      </c>
      <c r="T80" s="254" t="s">
        <v>634</v>
      </c>
      <c r="U80" s="254"/>
      <c r="V80" s="254" t="s">
        <v>635</v>
      </c>
      <c r="W80" s="254" t="s">
        <v>85</v>
      </c>
      <c r="X80" s="46" t="s">
        <v>77</v>
      </c>
      <c r="Y80" s="254" t="s">
        <v>612</v>
      </c>
      <c r="Z80" s="254"/>
      <c r="AA80" s="248">
        <v>3</v>
      </c>
      <c r="AB80" s="248">
        <v>5</v>
      </c>
      <c r="AC80" s="248">
        <v>1</v>
      </c>
      <c r="AD80" s="248">
        <v>5</v>
      </c>
      <c r="AE80" s="248">
        <v>0</v>
      </c>
      <c r="AF80" s="248">
        <v>1</v>
      </c>
      <c r="AG80" s="248">
        <v>3</v>
      </c>
      <c r="AH80" s="248">
        <f t="shared" si="18"/>
        <v>270</v>
      </c>
      <c r="AI80" s="248">
        <v>5</v>
      </c>
      <c r="AJ80" s="248">
        <v>5</v>
      </c>
      <c r="AK80" s="248">
        <v>3</v>
      </c>
      <c r="AL80" s="248">
        <v>3</v>
      </c>
      <c r="AM80" s="248">
        <v>5</v>
      </c>
      <c r="AN80" s="248">
        <v>5</v>
      </c>
      <c r="AO80" s="248">
        <v>5</v>
      </c>
      <c r="AP80" s="46">
        <f t="shared" si="16"/>
        <v>465</v>
      </c>
      <c r="AQ80" s="254">
        <f t="shared" si="17"/>
        <v>735</v>
      </c>
      <c r="AR80" s="132" t="s">
        <v>636</v>
      </c>
      <c r="AS80" s="132"/>
      <c r="AT80" s="439" t="s">
        <v>637</v>
      </c>
      <c r="AU80" s="261"/>
      <c r="AV80" s="261" t="s">
        <v>2004</v>
      </c>
      <c r="AW80" s="261"/>
      <c r="AX80" s="261"/>
      <c r="AY80" s="261"/>
      <c r="AZ80" s="261"/>
      <c r="BA80" s="261"/>
      <c r="BB80" s="261"/>
      <c r="BC80" s="261"/>
      <c r="BD80" s="507">
        <f t="shared" si="19"/>
        <v>0</v>
      </c>
      <c r="BE80" s="261"/>
      <c r="BF80" s="261"/>
      <c r="BG80" s="252" t="s">
        <v>153</v>
      </c>
      <c r="BH80" s="48"/>
      <c r="BI80" s="48"/>
      <c r="BJ80" s="48"/>
      <c r="BK80" s="299"/>
      <c r="BL80" s="299"/>
      <c r="BM80" s="299"/>
      <c r="BN80" s="299"/>
      <c r="BO80" s="299"/>
      <c r="BP80" s="299"/>
      <c r="BQ80" s="299"/>
      <c r="BR80" s="299"/>
      <c r="BS80" s="299"/>
      <c r="BT80" s="299"/>
      <c r="BU80" s="299"/>
      <c r="BV80" s="299"/>
      <c r="BW80" s="299"/>
      <c r="BX80" s="299"/>
      <c r="BY80" s="299"/>
      <c r="BZ80" s="299"/>
      <c r="CA80" s="299"/>
      <c r="CB80" s="299"/>
      <c r="CC80" s="299"/>
      <c r="CD80" s="299"/>
      <c r="CE80" s="299"/>
      <c r="CF80" s="299"/>
      <c r="CG80" s="299"/>
      <c r="CH80" s="299"/>
      <c r="CI80" s="299"/>
      <c r="CJ80" s="299"/>
      <c r="CK80" s="299"/>
      <c r="CL80" s="299"/>
      <c r="CM80" s="299"/>
      <c r="CN80" s="299"/>
      <c r="CO80" s="299"/>
      <c r="CP80" s="299"/>
      <c r="CQ80" s="299"/>
      <c r="CR80" s="299"/>
      <c r="CS80" s="299"/>
      <c r="CT80" s="299"/>
      <c r="CU80" s="299"/>
      <c r="CV80" s="299"/>
      <c r="CW80" s="299"/>
      <c r="CX80" s="299"/>
      <c r="CY80" s="299"/>
      <c r="CZ80" s="299"/>
      <c r="DA80" s="299"/>
      <c r="DB80" s="299"/>
      <c r="DC80" s="299"/>
      <c r="DD80" s="299"/>
      <c r="DE80" s="299"/>
      <c r="DF80" s="299"/>
      <c r="DG80" s="299"/>
      <c r="DH80" s="299"/>
      <c r="DI80" s="299"/>
      <c r="DJ80" s="299"/>
      <c r="DK80" s="299"/>
      <c r="DL80" s="299"/>
      <c r="DM80" s="299"/>
      <c r="DN80" s="299"/>
      <c r="DO80" s="299"/>
      <c r="DP80" s="299"/>
      <c r="DQ80" s="299"/>
      <c r="DR80" s="299"/>
      <c r="DS80" s="299"/>
      <c r="DT80" s="299"/>
      <c r="DU80" s="299"/>
      <c r="DV80" s="299"/>
      <c r="DW80" s="299"/>
      <c r="DX80" s="299"/>
      <c r="DY80" s="299"/>
      <c r="DZ80" s="299"/>
      <c r="EA80" s="299"/>
      <c r="EB80" s="299"/>
      <c r="EC80" s="299"/>
      <c r="ED80" s="299"/>
      <c r="EE80" s="299"/>
      <c r="EF80" s="299"/>
      <c r="EG80" s="299"/>
      <c r="EH80" s="299"/>
      <c r="EI80" s="299"/>
      <c r="EJ80" s="299"/>
      <c r="EK80" s="299"/>
      <c r="EL80" s="299"/>
      <c r="EM80" s="299"/>
      <c r="EN80" s="299"/>
      <c r="EO80" s="299"/>
      <c r="EP80" s="299"/>
      <c r="EQ80" s="299"/>
      <c r="ER80" s="299"/>
      <c r="ES80" s="299"/>
      <c r="ET80" s="299"/>
      <c r="EU80" s="299"/>
      <c r="EV80" s="299"/>
      <c r="EW80" s="299"/>
      <c r="EX80" s="299"/>
      <c r="EY80" s="299"/>
      <c r="EZ80" s="299"/>
      <c r="FA80" s="299"/>
      <c r="FB80" s="299"/>
      <c r="FC80" s="299"/>
      <c r="FD80" s="299"/>
      <c r="FE80" s="299"/>
      <c r="FF80" s="299"/>
      <c r="FG80" s="299"/>
      <c r="FH80" s="299"/>
      <c r="FI80" s="299"/>
      <c r="FJ80" s="299"/>
      <c r="FK80" s="299"/>
      <c r="FL80" s="299"/>
      <c r="FM80" s="299"/>
      <c r="FN80" s="299"/>
      <c r="FO80" s="299"/>
      <c r="FP80" s="299"/>
      <c r="FQ80" s="467"/>
    </row>
    <row r="81" spans="1:173" ht="64.05" customHeight="1">
      <c r="A81" s="46"/>
      <c r="B81" s="46">
        <v>49</v>
      </c>
      <c r="C81" s="46"/>
      <c r="D81" s="46"/>
      <c r="E81" s="765" t="s">
        <v>2505</v>
      </c>
      <c r="F81" s="767" t="s">
        <v>2560</v>
      </c>
      <c r="G81" s="767" t="s">
        <v>2561</v>
      </c>
      <c r="H81" s="360">
        <v>45962</v>
      </c>
      <c r="I81" s="421"/>
      <c r="J81" s="421"/>
      <c r="K81" s="256"/>
      <c r="L81" s="444" t="s">
        <v>606</v>
      </c>
      <c r="M81" s="247" t="s">
        <v>103</v>
      </c>
      <c r="N81" s="250" t="s">
        <v>86</v>
      </c>
      <c r="O81" s="254" t="s">
        <v>608</v>
      </c>
      <c r="P81" s="254" t="s">
        <v>609</v>
      </c>
      <c r="Q81" s="252" t="s">
        <v>71</v>
      </c>
      <c r="R81" s="254" t="s">
        <v>94</v>
      </c>
      <c r="S81" s="254" t="s">
        <v>135</v>
      </c>
      <c r="T81" s="254" t="s">
        <v>135</v>
      </c>
      <c r="U81" s="254" t="s">
        <v>136</v>
      </c>
      <c r="V81" s="254" t="s">
        <v>610</v>
      </c>
      <c r="W81" s="254" t="s">
        <v>611</v>
      </c>
      <c r="X81" s="46" t="s">
        <v>77</v>
      </c>
      <c r="Y81" s="254" t="s">
        <v>78</v>
      </c>
      <c r="Z81" s="254" t="s">
        <v>108</v>
      </c>
      <c r="AA81" s="46">
        <v>3</v>
      </c>
      <c r="AB81" s="46">
        <v>5</v>
      </c>
      <c r="AC81" s="46">
        <v>3</v>
      </c>
      <c r="AD81" s="46">
        <v>5</v>
      </c>
      <c r="AE81" s="46">
        <v>3</v>
      </c>
      <c r="AF81" s="46">
        <v>3</v>
      </c>
      <c r="AG81" s="46">
        <v>3</v>
      </c>
      <c r="AH81" s="248">
        <f t="shared" si="18"/>
        <v>375</v>
      </c>
      <c r="AI81" s="46">
        <v>5</v>
      </c>
      <c r="AJ81" s="46">
        <v>5</v>
      </c>
      <c r="AK81" s="46">
        <v>3</v>
      </c>
      <c r="AL81" s="46">
        <v>5</v>
      </c>
      <c r="AM81" s="46">
        <v>3</v>
      </c>
      <c r="AN81" s="46">
        <v>5</v>
      </c>
      <c r="AO81" s="46">
        <v>5</v>
      </c>
      <c r="AP81" s="46">
        <f t="shared" si="16"/>
        <v>465</v>
      </c>
      <c r="AQ81" s="46">
        <f t="shared" si="17"/>
        <v>840</v>
      </c>
      <c r="AR81" s="298" t="s">
        <v>802</v>
      </c>
      <c r="AS81" s="298" t="s">
        <v>803</v>
      </c>
      <c r="AT81" s="439">
        <v>100000</v>
      </c>
      <c r="AU81" s="46"/>
      <c r="AV81" s="46"/>
      <c r="AW81" s="46"/>
      <c r="AX81" s="46"/>
      <c r="AY81" s="46"/>
      <c r="AZ81" s="46"/>
      <c r="BA81" s="46"/>
      <c r="BB81" s="46"/>
      <c r="BC81" s="46"/>
      <c r="BD81" s="507">
        <f t="shared" si="19"/>
        <v>0</v>
      </c>
      <c r="BE81" s="46"/>
      <c r="BF81" s="46"/>
      <c r="BG81" s="252" t="s">
        <v>207</v>
      </c>
      <c r="BH81" s="299"/>
      <c r="BI81" s="299"/>
      <c r="BJ81" s="299"/>
      <c r="BK81" s="299"/>
      <c r="BL81" s="299"/>
      <c r="BM81" s="299"/>
      <c r="BN81" s="299"/>
      <c r="BO81" s="299"/>
      <c r="BP81" s="299"/>
      <c r="BQ81" s="299"/>
      <c r="BR81" s="299"/>
      <c r="BS81" s="299"/>
      <c r="BT81" s="299"/>
      <c r="BU81" s="299"/>
      <c r="BV81" s="299"/>
      <c r="BW81" s="299"/>
      <c r="BX81" s="299"/>
      <c r="BY81" s="299"/>
      <c r="BZ81" s="299"/>
      <c r="CA81" s="299"/>
      <c r="CB81" s="299"/>
      <c r="CC81" s="299"/>
      <c r="CD81" s="299"/>
      <c r="CE81" s="299"/>
      <c r="CF81" s="299"/>
      <c r="CG81" s="299"/>
      <c r="CH81" s="299"/>
      <c r="CI81" s="299"/>
      <c r="CJ81" s="299"/>
      <c r="CK81" s="299"/>
      <c r="CL81" s="299"/>
      <c r="CM81" s="299"/>
      <c r="CN81" s="299"/>
      <c r="CO81" s="299"/>
      <c r="CP81" s="299"/>
      <c r="CQ81" s="299"/>
      <c r="CR81" s="299"/>
      <c r="CS81" s="299"/>
      <c r="CT81" s="299"/>
      <c r="CU81" s="299"/>
      <c r="CV81" s="299"/>
      <c r="CW81" s="299"/>
      <c r="CX81" s="299"/>
      <c r="CY81" s="299"/>
      <c r="CZ81" s="299"/>
      <c r="DA81" s="299"/>
      <c r="DB81" s="299"/>
      <c r="DC81" s="299"/>
      <c r="DD81" s="299"/>
      <c r="DE81" s="299"/>
      <c r="DF81" s="299"/>
      <c r="DG81" s="299"/>
      <c r="DH81" s="299"/>
      <c r="DI81" s="299"/>
      <c r="DJ81" s="299"/>
      <c r="DK81" s="299"/>
      <c r="DL81" s="299"/>
      <c r="DM81" s="299"/>
      <c r="DN81" s="299"/>
      <c r="DO81" s="299"/>
      <c r="DP81" s="299"/>
      <c r="DQ81" s="299"/>
      <c r="DR81" s="299"/>
      <c r="DS81" s="299"/>
      <c r="DT81" s="299"/>
      <c r="DU81" s="299"/>
      <c r="DV81" s="299"/>
      <c r="DW81" s="299"/>
      <c r="DX81" s="299"/>
      <c r="DY81" s="299"/>
      <c r="DZ81" s="299"/>
      <c r="EA81" s="299"/>
      <c r="EB81" s="299"/>
      <c r="EC81" s="299"/>
      <c r="ED81" s="299"/>
      <c r="EE81" s="299"/>
      <c r="EF81" s="299"/>
      <c r="EG81" s="299"/>
      <c r="EH81" s="299"/>
      <c r="EI81" s="299"/>
      <c r="EJ81" s="299"/>
      <c r="EK81" s="299"/>
      <c r="EL81" s="299"/>
      <c r="EM81" s="299"/>
      <c r="EN81" s="299"/>
      <c r="EO81" s="299"/>
      <c r="EP81" s="299"/>
      <c r="EQ81" s="299"/>
      <c r="ER81" s="299"/>
      <c r="ES81" s="299"/>
      <c r="ET81" s="299"/>
      <c r="EU81" s="299"/>
      <c r="EV81" s="299"/>
      <c r="EW81" s="299"/>
      <c r="EX81" s="299"/>
      <c r="EY81" s="299"/>
      <c r="EZ81" s="299"/>
      <c r="FA81" s="299"/>
      <c r="FB81" s="299"/>
      <c r="FC81" s="299"/>
      <c r="FD81" s="299"/>
      <c r="FE81" s="299"/>
      <c r="FF81" s="299"/>
      <c r="FG81" s="299"/>
      <c r="FH81" s="299"/>
      <c r="FI81" s="299"/>
      <c r="FJ81" s="299"/>
      <c r="FK81" s="299"/>
      <c r="FL81" s="299"/>
      <c r="FM81" s="299"/>
      <c r="FN81" s="299"/>
      <c r="FO81" s="299"/>
      <c r="FP81" s="299"/>
      <c r="FQ81" s="299"/>
    </row>
    <row r="82" spans="1:173" s="299" customFormat="1" ht="51" customHeight="1">
      <c r="A82" s="46" t="s">
        <v>208</v>
      </c>
      <c r="B82" s="46">
        <v>35</v>
      </c>
      <c r="C82" s="46"/>
      <c r="D82" s="46"/>
      <c r="E82" s="765" t="s">
        <v>2498</v>
      </c>
      <c r="F82" s="765" t="s">
        <v>2380</v>
      </c>
      <c r="G82" s="765" t="s">
        <v>2381</v>
      </c>
      <c r="H82" s="360"/>
      <c r="I82" s="421">
        <v>45505</v>
      </c>
      <c r="J82" s="421"/>
      <c r="K82" s="256"/>
      <c r="L82" s="444" t="s">
        <v>691</v>
      </c>
      <c r="M82" s="247" t="s">
        <v>193</v>
      </c>
      <c r="N82" s="247" t="s">
        <v>86</v>
      </c>
      <c r="O82" s="254" t="s">
        <v>194</v>
      </c>
      <c r="P82" s="254" t="s">
        <v>692</v>
      </c>
      <c r="Q82" s="252" t="s">
        <v>195</v>
      </c>
      <c r="R82" s="254" t="s">
        <v>620</v>
      </c>
      <c r="S82" s="254" t="s">
        <v>117</v>
      </c>
      <c r="T82" s="254" t="s">
        <v>211</v>
      </c>
      <c r="U82" s="254" t="s">
        <v>212</v>
      </c>
      <c r="V82" s="254" t="s">
        <v>610</v>
      </c>
      <c r="W82" s="248" t="s">
        <v>213</v>
      </c>
      <c r="X82" s="46" t="s">
        <v>77</v>
      </c>
      <c r="Y82" s="46" t="s">
        <v>78</v>
      </c>
      <c r="Z82" s="248" t="s">
        <v>214</v>
      </c>
      <c r="AA82" s="46">
        <v>4</v>
      </c>
      <c r="AB82" s="46">
        <v>5</v>
      </c>
      <c r="AC82" s="46">
        <v>5</v>
      </c>
      <c r="AD82" s="46">
        <v>5</v>
      </c>
      <c r="AE82" s="46">
        <v>1</v>
      </c>
      <c r="AF82" s="46">
        <v>3</v>
      </c>
      <c r="AG82" s="46">
        <v>5</v>
      </c>
      <c r="AH82" s="248">
        <f t="shared" si="18"/>
        <v>420</v>
      </c>
      <c r="AI82" s="46">
        <v>5</v>
      </c>
      <c r="AJ82" s="46">
        <v>5</v>
      </c>
      <c r="AK82" s="46">
        <v>2</v>
      </c>
      <c r="AL82" s="46">
        <v>5</v>
      </c>
      <c r="AM82" s="46">
        <v>3</v>
      </c>
      <c r="AN82" s="46">
        <v>1</v>
      </c>
      <c r="AO82" s="46">
        <v>5</v>
      </c>
      <c r="AP82" s="46">
        <f t="shared" si="16"/>
        <v>390</v>
      </c>
      <c r="AQ82" s="46">
        <f t="shared" si="17"/>
        <v>810</v>
      </c>
      <c r="AR82" s="328" t="s">
        <v>995</v>
      </c>
      <c r="AS82" s="328" t="s">
        <v>996</v>
      </c>
      <c r="AT82" s="439">
        <v>60000</v>
      </c>
      <c r="AU82" s="261" t="s">
        <v>997</v>
      </c>
      <c r="AV82" s="261" t="s">
        <v>218</v>
      </c>
      <c r="AW82" s="261"/>
      <c r="AX82" s="261"/>
      <c r="AY82" s="261"/>
      <c r="AZ82" s="261"/>
      <c r="BA82" s="261"/>
      <c r="BB82" s="261"/>
      <c r="BC82" s="261"/>
      <c r="BD82" s="507">
        <f t="shared" si="19"/>
        <v>0</v>
      </c>
      <c r="BE82" s="261"/>
      <c r="BF82" s="261"/>
      <c r="BG82" s="252" t="s">
        <v>130</v>
      </c>
    </row>
    <row r="83" spans="1:173" ht="43.5" customHeight="1">
      <c r="A83" s="46"/>
      <c r="B83" s="46">
        <v>117</v>
      </c>
      <c r="C83" s="46"/>
      <c r="D83" s="46"/>
      <c r="E83" s="107" t="s">
        <v>714</v>
      </c>
      <c r="F83" s="578" t="s">
        <v>495</v>
      </c>
      <c r="G83" s="578"/>
      <c r="H83" s="360" t="s">
        <v>70</v>
      </c>
      <c r="I83" s="360">
        <v>45658</v>
      </c>
      <c r="J83" s="256" t="s">
        <v>70</v>
      </c>
      <c r="K83" s="256">
        <f ca="1">TODAY()-I83</f>
        <v>335</v>
      </c>
      <c r="L83" s="444" t="s">
        <v>691</v>
      </c>
      <c r="M83" s="247" t="s">
        <v>496</v>
      </c>
      <c r="N83" s="247"/>
      <c r="O83" s="254" t="s">
        <v>608</v>
      </c>
      <c r="P83" s="254" t="s">
        <v>692</v>
      </c>
      <c r="Q83" s="254" t="s">
        <v>133</v>
      </c>
      <c r="R83" s="254" t="s">
        <v>78</v>
      </c>
      <c r="S83" s="254" t="s">
        <v>497</v>
      </c>
      <c r="T83" s="254" t="s">
        <v>497</v>
      </c>
      <c r="U83" s="254" t="s">
        <v>498</v>
      </c>
      <c r="V83" s="254" t="s">
        <v>120</v>
      </c>
      <c r="W83" s="254"/>
      <c r="X83" s="46" t="s">
        <v>77</v>
      </c>
      <c r="Y83" s="46" t="s">
        <v>612</v>
      </c>
      <c r="Z83" s="254"/>
      <c r="AA83" s="46">
        <v>3</v>
      </c>
      <c r="AB83" s="46">
        <v>5</v>
      </c>
      <c r="AC83" s="46">
        <v>5</v>
      </c>
      <c r="AD83" s="46">
        <v>5</v>
      </c>
      <c r="AE83" s="46">
        <v>1</v>
      </c>
      <c r="AF83" s="46">
        <v>3</v>
      </c>
      <c r="AG83" s="46">
        <v>5</v>
      </c>
      <c r="AH83" s="248">
        <f t="shared" si="18"/>
        <v>405</v>
      </c>
      <c r="AI83" s="46"/>
      <c r="AJ83" s="46"/>
      <c r="AK83" s="46"/>
      <c r="AL83" s="46"/>
      <c r="AM83" s="46"/>
      <c r="AN83" s="46"/>
      <c r="AO83" s="46"/>
      <c r="AP83" s="46">
        <f t="shared" si="16"/>
        <v>0</v>
      </c>
      <c r="AQ83" s="46">
        <f t="shared" si="17"/>
        <v>405</v>
      </c>
      <c r="AR83" s="132" t="s">
        <v>471</v>
      </c>
      <c r="AS83" s="132"/>
      <c r="AT83" s="439"/>
      <c r="AU83" s="261"/>
      <c r="AV83" s="261"/>
      <c r="AW83" s="261"/>
      <c r="AX83" s="261"/>
      <c r="AY83" s="261"/>
      <c r="AZ83" s="261"/>
      <c r="BA83" s="261"/>
      <c r="BB83" s="261"/>
      <c r="BC83" s="261"/>
      <c r="BD83" s="507">
        <f t="shared" si="19"/>
        <v>0</v>
      </c>
      <c r="BE83" s="261"/>
      <c r="BF83" s="400"/>
      <c r="BG83" s="357" t="s">
        <v>207</v>
      </c>
    </row>
    <row r="84" spans="1:173" s="299" customFormat="1" ht="37.5" customHeight="1">
      <c r="A84" s="46"/>
      <c r="B84" s="46">
        <v>77</v>
      </c>
      <c r="C84" s="46"/>
      <c r="D84" s="46"/>
      <c r="E84" s="107" t="s">
        <v>926</v>
      </c>
      <c r="F84" s="578" t="s">
        <v>492</v>
      </c>
      <c r="G84" s="107"/>
      <c r="H84" s="360">
        <v>45627</v>
      </c>
      <c r="I84" s="421"/>
      <c r="J84" s="421"/>
      <c r="K84" s="256"/>
      <c r="L84" s="444" t="s">
        <v>606</v>
      </c>
      <c r="M84" s="247" t="s">
        <v>103</v>
      </c>
      <c r="N84" s="247"/>
      <c r="O84" s="254" t="s">
        <v>114</v>
      </c>
      <c r="P84" s="254" t="s">
        <v>609</v>
      </c>
      <c r="Q84" s="254" t="s">
        <v>116</v>
      </c>
      <c r="R84" s="254"/>
      <c r="S84" s="254" t="s">
        <v>105</v>
      </c>
      <c r="T84" s="254" t="s">
        <v>487</v>
      </c>
      <c r="U84" s="254"/>
      <c r="V84" s="254" t="s">
        <v>610</v>
      </c>
      <c r="W84" s="247"/>
      <c r="X84" s="46" t="s">
        <v>77</v>
      </c>
      <c r="Y84" s="46" t="s">
        <v>612</v>
      </c>
      <c r="Z84" s="254" t="s">
        <v>108</v>
      </c>
      <c r="AA84" s="247">
        <v>3</v>
      </c>
      <c r="AB84" s="247">
        <v>1</v>
      </c>
      <c r="AC84" s="247">
        <v>3</v>
      </c>
      <c r="AD84" s="247">
        <v>5</v>
      </c>
      <c r="AE84" s="247">
        <v>5</v>
      </c>
      <c r="AF84" s="247">
        <v>5</v>
      </c>
      <c r="AG84" s="247">
        <v>5</v>
      </c>
      <c r="AH84" s="248">
        <f t="shared" si="18"/>
        <v>405</v>
      </c>
      <c r="AI84" s="247">
        <v>4</v>
      </c>
      <c r="AJ84" s="247">
        <v>3</v>
      </c>
      <c r="AK84" s="247">
        <v>2</v>
      </c>
      <c r="AL84" s="247">
        <v>3</v>
      </c>
      <c r="AM84" s="247">
        <v>3</v>
      </c>
      <c r="AN84" s="247">
        <v>3</v>
      </c>
      <c r="AO84" s="247">
        <v>3</v>
      </c>
      <c r="AP84" s="46">
        <f t="shared" si="16"/>
        <v>315</v>
      </c>
      <c r="AQ84" s="46">
        <f t="shared" si="17"/>
        <v>720</v>
      </c>
      <c r="AR84" s="107" t="s">
        <v>927</v>
      </c>
      <c r="AS84" s="107" t="s">
        <v>928</v>
      </c>
      <c r="AT84" s="439"/>
      <c r="AU84" s="261"/>
      <c r="AV84" s="261"/>
      <c r="AW84" s="261"/>
      <c r="AX84" s="261"/>
      <c r="AY84" s="261"/>
      <c r="AZ84" s="261"/>
      <c r="BA84" s="261"/>
      <c r="BB84" s="261"/>
      <c r="BC84" s="261"/>
      <c r="BD84" s="507">
        <f t="shared" si="19"/>
        <v>0</v>
      </c>
      <c r="BE84" s="261"/>
      <c r="BF84" s="261"/>
      <c r="BG84" s="252" t="s">
        <v>207</v>
      </c>
      <c r="BH84" s="47"/>
      <c r="BI84" s="48"/>
      <c r="BJ84" s="48"/>
      <c r="BK84" s="48"/>
      <c r="BL84" s="48"/>
      <c r="BM84" s="48"/>
      <c r="BN84" s="48"/>
      <c r="BO84" s="48"/>
      <c r="BP84" s="48"/>
      <c r="BQ84" s="48"/>
      <c r="BR84" s="48"/>
      <c r="BS84" s="48"/>
      <c r="BT84" s="48"/>
      <c r="BU84" s="48"/>
      <c r="BV84" s="48"/>
      <c r="BW84" s="48"/>
      <c r="BX84" s="48"/>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CX84" s="48"/>
      <c r="CY84" s="48"/>
      <c r="CZ84" s="48"/>
      <c r="DA84" s="48"/>
      <c r="DB84" s="48"/>
      <c r="DC84" s="48"/>
      <c r="DD84" s="48"/>
      <c r="DE84" s="48"/>
      <c r="DF84" s="48"/>
      <c r="DG84" s="48"/>
      <c r="DH84" s="48"/>
      <c r="DI84" s="48"/>
      <c r="DJ84" s="48"/>
      <c r="DK84" s="48"/>
      <c r="DL84" s="48"/>
      <c r="DM84" s="48"/>
      <c r="DN84" s="48"/>
      <c r="DO84" s="48"/>
      <c r="DP84" s="48"/>
      <c r="DQ84" s="48"/>
      <c r="DR84" s="48"/>
      <c r="DS84" s="48"/>
      <c r="DT84" s="48"/>
      <c r="DU84" s="48"/>
      <c r="DV84" s="48"/>
      <c r="DW84" s="48"/>
      <c r="DX84" s="48"/>
      <c r="DY84" s="48"/>
      <c r="DZ84" s="48"/>
      <c r="EA84" s="48"/>
      <c r="EB84" s="48"/>
      <c r="EC84" s="48"/>
      <c r="ED84" s="48"/>
      <c r="EE84" s="48"/>
      <c r="EF84" s="48"/>
      <c r="EG84" s="48"/>
      <c r="EH84" s="48"/>
      <c r="EI84" s="48"/>
      <c r="EJ84" s="48"/>
      <c r="EK84" s="48"/>
      <c r="EL84" s="48"/>
      <c r="EM84" s="48"/>
      <c r="EN84" s="48"/>
      <c r="EO84" s="48"/>
      <c r="EP84" s="48"/>
      <c r="EQ84" s="48"/>
      <c r="ER84" s="48"/>
      <c r="ES84" s="48"/>
      <c r="ET84" s="48"/>
      <c r="EU84" s="48"/>
      <c r="EV84" s="48"/>
      <c r="EW84" s="48"/>
      <c r="EX84" s="48"/>
      <c r="EY84" s="48"/>
      <c r="EZ84" s="48"/>
      <c r="FA84" s="48"/>
      <c r="FB84" s="48"/>
      <c r="FC84" s="48"/>
      <c r="FD84" s="48"/>
      <c r="FE84" s="48"/>
      <c r="FF84" s="48"/>
      <c r="FG84" s="48"/>
      <c r="FH84" s="48"/>
      <c r="FI84" s="48"/>
      <c r="FJ84" s="48"/>
      <c r="FK84" s="48"/>
      <c r="FL84" s="48"/>
      <c r="FM84" s="48"/>
      <c r="FN84" s="48"/>
      <c r="FO84" s="48"/>
      <c r="FP84" s="48"/>
      <c r="FQ84" s="48"/>
    </row>
    <row r="85" spans="1:173" ht="39.6">
      <c r="A85" s="46"/>
      <c r="B85" s="46">
        <v>1</v>
      </c>
      <c r="C85" s="46" t="s">
        <v>892</v>
      </c>
      <c r="D85" s="46"/>
      <c r="E85" s="107" t="s">
        <v>893</v>
      </c>
      <c r="F85" s="578" t="s">
        <v>2342</v>
      </c>
      <c r="G85" s="578" t="s">
        <v>2343</v>
      </c>
      <c r="H85" s="360">
        <v>45809</v>
      </c>
      <c r="I85" s="421">
        <v>45809</v>
      </c>
      <c r="J85" s="421">
        <v>45838</v>
      </c>
      <c r="K85" s="614">
        <f t="shared" ref="K85:K90" si="20">J85-I85</f>
        <v>29</v>
      </c>
      <c r="L85" s="444" t="s">
        <v>619</v>
      </c>
      <c r="M85" s="247" t="s">
        <v>68</v>
      </c>
      <c r="N85" s="250"/>
      <c r="O85" s="254" t="s">
        <v>608</v>
      </c>
      <c r="P85" s="254" t="s">
        <v>115</v>
      </c>
      <c r="Q85" s="254" t="s">
        <v>71</v>
      </c>
      <c r="R85" s="254" t="s">
        <v>94</v>
      </c>
      <c r="S85" s="254" t="s">
        <v>135</v>
      </c>
      <c r="T85" s="254" t="s">
        <v>135</v>
      </c>
      <c r="U85" s="254" t="s">
        <v>305</v>
      </c>
      <c r="V85" s="254" t="s">
        <v>610</v>
      </c>
      <c r="W85" s="254"/>
      <c r="X85" s="46" t="s">
        <v>77</v>
      </c>
      <c r="Y85" s="46" t="s">
        <v>138</v>
      </c>
      <c r="Z85" s="254" t="s">
        <v>79</v>
      </c>
      <c r="AA85" s="248">
        <v>3</v>
      </c>
      <c r="AB85" s="248">
        <v>5</v>
      </c>
      <c r="AC85" s="248">
        <v>4</v>
      </c>
      <c r="AD85" s="248">
        <v>5</v>
      </c>
      <c r="AE85" s="248">
        <v>0</v>
      </c>
      <c r="AF85" s="248">
        <v>1</v>
      </c>
      <c r="AG85" s="248">
        <v>3</v>
      </c>
      <c r="AH85" s="248">
        <f t="shared" si="18"/>
        <v>315</v>
      </c>
      <c r="AI85" s="248">
        <v>5</v>
      </c>
      <c r="AJ85" s="248">
        <v>5</v>
      </c>
      <c r="AK85" s="248">
        <v>3</v>
      </c>
      <c r="AL85" s="248">
        <v>5</v>
      </c>
      <c r="AM85" s="248">
        <v>5</v>
      </c>
      <c r="AN85" s="248">
        <v>5</v>
      </c>
      <c r="AO85" s="248">
        <v>5</v>
      </c>
      <c r="AP85" s="46">
        <f t="shared" si="16"/>
        <v>495</v>
      </c>
      <c r="AQ85" s="46">
        <f t="shared" si="17"/>
        <v>810</v>
      </c>
      <c r="AR85" s="132" t="s">
        <v>894</v>
      </c>
      <c r="AS85" s="132" t="s">
        <v>878</v>
      </c>
      <c r="AT85" s="439"/>
      <c r="AU85" s="261"/>
      <c r="AV85" s="260" t="s">
        <v>2344</v>
      </c>
      <c r="AW85" s="261"/>
      <c r="AX85" s="261"/>
      <c r="AY85" s="261"/>
      <c r="AZ85" s="261"/>
      <c r="BA85" s="261"/>
      <c r="BB85" s="261"/>
      <c r="BC85" s="261"/>
      <c r="BD85" s="507">
        <f t="shared" si="19"/>
        <v>0</v>
      </c>
      <c r="BE85" s="261"/>
      <c r="BF85" s="261"/>
      <c r="BG85" s="252" t="s">
        <v>115</v>
      </c>
      <c r="BH85" s="252"/>
    </row>
    <row r="86" spans="1:173" s="300" customFormat="1" ht="46.05" customHeight="1">
      <c r="A86" s="46"/>
      <c r="B86" s="46">
        <v>8</v>
      </c>
      <c r="C86" s="46"/>
      <c r="D86" s="46"/>
      <c r="E86" s="107" t="s">
        <v>2209</v>
      </c>
      <c r="F86" s="578" t="s">
        <v>900</v>
      </c>
      <c r="G86" s="578"/>
      <c r="H86" s="360" t="s">
        <v>70</v>
      </c>
      <c r="I86" s="421">
        <v>45809</v>
      </c>
      <c r="J86" s="421">
        <v>45945</v>
      </c>
      <c r="K86" s="256">
        <f t="shared" si="20"/>
        <v>136</v>
      </c>
      <c r="L86" s="444" t="s">
        <v>619</v>
      </c>
      <c r="M86" s="249" t="s">
        <v>68</v>
      </c>
      <c r="N86" s="250"/>
      <c r="O86" s="254" t="s">
        <v>114</v>
      </c>
      <c r="P86" s="254" t="s">
        <v>115</v>
      </c>
      <c r="Q86" s="254" t="s">
        <v>527</v>
      </c>
      <c r="R86" s="254"/>
      <c r="S86" s="254" t="s">
        <v>901</v>
      </c>
      <c r="T86" s="254" t="s">
        <v>203</v>
      </c>
      <c r="U86" s="254" t="s">
        <v>255</v>
      </c>
      <c r="V86" s="254" t="s">
        <v>75</v>
      </c>
      <c r="W86" s="260" t="s">
        <v>137</v>
      </c>
      <c r="X86" s="46" t="s">
        <v>77</v>
      </c>
      <c r="Y86" s="46" t="s">
        <v>612</v>
      </c>
      <c r="Z86" s="254" t="s">
        <v>79</v>
      </c>
      <c r="AA86" s="46">
        <v>5</v>
      </c>
      <c r="AB86" s="46">
        <v>5</v>
      </c>
      <c r="AC86" s="46">
        <v>3</v>
      </c>
      <c r="AD86" s="46">
        <v>5</v>
      </c>
      <c r="AE86" s="46">
        <v>5</v>
      </c>
      <c r="AF86" s="46">
        <v>1</v>
      </c>
      <c r="AG86" s="46">
        <v>3</v>
      </c>
      <c r="AH86" s="248">
        <f t="shared" si="18"/>
        <v>405</v>
      </c>
      <c r="AI86" s="46">
        <v>5</v>
      </c>
      <c r="AJ86" s="46">
        <v>5</v>
      </c>
      <c r="AK86" s="46">
        <v>2</v>
      </c>
      <c r="AL86" s="46">
        <v>5</v>
      </c>
      <c r="AM86" s="46">
        <v>3</v>
      </c>
      <c r="AN86" s="46">
        <v>3</v>
      </c>
      <c r="AO86" s="46">
        <v>3</v>
      </c>
      <c r="AP86" s="46">
        <f t="shared" si="16"/>
        <v>390</v>
      </c>
      <c r="AQ86" s="46">
        <f t="shared" si="17"/>
        <v>795</v>
      </c>
      <c r="AR86" s="132" t="s">
        <v>902</v>
      </c>
      <c r="AS86" s="132"/>
      <c r="AT86" s="439">
        <v>150000</v>
      </c>
      <c r="AU86" s="439"/>
      <c r="AV86" s="255" t="s">
        <v>2005</v>
      </c>
      <c r="AW86" s="261"/>
      <c r="AX86" s="261"/>
      <c r="AY86" s="261"/>
      <c r="AZ86" s="261"/>
      <c r="BA86" s="261"/>
      <c r="BB86" s="261"/>
      <c r="BC86" s="261"/>
      <c r="BD86" s="507">
        <f t="shared" si="19"/>
        <v>0</v>
      </c>
      <c r="BE86" s="596">
        <v>45931</v>
      </c>
      <c r="BF86" s="633"/>
      <c r="BG86" s="752" t="s">
        <v>115</v>
      </c>
      <c r="BH86" s="48"/>
      <c r="BI86" s="299"/>
      <c r="BJ86" s="299"/>
      <c r="BK86" s="299"/>
      <c r="BL86" s="299"/>
      <c r="BM86" s="299"/>
      <c r="BN86" s="299"/>
      <c r="BO86" s="299"/>
      <c r="BP86" s="299"/>
      <c r="BQ86" s="299"/>
      <c r="BR86" s="299"/>
      <c r="BS86" s="299"/>
      <c r="BT86" s="299"/>
      <c r="BU86" s="299"/>
      <c r="BV86" s="299"/>
      <c r="BW86" s="299"/>
      <c r="BX86" s="299"/>
      <c r="BY86" s="299"/>
      <c r="BZ86" s="299"/>
      <c r="CA86" s="299"/>
      <c r="CB86" s="299"/>
      <c r="CC86" s="299"/>
      <c r="CD86" s="299"/>
      <c r="CE86" s="299"/>
      <c r="CF86" s="299"/>
      <c r="CG86" s="299"/>
      <c r="CH86" s="299"/>
      <c r="CI86" s="299"/>
      <c r="CJ86" s="299"/>
      <c r="CK86" s="299"/>
      <c r="CL86" s="299"/>
      <c r="CM86" s="299"/>
      <c r="CN86" s="299"/>
      <c r="CO86" s="299"/>
      <c r="CP86" s="299"/>
      <c r="CQ86" s="299"/>
      <c r="CR86" s="299"/>
      <c r="CS86" s="299"/>
      <c r="CT86" s="299"/>
      <c r="CU86" s="299"/>
      <c r="CV86" s="299"/>
      <c r="CW86" s="299"/>
      <c r="CX86" s="299"/>
      <c r="CY86" s="299"/>
      <c r="CZ86" s="299"/>
      <c r="DA86" s="299"/>
      <c r="DB86" s="299"/>
      <c r="DC86" s="299"/>
      <c r="DD86" s="299"/>
      <c r="DE86" s="299"/>
      <c r="DF86" s="299"/>
      <c r="DG86" s="299"/>
      <c r="DH86" s="299"/>
      <c r="DI86" s="299"/>
      <c r="DJ86" s="299"/>
      <c r="DK86" s="299"/>
      <c r="DL86" s="299"/>
      <c r="DM86" s="299"/>
      <c r="DN86" s="299"/>
      <c r="DO86" s="299"/>
      <c r="DP86" s="299"/>
      <c r="DQ86" s="299"/>
      <c r="DR86" s="299"/>
      <c r="DS86" s="299"/>
      <c r="DT86" s="299"/>
      <c r="DU86" s="299"/>
      <c r="DV86" s="299"/>
      <c r="DW86" s="299"/>
      <c r="DX86" s="299"/>
      <c r="DY86" s="299"/>
      <c r="DZ86" s="299"/>
      <c r="EA86" s="299"/>
      <c r="EB86" s="299"/>
      <c r="EC86" s="299"/>
      <c r="ED86" s="299"/>
      <c r="EE86" s="299"/>
      <c r="EF86" s="299"/>
      <c r="EG86" s="299"/>
      <c r="EH86" s="299"/>
      <c r="EI86" s="299"/>
      <c r="EJ86" s="299"/>
      <c r="EK86" s="299"/>
      <c r="EL86" s="299"/>
      <c r="EM86" s="299"/>
      <c r="EN86" s="299"/>
      <c r="EO86" s="299"/>
      <c r="EP86" s="299"/>
      <c r="EQ86" s="299"/>
      <c r="ER86" s="299"/>
      <c r="ES86" s="299"/>
      <c r="ET86" s="299"/>
      <c r="EU86" s="299"/>
      <c r="EV86" s="299"/>
      <c r="EW86" s="299"/>
      <c r="EX86" s="299"/>
      <c r="EY86" s="299"/>
      <c r="EZ86" s="299"/>
      <c r="FA86" s="299"/>
      <c r="FB86" s="299"/>
      <c r="FC86" s="299"/>
      <c r="FD86" s="299"/>
      <c r="FE86" s="299"/>
      <c r="FF86" s="299"/>
      <c r="FG86" s="299"/>
      <c r="FH86" s="299"/>
      <c r="FI86" s="299"/>
      <c r="FJ86" s="299"/>
      <c r="FK86" s="299"/>
      <c r="FL86" s="299"/>
      <c r="FM86" s="299"/>
      <c r="FN86" s="299"/>
      <c r="FO86" s="299"/>
      <c r="FP86" s="299"/>
      <c r="FQ86" s="299"/>
    </row>
    <row r="87" spans="1:173" s="300" customFormat="1" ht="34.5" customHeight="1">
      <c r="A87" s="46"/>
      <c r="B87" s="46"/>
      <c r="C87" s="252"/>
      <c r="D87" s="46"/>
      <c r="E87" s="765" t="s">
        <v>1992</v>
      </c>
      <c r="F87" s="766" t="s">
        <v>2487</v>
      </c>
      <c r="G87" s="766" t="s">
        <v>2488</v>
      </c>
      <c r="H87" s="421">
        <v>45901</v>
      </c>
      <c r="I87" s="360">
        <v>45931</v>
      </c>
      <c r="J87" s="360">
        <v>45950</v>
      </c>
      <c r="K87" s="256">
        <f t="shared" si="20"/>
        <v>19</v>
      </c>
      <c r="L87" s="609" t="s">
        <v>619</v>
      </c>
      <c r="M87" s="249" t="s">
        <v>68</v>
      </c>
      <c r="N87" s="254" t="s">
        <v>86</v>
      </c>
      <c r="O87" s="254" t="s">
        <v>631</v>
      </c>
      <c r="P87" s="254" t="s">
        <v>115</v>
      </c>
      <c r="Q87" s="254" t="s">
        <v>71</v>
      </c>
      <c r="R87" s="254" t="s">
        <v>953</v>
      </c>
      <c r="S87" s="254" t="s">
        <v>1993</v>
      </c>
      <c r="T87" s="254" t="s">
        <v>78</v>
      </c>
      <c r="U87" s="487" t="s">
        <v>620</v>
      </c>
      <c r="V87" s="254" t="s">
        <v>635</v>
      </c>
      <c r="W87" s="254" t="s">
        <v>1887</v>
      </c>
      <c r="X87" s="46" t="s">
        <v>77</v>
      </c>
      <c r="Y87" s="487" t="s">
        <v>78</v>
      </c>
      <c r="Z87" s="487" t="s">
        <v>1887</v>
      </c>
      <c r="AA87" s="487">
        <v>5</v>
      </c>
      <c r="AB87" s="487">
        <v>1</v>
      </c>
      <c r="AC87" s="487">
        <v>5</v>
      </c>
      <c r="AD87" s="487">
        <v>3</v>
      </c>
      <c r="AE87" s="487">
        <v>1</v>
      </c>
      <c r="AF87" s="489">
        <v>3</v>
      </c>
      <c r="AG87" s="487">
        <v>3</v>
      </c>
      <c r="AH87" s="487">
        <f t="shared" si="18"/>
        <v>315</v>
      </c>
      <c r="AI87" s="487">
        <v>5</v>
      </c>
      <c r="AJ87" s="487">
        <v>5</v>
      </c>
      <c r="AK87" s="487">
        <v>4</v>
      </c>
      <c r="AL87" s="487">
        <v>3</v>
      </c>
      <c r="AM87" s="487">
        <v>5</v>
      </c>
      <c r="AN87" s="252">
        <v>5</v>
      </c>
      <c r="AO87" s="487">
        <v>5</v>
      </c>
      <c r="AP87" s="46">
        <f t="shared" si="16"/>
        <v>480</v>
      </c>
      <c r="AQ87" s="254">
        <f t="shared" si="17"/>
        <v>795</v>
      </c>
      <c r="AR87" s="439" t="s">
        <v>2020</v>
      </c>
      <c r="AS87" s="261"/>
      <c r="AT87" s="261" t="s">
        <v>2005</v>
      </c>
      <c r="AU87" s="261"/>
      <c r="AV87" s="261" t="s">
        <v>2005</v>
      </c>
      <c r="AW87" s="261"/>
      <c r="AX87" s="261"/>
      <c r="AY87" s="261"/>
      <c r="AZ87" s="261"/>
      <c r="BA87" s="261"/>
      <c r="BB87" s="261"/>
      <c r="BC87" s="261"/>
      <c r="BD87" s="507">
        <f t="shared" si="19"/>
        <v>0</v>
      </c>
      <c r="BE87" s="252"/>
      <c r="BF87" s="261"/>
      <c r="BG87" s="654" t="s">
        <v>115</v>
      </c>
      <c r="BH87" s="299"/>
      <c r="BI87" s="299"/>
      <c r="BJ87" s="299"/>
      <c r="BK87" s="299"/>
      <c r="BL87" s="299"/>
      <c r="BM87" s="299"/>
      <c r="BN87" s="299"/>
      <c r="BO87" s="299"/>
      <c r="BP87" s="299"/>
      <c r="BQ87" s="299"/>
      <c r="BR87" s="299"/>
      <c r="BS87" s="299"/>
      <c r="BT87" s="299"/>
      <c r="BU87" s="299"/>
      <c r="BV87" s="299"/>
      <c r="BW87" s="299"/>
      <c r="BX87" s="299"/>
      <c r="BY87" s="299"/>
      <c r="BZ87" s="299"/>
      <c r="CA87" s="299"/>
      <c r="CB87" s="299"/>
      <c r="CC87" s="299"/>
      <c r="CD87" s="299"/>
      <c r="CE87" s="299"/>
      <c r="CF87" s="299"/>
      <c r="CG87" s="299"/>
      <c r="CH87" s="299"/>
      <c r="CI87" s="299"/>
      <c r="CJ87" s="299"/>
      <c r="CK87" s="299"/>
      <c r="CL87" s="299"/>
      <c r="CM87" s="299"/>
      <c r="CN87" s="299"/>
      <c r="CO87" s="299"/>
      <c r="CP87" s="299"/>
      <c r="CQ87" s="299"/>
      <c r="CR87" s="299"/>
      <c r="CS87" s="299"/>
      <c r="CT87" s="299"/>
      <c r="CU87" s="299"/>
      <c r="CV87" s="299"/>
      <c r="CW87" s="299"/>
      <c r="CX87" s="299"/>
      <c r="CY87" s="299"/>
      <c r="CZ87" s="299"/>
      <c r="DA87" s="299"/>
      <c r="DB87" s="299"/>
      <c r="DC87" s="299"/>
      <c r="DD87" s="299"/>
      <c r="DE87" s="299"/>
      <c r="DF87" s="299"/>
      <c r="DG87" s="299"/>
      <c r="DH87" s="299"/>
      <c r="DI87" s="299"/>
      <c r="DJ87" s="299"/>
      <c r="DK87" s="299"/>
      <c r="DL87" s="299"/>
      <c r="DM87" s="299"/>
      <c r="DN87" s="299"/>
      <c r="DO87" s="299"/>
      <c r="DP87" s="299"/>
      <c r="DQ87" s="299"/>
      <c r="DR87" s="299"/>
      <c r="DS87" s="299"/>
      <c r="DT87" s="299"/>
      <c r="DU87" s="299"/>
      <c r="DV87" s="299"/>
      <c r="DW87" s="299"/>
      <c r="DX87" s="299"/>
      <c r="DY87" s="299"/>
      <c r="DZ87" s="299"/>
      <c r="EA87" s="299"/>
      <c r="EB87" s="299"/>
      <c r="EC87" s="299"/>
      <c r="ED87" s="299"/>
      <c r="EE87" s="299"/>
      <c r="EF87" s="299"/>
      <c r="EG87" s="299"/>
      <c r="EH87" s="299"/>
      <c r="EI87" s="299"/>
      <c r="EJ87" s="299"/>
      <c r="EK87" s="299"/>
      <c r="EL87" s="299"/>
      <c r="EM87" s="299"/>
      <c r="EN87" s="299"/>
      <c r="EO87" s="299"/>
      <c r="EP87" s="299"/>
      <c r="EQ87" s="299"/>
      <c r="ER87" s="299"/>
      <c r="ES87" s="299"/>
      <c r="ET87" s="299"/>
      <c r="EU87" s="299"/>
      <c r="EV87" s="299"/>
      <c r="EW87" s="299"/>
      <c r="EX87" s="299"/>
      <c r="EY87" s="299"/>
      <c r="EZ87" s="299"/>
      <c r="FA87" s="299"/>
      <c r="FB87" s="299"/>
      <c r="FC87" s="299"/>
      <c r="FD87" s="299"/>
      <c r="FE87" s="299"/>
      <c r="FF87" s="299"/>
      <c r="FG87" s="299"/>
      <c r="FH87" s="299"/>
      <c r="FI87" s="299"/>
      <c r="FJ87" s="299"/>
      <c r="FK87" s="299"/>
      <c r="FL87" s="299"/>
      <c r="FM87" s="299"/>
      <c r="FN87" s="299"/>
      <c r="FO87" s="299"/>
      <c r="FP87" s="299"/>
      <c r="FQ87" s="299"/>
    </row>
    <row r="88" spans="1:173" s="300" customFormat="1" ht="46.05" customHeight="1">
      <c r="A88" s="46" t="s">
        <v>224</v>
      </c>
      <c r="B88" s="46">
        <v>1</v>
      </c>
      <c r="C88" s="46"/>
      <c r="D88" s="46"/>
      <c r="E88" s="767" t="s">
        <v>2523</v>
      </c>
      <c r="F88" s="765" t="s">
        <v>2491</v>
      </c>
      <c r="G88" s="766" t="s">
        <v>2492</v>
      </c>
      <c r="H88" s="360" t="s">
        <v>618</v>
      </c>
      <c r="I88" s="421">
        <v>45301</v>
      </c>
      <c r="J88" s="421">
        <v>45717</v>
      </c>
      <c r="K88" s="256">
        <f t="shared" si="20"/>
        <v>416</v>
      </c>
      <c r="L88" s="444" t="s">
        <v>619</v>
      </c>
      <c r="M88" s="250" t="s">
        <v>169</v>
      </c>
      <c r="N88" s="250" t="s">
        <v>86</v>
      </c>
      <c r="O88" s="254" t="s">
        <v>114</v>
      </c>
      <c r="P88" s="254" t="s">
        <v>115</v>
      </c>
      <c r="Q88" s="254" t="s">
        <v>441</v>
      </c>
      <c r="R88" s="254" t="s">
        <v>620</v>
      </c>
      <c r="S88" s="254" t="s">
        <v>228</v>
      </c>
      <c r="T88" s="254" t="s">
        <v>228</v>
      </c>
      <c r="U88" s="254" t="s">
        <v>230</v>
      </c>
      <c r="V88" s="254" t="s">
        <v>635</v>
      </c>
      <c r="W88" s="254" t="s">
        <v>85</v>
      </c>
      <c r="X88" s="46" t="s">
        <v>77</v>
      </c>
      <c r="Y88" s="46" t="s">
        <v>78</v>
      </c>
      <c r="Z88" s="248" t="s">
        <v>613</v>
      </c>
      <c r="AA88" s="46">
        <v>5</v>
      </c>
      <c r="AB88" s="46">
        <v>5</v>
      </c>
      <c r="AC88" s="46">
        <v>5</v>
      </c>
      <c r="AD88" s="46">
        <v>5</v>
      </c>
      <c r="AE88" s="46">
        <v>0</v>
      </c>
      <c r="AF88" s="46">
        <v>5</v>
      </c>
      <c r="AG88" s="46">
        <v>5</v>
      </c>
      <c r="AH88" s="248">
        <f t="shared" si="18"/>
        <v>450</v>
      </c>
      <c r="AI88" s="46">
        <v>4</v>
      </c>
      <c r="AJ88" s="46">
        <v>4</v>
      </c>
      <c r="AK88" s="46">
        <v>1</v>
      </c>
      <c r="AL88" s="46">
        <v>5</v>
      </c>
      <c r="AM88" s="46">
        <v>3</v>
      </c>
      <c r="AN88" s="46">
        <v>1</v>
      </c>
      <c r="AO88" s="46">
        <v>5</v>
      </c>
      <c r="AP88" s="46">
        <f t="shared" si="16"/>
        <v>345</v>
      </c>
      <c r="AQ88" s="46">
        <f t="shared" si="17"/>
        <v>795</v>
      </c>
      <c r="AR88" s="122" t="s">
        <v>675</v>
      </c>
      <c r="AS88" s="328" t="s">
        <v>676</v>
      </c>
      <c r="AT88" s="254" t="s">
        <v>623</v>
      </c>
      <c r="AU88" s="46"/>
      <c r="AV88" s="254" t="s">
        <v>1998</v>
      </c>
      <c r="AW88" s="254"/>
      <c r="AX88" s="254"/>
      <c r="AY88" s="254"/>
      <c r="AZ88" s="254"/>
      <c r="BA88" s="254"/>
      <c r="BB88" s="254"/>
      <c r="BC88" s="254"/>
      <c r="BD88" s="507">
        <f t="shared" si="19"/>
        <v>0</v>
      </c>
      <c r="BE88" s="46"/>
      <c r="BF88" s="46"/>
      <c r="BG88" s="252" t="s">
        <v>115</v>
      </c>
      <c r="BH88" s="285"/>
      <c r="BI88" s="299"/>
      <c r="BJ88" s="299"/>
      <c r="BK88" s="299"/>
      <c r="BL88" s="299"/>
      <c r="BM88" s="299"/>
      <c r="BN88" s="299"/>
      <c r="BO88" s="299"/>
      <c r="BP88" s="299"/>
      <c r="BQ88" s="299"/>
      <c r="BR88" s="299"/>
      <c r="BS88" s="299"/>
      <c r="BT88" s="299"/>
      <c r="BU88" s="299"/>
      <c r="BV88" s="299"/>
      <c r="BW88" s="299"/>
      <c r="BX88" s="299"/>
      <c r="BY88" s="299"/>
      <c r="BZ88" s="299"/>
      <c r="CA88" s="299"/>
      <c r="CB88" s="299"/>
      <c r="CC88" s="299"/>
      <c r="CD88" s="299"/>
      <c r="CE88" s="299"/>
      <c r="CF88" s="299"/>
      <c r="CG88" s="299"/>
      <c r="CH88" s="299"/>
      <c r="CI88" s="299"/>
      <c r="CJ88" s="299"/>
      <c r="CK88" s="299"/>
      <c r="CL88" s="299"/>
      <c r="CM88" s="299"/>
      <c r="CN88" s="299"/>
      <c r="CO88" s="299"/>
      <c r="CP88" s="299"/>
      <c r="CQ88" s="299"/>
      <c r="CR88" s="299"/>
      <c r="CS88" s="299"/>
      <c r="CT88" s="299"/>
      <c r="CU88" s="299"/>
      <c r="CV88" s="299"/>
      <c r="CW88" s="299"/>
      <c r="CX88" s="299"/>
      <c r="CY88" s="299"/>
      <c r="CZ88" s="299"/>
      <c r="DA88" s="299"/>
      <c r="DB88" s="299"/>
      <c r="DC88" s="299"/>
      <c r="DD88" s="299"/>
      <c r="DE88" s="299"/>
      <c r="DF88" s="299"/>
      <c r="DG88" s="299"/>
      <c r="DH88" s="299"/>
      <c r="DI88" s="299"/>
      <c r="DJ88" s="299"/>
      <c r="DK88" s="299"/>
      <c r="DL88" s="299"/>
      <c r="DM88" s="299"/>
      <c r="DN88" s="299"/>
      <c r="DO88" s="299"/>
      <c r="DP88" s="299"/>
      <c r="DQ88" s="299"/>
      <c r="DR88" s="299"/>
      <c r="DS88" s="299"/>
      <c r="DT88" s="299"/>
      <c r="DU88" s="299"/>
      <c r="DV88" s="299"/>
      <c r="DW88" s="299"/>
      <c r="DX88" s="299"/>
      <c r="DY88" s="299"/>
      <c r="DZ88" s="299"/>
      <c r="EA88" s="299"/>
      <c r="EB88" s="299"/>
      <c r="EC88" s="299"/>
      <c r="ED88" s="299"/>
      <c r="EE88" s="299"/>
      <c r="EF88" s="299"/>
      <c r="EG88" s="299"/>
      <c r="EH88" s="299"/>
      <c r="EI88" s="299"/>
      <c r="EJ88" s="299"/>
      <c r="EK88" s="299"/>
      <c r="EL88" s="299"/>
      <c r="EM88" s="299"/>
      <c r="EN88" s="299"/>
      <c r="EO88" s="299"/>
      <c r="EP88" s="299"/>
      <c r="EQ88" s="299"/>
      <c r="ER88" s="299"/>
      <c r="ES88" s="299"/>
      <c r="ET88" s="299"/>
      <c r="EU88" s="299"/>
      <c r="EV88" s="299"/>
      <c r="EW88" s="299"/>
      <c r="EX88" s="299"/>
      <c r="EY88" s="299"/>
      <c r="EZ88" s="299"/>
      <c r="FA88" s="299"/>
      <c r="FB88" s="299"/>
      <c r="FC88" s="299"/>
      <c r="FD88" s="299"/>
      <c r="FE88" s="299"/>
      <c r="FF88" s="299"/>
      <c r="FG88" s="299"/>
      <c r="FH88" s="299"/>
      <c r="FI88" s="299"/>
      <c r="FJ88" s="299"/>
      <c r="FK88" s="299"/>
      <c r="FL88" s="299"/>
      <c r="FM88" s="299"/>
      <c r="FN88" s="299"/>
      <c r="FO88" s="299"/>
      <c r="FP88" s="299"/>
      <c r="FQ88" s="299"/>
    </row>
    <row r="89" spans="1:173" s="300" customFormat="1" ht="92.4">
      <c r="A89" s="46"/>
      <c r="B89" s="46">
        <v>1</v>
      </c>
      <c r="C89" s="252"/>
      <c r="D89" s="46"/>
      <c r="E89" s="765" t="s">
        <v>887</v>
      </c>
      <c r="F89" s="766" t="s">
        <v>2493</v>
      </c>
      <c r="G89" s="766" t="s">
        <v>2494</v>
      </c>
      <c r="H89" s="360">
        <v>45783</v>
      </c>
      <c r="I89" s="421">
        <v>45783</v>
      </c>
      <c r="J89" s="421">
        <v>45838</v>
      </c>
      <c r="K89" s="614">
        <f t="shared" si="20"/>
        <v>55</v>
      </c>
      <c r="L89" s="609" t="s">
        <v>619</v>
      </c>
      <c r="M89" s="251" t="s">
        <v>103</v>
      </c>
      <c r="N89" s="250" t="s">
        <v>86</v>
      </c>
      <c r="O89" s="254" t="s">
        <v>608</v>
      </c>
      <c r="P89" s="254" t="s">
        <v>115</v>
      </c>
      <c r="Q89" s="252" t="s">
        <v>71</v>
      </c>
      <c r="R89" s="254" t="s">
        <v>888</v>
      </c>
      <c r="S89" s="254" t="s">
        <v>315</v>
      </c>
      <c r="T89" s="254" t="s">
        <v>888</v>
      </c>
      <c r="U89" s="254" t="s">
        <v>620</v>
      </c>
      <c r="V89" s="254"/>
      <c r="W89" s="254" t="s">
        <v>611</v>
      </c>
      <c r="X89" s="46" t="s">
        <v>77</v>
      </c>
      <c r="Y89" s="46" t="s">
        <v>78</v>
      </c>
      <c r="Z89" s="328" t="s">
        <v>108</v>
      </c>
      <c r="AA89" s="46">
        <v>3</v>
      </c>
      <c r="AB89" s="46">
        <v>5</v>
      </c>
      <c r="AC89" s="46">
        <v>2</v>
      </c>
      <c r="AD89" s="46">
        <v>5</v>
      </c>
      <c r="AE89" s="46">
        <v>0</v>
      </c>
      <c r="AF89" s="46">
        <v>3</v>
      </c>
      <c r="AG89" s="46">
        <v>3</v>
      </c>
      <c r="AH89" s="248">
        <f t="shared" si="18"/>
        <v>315</v>
      </c>
      <c r="AI89" s="46">
        <v>5</v>
      </c>
      <c r="AJ89" s="46">
        <v>5</v>
      </c>
      <c r="AK89" s="46">
        <v>4</v>
      </c>
      <c r="AL89" s="46">
        <v>5</v>
      </c>
      <c r="AM89" s="46">
        <v>3</v>
      </c>
      <c r="AN89" s="46">
        <v>5</v>
      </c>
      <c r="AO89" s="46">
        <v>5</v>
      </c>
      <c r="AP89" s="46">
        <f t="shared" si="16"/>
        <v>480</v>
      </c>
      <c r="AQ89" s="46">
        <f t="shared" si="17"/>
        <v>795</v>
      </c>
      <c r="AR89" s="122" t="s">
        <v>889</v>
      </c>
      <c r="AS89" s="122" t="s">
        <v>890</v>
      </c>
      <c r="AT89" s="439" t="s">
        <v>891</v>
      </c>
      <c r="AU89" s="261"/>
      <c r="AV89" s="46" t="s">
        <v>2005</v>
      </c>
      <c r="AW89" s="261"/>
      <c r="AX89" s="261"/>
      <c r="AY89" s="261"/>
      <c r="AZ89" s="261"/>
      <c r="BA89" s="261"/>
      <c r="BB89" s="261"/>
      <c r="BC89" s="261"/>
      <c r="BD89" s="507">
        <f t="shared" si="19"/>
        <v>0</v>
      </c>
      <c r="BE89" s="252"/>
      <c r="BF89" s="285"/>
      <c r="BG89" s="252" t="s">
        <v>115</v>
      </c>
      <c r="BH89" s="299"/>
      <c r="BI89" s="299"/>
      <c r="BJ89" s="299"/>
      <c r="BK89" s="299"/>
      <c r="BL89" s="299"/>
      <c r="BM89" s="299"/>
      <c r="BN89" s="299"/>
      <c r="BO89" s="299"/>
      <c r="BP89" s="299"/>
      <c r="BQ89" s="299"/>
      <c r="BR89" s="299"/>
      <c r="BS89" s="299"/>
      <c r="BT89" s="299"/>
      <c r="BU89" s="299"/>
      <c r="BV89" s="299"/>
      <c r="BW89" s="299"/>
      <c r="BX89" s="299"/>
      <c r="BY89" s="299"/>
      <c r="BZ89" s="299"/>
      <c r="CA89" s="299"/>
      <c r="CB89" s="299"/>
      <c r="CC89" s="299"/>
      <c r="CD89" s="299"/>
      <c r="CE89" s="299"/>
      <c r="CF89" s="299"/>
      <c r="CG89" s="299"/>
      <c r="CH89" s="299"/>
      <c r="CI89" s="299"/>
      <c r="CJ89" s="299"/>
      <c r="CK89" s="299"/>
      <c r="CL89" s="299"/>
      <c r="CM89" s="299"/>
      <c r="CN89" s="299"/>
      <c r="CO89" s="299"/>
      <c r="CP89" s="299"/>
      <c r="CQ89" s="299"/>
      <c r="CR89" s="299"/>
      <c r="CS89" s="299"/>
      <c r="CT89" s="299"/>
      <c r="CU89" s="299"/>
      <c r="CV89" s="299"/>
      <c r="CW89" s="299"/>
      <c r="CX89" s="299"/>
      <c r="CY89" s="299"/>
      <c r="CZ89" s="299"/>
      <c r="DA89" s="299"/>
      <c r="DB89" s="299"/>
      <c r="DC89" s="299"/>
      <c r="DD89" s="299"/>
      <c r="DE89" s="299"/>
      <c r="DF89" s="299"/>
      <c r="DG89" s="299"/>
      <c r="DH89" s="299"/>
      <c r="DI89" s="299"/>
      <c r="DJ89" s="299"/>
      <c r="DK89" s="299"/>
      <c r="DL89" s="299"/>
      <c r="DM89" s="299"/>
      <c r="DN89" s="299"/>
      <c r="DO89" s="299"/>
      <c r="DP89" s="299"/>
      <c r="DQ89" s="299"/>
      <c r="DR89" s="299"/>
      <c r="DS89" s="299"/>
      <c r="DT89" s="299"/>
      <c r="DU89" s="299"/>
      <c r="DV89" s="299"/>
      <c r="DW89" s="299"/>
      <c r="DX89" s="299"/>
      <c r="DY89" s="299"/>
      <c r="DZ89" s="299"/>
      <c r="EA89" s="299"/>
      <c r="EB89" s="299"/>
      <c r="EC89" s="299"/>
      <c r="ED89" s="299"/>
      <c r="EE89" s="299"/>
      <c r="EF89" s="299"/>
      <c r="EG89" s="299"/>
      <c r="EH89" s="299"/>
      <c r="EI89" s="299"/>
      <c r="EJ89" s="299"/>
      <c r="EK89" s="299"/>
      <c r="EL89" s="299"/>
      <c r="EM89" s="299"/>
      <c r="EN89" s="299"/>
      <c r="EO89" s="299"/>
      <c r="EP89" s="299"/>
      <c r="EQ89" s="299"/>
      <c r="ER89" s="299"/>
      <c r="ES89" s="299"/>
      <c r="ET89" s="299"/>
      <c r="EU89" s="299"/>
      <c r="EV89" s="299"/>
      <c r="EW89" s="299"/>
      <c r="EX89" s="299"/>
      <c r="EY89" s="299"/>
      <c r="EZ89" s="299"/>
      <c r="FA89" s="299"/>
      <c r="FB89" s="299"/>
      <c r="FC89" s="299"/>
      <c r="FD89" s="299"/>
      <c r="FE89" s="299"/>
      <c r="FF89" s="299"/>
      <c r="FG89" s="299"/>
      <c r="FH89" s="299"/>
      <c r="FI89" s="299"/>
      <c r="FJ89" s="299"/>
      <c r="FK89" s="299"/>
      <c r="FL89" s="299"/>
      <c r="FM89" s="299"/>
      <c r="FN89" s="299"/>
      <c r="FO89" s="299"/>
      <c r="FP89" s="299"/>
      <c r="FQ89" s="299"/>
    </row>
    <row r="90" spans="1:173" s="299" customFormat="1" ht="34.5" customHeight="1">
      <c r="A90" s="46"/>
      <c r="B90" s="46">
        <v>1</v>
      </c>
      <c r="C90" s="46"/>
      <c r="D90" s="46"/>
      <c r="E90" s="107" t="s">
        <v>983</v>
      </c>
      <c r="F90" s="578" t="s">
        <v>984</v>
      </c>
      <c r="G90" s="578"/>
      <c r="H90" s="360">
        <v>45839</v>
      </c>
      <c r="I90" s="421">
        <v>45853</v>
      </c>
      <c r="J90" s="421">
        <v>45877</v>
      </c>
      <c r="K90" s="256">
        <f t="shared" si="20"/>
        <v>24</v>
      </c>
      <c r="L90" s="444" t="s">
        <v>619</v>
      </c>
      <c r="M90" s="247" t="s">
        <v>193</v>
      </c>
      <c r="N90" s="250"/>
      <c r="O90" s="254" t="s">
        <v>608</v>
      </c>
      <c r="P90" s="254" t="s">
        <v>115</v>
      </c>
      <c r="Q90" s="254" t="s">
        <v>383</v>
      </c>
      <c r="R90" s="254" t="s">
        <v>612</v>
      </c>
      <c r="S90" s="254" t="s">
        <v>117</v>
      </c>
      <c r="T90" s="254" t="s">
        <v>117</v>
      </c>
      <c r="U90" s="254"/>
      <c r="V90" s="254"/>
      <c r="W90" s="254" t="s">
        <v>611</v>
      </c>
      <c r="X90" s="46" t="s">
        <v>77</v>
      </c>
      <c r="Y90" s="254" t="s">
        <v>612</v>
      </c>
      <c r="Z90" s="254" t="s">
        <v>108</v>
      </c>
      <c r="AA90" s="248">
        <v>3</v>
      </c>
      <c r="AB90" s="248">
        <v>5</v>
      </c>
      <c r="AC90" s="248">
        <v>1</v>
      </c>
      <c r="AD90" s="248">
        <v>5</v>
      </c>
      <c r="AE90" s="248">
        <v>0</v>
      </c>
      <c r="AF90" s="248">
        <v>3</v>
      </c>
      <c r="AG90" s="248">
        <v>3</v>
      </c>
      <c r="AH90" s="248">
        <f t="shared" si="18"/>
        <v>300</v>
      </c>
      <c r="AI90" s="248">
        <v>5</v>
      </c>
      <c r="AJ90" s="248">
        <v>5</v>
      </c>
      <c r="AK90" s="248">
        <v>3</v>
      </c>
      <c r="AL90" s="248">
        <v>5</v>
      </c>
      <c r="AM90" s="248">
        <v>5</v>
      </c>
      <c r="AN90" s="248">
        <v>5</v>
      </c>
      <c r="AO90" s="248">
        <v>5</v>
      </c>
      <c r="AP90" s="46">
        <f t="shared" si="16"/>
        <v>495</v>
      </c>
      <c r="AQ90" s="254">
        <f t="shared" si="17"/>
        <v>795</v>
      </c>
      <c r="AR90" s="122" t="s">
        <v>985</v>
      </c>
      <c r="AS90" s="122"/>
      <c r="AT90" s="439" t="s">
        <v>174</v>
      </c>
      <c r="AU90" s="261"/>
      <c r="AV90" s="255" t="s">
        <v>2005</v>
      </c>
      <c r="AW90" s="261"/>
      <c r="AX90" s="261"/>
      <c r="AY90" s="261"/>
      <c r="AZ90" s="261"/>
      <c r="BA90" s="261"/>
      <c r="BB90" s="261"/>
      <c r="BC90" s="261"/>
      <c r="BD90" s="507">
        <f t="shared" si="19"/>
        <v>0</v>
      </c>
      <c r="BE90" s="261"/>
      <c r="BF90" s="261"/>
      <c r="BG90" s="46" t="s">
        <v>115</v>
      </c>
      <c r="BH90" s="54"/>
      <c r="BI90" s="54"/>
      <c r="BJ90" s="54"/>
      <c r="BK90" s="54"/>
      <c r="BL90" s="54"/>
      <c r="BM90" s="54"/>
      <c r="BN90" s="54"/>
      <c r="BO90" s="54"/>
      <c r="BP90" s="54"/>
      <c r="BQ90" s="54"/>
      <c r="BR90" s="54"/>
      <c r="BS90" s="54"/>
      <c r="BT90" s="54"/>
      <c r="BU90" s="54"/>
      <c r="BV90" s="54"/>
      <c r="BW90" s="54"/>
      <c r="BX90" s="54"/>
      <c r="BY90" s="54"/>
      <c r="BZ90" s="54"/>
      <c r="CA90" s="54"/>
      <c r="CB90" s="54"/>
      <c r="CC90" s="54"/>
      <c r="CD90" s="54"/>
      <c r="CE90" s="54"/>
      <c r="CF90" s="54"/>
      <c r="CG90" s="54"/>
      <c r="CH90" s="54"/>
      <c r="CI90" s="54"/>
      <c r="CJ90" s="54"/>
      <c r="CK90" s="54"/>
      <c r="CL90" s="54"/>
      <c r="CM90" s="54"/>
      <c r="CN90" s="54"/>
      <c r="CO90" s="54"/>
      <c r="CP90" s="54"/>
      <c r="CQ90" s="54"/>
      <c r="CR90" s="54"/>
      <c r="CS90" s="54"/>
      <c r="CT90" s="54"/>
      <c r="CU90" s="54"/>
      <c r="CV90" s="54"/>
      <c r="CW90" s="54"/>
      <c r="CX90" s="54"/>
      <c r="CY90" s="54"/>
      <c r="CZ90" s="54"/>
      <c r="DA90" s="54"/>
      <c r="DB90" s="54"/>
      <c r="DC90" s="54"/>
      <c r="DD90" s="54"/>
      <c r="DE90" s="54"/>
      <c r="DF90" s="54"/>
      <c r="DG90" s="54"/>
      <c r="DH90" s="54"/>
      <c r="DI90" s="54"/>
      <c r="DJ90" s="54"/>
      <c r="DK90" s="54"/>
      <c r="DL90" s="54"/>
      <c r="DM90" s="54"/>
      <c r="DN90" s="54"/>
      <c r="DO90" s="54"/>
      <c r="DP90" s="54"/>
      <c r="DQ90" s="54"/>
      <c r="DR90" s="54"/>
      <c r="DS90" s="54"/>
      <c r="DT90" s="54"/>
      <c r="DU90" s="54"/>
      <c r="DV90" s="54"/>
      <c r="DW90" s="54"/>
      <c r="DX90" s="54"/>
      <c r="DY90" s="54"/>
      <c r="DZ90" s="54"/>
      <c r="EA90" s="54"/>
      <c r="EB90" s="54"/>
      <c r="EC90" s="54"/>
      <c r="ED90" s="54"/>
      <c r="EE90" s="54"/>
      <c r="EF90" s="54"/>
      <c r="EG90" s="54"/>
      <c r="EH90" s="54"/>
      <c r="EI90" s="54"/>
      <c r="EJ90" s="54"/>
      <c r="EK90" s="54"/>
      <c r="EL90" s="54"/>
      <c r="EM90" s="54"/>
      <c r="EN90" s="54"/>
      <c r="EO90" s="54"/>
      <c r="EP90" s="54"/>
      <c r="EQ90" s="54"/>
      <c r="ER90" s="54"/>
      <c r="ES90" s="54"/>
      <c r="ET90" s="54"/>
      <c r="EU90" s="54"/>
      <c r="EV90" s="54"/>
      <c r="EW90" s="54"/>
      <c r="EX90" s="54"/>
      <c r="EY90" s="54"/>
      <c r="EZ90" s="54"/>
      <c r="FA90" s="54"/>
      <c r="FB90" s="54"/>
      <c r="FC90" s="54"/>
      <c r="FD90" s="54"/>
      <c r="FE90" s="54"/>
      <c r="FF90" s="54"/>
      <c r="FG90" s="54"/>
      <c r="FH90" s="54"/>
      <c r="FI90" s="54"/>
      <c r="FJ90" s="54"/>
      <c r="FK90" s="54"/>
      <c r="FL90" s="54"/>
      <c r="FM90" s="54"/>
      <c r="FN90" s="54"/>
      <c r="FO90" s="54"/>
      <c r="FP90" s="54"/>
      <c r="FQ90" s="54"/>
    </row>
    <row r="91" spans="1:173" s="299" customFormat="1" ht="46.05" customHeight="1">
      <c r="A91" s="46"/>
      <c r="B91" s="46">
        <v>74</v>
      </c>
      <c r="C91" s="46"/>
      <c r="D91" s="46"/>
      <c r="E91" s="107" t="s">
        <v>474</v>
      </c>
      <c r="F91" s="551" t="s">
        <v>475</v>
      </c>
      <c r="G91" s="297"/>
      <c r="H91" s="360">
        <v>45627</v>
      </c>
      <c r="I91" s="421"/>
      <c r="J91" s="421"/>
      <c r="K91" s="256"/>
      <c r="L91" s="444" t="s">
        <v>606</v>
      </c>
      <c r="M91" s="249" t="s">
        <v>68</v>
      </c>
      <c r="N91" s="46"/>
      <c r="O91" s="254" t="s">
        <v>114</v>
      </c>
      <c r="P91" s="254" t="s">
        <v>609</v>
      </c>
      <c r="Q91" s="254" t="s">
        <v>227</v>
      </c>
      <c r="R91" s="254" t="s">
        <v>476</v>
      </c>
      <c r="S91" s="254" t="s">
        <v>477</v>
      </c>
      <c r="T91" s="254" t="s">
        <v>72</v>
      </c>
      <c r="U91" s="254" t="s">
        <v>478</v>
      </c>
      <c r="V91" s="254" t="s">
        <v>75</v>
      </c>
      <c r="W91" s="254" t="s">
        <v>76</v>
      </c>
      <c r="X91" s="46" t="s">
        <v>77</v>
      </c>
      <c r="Y91" s="254" t="s">
        <v>612</v>
      </c>
      <c r="Z91" s="254" t="s">
        <v>79</v>
      </c>
      <c r="AA91" s="46">
        <v>4</v>
      </c>
      <c r="AB91" s="46">
        <v>5</v>
      </c>
      <c r="AC91" s="46">
        <v>4</v>
      </c>
      <c r="AD91" s="46">
        <v>5</v>
      </c>
      <c r="AE91" s="46">
        <v>3</v>
      </c>
      <c r="AF91" s="46">
        <v>5</v>
      </c>
      <c r="AG91" s="46">
        <v>5</v>
      </c>
      <c r="AH91" s="248">
        <f t="shared" si="18"/>
        <v>465</v>
      </c>
      <c r="AI91" s="46">
        <v>3</v>
      </c>
      <c r="AJ91" s="46">
        <v>2</v>
      </c>
      <c r="AK91" s="46">
        <v>2</v>
      </c>
      <c r="AL91" s="46">
        <v>3</v>
      </c>
      <c r="AM91" s="46">
        <v>3</v>
      </c>
      <c r="AN91" s="46">
        <v>1</v>
      </c>
      <c r="AO91" s="46">
        <v>3</v>
      </c>
      <c r="AP91" s="46">
        <f t="shared" si="16"/>
        <v>255</v>
      </c>
      <c r="AQ91" s="46">
        <f t="shared" si="17"/>
        <v>720</v>
      </c>
      <c r="AR91" s="323" t="s">
        <v>1008</v>
      </c>
      <c r="AS91" s="323"/>
      <c r="AT91" s="439"/>
      <c r="AU91" s="261"/>
      <c r="AV91" s="261"/>
      <c r="AW91" s="261"/>
      <c r="AX91" s="261"/>
      <c r="AY91" s="261"/>
      <c r="AZ91" s="261"/>
      <c r="BA91" s="261"/>
      <c r="BB91" s="261"/>
      <c r="BC91" s="261"/>
      <c r="BD91" s="507">
        <f t="shared" si="19"/>
        <v>0</v>
      </c>
      <c r="BE91" s="261"/>
      <c r="BF91" s="261"/>
      <c r="BG91" s="252" t="s">
        <v>207</v>
      </c>
      <c r="BK91" s="48"/>
      <c r="BL91" s="48"/>
      <c r="BM91" s="48"/>
      <c r="BN91" s="48"/>
      <c r="BO91" s="48"/>
      <c r="BP91" s="48"/>
      <c r="BQ91" s="48"/>
      <c r="BR91" s="48"/>
      <c r="BS91" s="48"/>
      <c r="BT91" s="48"/>
      <c r="BU91" s="48"/>
      <c r="BV91" s="48"/>
      <c r="BW91" s="48"/>
      <c r="BX91" s="48"/>
      <c r="BY91" s="48"/>
      <c r="BZ91" s="48"/>
      <c r="CA91" s="48"/>
      <c r="CB91" s="48"/>
      <c r="CC91" s="48"/>
      <c r="CD91" s="48"/>
      <c r="CE91" s="48"/>
      <c r="CF91" s="48"/>
      <c r="CG91" s="48"/>
      <c r="CH91" s="48"/>
      <c r="CI91" s="48"/>
      <c r="CJ91" s="48"/>
      <c r="CK91" s="48"/>
      <c r="CL91" s="48"/>
      <c r="CM91" s="48"/>
      <c r="CN91" s="48"/>
      <c r="CO91" s="48"/>
      <c r="CP91" s="48"/>
      <c r="CQ91" s="48"/>
      <c r="CR91" s="48"/>
      <c r="CS91" s="48"/>
      <c r="CT91" s="48"/>
      <c r="CU91" s="48"/>
      <c r="CV91" s="48"/>
      <c r="CW91" s="48"/>
      <c r="CX91" s="48"/>
      <c r="CY91" s="48"/>
      <c r="CZ91" s="48"/>
      <c r="DA91" s="48"/>
      <c r="DB91" s="48"/>
      <c r="DC91" s="48"/>
      <c r="DD91" s="48"/>
      <c r="DE91" s="48"/>
      <c r="DF91" s="48"/>
      <c r="DG91" s="48"/>
      <c r="DH91" s="48"/>
      <c r="DI91" s="48"/>
      <c r="DJ91" s="48"/>
      <c r="DK91" s="48"/>
      <c r="DL91" s="48"/>
      <c r="DM91" s="48"/>
      <c r="DN91" s="48"/>
      <c r="DO91" s="48"/>
      <c r="DP91" s="48"/>
      <c r="DQ91" s="48"/>
      <c r="DR91" s="48"/>
      <c r="DS91" s="48"/>
      <c r="DT91" s="48"/>
      <c r="DU91" s="48"/>
      <c r="DV91" s="48"/>
      <c r="DW91" s="48"/>
      <c r="DX91" s="48"/>
      <c r="DY91" s="48"/>
      <c r="DZ91" s="48"/>
      <c r="EA91" s="48"/>
      <c r="EB91" s="48"/>
      <c r="EC91" s="48"/>
      <c r="ED91" s="48"/>
      <c r="EE91" s="48"/>
      <c r="EF91" s="48"/>
      <c r="EG91" s="48"/>
      <c r="EH91" s="48"/>
      <c r="EI91" s="48"/>
      <c r="EJ91" s="48"/>
      <c r="EK91" s="48"/>
      <c r="EL91" s="48"/>
      <c r="EM91" s="48"/>
      <c r="EN91" s="48"/>
      <c r="EO91" s="48"/>
      <c r="EP91" s="48"/>
      <c r="EQ91" s="48"/>
      <c r="ER91" s="48"/>
      <c r="ES91" s="48"/>
      <c r="ET91" s="48"/>
      <c r="EU91" s="48"/>
      <c r="EV91" s="48"/>
      <c r="EW91" s="48"/>
      <c r="EX91" s="48"/>
      <c r="EY91" s="48"/>
      <c r="EZ91" s="48"/>
      <c r="FA91" s="48"/>
      <c r="FB91" s="48"/>
      <c r="FC91" s="48"/>
      <c r="FD91" s="48"/>
      <c r="FE91" s="48"/>
      <c r="FF91" s="48"/>
      <c r="FG91" s="48"/>
      <c r="FH91" s="48"/>
      <c r="FI91" s="48"/>
      <c r="FJ91" s="48"/>
      <c r="FK91" s="48"/>
      <c r="FL91" s="48"/>
      <c r="FM91" s="48"/>
      <c r="FN91" s="48"/>
      <c r="FO91" s="48"/>
      <c r="FP91" s="48"/>
      <c r="FQ91" s="48"/>
    </row>
    <row r="92" spans="1:173" s="285" customFormat="1" ht="53.55" customHeight="1">
      <c r="A92" s="46"/>
      <c r="B92" s="46">
        <v>1</v>
      </c>
      <c r="C92" s="46"/>
      <c r="D92" s="140">
        <v>35589</v>
      </c>
      <c r="E92" s="763" t="s">
        <v>238</v>
      </c>
      <c r="F92" s="775" t="s">
        <v>2495</v>
      </c>
      <c r="G92" s="766" t="s">
        <v>2496</v>
      </c>
      <c r="H92" s="360" t="s">
        <v>618</v>
      </c>
      <c r="I92" s="421">
        <v>45566</v>
      </c>
      <c r="J92" s="421">
        <v>45786</v>
      </c>
      <c r="K92" s="614">
        <f>J92-I92</f>
        <v>220</v>
      </c>
      <c r="L92" s="444" t="s">
        <v>619</v>
      </c>
      <c r="M92" s="249" t="s">
        <v>169</v>
      </c>
      <c r="N92" s="250" t="s">
        <v>86</v>
      </c>
      <c r="O92" s="254" t="s">
        <v>69</v>
      </c>
      <c r="P92" s="254" t="s">
        <v>115</v>
      </c>
      <c r="Q92" s="252" t="s">
        <v>71</v>
      </c>
      <c r="R92" s="254" t="s">
        <v>620</v>
      </c>
      <c r="S92" s="254" t="s">
        <v>117</v>
      </c>
      <c r="T92" s="580" t="s">
        <v>117</v>
      </c>
      <c r="U92" s="254" t="s">
        <v>793</v>
      </c>
      <c r="V92" s="254" t="s">
        <v>120</v>
      </c>
      <c r="W92" s="248" t="s">
        <v>622</v>
      </c>
      <c r="X92" s="46" t="s">
        <v>77</v>
      </c>
      <c r="Y92" s="46" t="s">
        <v>78</v>
      </c>
      <c r="Z92" s="248" t="s">
        <v>613</v>
      </c>
      <c r="AA92" s="46">
        <v>3</v>
      </c>
      <c r="AB92" s="46">
        <v>5</v>
      </c>
      <c r="AC92" s="46">
        <v>3</v>
      </c>
      <c r="AD92" s="46">
        <v>5</v>
      </c>
      <c r="AE92" s="46">
        <v>1</v>
      </c>
      <c r="AF92" s="46">
        <v>3</v>
      </c>
      <c r="AG92" s="46">
        <v>3</v>
      </c>
      <c r="AH92" s="248">
        <f t="shared" si="18"/>
        <v>345</v>
      </c>
      <c r="AI92" s="46">
        <v>5</v>
      </c>
      <c r="AJ92" s="46">
        <v>5</v>
      </c>
      <c r="AK92" s="46">
        <v>3</v>
      </c>
      <c r="AL92" s="46">
        <v>3</v>
      </c>
      <c r="AM92" s="46">
        <v>5</v>
      </c>
      <c r="AN92" s="46">
        <v>3</v>
      </c>
      <c r="AO92" s="46">
        <v>5</v>
      </c>
      <c r="AP92" s="46">
        <f t="shared" si="16"/>
        <v>435</v>
      </c>
      <c r="AQ92" s="46">
        <f t="shared" si="17"/>
        <v>780</v>
      </c>
      <c r="AR92" s="581" t="s">
        <v>794</v>
      </c>
      <c r="AS92" s="328" t="s">
        <v>795</v>
      </c>
      <c r="AT92" s="254" t="s">
        <v>174</v>
      </c>
      <c r="AU92" s="46"/>
      <c r="AV92" s="254" t="s">
        <v>1998</v>
      </c>
      <c r="AW92" s="46"/>
      <c r="AX92" s="46"/>
      <c r="AY92" s="46"/>
      <c r="AZ92" s="46"/>
      <c r="BA92" s="46"/>
      <c r="BB92" s="46"/>
      <c r="BC92" s="46"/>
      <c r="BD92" s="507">
        <f t="shared" si="19"/>
        <v>0</v>
      </c>
      <c r="BE92" s="46"/>
      <c r="BF92" s="307"/>
      <c r="BG92" s="357" t="s">
        <v>115</v>
      </c>
      <c r="BH92" s="751"/>
      <c r="BI92" s="140"/>
      <c r="BJ92" s="140"/>
      <c r="BK92" s="140"/>
      <c r="BL92" s="140"/>
      <c r="BM92" s="140"/>
      <c r="BN92" s="140"/>
      <c r="BO92" s="140"/>
      <c r="BP92" s="140"/>
      <c r="BQ92" s="140"/>
      <c r="BR92" s="140"/>
      <c r="BS92" s="140"/>
      <c r="BT92" s="140"/>
      <c r="BU92" s="140"/>
      <c r="BV92" s="140"/>
      <c r="BW92" s="140"/>
      <c r="BX92" s="140"/>
      <c r="BY92" s="140"/>
      <c r="BZ92" s="140"/>
      <c r="CA92" s="140"/>
      <c r="CB92" s="140"/>
      <c r="CC92" s="140"/>
      <c r="CD92" s="140"/>
      <c r="CE92" s="140"/>
      <c r="CF92" s="140"/>
      <c r="CG92" s="140"/>
      <c r="CH92" s="140"/>
      <c r="CI92" s="140"/>
      <c r="CJ92" s="140"/>
      <c r="CK92" s="140"/>
      <c r="CL92" s="140"/>
      <c r="CM92" s="140"/>
      <c r="CN92" s="140"/>
      <c r="CO92" s="140"/>
      <c r="CP92" s="140"/>
      <c r="CQ92" s="140"/>
      <c r="CR92" s="140"/>
      <c r="CS92" s="140"/>
      <c r="CT92" s="140"/>
      <c r="CU92" s="140"/>
      <c r="CV92" s="140"/>
      <c r="CW92" s="140"/>
      <c r="CX92" s="140"/>
      <c r="CY92" s="140"/>
      <c r="CZ92" s="140"/>
      <c r="DA92" s="140"/>
      <c r="DB92" s="140"/>
      <c r="DC92" s="140"/>
      <c r="DD92" s="140"/>
      <c r="DE92" s="140"/>
      <c r="DF92" s="140"/>
      <c r="DG92" s="140"/>
      <c r="DH92" s="140"/>
      <c r="DI92" s="140"/>
      <c r="DJ92" s="140"/>
      <c r="DK92" s="140"/>
      <c r="DL92" s="140"/>
      <c r="DM92" s="140"/>
      <c r="DN92" s="140"/>
      <c r="DO92" s="140"/>
      <c r="DP92" s="140"/>
      <c r="DQ92" s="140"/>
      <c r="DR92" s="140"/>
      <c r="DS92" s="140"/>
      <c r="DT92" s="140"/>
      <c r="DU92" s="140"/>
      <c r="DV92" s="140"/>
      <c r="DW92" s="140"/>
      <c r="DX92" s="140"/>
      <c r="DY92" s="140"/>
      <c r="DZ92" s="140"/>
      <c r="EA92" s="140"/>
      <c r="EB92" s="140"/>
      <c r="EC92" s="140"/>
      <c r="ED92" s="140"/>
      <c r="EE92" s="140"/>
      <c r="EF92" s="140"/>
      <c r="EG92" s="140"/>
      <c r="EH92" s="140"/>
      <c r="EI92" s="140"/>
      <c r="EJ92" s="140"/>
      <c r="EK92" s="140"/>
      <c r="EL92" s="140"/>
      <c r="EM92" s="140"/>
      <c r="EN92" s="140"/>
      <c r="EO92" s="140"/>
      <c r="EP92" s="140"/>
      <c r="EQ92" s="140"/>
      <c r="ER92" s="140"/>
      <c r="ES92" s="140"/>
      <c r="ET92" s="140"/>
      <c r="EU92" s="140"/>
      <c r="EV92" s="140"/>
      <c r="EW92" s="140"/>
      <c r="EX92" s="140"/>
      <c r="EY92" s="140"/>
      <c r="EZ92" s="140"/>
      <c r="FA92" s="140"/>
      <c r="FB92" s="140"/>
      <c r="FC92" s="140"/>
      <c r="FD92" s="140"/>
      <c r="FE92" s="140"/>
      <c r="FF92" s="140"/>
      <c r="FG92" s="140"/>
      <c r="FH92" s="140"/>
      <c r="FI92" s="140"/>
      <c r="FJ92" s="140"/>
      <c r="FK92" s="140"/>
      <c r="FL92" s="140"/>
      <c r="FM92" s="140"/>
      <c r="FN92" s="140"/>
      <c r="FO92" s="140"/>
      <c r="FP92" s="140"/>
      <c r="FQ92" s="140"/>
    </row>
    <row r="93" spans="1:173" s="285" customFormat="1" ht="52.8" customHeight="1">
      <c r="A93" s="46" t="s">
        <v>357</v>
      </c>
      <c r="B93" s="46">
        <v>89</v>
      </c>
      <c r="C93" s="46"/>
      <c r="D93" s="46"/>
      <c r="E93" s="107" t="s">
        <v>929</v>
      </c>
      <c r="F93" s="551" t="s">
        <v>930</v>
      </c>
      <c r="G93" s="297"/>
      <c r="H93" s="360">
        <v>45627</v>
      </c>
      <c r="I93" s="421"/>
      <c r="J93" s="421"/>
      <c r="K93" s="256"/>
      <c r="L93" s="444" t="s">
        <v>606</v>
      </c>
      <c r="M93" s="247" t="s">
        <v>103</v>
      </c>
      <c r="N93" s="247"/>
      <c r="O93" s="254" t="s">
        <v>114</v>
      </c>
      <c r="P93" s="254" t="s">
        <v>609</v>
      </c>
      <c r="Q93" s="254" t="s">
        <v>360</v>
      </c>
      <c r="R93" s="254"/>
      <c r="S93" s="254" t="s">
        <v>105</v>
      </c>
      <c r="T93" s="254" t="s">
        <v>203</v>
      </c>
      <c r="U93" s="254" t="s">
        <v>670</v>
      </c>
      <c r="V93" s="254" t="s">
        <v>610</v>
      </c>
      <c r="W93" s="254" t="s">
        <v>361</v>
      </c>
      <c r="X93" s="46" t="s">
        <v>77</v>
      </c>
      <c r="Y93" s="46" t="s">
        <v>612</v>
      </c>
      <c r="Z93" s="254" t="s">
        <v>108</v>
      </c>
      <c r="AA93" s="46">
        <v>5</v>
      </c>
      <c r="AB93" s="46">
        <v>5</v>
      </c>
      <c r="AC93" s="46">
        <v>2</v>
      </c>
      <c r="AD93" s="46">
        <v>5</v>
      </c>
      <c r="AE93" s="46">
        <v>0</v>
      </c>
      <c r="AF93" s="46">
        <v>5</v>
      </c>
      <c r="AG93" s="46">
        <v>5</v>
      </c>
      <c r="AH93" s="248">
        <f t="shared" si="18"/>
        <v>405</v>
      </c>
      <c r="AI93" s="46">
        <v>3</v>
      </c>
      <c r="AJ93" s="46">
        <v>3</v>
      </c>
      <c r="AK93" s="46">
        <v>2</v>
      </c>
      <c r="AL93" s="46">
        <v>5</v>
      </c>
      <c r="AM93" s="46">
        <v>1</v>
      </c>
      <c r="AN93" s="46">
        <v>3</v>
      </c>
      <c r="AO93" s="46">
        <v>3</v>
      </c>
      <c r="AP93" s="46">
        <f t="shared" si="16"/>
        <v>300</v>
      </c>
      <c r="AQ93" s="46">
        <f t="shared" si="17"/>
        <v>705</v>
      </c>
      <c r="AR93" s="328" t="s">
        <v>931</v>
      </c>
      <c r="AS93" s="328" t="s">
        <v>932</v>
      </c>
      <c r="AT93" s="439"/>
      <c r="AU93" s="261"/>
      <c r="AV93" s="254" t="s">
        <v>364</v>
      </c>
      <c r="AW93" s="254"/>
      <c r="AX93" s="254"/>
      <c r="AY93" s="254"/>
      <c r="AZ93" s="254"/>
      <c r="BA93" s="254"/>
      <c r="BB93" s="254"/>
      <c r="BC93" s="254"/>
      <c r="BD93" s="507">
        <f t="shared" si="19"/>
        <v>0</v>
      </c>
      <c r="BE93" s="261"/>
      <c r="BF93" s="261"/>
      <c r="BG93" s="252" t="s">
        <v>207</v>
      </c>
      <c r="BH93" s="47"/>
      <c r="BI93" s="47"/>
      <c r="BJ93" s="47"/>
      <c r="BK93" s="47"/>
      <c r="BL93" s="47"/>
      <c r="BM93" s="47"/>
      <c r="BN93" s="47"/>
      <c r="BO93" s="47"/>
      <c r="BP93" s="47"/>
      <c r="BQ93" s="47"/>
      <c r="BR93" s="47"/>
      <c r="BS93" s="47"/>
      <c r="BT93" s="47"/>
      <c r="BU93" s="47"/>
      <c r="BV93" s="47"/>
      <c r="BW93" s="47"/>
      <c r="BX93" s="47"/>
      <c r="BY93" s="47"/>
      <c r="BZ93" s="47"/>
      <c r="CA93" s="47"/>
      <c r="CB93" s="47"/>
      <c r="CC93" s="47"/>
      <c r="CD93" s="47"/>
      <c r="CE93" s="47"/>
      <c r="CF93" s="47"/>
      <c r="CG93" s="47"/>
      <c r="CH93" s="47"/>
      <c r="CI93" s="47"/>
      <c r="CJ93" s="47"/>
      <c r="CK93" s="47"/>
      <c r="CL93" s="47"/>
      <c r="CM93" s="47"/>
      <c r="CN93" s="47"/>
      <c r="CO93" s="47"/>
      <c r="CP93" s="47"/>
      <c r="CQ93" s="47"/>
      <c r="CR93" s="47"/>
      <c r="CS93" s="47"/>
      <c r="CT93" s="47"/>
      <c r="CU93" s="47"/>
      <c r="CV93" s="47"/>
      <c r="CW93" s="47"/>
      <c r="CX93" s="47"/>
      <c r="CY93" s="47"/>
      <c r="CZ93" s="47"/>
      <c r="DA93" s="47"/>
      <c r="DB93" s="47"/>
      <c r="DC93" s="47"/>
      <c r="DD93" s="47"/>
      <c r="DE93" s="47"/>
      <c r="DF93" s="47"/>
      <c r="DG93" s="47"/>
      <c r="DH93" s="47"/>
      <c r="DI93" s="47"/>
      <c r="DJ93" s="47"/>
      <c r="DK93" s="47"/>
      <c r="DL93" s="47"/>
      <c r="DM93" s="47"/>
      <c r="DN93" s="47"/>
      <c r="DO93" s="47"/>
      <c r="DP93" s="47"/>
      <c r="DQ93" s="47"/>
      <c r="DR93" s="47"/>
      <c r="DS93" s="47"/>
      <c r="DT93" s="47"/>
      <c r="DU93" s="47"/>
      <c r="DV93" s="47"/>
      <c r="DW93" s="47"/>
      <c r="DX93" s="47"/>
      <c r="DY93" s="47"/>
      <c r="DZ93" s="47"/>
      <c r="EA93" s="47"/>
      <c r="EB93" s="47"/>
      <c r="EC93" s="47"/>
      <c r="ED93" s="47"/>
      <c r="EE93" s="47"/>
      <c r="EF93" s="47"/>
      <c r="EG93" s="47"/>
      <c r="EH93" s="47"/>
      <c r="EI93" s="47"/>
      <c r="EJ93" s="47"/>
      <c r="EK93" s="47"/>
      <c r="EL93" s="47"/>
      <c r="EM93" s="47"/>
      <c r="EN93" s="47"/>
      <c r="EO93" s="47"/>
      <c r="EP93" s="47"/>
      <c r="EQ93" s="47"/>
      <c r="ER93" s="47"/>
      <c r="ES93" s="47"/>
      <c r="ET93" s="47"/>
      <c r="EU93" s="47"/>
      <c r="EV93" s="47"/>
      <c r="EW93" s="47"/>
      <c r="EX93" s="47"/>
      <c r="EY93" s="47"/>
      <c r="EZ93" s="47"/>
      <c r="FA93" s="47"/>
      <c r="FB93" s="47"/>
      <c r="FC93" s="47"/>
      <c r="FD93" s="47"/>
      <c r="FE93" s="47"/>
      <c r="FF93" s="47"/>
      <c r="FG93" s="47"/>
      <c r="FH93" s="47"/>
      <c r="FI93" s="47"/>
      <c r="FJ93" s="47"/>
      <c r="FK93" s="47"/>
      <c r="FL93" s="47"/>
      <c r="FM93" s="47"/>
      <c r="FN93" s="47"/>
      <c r="FO93" s="47"/>
      <c r="FP93" s="47"/>
      <c r="FQ93" s="47"/>
    </row>
    <row r="94" spans="1:173" s="299" customFormat="1" ht="118.8">
      <c r="A94" s="46"/>
      <c r="B94" s="46">
        <v>111</v>
      </c>
      <c r="C94" s="252"/>
      <c r="D94" s="46"/>
      <c r="E94" s="767" t="s">
        <v>2499</v>
      </c>
      <c r="F94" s="767" t="s">
        <v>2382</v>
      </c>
      <c r="G94" s="767" t="s">
        <v>2383</v>
      </c>
      <c r="H94" s="360">
        <v>45632</v>
      </c>
      <c r="I94" s="360"/>
      <c r="J94" s="549"/>
      <c r="K94" s="256"/>
      <c r="L94" s="444" t="s">
        <v>691</v>
      </c>
      <c r="M94" s="249" t="s">
        <v>169</v>
      </c>
      <c r="N94" s="249" t="s">
        <v>86</v>
      </c>
      <c r="O94" s="254" t="s">
        <v>69</v>
      </c>
      <c r="P94" s="254" t="s">
        <v>692</v>
      </c>
      <c r="Q94" s="252" t="s">
        <v>71</v>
      </c>
      <c r="R94" s="254" t="s">
        <v>620</v>
      </c>
      <c r="S94" s="254" t="s">
        <v>91</v>
      </c>
      <c r="T94" s="254" t="s">
        <v>91</v>
      </c>
      <c r="U94" s="254" t="s">
        <v>171</v>
      </c>
      <c r="V94" s="254" t="s">
        <v>635</v>
      </c>
      <c r="W94" s="254" t="s">
        <v>85</v>
      </c>
      <c r="X94" s="46" t="s">
        <v>77</v>
      </c>
      <c r="Y94" s="46" t="s">
        <v>78</v>
      </c>
      <c r="Z94" s="254" t="s">
        <v>613</v>
      </c>
      <c r="AA94" s="254">
        <v>3</v>
      </c>
      <c r="AB94" s="46">
        <v>5</v>
      </c>
      <c r="AC94" s="254">
        <v>1</v>
      </c>
      <c r="AD94" s="254">
        <v>5</v>
      </c>
      <c r="AE94" s="254">
        <v>1</v>
      </c>
      <c r="AF94" s="254">
        <v>5</v>
      </c>
      <c r="AG94" s="254">
        <v>5</v>
      </c>
      <c r="AH94" s="248">
        <f t="shared" si="18"/>
        <v>375</v>
      </c>
      <c r="AI94" s="46">
        <v>1</v>
      </c>
      <c r="AJ94" s="46">
        <v>5</v>
      </c>
      <c r="AK94" s="46">
        <v>2</v>
      </c>
      <c r="AL94" s="46">
        <v>3</v>
      </c>
      <c r="AM94" s="46">
        <v>3</v>
      </c>
      <c r="AN94" s="46">
        <v>1</v>
      </c>
      <c r="AO94" s="46">
        <v>1</v>
      </c>
      <c r="AP94" s="46">
        <f t="shared" si="16"/>
        <v>240</v>
      </c>
      <c r="AQ94" s="46">
        <f t="shared" si="17"/>
        <v>615</v>
      </c>
      <c r="AR94" s="132" t="s">
        <v>464</v>
      </c>
      <c r="AS94" s="132" t="s">
        <v>693</v>
      </c>
      <c r="AT94" s="254"/>
      <c r="AU94" s="261"/>
      <c r="AV94" s="261"/>
      <c r="AW94" s="261"/>
      <c r="AX94" s="261"/>
      <c r="AY94" s="261"/>
      <c r="AZ94" s="261"/>
      <c r="BA94" s="261"/>
      <c r="BB94" s="261"/>
      <c r="BC94" s="261"/>
      <c r="BD94" s="507">
        <f t="shared" si="19"/>
        <v>0</v>
      </c>
      <c r="BE94" s="261"/>
      <c r="BF94" s="633"/>
      <c r="BG94" s="753" t="s">
        <v>691</v>
      </c>
      <c r="BH94" s="560" t="s">
        <v>694</v>
      </c>
      <c r="BI94" s="319"/>
      <c r="BJ94" s="319"/>
      <c r="BK94" s="319"/>
      <c r="BL94" s="319"/>
      <c r="BM94" s="319"/>
      <c r="BN94" s="319"/>
      <c r="BO94" s="319"/>
      <c r="BP94" s="319"/>
      <c r="BQ94" s="319"/>
      <c r="BR94" s="319"/>
      <c r="BS94" s="319"/>
      <c r="BT94" s="319"/>
      <c r="BU94" s="319"/>
      <c r="BV94" s="319"/>
      <c r="BW94" s="319"/>
      <c r="BX94" s="319"/>
      <c r="BY94" s="319"/>
      <c r="BZ94" s="319"/>
      <c r="CA94" s="319"/>
      <c r="CB94" s="319"/>
      <c r="CC94" s="319"/>
      <c r="CD94" s="319"/>
      <c r="CE94" s="319"/>
      <c r="CF94" s="319"/>
      <c r="CG94" s="319"/>
      <c r="CH94" s="319"/>
      <c r="CI94" s="319"/>
      <c r="CJ94" s="319"/>
      <c r="CK94" s="319"/>
      <c r="CL94" s="319"/>
      <c r="CM94" s="319"/>
      <c r="CN94" s="319"/>
      <c r="CO94" s="319"/>
      <c r="CP94" s="319"/>
      <c r="CQ94" s="319"/>
      <c r="CR94" s="319"/>
      <c r="CS94" s="319"/>
      <c r="CT94" s="319"/>
      <c r="CU94" s="319"/>
      <c r="CV94" s="319"/>
      <c r="CW94" s="319"/>
      <c r="CX94" s="319"/>
      <c r="CY94" s="319"/>
      <c r="CZ94" s="319"/>
      <c r="DA94" s="319"/>
      <c r="DB94" s="319"/>
      <c r="DC94" s="319"/>
      <c r="DD94" s="319"/>
      <c r="DE94" s="319"/>
      <c r="DF94" s="319"/>
      <c r="DG94" s="319"/>
      <c r="DH94" s="319"/>
      <c r="DI94" s="319"/>
      <c r="DJ94" s="319"/>
      <c r="DK94" s="319"/>
      <c r="DL94" s="319"/>
      <c r="DM94" s="319"/>
      <c r="DN94" s="319"/>
      <c r="DO94" s="319"/>
      <c r="DP94" s="319"/>
      <c r="DQ94" s="319"/>
      <c r="DR94" s="319"/>
      <c r="DS94" s="319"/>
      <c r="DT94" s="319"/>
      <c r="DU94" s="319"/>
      <c r="DV94" s="319"/>
      <c r="DW94" s="319"/>
      <c r="DX94" s="319"/>
      <c r="DY94" s="319"/>
      <c r="DZ94" s="319"/>
      <c r="EA94" s="319"/>
      <c r="EB94" s="319"/>
      <c r="EC94" s="319"/>
      <c r="ED94" s="319"/>
      <c r="EE94" s="319"/>
      <c r="EF94" s="319"/>
      <c r="EG94" s="319"/>
      <c r="EH94" s="319"/>
      <c r="EI94" s="319"/>
      <c r="EJ94" s="319"/>
      <c r="EK94" s="319"/>
      <c r="EL94" s="319"/>
      <c r="EM94" s="319"/>
      <c r="EN94" s="319"/>
      <c r="EO94" s="319"/>
      <c r="EP94" s="319"/>
      <c r="EQ94" s="319"/>
      <c r="ER94" s="319"/>
      <c r="ES94" s="319"/>
      <c r="ET94" s="319"/>
      <c r="EU94" s="319"/>
      <c r="EV94" s="319"/>
      <c r="EW94" s="319"/>
      <c r="EX94" s="319"/>
      <c r="EY94" s="319"/>
      <c r="EZ94" s="319"/>
      <c r="FA94" s="319"/>
      <c r="FB94" s="319"/>
      <c r="FC94" s="319"/>
      <c r="FD94" s="319"/>
      <c r="FE94" s="319"/>
      <c r="FF94" s="319"/>
      <c r="FG94" s="319"/>
      <c r="FH94" s="319"/>
      <c r="FI94" s="319"/>
      <c r="FJ94" s="319"/>
      <c r="FK94" s="319"/>
      <c r="FL94" s="319"/>
      <c r="FM94" s="319"/>
      <c r="FN94" s="319"/>
      <c r="FO94" s="319"/>
      <c r="FP94" s="319"/>
      <c r="FQ94" s="319"/>
    </row>
    <row r="95" spans="1:173" s="299" customFormat="1" ht="34.5" customHeight="1">
      <c r="A95" s="46"/>
      <c r="B95" s="46">
        <v>1</v>
      </c>
      <c r="C95" s="46"/>
      <c r="D95" s="46">
        <v>30618</v>
      </c>
      <c r="E95" s="763" t="s">
        <v>2524</v>
      </c>
      <c r="F95" s="766" t="s">
        <v>2489</v>
      </c>
      <c r="G95" s="765" t="s">
        <v>2490</v>
      </c>
      <c r="H95" s="360" t="s">
        <v>618</v>
      </c>
      <c r="I95" s="421">
        <v>45691</v>
      </c>
      <c r="J95" s="421">
        <v>45786</v>
      </c>
      <c r="K95" s="614">
        <f>J95-I95</f>
        <v>95</v>
      </c>
      <c r="L95" s="444" t="s">
        <v>619</v>
      </c>
      <c r="M95" s="249" t="s">
        <v>169</v>
      </c>
      <c r="N95" s="250" t="s">
        <v>86</v>
      </c>
      <c r="O95" s="254" t="s">
        <v>69</v>
      </c>
      <c r="P95" s="254" t="s">
        <v>115</v>
      </c>
      <c r="Q95" s="252" t="s">
        <v>71</v>
      </c>
      <c r="R95" s="254" t="s">
        <v>620</v>
      </c>
      <c r="S95" s="254" t="s">
        <v>117</v>
      </c>
      <c r="T95" s="580" t="s">
        <v>117</v>
      </c>
      <c r="U95" s="254" t="s">
        <v>793</v>
      </c>
      <c r="V95" s="254" t="s">
        <v>120</v>
      </c>
      <c r="W95" s="248" t="s">
        <v>611</v>
      </c>
      <c r="X95" s="46" t="s">
        <v>77</v>
      </c>
      <c r="Y95" s="46" t="s">
        <v>78</v>
      </c>
      <c r="Z95" s="248" t="s">
        <v>613</v>
      </c>
      <c r="AA95" s="46">
        <v>3</v>
      </c>
      <c r="AB95" s="46">
        <v>5</v>
      </c>
      <c r="AC95" s="46">
        <v>3</v>
      </c>
      <c r="AD95" s="46">
        <v>5</v>
      </c>
      <c r="AE95" s="46">
        <v>1</v>
      </c>
      <c r="AF95" s="46">
        <v>3</v>
      </c>
      <c r="AG95" s="46">
        <v>3</v>
      </c>
      <c r="AH95" s="248">
        <f t="shared" si="18"/>
        <v>345</v>
      </c>
      <c r="AI95" s="46">
        <v>5</v>
      </c>
      <c r="AJ95" s="46">
        <v>5</v>
      </c>
      <c r="AK95" s="46">
        <v>3</v>
      </c>
      <c r="AL95" s="46">
        <v>3</v>
      </c>
      <c r="AM95" s="46">
        <v>5</v>
      </c>
      <c r="AN95" s="46">
        <v>3</v>
      </c>
      <c r="AO95" s="46">
        <v>5</v>
      </c>
      <c r="AP95" s="46">
        <f t="shared" si="16"/>
        <v>435</v>
      </c>
      <c r="AQ95" s="46">
        <f t="shared" si="17"/>
        <v>780</v>
      </c>
      <c r="AR95" s="581" t="s">
        <v>796</v>
      </c>
      <c r="AS95" s="328" t="s">
        <v>795</v>
      </c>
      <c r="AT95" s="46" t="s">
        <v>797</v>
      </c>
      <c r="AU95" s="46"/>
      <c r="AV95" s="254" t="s">
        <v>1998</v>
      </c>
      <c r="AW95" s="46"/>
      <c r="AX95" s="46"/>
      <c r="AY95" s="46"/>
      <c r="AZ95" s="46"/>
      <c r="BA95" s="46"/>
      <c r="BB95" s="46"/>
      <c r="BC95" s="46"/>
      <c r="BD95" s="507">
        <f t="shared" si="19"/>
        <v>0</v>
      </c>
      <c r="BE95" s="46"/>
      <c r="BF95" s="252"/>
      <c r="BG95" s="252" t="s">
        <v>115</v>
      </c>
    </row>
    <row r="96" spans="1:173" s="299" customFormat="1" ht="79.2">
      <c r="A96" s="46"/>
      <c r="B96" s="46">
        <v>1</v>
      </c>
      <c r="C96" s="478"/>
      <c r="D96" s="46"/>
      <c r="E96" s="765" t="s">
        <v>2525</v>
      </c>
      <c r="F96" s="765" t="s">
        <v>2477</v>
      </c>
      <c r="G96" s="765" t="s">
        <v>2478</v>
      </c>
      <c r="H96" s="360">
        <v>45770</v>
      </c>
      <c r="I96" s="421">
        <v>45799</v>
      </c>
      <c r="J96" s="421">
        <v>45833</v>
      </c>
      <c r="K96" s="614">
        <f>J96-I96</f>
        <v>34</v>
      </c>
      <c r="L96" s="444" t="s">
        <v>619</v>
      </c>
      <c r="M96" s="490" t="s">
        <v>68</v>
      </c>
      <c r="N96" s="250" t="s">
        <v>86</v>
      </c>
      <c r="O96" s="254" t="s">
        <v>608</v>
      </c>
      <c r="P96" s="254" t="s">
        <v>115</v>
      </c>
      <c r="Q96" s="252" t="s">
        <v>71</v>
      </c>
      <c r="R96" s="254" t="s">
        <v>78</v>
      </c>
      <c r="S96" s="254" t="s">
        <v>72</v>
      </c>
      <c r="T96" s="580" t="s">
        <v>72</v>
      </c>
      <c r="U96" s="254" t="s">
        <v>620</v>
      </c>
      <c r="V96" s="254" t="s">
        <v>75</v>
      </c>
      <c r="W96" s="254" t="s">
        <v>76</v>
      </c>
      <c r="X96" s="46" t="s">
        <v>77</v>
      </c>
      <c r="Y96" s="46" t="s">
        <v>78</v>
      </c>
      <c r="Z96" s="328" t="s">
        <v>79</v>
      </c>
      <c r="AA96" s="46">
        <v>3</v>
      </c>
      <c r="AB96" s="46">
        <v>5</v>
      </c>
      <c r="AC96" s="46">
        <v>4</v>
      </c>
      <c r="AD96" s="46">
        <v>5</v>
      </c>
      <c r="AE96" s="46">
        <v>0</v>
      </c>
      <c r="AF96" s="46">
        <v>3</v>
      </c>
      <c r="AG96" s="46">
        <v>0</v>
      </c>
      <c r="AH96" s="248">
        <f t="shared" si="18"/>
        <v>300</v>
      </c>
      <c r="AI96" s="46">
        <v>5</v>
      </c>
      <c r="AJ96" s="46">
        <v>5</v>
      </c>
      <c r="AK96" s="46">
        <v>4</v>
      </c>
      <c r="AL96" s="46">
        <v>5</v>
      </c>
      <c r="AM96" s="46">
        <v>3</v>
      </c>
      <c r="AN96" s="46">
        <v>5</v>
      </c>
      <c r="AO96" s="46">
        <v>5</v>
      </c>
      <c r="AP96" s="46">
        <f t="shared" si="16"/>
        <v>480</v>
      </c>
      <c r="AQ96" s="46">
        <f t="shared" si="17"/>
        <v>780</v>
      </c>
      <c r="AR96" s="584" t="s">
        <v>861</v>
      </c>
      <c r="AS96" s="122"/>
      <c r="AT96" s="254" t="s">
        <v>862</v>
      </c>
      <c r="AU96" s="261"/>
      <c r="AV96" s="261" t="s">
        <v>1998</v>
      </c>
      <c r="AW96" s="261"/>
      <c r="AX96" s="261"/>
      <c r="AY96" s="261"/>
      <c r="AZ96" s="261"/>
      <c r="BA96" s="261"/>
      <c r="BB96" s="261"/>
      <c r="BC96" s="261"/>
      <c r="BD96" s="507">
        <f t="shared" si="19"/>
        <v>0</v>
      </c>
      <c r="BE96" s="261"/>
      <c r="BF96" s="261"/>
      <c r="BG96" s="252" t="s">
        <v>115</v>
      </c>
    </row>
    <row r="97" spans="1:173" s="299" customFormat="1" ht="103.5" customHeight="1">
      <c r="A97" s="46"/>
      <c r="B97" s="46">
        <v>100</v>
      </c>
      <c r="C97" s="252"/>
      <c r="D97" s="46"/>
      <c r="E97" s="765" t="s">
        <v>2506</v>
      </c>
      <c r="F97" s="763" t="s">
        <v>2421</v>
      </c>
      <c r="G97" s="763" t="s">
        <v>2422</v>
      </c>
      <c r="H97" s="360">
        <v>45689</v>
      </c>
      <c r="I97" s="421"/>
      <c r="J97" s="421"/>
      <c r="K97" s="256"/>
      <c r="L97" s="444" t="s">
        <v>606</v>
      </c>
      <c r="M97" s="249" t="s">
        <v>68</v>
      </c>
      <c r="N97" s="488" t="s">
        <v>86</v>
      </c>
      <c r="O97" s="254" t="s">
        <v>631</v>
      </c>
      <c r="P97" s="254" t="s">
        <v>609</v>
      </c>
      <c r="Q97" s="254" t="s">
        <v>71</v>
      </c>
      <c r="R97" s="254" t="s">
        <v>734</v>
      </c>
      <c r="S97" s="254" t="s">
        <v>135</v>
      </c>
      <c r="T97" s="254" t="s">
        <v>94</v>
      </c>
      <c r="U97" s="254" t="s">
        <v>305</v>
      </c>
      <c r="V97" s="254" t="s">
        <v>610</v>
      </c>
      <c r="W97" s="487" t="s">
        <v>611</v>
      </c>
      <c r="X97" s="46" t="s">
        <v>77</v>
      </c>
      <c r="Y97" s="254" t="s">
        <v>78</v>
      </c>
      <c r="Z97" s="487" t="s">
        <v>108</v>
      </c>
      <c r="AA97" s="487">
        <v>3</v>
      </c>
      <c r="AB97" s="487">
        <v>5</v>
      </c>
      <c r="AC97" s="487">
        <v>1</v>
      </c>
      <c r="AD97" s="487">
        <v>3</v>
      </c>
      <c r="AE97" s="487">
        <v>0</v>
      </c>
      <c r="AF97" s="487">
        <v>5</v>
      </c>
      <c r="AG97" s="487">
        <v>3</v>
      </c>
      <c r="AH97" s="489">
        <f t="shared" si="18"/>
        <v>300</v>
      </c>
      <c r="AI97" s="487">
        <v>5</v>
      </c>
      <c r="AJ97" s="487">
        <v>5</v>
      </c>
      <c r="AK97" s="487">
        <v>4</v>
      </c>
      <c r="AL97" s="487">
        <v>3</v>
      </c>
      <c r="AM97" s="487">
        <v>3</v>
      </c>
      <c r="AN97" s="487">
        <v>3</v>
      </c>
      <c r="AO97" s="487">
        <v>3</v>
      </c>
      <c r="AP97" s="252">
        <f t="shared" si="16"/>
        <v>390</v>
      </c>
      <c r="AQ97" s="46">
        <f t="shared" si="17"/>
        <v>690</v>
      </c>
      <c r="AR97" s="132" t="s">
        <v>172</v>
      </c>
      <c r="AS97" s="132" t="s">
        <v>989</v>
      </c>
      <c r="AT97" s="439"/>
      <c r="AU97" s="261"/>
      <c r="AV97" s="261" t="s">
        <v>418</v>
      </c>
      <c r="AW97" s="261"/>
      <c r="AX97" s="261"/>
      <c r="AY97" s="261"/>
      <c r="AZ97" s="261"/>
      <c r="BA97" s="261"/>
      <c r="BB97" s="261"/>
      <c r="BC97" s="261"/>
      <c r="BD97" s="507">
        <f t="shared" si="19"/>
        <v>0</v>
      </c>
      <c r="BE97" s="261"/>
      <c r="BF97" s="261"/>
      <c r="BG97" s="252" t="s">
        <v>207</v>
      </c>
      <c r="BH97" s="319"/>
    </row>
    <row r="98" spans="1:173" ht="54" customHeight="1">
      <c r="A98" s="46"/>
      <c r="B98" s="46">
        <v>87</v>
      </c>
      <c r="C98" s="49"/>
      <c r="D98" s="46"/>
      <c r="E98" s="107" t="s">
        <v>2303</v>
      </c>
      <c r="F98" s="583" t="s">
        <v>2302</v>
      </c>
      <c r="G98" s="114" t="s">
        <v>2304</v>
      </c>
      <c r="H98" s="360">
        <v>45870</v>
      </c>
      <c r="I98" s="421"/>
      <c r="J98" s="421"/>
      <c r="K98" s="256"/>
      <c r="L98" s="444" t="s">
        <v>606</v>
      </c>
      <c r="M98" s="247" t="s">
        <v>103</v>
      </c>
      <c r="N98" s="250"/>
      <c r="O98" s="487" t="s">
        <v>608</v>
      </c>
      <c r="P98" s="254" t="s">
        <v>609</v>
      </c>
      <c r="Q98" s="254" t="s">
        <v>383</v>
      </c>
      <c r="R98" s="254" t="s">
        <v>94</v>
      </c>
      <c r="S98" s="254" t="s">
        <v>221</v>
      </c>
      <c r="T98" s="254" t="s">
        <v>221</v>
      </c>
      <c r="U98" s="254" t="s">
        <v>305</v>
      </c>
      <c r="V98" s="254" t="s">
        <v>610</v>
      </c>
      <c r="W98" s="254" t="s">
        <v>2297</v>
      </c>
      <c r="X98" s="46" t="s">
        <v>77</v>
      </c>
      <c r="Y98" s="46" t="s">
        <v>138</v>
      </c>
      <c r="Z98" s="254" t="s">
        <v>108</v>
      </c>
      <c r="AA98" s="248">
        <v>3</v>
      </c>
      <c r="AB98" s="248">
        <v>5</v>
      </c>
      <c r="AC98" s="248">
        <v>1</v>
      </c>
      <c r="AD98" s="248">
        <v>5</v>
      </c>
      <c r="AE98" s="248">
        <v>0</v>
      </c>
      <c r="AF98" s="248">
        <v>1</v>
      </c>
      <c r="AG98" s="248">
        <v>5</v>
      </c>
      <c r="AH98" s="248">
        <f t="shared" si="18"/>
        <v>300</v>
      </c>
      <c r="AI98" s="248">
        <v>5</v>
      </c>
      <c r="AJ98" s="248">
        <v>5</v>
      </c>
      <c r="AK98" s="248">
        <v>3</v>
      </c>
      <c r="AL98" s="248">
        <v>3</v>
      </c>
      <c r="AM98" s="248">
        <v>3</v>
      </c>
      <c r="AN98" s="248">
        <v>3</v>
      </c>
      <c r="AO98" s="248">
        <v>5</v>
      </c>
      <c r="AP98" s="46">
        <f t="shared" si="16"/>
        <v>405</v>
      </c>
      <c r="AQ98" s="46">
        <f t="shared" ref="AQ98:AQ129" si="21">AP98+AH98</f>
        <v>705</v>
      </c>
      <c r="AR98" s="132" t="s">
        <v>2305</v>
      </c>
      <c r="AS98" s="132" t="s">
        <v>736</v>
      </c>
      <c r="AT98" s="439"/>
      <c r="AU98" s="261"/>
      <c r="AV98" s="261" t="s">
        <v>2306</v>
      </c>
      <c r="AW98" s="261"/>
      <c r="AX98" s="261"/>
      <c r="AY98" s="261"/>
      <c r="AZ98" s="261"/>
      <c r="BA98" s="261"/>
      <c r="BB98" s="261"/>
      <c r="BC98" s="261"/>
      <c r="BD98" s="507">
        <f t="shared" si="19"/>
        <v>0</v>
      </c>
      <c r="BE98" s="261"/>
      <c r="BF98" s="400"/>
      <c r="BG98" s="357" t="s">
        <v>207</v>
      </c>
      <c r="BH98" s="300" t="s">
        <v>2307</v>
      </c>
      <c r="BI98" s="54"/>
      <c r="BJ98" s="54"/>
    </row>
    <row r="99" spans="1:173" ht="85.95" customHeight="1">
      <c r="A99" s="46"/>
      <c r="B99" s="46"/>
      <c r="C99" s="109"/>
      <c r="D99" s="46"/>
      <c r="E99" s="784" t="s">
        <v>2203</v>
      </c>
      <c r="F99" s="480" t="s">
        <v>2204</v>
      </c>
      <c r="G99" s="114"/>
      <c r="H99" s="360">
        <v>45964</v>
      </c>
      <c r="I99" s="360">
        <v>45962</v>
      </c>
      <c r="J99" s="360">
        <v>46082</v>
      </c>
      <c r="K99" s="685"/>
      <c r="L99" s="613" t="s">
        <v>606</v>
      </c>
      <c r="M99" s="247" t="s">
        <v>103</v>
      </c>
      <c r="N99" s="250"/>
      <c r="O99" s="705" t="s">
        <v>194</v>
      </c>
      <c r="P99" s="254" t="s">
        <v>104</v>
      </c>
      <c r="Q99" s="254" t="s">
        <v>87</v>
      </c>
      <c r="R99" s="254"/>
      <c r="S99" s="254" t="s">
        <v>135</v>
      </c>
      <c r="T99" s="254"/>
      <c r="U99" s="254" t="s">
        <v>211</v>
      </c>
      <c r="V99" s="254" t="s">
        <v>2205</v>
      </c>
      <c r="W99" s="254"/>
      <c r="X99" s="46" t="s">
        <v>77</v>
      </c>
      <c r="Y99" s="46" t="s">
        <v>78</v>
      </c>
      <c r="Z99" s="249" t="s">
        <v>108</v>
      </c>
      <c r="AA99" s="248">
        <v>5</v>
      </c>
      <c r="AB99" s="248">
        <v>5</v>
      </c>
      <c r="AC99" s="248">
        <v>5</v>
      </c>
      <c r="AD99" s="248">
        <v>5</v>
      </c>
      <c r="AE99" s="248">
        <v>3</v>
      </c>
      <c r="AF99" s="248">
        <v>1</v>
      </c>
      <c r="AG99" s="248">
        <v>5</v>
      </c>
      <c r="AH99" s="248">
        <f t="shared" ref="AH99:AH130" si="22">(AA99*$AA$2)+(AB99*$AB$2)+(AC99*$AC$2)+(AD99*$AD$2)+(AE99*$AE$2)+(AF99*$AF$2)+(AG99*$AG$2)</f>
        <v>435</v>
      </c>
      <c r="AI99" s="248"/>
      <c r="AJ99" s="248"/>
      <c r="AK99" s="248"/>
      <c r="AL99" s="248"/>
      <c r="AM99" s="248"/>
      <c r="AN99" s="248"/>
      <c r="AO99" s="248"/>
      <c r="AP99" s="46"/>
      <c r="AQ99" s="46"/>
      <c r="AR99" s="132"/>
      <c r="AS99" s="132"/>
      <c r="AT99" s="439"/>
      <c r="AU99" s="261"/>
      <c r="AV99" s="261"/>
      <c r="AW99" s="261"/>
      <c r="AX99" s="261"/>
      <c r="AY99" s="261"/>
      <c r="AZ99" s="261"/>
      <c r="BA99" s="261"/>
      <c r="BB99" s="261"/>
      <c r="BC99" s="261"/>
      <c r="BD99" s="261"/>
      <c r="BE99" s="261"/>
      <c r="BF99" s="261"/>
      <c r="BG99" s="252"/>
      <c r="BH99" s="47"/>
    </row>
    <row r="100" spans="1:173" s="54" customFormat="1" ht="22.8" customHeight="1">
      <c r="A100" s="329" t="s">
        <v>403</v>
      </c>
      <c r="B100" s="46">
        <v>101</v>
      </c>
      <c r="C100" s="46"/>
      <c r="D100" s="46"/>
      <c r="E100" s="107" t="s">
        <v>2313</v>
      </c>
      <c r="F100" s="583" t="s">
        <v>2308</v>
      </c>
      <c r="G100" s="578" t="s">
        <v>2309</v>
      </c>
      <c r="H100" s="360">
        <v>45627</v>
      </c>
      <c r="I100" s="421"/>
      <c r="J100" s="421"/>
      <c r="K100" s="256"/>
      <c r="L100" s="613" t="s">
        <v>606</v>
      </c>
      <c r="M100" s="247" t="s">
        <v>103</v>
      </c>
      <c r="N100" s="250"/>
      <c r="O100" s="254" t="s">
        <v>69</v>
      </c>
      <c r="P100" s="254" t="s">
        <v>609</v>
      </c>
      <c r="Q100" s="254" t="s">
        <v>2239</v>
      </c>
      <c r="R100" s="254"/>
      <c r="S100" s="254" t="s">
        <v>315</v>
      </c>
      <c r="T100" s="254" t="s">
        <v>315</v>
      </c>
      <c r="U100" s="254" t="s">
        <v>339</v>
      </c>
      <c r="V100" s="254" t="s">
        <v>94</v>
      </c>
      <c r="W100" s="254" t="s">
        <v>406</v>
      </c>
      <c r="X100" s="46" t="s">
        <v>77</v>
      </c>
      <c r="Y100" s="46" t="s">
        <v>138</v>
      </c>
      <c r="Z100" s="254" t="s">
        <v>108</v>
      </c>
      <c r="AA100" s="46">
        <v>5</v>
      </c>
      <c r="AB100" s="46">
        <v>5</v>
      </c>
      <c r="AC100" s="46">
        <v>4</v>
      </c>
      <c r="AD100" s="46">
        <v>5</v>
      </c>
      <c r="AE100" s="46">
        <v>3</v>
      </c>
      <c r="AF100" s="46">
        <v>3</v>
      </c>
      <c r="AG100" s="46">
        <v>3</v>
      </c>
      <c r="AH100" s="248">
        <f t="shared" si="22"/>
        <v>420</v>
      </c>
      <c r="AI100" s="46">
        <v>5</v>
      </c>
      <c r="AJ100" s="46">
        <v>4</v>
      </c>
      <c r="AK100" s="46">
        <v>2</v>
      </c>
      <c r="AL100" s="46">
        <v>3</v>
      </c>
      <c r="AM100" s="46">
        <v>1</v>
      </c>
      <c r="AN100" s="46">
        <v>1</v>
      </c>
      <c r="AO100" s="46">
        <v>3</v>
      </c>
      <c r="AP100" s="46">
        <f t="shared" ref="AP100:AP122" si="23">(AI100*$AI$2)+(AJ100*$AJ$2)+(AK100*$AK$2)+(AL100*$AL$2)+(AM100*$AM$2)+(AN100*$AN$2)+(AO100*$AO$2)</f>
        <v>285</v>
      </c>
      <c r="AQ100" s="46">
        <f t="shared" ref="AQ100:AQ131" si="24">AP100+AH100</f>
        <v>705</v>
      </c>
      <c r="AR100" s="107" t="s">
        <v>665</v>
      </c>
      <c r="AS100" s="107" t="s">
        <v>2310</v>
      </c>
      <c r="AT100" s="439">
        <v>117000</v>
      </c>
      <c r="AU100" s="261"/>
      <c r="AV100" s="261" t="s">
        <v>2311</v>
      </c>
      <c r="AW100" s="261"/>
      <c r="AX100" s="261"/>
      <c r="AY100" s="261"/>
      <c r="AZ100" s="261"/>
      <c r="BA100" s="261"/>
      <c r="BB100" s="261"/>
      <c r="BC100" s="261"/>
      <c r="BD100" s="507">
        <f>SUM(AX100:BC100)</f>
        <v>0</v>
      </c>
      <c r="BE100" s="261"/>
      <c r="BF100" s="261"/>
      <c r="BG100" s="252" t="s">
        <v>130</v>
      </c>
      <c r="BH100" s="487" t="s">
        <v>2312</v>
      </c>
      <c r="BI100" s="48"/>
      <c r="BJ100" s="48"/>
      <c r="BK100" s="300"/>
      <c r="BL100" s="300"/>
      <c r="BM100" s="300"/>
      <c r="BN100" s="300"/>
      <c r="BO100" s="300"/>
      <c r="BP100" s="300"/>
      <c r="BQ100" s="300"/>
      <c r="BR100" s="300"/>
      <c r="BS100" s="300"/>
      <c r="BT100" s="300"/>
      <c r="BU100" s="300"/>
      <c r="BV100" s="300"/>
      <c r="BW100" s="300"/>
      <c r="BX100" s="300"/>
      <c r="BY100" s="300"/>
      <c r="BZ100" s="300"/>
      <c r="CA100" s="300"/>
      <c r="CB100" s="300"/>
      <c r="CC100" s="300"/>
      <c r="CD100" s="300"/>
      <c r="CE100" s="300"/>
      <c r="CF100" s="300"/>
      <c r="CG100" s="300"/>
      <c r="CH100" s="300"/>
      <c r="CI100" s="300"/>
      <c r="CJ100" s="300"/>
      <c r="CK100" s="300"/>
      <c r="CL100" s="300"/>
      <c r="CM100" s="300"/>
      <c r="CN100" s="300"/>
      <c r="CO100" s="300"/>
      <c r="CP100" s="300"/>
      <c r="CQ100" s="300"/>
      <c r="CR100" s="300"/>
      <c r="CS100" s="300"/>
      <c r="CT100" s="300"/>
      <c r="CU100" s="300"/>
      <c r="CV100" s="300"/>
      <c r="CW100" s="300"/>
      <c r="CX100" s="300"/>
      <c r="CY100" s="300"/>
      <c r="CZ100" s="300"/>
      <c r="DA100" s="300"/>
      <c r="DB100" s="300"/>
      <c r="DC100" s="300"/>
      <c r="DD100" s="300"/>
      <c r="DE100" s="300"/>
      <c r="DF100" s="300"/>
      <c r="DG100" s="300"/>
      <c r="DH100" s="300"/>
      <c r="DI100" s="300"/>
      <c r="DJ100" s="300"/>
      <c r="DK100" s="300"/>
      <c r="DL100" s="300"/>
      <c r="DM100" s="300"/>
      <c r="DN100" s="300"/>
      <c r="DO100" s="300"/>
      <c r="DP100" s="300"/>
      <c r="DQ100" s="300"/>
      <c r="DR100" s="300"/>
      <c r="DS100" s="300"/>
      <c r="DT100" s="300"/>
      <c r="DU100" s="300"/>
      <c r="DV100" s="300"/>
      <c r="DW100" s="300"/>
      <c r="DX100" s="300"/>
      <c r="DY100" s="300"/>
      <c r="DZ100" s="300"/>
      <c r="EA100" s="300"/>
      <c r="EB100" s="300"/>
      <c r="EC100" s="300"/>
      <c r="ED100" s="300"/>
      <c r="EE100" s="300"/>
      <c r="EF100" s="300"/>
      <c r="EG100" s="300"/>
      <c r="EH100" s="300"/>
      <c r="EI100" s="300"/>
      <c r="EJ100" s="300"/>
      <c r="EK100" s="300"/>
      <c r="EL100" s="300"/>
      <c r="EM100" s="300"/>
      <c r="EN100" s="300"/>
      <c r="EO100" s="300"/>
      <c r="EP100" s="300"/>
      <c r="EQ100" s="300"/>
      <c r="ER100" s="300"/>
      <c r="ES100" s="300"/>
      <c r="ET100" s="300"/>
      <c r="EU100" s="300"/>
      <c r="EV100" s="300"/>
      <c r="EW100" s="300"/>
      <c r="EX100" s="300"/>
      <c r="EY100" s="300"/>
      <c r="EZ100" s="300"/>
      <c r="FA100" s="300"/>
      <c r="FB100" s="300"/>
      <c r="FC100" s="300"/>
      <c r="FD100" s="300"/>
      <c r="FE100" s="300"/>
      <c r="FF100" s="300"/>
      <c r="FG100" s="300"/>
      <c r="FH100" s="300"/>
      <c r="FI100" s="300"/>
      <c r="FJ100" s="300"/>
      <c r="FK100" s="300"/>
      <c r="FL100" s="300"/>
      <c r="FM100" s="300"/>
      <c r="FN100" s="300"/>
      <c r="FO100" s="300"/>
      <c r="FP100" s="300"/>
      <c r="FQ100" s="300"/>
    </row>
    <row r="101" spans="1:173" ht="79.95" customHeight="1">
      <c r="A101" s="46"/>
      <c r="B101" s="46"/>
      <c r="C101" s="109"/>
      <c r="D101" s="46"/>
      <c r="E101" s="107" t="s">
        <v>2116</v>
      </c>
      <c r="F101" s="578" t="s">
        <v>2320</v>
      </c>
      <c r="G101" s="114" t="s">
        <v>2321</v>
      </c>
      <c r="H101" s="360">
        <v>45964</v>
      </c>
      <c r="I101" s="360"/>
      <c r="J101" s="360"/>
      <c r="K101" s="247"/>
      <c r="L101" s="444" t="s">
        <v>606</v>
      </c>
      <c r="M101" s="247" t="s">
        <v>68</v>
      </c>
      <c r="N101" s="250"/>
      <c r="O101" s="254" t="s">
        <v>114</v>
      </c>
      <c r="P101" s="254" t="s">
        <v>609</v>
      </c>
      <c r="Q101" s="254" t="s">
        <v>2322</v>
      </c>
      <c r="R101" s="254"/>
      <c r="S101" s="254" t="s">
        <v>135</v>
      </c>
      <c r="T101" s="254" t="s">
        <v>117</v>
      </c>
      <c r="U101" s="254" t="s">
        <v>305</v>
      </c>
      <c r="V101" s="254" t="s">
        <v>120</v>
      </c>
      <c r="W101" s="254" t="s">
        <v>2316</v>
      </c>
      <c r="X101" s="46" t="s">
        <v>77</v>
      </c>
      <c r="Y101" s="46" t="s">
        <v>138</v>
      </c>
      <c r="Z101" s="254" t="s">
        <v>2339</v>
      </c>
      <c r="AA101" s="248">
        <v>5</v>
      </c>
      <c r="AB101" s="248">
        <v>5</v>
      </c>
      <c r="AC101" s="248">
        <v>2</v>
      </c>
      <c r="AD101" s="248">
        <v>5</v>
      </c>
      <c r="AE101" s="248">
        <v>3</v>
      </c>
      <c r="AF101" s="248">
        <v>3</v>
      </c>
      <c r="AG101" s="248">
        <v>3</v>
      </c>
      <c r="AH101" s="248">
        <f t="shared" si="22"/>
        <v>390</v>
      </c>
      <c r="AI101" s="248">
        <v>3</v>
      </c>
      <c r="AJ101" s="248">
        <v>1</v>
      </c>
      <c r="AK101" s="248">
        <v>2</v>
      </c>
      <c r="AL101" s="248">
        <v>5</v>
      </c>
      <c r="AM101" s="248">
        <v>1</v>
      </c>
      <c r="AN101" s="248">
        <v>3</v>
      </c>
      <c r="AO101" s="248">
        <v>3</v>
      </c>
      <c r="AP101" s="46">
        <f t="shared" si="23"/>
        <v>270</v>
      </c>
      <c r="AQ101" s="46">
        <f t="shared" si="24"/>
        <v>660</v>
      </c>
      <c r="AR101" s="132" t="s">
        <v>2255</v>
      </c>
      <c r="AS101" s="132" t="s">
        <v>2317</v>
      </c>
      <c r="AT101" s="439"/>
      <c r="AU101" s="261"/>
      <c r="AV101" s="261" t="s">
        <v>2318</v>
      </c>
      <c r="AW101" s="261"/>
      <c r="AX101" s="261"/>
      <c r="AY101" s="261"/>
      <c r="AZ101" s="261"/>
      <c r="BA101" s="261"/>
      <c r="BB101" s="261"/>
      <c r="BC101" s="261"/>
      <c r="BD101" s="261"/>
      <c r="BE101" s="261"/>
      <c r="BF101" s="633"/>
      <c r="BG101" s="634" t="s">
        <v>207</v>
      </c>
      <c r="BH101" s="300" t="s">
        <v>2319</v>
      </c>
    </row>
    <row r="102" spans="1:173" s="54" customFormat="1" ht="76.05" customHeight="1">
      <c r="A102" s="46"/>
      <c r="B102" s="46"/>
      <c r="C102" s="109"/>
      <c r="D102" s="46"/>
      <c r="E102" s="107" t="s">
        <v>2166</v>
      </c>
      <c r="F102" s="583" t="s">
        <v>2167</v>
      </c>
      <c r="G102" s="114"/>
      <c r="H102" s="360">
        <v>45964</v>
      </c>
      <c r="I102" s="360"/>
      <c r="J102" s="360"/>
      <c r="K102" s="256"/>
      <c r="L102" s="444" t="s">
        <v>606</v>
      </c>
      <c r="M102" s="247" t="s">
        <v>85</v>
      </c>
      <c r="N102" s="250" t="s">
        <v>86</v>
      </c>
      <c r="O102" s="254" t="s">
        <v>69</v>
      </c>
      <c r="P102" s="254" t="s">
        <v>89</v>
      </c>
      <c r="Q102" s="254" t="s">
        <v>87</v>
      </c>
      <c r="R102" s="254" t="s">
        <v>150</v>
      </c>
      <c r="S102" s="254" t="s">
        <v>2168</v>
      </c>
      <c r="T102" s="254" t="s">
        <v>2168</v>
      </c>
      <c r="U102" s="254" t="s">
        <v>2169</v>
      </c>
      <c r="V102" s="254" t="s">
        <v>2170</v>
      </c>
      <c r="W102" s="254" t="s">
        <v>2171</v>
      </c>
      <c r="X102" s="46" t="s">
        <v>77</v>
      </c>
      <c r="Y102" s="46" t="s">
        <v>612</v>
      </c>
      <c r="Z102" s="254" t="s">
        <v>85</v>
      </c>
      <c r="AA102" s="248">
        <v>4</v>
      </c>
      <c r="AB102" s="248">
        <v>5</v>
      </c>
      <c r="AC102" s="248">
        <v>1</v>
      </c>
      <c r="AD102" s="248">
        <v>5</v>
      </c>
      <c r="AE102" s="248">
        <v>0</v>
      </c>
      <c r="AF102" s="248">
        <v>3</v>
      </c>
      <c r="AG102" s="248">
        <v>3</v>
      </c>
      <c r="AH102" s="248">
        <f t="shared" si="22"/>
        <v>315</v>
      </c>
      <c r="AI102" s="248">
        <v>5</v>
      </c>
      <c r="AJ102" s="248">
        <v>5</v>
      </c>
      <c r="AK102" s="248">
        <v>2</v>
      </c>
      <c r="AL102" s="248">
        <v>3</v>
      </c>
      <c r="AM102" s="248">
        <v>3</v>
      </c>
      <c r="AN102" s="248">
        <v>3</v>
      </c>
      <c r="AO102" s="248">
        <v>3</v>
      </c>
      <c r="AP102" s="46">
        <f t="shared" si="23"/>
        <v>360</v>
      </c>
      <c r="AQ102" s="46">
        <f t="shared" si="24"/>
        <v>675</v>
      </c>
      <c r="AR102" s="132" t="s">
        <v>2172</v>
      </c>
      <c r="AS102" s="132"/>
      <c r="AT102" s="439"/>
      <c r="AU102" s="261"/>
      <c r="AV102" s="261"/>
      <c r="AW102" s="261"/>
      <c r="AX102" s="261"/>
      <c r="AY102" s="261"/>
      <c r="AZ102" s="261"/>
      <c r="BA102" s="261"/>
      <c r="BB102" s="261"/>
      <c r="BC102" s="261"/>
      <c r="BD102" s="261"/>
      <c r="BE102" s="261"/>
      <c r="BF102" s="261"/>
      <c r="BG102" s="252" t="s">
        <v>207</v>
      </c>
      <c r="BH102" s="48"/>
      <c r="BI102" s="48"/>
      <c r="BJ102" s="48"/>
      <c r="BK102" s="48"/>
      <c r="BL102" s="48"/>
      <c r="BM102" s="48"/>
      <c r="BN102" s="48"/>
      <c r="BO102" s="48"/>
      <c r="BP102" s="48"/>
      <c r="BQ102" s="48"/>
      <c r="BR102" s="48"/>
      <c r="BS102" s="48"/>
      <c r="BT102" s="48"/>
      <c r="BU102" s="48"/>
      <c r="BV102" s="48"/>
      <c r="BW102" s="48"/>
      <c r="BX102" s="48"/>
      <c r="BY102" s="48"/>
      <c r="BZ102" s="48"/>
      <c r="CA102" s="48"/>
      <c r="CB102" s="48"/>
      <c r="CC102" s="48"/>
      <c r="CD102" s="48"/>
      <c r="CE102" s="48"/>
      <c r="CF102" s="48"/>
      <c r="CG102" s="48"/>
      <c r="CH102" s="48"/>
      <c r="CI102" s="48"/>
      <c r="CJ102" s="48"/>
      <c r="CK102" s="48"/>
      <c r="CL102" s="48"/>
      <c r="CM102" s="48"/>
      <c r="CN102" s="48"/>
      <c r="CO102" s="48"/>
      <c r="CP102" s="48"/>
      <c r="CQ102" s="48"/>
      <c r="CR102" s="48"/>
      <c r="CS102" s="48"/>
      <c r="CT102" s="48"/>
      <c r="CU102" s="48"/>
      <c r="CV102" s="48"/>
      <c r="CW102" s="48"/>
      <c r="CX102" s="48"/>
      <c r="CY102" s="48"/>
      <c r="CZ102" s="48"/>
      <c r="DA102" s="48"/>
      <c r="DB102" s="48"/>
      <c r="DC102" s="48"/>
      <c r="DD102" s="48"/>
      <c r="DE102" s="48"/>
      <c r="DF102" s="48"/>
      <c r="DG102" s="48"/>
      <c r="DH102" s="48"/>
      <c r="DI102" s="48"/>
      <c r="DJ102" s="48"/>
      <c r="DK102" s="48"/>
      <c r="DL102" s="48"/>
      <c r="DM102" s="48"/>
      <c r="DN102" s="48"/>
      <c r="DO102" s="48"/>
      <c r="DP102" s="48"/>
      <c r="DQ102" s="48"/>
      <c r="DR102" s="48"/>
      <c r="DS102" s="48"/>
      <c r="DT102" s="48"/>
      <c r="DU102" s="48"/>
      <c r="DV102" s="48"/>
      <c r="DW102" s="48"/>
      <c r="DX102" s="48"/>
      <c r="DY102" s="48"/>
      <c r="DZ102" s="48"/>
      <c r="EA102" s="48"/>
      <c r="EB102" s="48"/>
      <c r="EC102" s="48"/>
      <c r="ED102" s="48"/>
      <c r="EE102" s="48"/>
      <c r="EF102" s="48"/>
      <c r="EG102" s="48"/>
      <c r="EH102" s="48"/>
      <c r="EI102" s="48"/>
      <c r="EJ102" s="48"/>
      <c r="EK102" s="48"/>
      <c r="EL102" s="48"/>
      <c r="EM102" s="48"/>
      <c r="EN102" s="48"/>
      <c r="EO102" s="48"/>
      <c r="EP102" s="48"/>
      <c r="EQ102" s="48"/>
      <c r="ER102" s="48"/>
      <c r="ES102" s="48"/>
      <c r="ET102" s="48"/>
      <c r="EU102" s="48"/>
      <c r="EV102" s="48"/>
      <c r="EW102" s="48"/>
      <c r="EX102" s="48"/>
      <c r="EY102" s="48"/>
      <c r="EZ102" s="48"/>
      <c r="FA102" s="48"/>
      <c r="FB102" s="48"/>
      <c r="FC102" s="48"/>
      <c r="FD102" s="48"/>
      <c r="FE102" s="48"/>
      <c r="FF102" s="48"/>
      <c r="FG102" s="48"/>
      <c r="FH102" s="48"/>
      <c r="FI102" s="48"/>
      <c r="FJ102" s="48"/>
      <c r="FK102" s="48"/>
      <c r="FL102" s="48"/>
      <c r="FM102" s="48"/>
      <c r="FN102" s="48"/>
      <c r="FO102" s="48"/>
      <c r="FP102" s="48"/>
      <c r="FQ102" s="48"/>
    </row>
    <row r="103" spans="1:173" s="299" customFormat="1" ht="53.55" customHeight="1">
      <c r="A103" s="252"/>
      <c r="B103" s="252">
        <v>106</v>
      </c>
      <c r="C103" s="252"/>
      <c r="D103" s="252"/>
      <c r="E103" s="720" t="s">
        <v>2314</v>
      </c>
      <c r="F103" s="721" t="s">
        <v>2215</v>
      </c>
      <c r="G103" s="114" t="s">
        <v>2315</v>
      </c>
      <c r="H103" s="722">
        <v>45962</v>
      </c>
      <c r="I103" s="722"/>
      <c r="J103" s="723"/>
      <c r="K103" s="723"/>
      <c r="L103" s="724" t="s">
        <v>606</v>
      </c>
      <c r="M103" s="654" t="s">
        <v>85</v>
      </c>
      <c r="N103" s="654"/>
      <c r="O103" s="487" t="s">
        <v>114</v>
      </c>
      <c r="P103" s="487" t="s">
        <v>609</v>
      </c>
      <c r="Q103" s="487" t="s">
        <v>133</v>
      </c>
      <c r="R103" s="725"/>
      <c r="S103" s="487" t="s">
        <v>2168</v>
      </c>
      <c r="T103" s="487" t="s">
        <v>758</v>
      </c>
      <c r="U103" s="487" t="s">
        <v>339</v>
      </c>
      <c r="V103" s="487" t="s">
        <v>2170</v>
      </c>
      <c r="W103" s="487" t="s">
        <v>85</v>
      </c>
      <c r="X103" s="252" t="s">
        <v>77</v>
      </c>
      <c r="Y103" s="252" t="s">
        <v>138</v>
      </c>
      <c r="Z103" s="489" t="s">
        <v>613</v>
      </c>
      <c r="AA103" s="252">
        <v>4</v>
      </c>
      <c r="AB103" s="252">
        <v>5</v>
      </c>
      <c r="AC103" s="252">
        <v>2</v>
      </c>
      <c r="AD103" s="252">
        <v>5</v>
      </c>
      <c r="AE103" s="252">
        <v>1</v>
      </c>
      <c r="AF103" s="252">
        <v>5</v>
      </c>
      <c r="AG103" s="252">
        <v>3</v>
      </c>
      <c r="AH103" s="489">
        <f t="shared" si="22"/>
        <v>375</v>
      </c>
      <c r="AI103" s="252">
        <v>3</v>
      </c>
      <c r="AJ103" s="252">
        <v>3</v>
      </c>
      <c r="AK103" s="252">
        <v>2</v>
      </c>
      <c r="AL103" s="252">
        <v>3</v>
      </c>
      <c r="AM103" s="252">
        <v>3</v>
      </c>
      <c r="AN103" s="252">
        <v>3</v>
      </c>
      <c r="AO103" s="252">
        <v>3</v>
      </c>
      <c r="AP103" s="252">
        <f t="shared" si="23"/>
        <v>300</v>
      </c>
      <c r="AQ103" s="46">
        <f t="shared" si="24"/>
        <v>675</v>
      </c>
      <c r="AR103" s="381" t="s">
        <v>765</v>
      </c>
      <c r="AS103" s="381" t="s">
        <v>2214</v>
      </c>
      <c r="AT103" s="782"/>
      <c r="AU103" s="726"/>
      <c r="AV103" s="726" t="s">
        <v>206</v>
      </c>
      <c r="AW103" s="726"/>
      <c r="AX103" s="261"/>
      <c r="AY103" s="261"/>
      <c r="AZ103" s="261"/>
      <c r="BA103" s="261"/>
      <c r="BB103" s="261"/>
      <c r="BC103" s="261"/>
      <c r="BD103" s="727">
        <f t="shared" ref="BD103:BD122" si="25">SUM(AX103:BC103)</f>
        <v>0</v>
      </c>
      <c r="BE103" s="726"/>
      <c r="BF103" s="726"/>
      <c r="BG103" s="252" t="s">
        <v>153</v>
      </c>
      <c r="BH103" s="48"/>
      <c r="BI103" s="48"/>
      <c r="BJ103" s="48"/>
      <c r="BK103" s="48"/>
      <c r="BL103" s="48"/>
      <c r="BM103" s="48"/>
      <c r="BN103" s="48"/>
      <c r="BO103" s="48"/>
      <c r="BP103" s="48"/>
      <c r="BQ103" s="48"/>
      <c r="BR103" s="48"/>
      <c r="BS103" s="48"/>
      <c r="BT103" s="48"/>
      <c r="BU103" s="48"/>
      <c r="BV103" s="48"/>
      <c r="BW103" s="48"/>
      <c r="BX103" s="48"/>
      <c r="BY103" s="48"/>
      <c r="BZ103" s="48"/>
      <c r="CA103" s="48"/>
      <c r="CB103" s="48"/>
      <c r="CC103" s="48"/>
      <c r="CD103" s="48"/>
      <c r="CE103" s="48"/>
      <c r="CF103" s="48"/>
      <c r="CG103" s="48"/>
      <c r="CH103" s="48"/>
      <c r="CI103" s="48"/>
      <c r="CJ103" s="48"/>
      <c r="CK103" s="48"/>
      <c r="CL103" s="48"/>
      <c r="CM103" s="48"/>
      <c r="CN103" s="48"/>
      <c r="CO103" s="48"/>
      <c r="CP103" s="48"/>
      <c r="CQ103" s="48"/>
      <c r="CR103" s="48"/>
      <c r="CS103" s="48"/>
      <c r="CT103" s="48"/>
      <c r="CU103" s="48"/>
      <c r="CV103" s="48"/>
      <c r="CW103" s="48"/>
      <c r="CX103" s="48"/>
      <c r="CY103" s="48"/>
      <c r="CZ103" s="48"/>
      <c r="DA103" s="48"/>
      <c r="DB103" s="48"/>
      <c r="DC103" s="48"/>
      <c r="DD103" s="48"/>
      <c r="DE103" s="48"/>
      <c r="DF103" s="48"/>
      <c r="DG103" s="48"/>
      <c r="DH103" s="48"/>
      <c r="DI103" s="48"/>
      <c r="DJ103" s="48"/>
      <c r="DK103" s="48"/>
      <c r="DL103" s="48"/>
      <c r="DM103" s="48"/>
      <c r="DN103" s="48"/>
      <c r="DO103" s="48"/>
      <c r="DP103" s="48"/>
      <c r="DQ103" s="48"/>
      <c r="DR103" s="48"/>
      <c r="DS103" s="48"/>
      <c r="DT103" s="48"/>
      <c r="DU103" s="48"/>
      <c r="DV103" s="48"/>
      <c r="DW103" s="48"/>
      <c r="DX103" s="48"/>
      <c r="DY103" s="48"/>
      <c r="DZ103" s="48"/>
      <c r="EA103" s="48"/>
      <c r="EB103" s="48"/>
      <c r="EC103" s="48"/>
      <c r="ED103" s="48"/>
      <c r="EE103" s="48"/>
      <c r="EF103" s="48"/>
      <c r="EG103" s="48"/>
      <c r="EH103" s="48"/>
      <c r="EI103" s="48"/>
      <c r="EJ103" s="48"/>
      <c r="EK103" s="48"/>
      <c r="EL103" s="48"/>
      <c r="EM103" s="48"/>
      <c r="EN103" s="48"/>
      <c r="EO103" s="48"/>
      <c r="EP103" s="48"/>
      <c r="EQ103" s="48"/>
      <c r="ER103" s="48"/>
      <c r="ES103" s="48"/>
      <c r="ET103" s="48"/>
      <c r="EU103" s="48"/>
      <c r="EV103" s="48"/>
      <c r="EW103" s="48"/>
      <c r="EX103" s="48"/>
      <c r="EY103" s="48"/>
      <c r="EZ103" s="48"/>
      <c r="FA103" s="48"/>
      <c r="FB103" s="48"/>
      <c r="FC103" s="48"/>
      <c r="FD103" s="48"/>
      <c r="FE103" s="48"/>
      <c r="FF103" s="48"/>
      <c r="FG103" s="48"/>
      <c r="FH103" s="48"/>
      <c r="FI103" s="48"/>
      <c r="FJ103" s="48"/>
      <c r="FK103" s="48"/>
      <c r="FL103" s="48"/>
      <c r="FM103" s="48"/>
      <c r="FN103" s="48"/>
      <c r="FO103" s="48"/>
      <c r="FP103" s="48"/>
      <c r="FQ103" s="48"/>
    </row>
    <row r="104" spans="1:173" s="299" customFormat="1" ht="44.1" customHeight="1">
      <c r="A104" s="46"/>
      <c r="B104" s="46">
        <v>110</v>
      </c>
      <c r="C104" s="296"/>
      <c r="D104" s="46"/>
      <c r="E104" s="107" t="s">
        <v>2221</v>
      </c>
      <c r="F104" s="583" t="s">
        <v>466</v>
      </c>
      <c r="G104" s="114"/>
      <c r="H104" s="360">
        <v>45962</v>
      </c>
      <c r="I104" s="360"/>
      <c r="J104" s="549"/>
      <c r="K104" s="256"/>
      <c r="L104" s="444" t="s">
        <v>606</v>
      </c>
      <c r="M104" s="250" t="s">
        <v>85</v>
      </c>
      <c r="N104" s="250"/>
      <c r="O104" s="254" t="s">
        <v>631</v>
      </c>
      <c r="P104" s="254" t="s">
        <v>609</v>
      </c>
      <c r="Q104" s="254" t="s">
        <v>133</v>
      </c>
      <c r="R104" s="254"/>
      <c r="S104" s="254" t="s">
        <v>2168</v>
      </c>
      <c r="T104" s="254" t="s">
        <v>91</v>
      </c>
      <c r="U104" s="254"/>
      <c r="V104" s="254" t="s">
        <v>2170</v>
      </c>
      <c r="W104" s="254" t="s">
        <v>85</v>
      </c>
      <c r="X104" s="46" t="s">
        <v>77</v>
      </c>
      <c r="Y104" s="46" t="s">
        <v>612</v>
      </c>
      <c r="Z104" s="254" t="s">
        <v>613</v>
      </c>
      <c r="AA104" s="46">
        <v>4</v>
      </c>
      <c r="AB104" s="46">
        <v>5</v>
      </c>
      <c r="AC104" s="46">
        <v>1</v>
      </c>
      <c r="AD104" s="46">
        <v>5</v>
      </c>
      <c r="AE104" s="46">
        <v>0</v>
      </c>
      <c r="AF104" s="46">
        <v>1</v>
      </c>
      <c r="AG104" s="46">
        <v>3</v>
      </c>
      <c r="AH104" s="248">
        <f t="shared" si="22"/>
        <v>285</v>
      </c>
      <c r="AI104" s="46">
        <v>5</v>
      </c>
      <c r="AJ104" s="46">
        <v>5</v>
      </c>
      <c r="AK104" s="46">
        <v>2</v>
      </c>
      <c r="AL104" s="46">
        <v>3</v>
      </c>
      <c r="AM104" s="46">
        <v>3</v>
      </c>
      <c r="AN104" s="46">
        <v>3</v>
      </c>
      <c r="AO104" s="46">
        <v>5</v>
      </c>
      <c r="AP104" s="46">
        <f t="shared" si="23"/>
        <v>390</v>
      </c>
      <c r="AQ104" s="46">
        <f t="shared" si="24"/>
        <v>675</v>
      </c>
      <c r="AR104" s="132" t="s">
        <v>467</v>
      </c>
      <c r="AS104" s="132" t="s">
        <v>689</v>
      </c>
      <c r="AT104" s="439"/>
      <c r="AU104" s="261"/>
      <c r="AV104" s="261" t="s">
        <v>690</v>
      </c>
      <c r="AW104" s="261"/>
      <c r="AX104" s="261"/>
      <c r="AY104" s="261"/>
      <c r="AZ104" s="261"/>
      <c r="BA104" s="261"/>
      <c r="BB104" s="261"/>
      <c r="BC104" s="261"/>
      <c r="BD104" s="507">
        <f t="shared" si="25"/>
        <v>0</v>
      </c>
      <c r="BE104" s="261"/>
      <c r="BF104" s="261"/>
      <c r="BG104" s="252" t="s">
        <v>207</v>
      </c>
      <c r="BH104" s="48"/>
      <c r="BI104" s="48"/>
      <c r="BJ104" s="48"/>
      <c r="BK104" s="48"/>
      <c r="BL104" s="48"/>
      <c r="BM104" s="48"/>
      <c r="BN104" s="48"/>
      <c r="BO104" s="48"/>
      <c r="BP104" s="48"/>
      <c r="BQ104" s="48"/>
      <c r="BR104" s="48"/>
      <c r="BS104" s="48"/>
      <c r="BT104" s="48"/>
      <c r="BU104" s="48"/>
      <c r="BV104" s="48"/>
      <c r="BW104" s="48"/>
      <c r="BX104" s="48"/>
      <c r="BY104" s="48"/>
      <c r="BZ104" s="48"/>
      <c r="CA104" s="48"/>
      <c r="CB104" s="48"/>
      <c r="CC104" s="48"/>
      <c r="CD104" s="48"/>
      <c r="CE104" s="48"/>
      <c r="CF104" s="48"/>
      <c r="CG104" s="48"/>
      <c r="CH104" s="48"/>
      <c r="CI104" s="48"/>
      <c r="CJ104" s="48"/>
      <c r="CK104" s="48"/>
      <c r="CL104" s="48"/>
      <c r="CM104" s="48"/>
      <c r="CN104" s="48"/>
      <c r="CO104" s="48"/>
      <c r="CP104" s="48"/>
      <c r="CQ104" s="48"/>
      <c r="CR104" s="48"/>
      <c r="CS104" s="48"/>
      <c r="CT104" s="48"/>
      <c r="CU104" s="48"/>
      <c r="CV104" s="48"/>
      <c r="CW104" s="48"/>
      <c r="CX104" s="48"/>
      <c r="CY104" s="48"/>
      <c r="CZ104" s="48"/>
      <c r="DA104" s="48"/>
      <c r="DB104" s="48"/>
      <c r="DC104" s="48"/>
      <c r="DD104" s="48"/>
      <c r="DE104" s="48"/>
      <c r="DF104" s="48"/>
      <c r="DG104" s="48"/>
      <c r="DH104" s="48"/>
      <c r="DI104" s="48"/>
      <c r="DJ104" s="48"/>
      <c r="DK104" s="48"/>
      <c r="DL104" s="48"/>
      <c r="DM104" s="48"/>
      <c r="DN104" s="48"/>
      <c r="DO104" s="48"/>
      <c r="DP104" s="48"/>
      <c r="DQ104" s="48"/>
      <c r="DR104" s="48"/>
      <c r="DS104" s="48"/>
      <c r="DT104" s="48"/>
      <c r="DU104" s="48"/>
      <c r="DV104" s="48"/>
      <c r="DW104" s="48"/>
      <c r="DX104" s="48"/>
      <c r="DY104" s="48"/>
      <c r="DZ104" s="48"/>
      <c r="EA104" s="48"/>
      <c r="EB104" s="48"/>
      <c r="EC104" s="48"/>
      <c r="ED104" s="48"/>
      <c r="EE104" s="48"/>
      <c r="EF104" s="48"/>
      <c r="EG104" s="48"/>
      <c r="EH104" s="48"/>
      <c r="EI104" s="48"/>
      <c r="EJ104" s="48"/>
      <c r="EK104" s="48"/>
      <c r="EL104" s="48"/>
      <c r="EM104" s="48"/>
      <c r="EN104" s="48"/>
      <c r="EO104" s="48"/>
      <c r="EP104" s="48"/>
      <c r="EQ104" s="48"/>
      <c r="ER104" s="48"/>
      <c r="ES104" s="48"/>
      <c r="ET104" s="48"/>
      <c r="EU104" s="48"/>
      <c r="EV104" s="48"/>
      <c r="EW104" s="48"/>
      <c r="EX104" s="48"/>
      <c r="EY104" s="48"/>
      <c r="EZ104" s="48"/>
      <c r="FA104" s="48"/>
      <c r="FB104" s="48"/>
      <c r="FC104" s="48"/>
      <c r="FD104" s="48"/>
      <c r="FE104" s="48"/>
      <c r="FF104" s="48"/>
      <c r="FG104" s="48"/>
      <c r="FH104" s="48"/>
      <c r="FI104" s="48"/>
      <c r="FJ104" s="48"/>
      <c r="FK104" s="48"/>
      <c r="FL104" s="48"/>
      <c r="FM104" s="48"/>
      <c r="FN104" s="48"/>
      <c r="FO104" s="48"/>
      <c r="FP104" s="48"/>
      <c r="FQ104" s="48"/>
    </row>
    <row r="105" spans="1:173" s="299" customFormat="1" ht="79.2">
      <c r="A105" s="46"/>
      <c r="B105" s="46">
        <v>1</v>
      </c>
      <c r="C105" s="252"/>
      <c r="D105" s="46"/>
      <c r="E105" s="765" t="s">
        <v>2526</v>
      </c>
      <c r="F105" s="765" t="s">
        <v>2475</v>
      </c>
      <c r="G105" s="765" t="s">
        <v>2476</v>
      </c>
      <c r="H105" s="360">
        <v>45783</v>
      </c>
      <c r="I105" s="421">
        <v>45823</v>
      </c>
      <c r="J105" s="421">
        <v>45897</v>
      </c>
      <c r="K105" s="614">
        <f>J105-I105</f>
        <v>74</v>
      </c>
      <c r="L105" s="609" t="s">
        <v>619</v>
      </c>
      <c r="M105" s="251" t="s">
        <v>103</v>
      </c>
      <c r="N105" s="250" t="s">
        <v>86</v>
      </c>
      <c r="O105" s="254" t="s">
        <v>631</v>
      </c>
      <c r="P105" s="254" t="s">
        <v>115</v>
      </c>
      <c r="Q105" s="252" t="s">
        <v>71</v>
      </c>
      <c r="R105" s="254" t="s">
        <v>935</v>
      </c>
      <c r="S105" s="254" t="s">
        <v>315</v>
      </c>
      <c r="T105" s="254" t="s">
        <v>998</v>
      </c>
      <c r="U105" s="254" t="s">
        <v>620</v>
      </c>
      <c r="V105" s="254" t="s">
        <v>620</v>
      </c>
      <c r="W105" s="254" t="s">
        <v>611</v>
      </c>
      <c r="X105" s="46" t="s">
        <v>77</v>
      </c>
      <c r="Y105" s="46" t="s">
        <v>78</v>
      </c>
      <c r="Z105" s="328" t="s">
        <v>108</v>
      </c>
      <c r="AA105" s="46">
        <v>3</v>
      </c>
      <c r="AB105" s="46">
        <v>5</v>
      </c>
      <c r="AC105" s="46">
        <v>1</v>
      </c>
      <c r="AD105" s="46">
        <v>5</v>
      </c>
      <c r="AE105" s="46">
        <v>0</v>
      </c>
      <c r="AF105" s="46">
        <v>3</v>
      </c>
      <c r="AG105" s="46">
        <v>3</v>
      </c>
      <c r="AH105" s="248">
        <f t="shared" si="22"/>
        <v>300</v>
      </c>
      <c r="AI105" s="46">
        <v>5</v>
      </c>
      <c r="AJ105" s="46">
        <v>5</v>
      </c>
      <c r="AK105" s="46">
        <v>4</v>
      </c>
      <c r="AL105" s="46">
        <v>5</v>
      </c>
      <c r="AM105" s="46">
        <v>3</v>
      </c>
      <c r="AN105" s="46">
        <v>5</v>
      </c>
      <c r="AO105" s="46">
        <v>5</v>
      </c>
      <c r="AP105" s="46">
        <f t="shared" si="23"/>
        <v>480</v>
      </c>
      <c r="AQ105" s="46">
        <f t="shared" si="24"/>
        <v>780</v>
      </c>
      <c r="AR105" s="122" t="s">
        <v>999</v>
      </c>
      <c r="AS105" s="122"/>
      <c r="AT105" s="439" t="s">
        <v>1000</v>
      </c>
      <c r="AU105" s="261"/>
      <c r="AV105" s="261" t="s">
        <v>1998</v>
      </c>
      <c r="AW105" s="261"/>
      <c r="AX105" s="261"/>
      <c r="AY105" s="261"/>
      <c r="AZ105" s="261"/>
      <c r="BA105" s="261"/>
      <c r="BB105" s="261"/>
      <c r="BC105" s="261"/>
      <c r="BD105" s="507">
        <f t="shared" si="25"/>
        <v>0</v>
      </c>
      <c r="BE105" s="252"/>
      <c r="BF105" s="285"/>
      <c r="BG105" s="252" t="s">
        <v>115</v>
      </c>
      <c r="BI105" s="319"/>
      <c r="BJ105" s="319"/>
      <c r="BK105" s="319"/>
      <c r="BL105" s="319"/>
      <c r="BM105" s="319"/>
      <c r="BN105" s="319"/>
      <c r="BO105" s="319"/>
      <c r="BP105" s="319"/>
      <c r="BQ105" s="319"/>
      <c r="BR105" s="319"/>
      <c r="BS105" s="319"/>
      <c r="BT105" s="319"/>
      <c r="BU105" s="319"/>
      <c r="BV105" s="319"/>
      <c r="BW105" s="319"/>
      <c r="BX105" s="319"/>
      <c r="BY105" s="319"/>
      <c r="BZ105" s="319"/>
      <c r="CA105" s="319"/>
      <c r="CB105" s="319"/>
      <c r="CC105" s="319"/>
      <c r="CD105" s="319"/>
      <c r="CE105" s="319"/>
      <c r="CF105" s="319"/>
      <c r="CG105" s="319"/>
      <c r="CH105" s="319"/>
      <c r="CI105" s="319"/>
      <c r="CJ105" s="319"/>
      <c r="CK105" s="319"/>
      <c r="CL105" s="319"/>
      <c r="CM105" s="319"/>
      <c r="CN105" s="319"/>
      <c r="CO105" s="319"/>
      <c r="CP105" s="319"/>
      <c r="CQ105" s="319"/>
      <c r="CR105" s="319"/>
      <c r="CS105" s="319"/>
      <c r="CT105" s="319"/>
      <c r="CU105" s="319"/>
      <c r="CV105" s="319"/>
      <c r="CW105" s="319"/>
      <c r="CX105" s="319"/>
      <c r="CY105" s="319"/>
      <c r="CZ105" s="319"/>
      <c r="DA105" s="319"/>
      <c r="DB105" s="319"/>
      <c r="DC105" s="319"/>
      <c r="DD105" s="319"/>
      <c r="DE105" s="319"/>
      <c r="DF105" s="319"/>
      <c r="DG105" s="319"/>
      <c r="DH105" s="319"/>
      <c r="DI105" s="319"/>
      <c r="DJ105" s="319"/>
      <c r="DK105" s="319"/>
      <c r="DL105" s="319"/>
      <c r="DM105" s="319"/>
      <c r="DN105" s="319"/>
      <c r="DO105" s="319"/>
      <c r="DP105" s="319"/>
      <c r="DQ105" s="319"/>
      <c r="DR105" s="319"/>
      <c r="DS105" s="319"/>
      <c r="DT105" s="319"/>
      <c r="DU105" s="319"/>
      <c r="DV105" s="319"/>
      <c r="DW105" s="319"/>
      <c r="DX105" s="319"/>
      <c r="DY105" s="319"/>
      <c r="DZ105" s="319"/>
      <c r="EA105" s="319"/>
      <c r="EB105" s="319"/>
      <c r="EC105" s="319"/>
      <c r="ED105" s="319"/>
      <c r="EE105" s="319"/>
      <c r="EF105" s="319"/>
      <c r="EG105" s="319"/>
      <c r="EH105" s="319"/>
      <c r="EI105" s="319"/>
      <c r="EJ105" s="319"/>
      <c r="EK105" s="319"/>
      <c r="EL105" s="319"/>
      <c r="EM105" s="319"/>
      <c r="EN105" s="319"/>
      <c r="EO105" s="319"/>
      <c r="EP105" s="319"/>
      <c r="EQ105" s="319"/>
      <c r="ER105" s="319"/>
      <c r="ES105" s="319"/>
      <c r="ET105" s="319"/>
      <c r="EU105" s="319"/>
      <c r="EV105" s="319"/>
      <c r="EW105" s="319"/>
      <c r="EX105" s="319"/>
      <c r="EY105" s="319"/>
      <c r="EZ105" s="319"/>
      <c r="FA105" s="319"/>
      <c r="FB105" s="319"/>
      <c r="FC105" s="319"/>
      <c r="FD105" s="319"/>
      <c r="FE105" s="319"/>
      <c r="FF105" s="319"/>
      <c r="FG105" s="319"/>
      <c r="FH105" s="319"/>
      <c r="FI105" s="319"/>
      <c r="FJ105" s="319"/>
      <c r="FK105" s="319"/>
      <c r="FL105" s="319"/>
      <c r="FM105" s="319"/>
      <c r="FN105" s="319"/>
      <c r="FO105" s="319"/>
      <c r="FP105" s="319"/>
      <c r="FQ105" s="319"/>
    </row>
    <row r="106" spans="1:173" s="299" customFormat="1" ht="37.5" customHeight="1">
      <c r="A106" s="46" t="s">
        <v>456</v>
      </c>
      <c r="B106" s="46">
        <v>30</v>
      </c>
      <c r="C106" s="46"/>
      <c r="D106" s="46">
        <v>30648</v>
      </c>
      <c r="E106" s="107" t="s">
        <v>695</v>
      </c>
      <c r="F106" s="578" t="s">
        <v>696</v>
      </c>
      <c r="G106" s="578"/>
      <c r="H106" s="360">
        <v>45474</v>
      </c>
      <c r="I106" s="360">
        <v>45488</v>
      </c>
      <c r="J106" s="256" t="s">
        <v>70</v>
      </c>
      <c r="K106" s="256"/>
      <c r="L106" s="444" t="s">
        <v>691</v>
      </c>
      <c r="M106" s="247" t="s">
        <v>193</v>
      </c>
      <c r="N106" s="247"/>
      <c r="O106" s="254" t="s">
        <v>69</v>
      </c>
      <c r="P106" s="254" t="s">
        <v>692</v>
      </c>
      <c r="Q106" s="254" t="s">
        <v>133</v>
      </c>
      <c r="R106" s="254"/>
      <c r="S106" s="254" t="s">
        <v>698</v>
      </c>
      <c r="T106" s="254" t="s">
        <v>698</v>
      </c>
      <c r="U106" s="254" t="s">
        <v>699</v>
      </c>
      <c r="V106" s="254" t="s">
        <v>75</v>
      </c>
      <c r="W106" s="248" t="s">
        <v>76</v>
      </c>
      <c r="X106" s="46" t="s">
        <v>77</v>
      </c>
      <c r="Y106" s="46" t="s">
        <v>612</v>
      </c>
      <c r="Z106" s="248" t="s">
        <v>79</v>
      </c>
      <c r="AA106" s="46">
        <v>4</v>
      </c>
      <c r="AB106" s="46">
        <v>5</v>
      </c>
      <c r="AC106" s="46">
        <v>1</v>
      </c>
      <c r="AD106" s="46">
        <v>5</v>
      </c>
      <c r="AE106" s="46">
        <v>1</v>
      </c>
      <c r="AF106" s="46">
        <v>1</v>
      </c>
      <c r="AG106" s="46">
        <v>5</v>
      </c>
      <c r="AH106" s="248">
        <f t="shared" si="22"/>
        <v>330</v>
      </c>
      <c r="AI106" s="46">
        <v>3</v>
      </c>
      <c r="AJ106" s="46">
        <v>2</v>
      </c>
      <c r="AK106" s="46">
        <v>1</v>
      </c>
      <c r="AL106" s="46">
        <v>5</v>
      </c>
      <c r="AM106" s="46">
        <v>3</v>
      </c>
      <c r="AN106" s="46">
        <v>1</v>
      </c>
      <c r="AO106" s="46">
        <v>5</v>
      </c>
      <c r="AP106" s="49">
        <f t="shared" si="23"/>
        <v>300</v>
      </c>
      <c r="AQ106" s="46">
        <f t="shared" si="24"/>
        <v>630</v>
      </c>
      <c r="AR106" s="122" t="s">
        <v>700</v>
      </c>
      <c r="AS106" s="122" t="s">
        <v>1991</v>
      </c>
      <c r="AT106" s="254"/>
      <c r="AU106" s="254" t="s">
        <v>369</v>
      </c>
      <c r="AV106" s="261" t="s">
        <v>461</v>
      </c>
      <c r="AW106" s="261"/>
      <c r="AX106" s="261"/>
      <c r="AY106" s="261"/>
      <c r="AZ106" s="261"/>
      <c r="BA106" s="261"/>
      <c r="BB106" s="261"/>
      <c r="BC106" s="261"/>
      <c r="BD106" s="507">
        <f t="shared" si="25"/>
        <v>0</v>
      </c>
      <c r="BE106" s="261"/>
      <c r="BF106" s="400"/>
      <c r="BG106" s="357" t="s">
        <v>691</v>
      </c>
      <c r="BH106" s="48"/>
      <c r="BI106" s="48"/>
      <c r="BJ106" s="48"/>
      <c r="BK106" s="48"/>
      <c r="BL106" s="48"/>
      <c r="BM106" s="48"/>
      <c r="BN106" s="48"/>
      <c r="BO106" s="48"/>
      <c r="BP106" s="48"/>
      <c r="BQ106" s="48"/>
      <c r="BR106" s="48"/>
      <c r="BS106" s="48"/>
      <c r="BT106" s="48"/>
      <c r="BU106" s="48"/>
      <c r="BV106" s="48"/>
      <c r="BW106" s="48"/>
      <c r="BX106" s="48"/>
      <c r="BY106" s="48"/>
      <c r="BZ106" s="48"/>
      <c r="CA106" s="48"/>
      <c r="CB106" s="48"/>
      <c r="CC106" s="48"/>
      <c r="CD106" s="48"/>
      <c r="CE106" s="48"/>
      <c r="CF106" s="48"/>
      <c r="CG106" s="48"/>
      <c r="CH106" s="48"/>
      <c r="CI106" s="48"/>
      <c r="CJ106" s="48"/>
      <c r="CK106" s="48"/>
      <c r="CL106" s="48"/>
      <c r="CM106" s="48"/>
      <c r="CN106" s="48"/>
      <c r="CO106" s="48"/>
      <c r="CP106" s="48"/>
      <c r="CQ106" s="48"/>
      <c r="CR106" s="48"/>
      <c r="CS106" s="48"/>
      <c r="CT106" s="48"/>
      <c r="CU106" s="48"/>
      <c r="CV106" s="48"/>
      <c r="CW106" s="48"/>
      <c r="CX106" s="48"/>
      <c r="CY106" s="48"/>
      <c r="CZ106" s="48"/>
      <c r="DA106" s="48"/>
      <c r="DB106" s="48"/>
      <c r="DC106" s="48"/>
      <c r="DD106" s="48"/>
      <c r="DE106" s="48"/>
      <c r="DF106" s="48"/>
      <c r="DG106" s="48"/>
      <c r="DH106" s="48"/>
      <c r="DI106" s="48"/>
      <c r="DJ106" s="48"/>
      <c r="DK106" s="48"/>
      <c r="DL106" s="48"/>
      <c r="DM106" s="48"/>
      <c r="DN106" s="48"/>
      <c r="DO106" s="48"/>
      <c r="DP106" s="48"/>
      <c r="DQ106" s="48"/>
      <c r="DR106" s="48"/>
      <c r="DS106" s="48"/>
      <c r="DT106" s="48"/>
      <c r="DU106" s="48"/>
      <c r="DV106" s="48"/>
      <c r="DW106" s="48"/>
      <c r="DX106" s="48"/>
      <c r="DY106" s="48"/>
      <c r="DZ106" s="48"/>
      <c r="EA106" s="48"/>
      <c r="EB106" s="48"/>
      <c r="EC106" s="48"/>
      <c r="ED106" s="48"/>
      <c r="EE106" s="48"/>
      <c r="EF106" s="48"/>
      <c r="EG106" s="48"/>
      <c r="EH106" s="48"/>
      <c r="EI106" s="48"/>
      <c r="EJ106" s="48"/>
      <c r="EK106" s="48"/>
      <c r="EL106" s="48"/>
      <c r="EM106" s="48"/>
      <c r="EN106" s="48"/>
      <c r="EO106" s="48"/>
      <c r="EP106" s="48"/>
      <c r="EQ106" s="48"/>
      <c r="ER106" s="48"/>
      <c r="ES106" s="48"/>
      <c r="ET106" s="48"/>
      <c r="EU106" s="48"/>
      <c r="EV106" s="48"/>
      <c r="EW106" s="48"/>
      <c r="EX106" s="48"/>
      <c r="EY106" s="48"/>
      <c r="EZ106" s="48"/>
      <c r="FA106" s="48"/>
      <c r="FB106" s="48"/>
      <c r="FC106" s="48"/>
      <c r="FD106" s="48"/>
      <c r="FE106" s="48"/>
      <c r="FF106" s="48"/>
      <c r="FG106" s="48"/>
      <c r="FH106" s="48"/>
      <c r="FI106" s="48"/>
      <c r="FJ106" s="48"/>
      <c r="FK106" s="48"/>
      <c r="FL106" s="48"/>
      <c r="FM106" s="48"/>
      <c r="FN106" s="48"/>
      <c r="FO106" s="48"/>
      <c r="FP106" s="48"/>
      <c r="FQ106" s="48"/>
    </row>
    <row r="107" spans="1:173" s="299" customFormat="1" ht="75" customHeight="1">
      <c r="A107" s="46"/>
      <c r="B107" s="46">
        <v>17</v>
      </c>
      <c r="C107" s="478"/>
      <c r="D107" s="46"/>
      <c r="E107" s="107" t="s">
        <v>760</v>
      </c>
      <c r="F107" s="578" t="s">
        <v>761</v>
      </c>
      <c r="G107" s="578" t="s">
        <v>2366</v>
      </c>
      <c r="H107" s="360">
        <v>45689</v>
      </c>
      <c r="I107" s="421">
        <v>45687</v>
      </c>
      <c r="J107" s="421" t="s">
        <v>70</v>
      </c>
      <c r="K107" s="256">
        <f ca="1">TODAY()-I107</f>
        <v>306</v>
      </c>
      <c r="L107" s="444" t="s">
        <v>697</v>
      </c>
      <c r="M107" s="251" t="s">
        <v>193</v>
      </c>
      <c r="N107" s="250"/>
      <c r="O107" s="254" t="s">
        <v>114</v>
      </c>
      <c r="P107" s="254" t="s">
        <v>104</v>
      </c>
      <c r="Q107" s="254" t="s">
        <v>227</v>
      </c>
      <c r="R107" s="254" t="s">
        <v>305</v>
      </c>
      <c r="S107" s="254" t="s">
        <v>221</v>
      </c>
      <c r="T107" s="254" t="s">
        <v>306</v>
      </c>
      <c r="U107" s="254" t="s">
        <v>307</v>
      </c>
      <c r="V107" s="254" t="s">
        <v>2170</v>
      </c>
      <c r="W107" s="254" t="s">
        <v>2367</v>
      </c>
      <c r="X107" s="46" t="s">
        <v>77</v>
      </c>
      <c r="Y107" s="46" t="s">
        <v>138</v>
      </c>
      <c r="Z107" s="328" t="s">
        <v>613</v>
      </c>
      <c r="AA107" s="46">
        <v>5</v>
      </c>
      <c r="AB107" s="46">
        <v>5</v>
      </c>
      <c r="AC107" s="46">
        <v>5</v>
      </c>
      <c r="AD107" s="46">
        <v>5</v>
      </c>
      <c r="AE107" s="46">
        <v>0</v>
      </c>
      <c r="AF107" s="46">
        <v>3</v>
      </c>
      <c r="AG107" s="46">
        <v>5</v>
      </c>
      <c r="AH107" s="248">
        <f t="shared" si="22"/>
        <v>420</v>
      </c>
      <c r="AI107" s="46"/>
      <c r="AJ107" s="46"/>
      <c r="AK107" s="46"/>
      <c r="AL107" s="46"/>
      <c r="AM107" s="46"/>
      <c r="AN107" s="46"/>
      <c r="AO107" s="46"/>
      <c r="AP107" s="46">
        <f t="shared" si="23"/>
        <v>0</v>
      </c>
      <c r="AQ107" s="46">
        <f t="shared" si="24"/>
        <v>420</v>
      </c>
      <c r="AR107" s="122" t="s">
        <v>762</v>
      </c>
      <c r="AS107" s="122" t="s">
        <v>763</v>
      </c>
      <c r="AT107" s="254"/>
      <c r="AU107" s="261"/>
      <c r="AV107" s="254" t="s">
        <v>2368</v>
      </c>
      <c r="AW107" s="261"/>
      <c r="AX107" s="261"/>
      <c r="AY107" s="261"/>
      <c r="AZ107" s="261"/>
      <c r="BA107" s="261"/>
      <c r="BB107" s="261"/>
      <c r="BC107" s="261"/>
      <c r="BD107" s="507">
        <f t="shared" si="25"/>
        <v>0</v>
      </c>
      <c r="BE107" s="261"/>
      <c r="BF107" s="261"/>
      <c r="BG107" s="252" t="s">
        <v>2369</v>
      </c>
      <c r="BH107" s="285" t="s">
        <v>2370</v>
      </c>
      <c r="BI107" s="48"/>
      <c r="BJ107" s="48"/>
      <c r="BK107" s="48"/>
      <c r="BL107" s="48"/>
      <c r="BM107" s="48"/>
      <c r="BN107" s="48"/>
      <c r="BO107" s="48"/>
      <c r="BP107" s="48"/>
      <c r="BQ107" s="48"/>
      <c r="BR107" s="48"/>
      <c r="BS107" s="48"/>
      <c r="BT107" s="48"/>
      <c r="BU107" s="48"/>
      <c r="BV107" s="48"/>
      <c r="BW107" s="48"/>
      <c r="BX107" s="48"/>
      <c r="BY107" s="48"/>
      <c r="BZ107" s="48"/>
      <c r="CA107" s="48"/>
      <c r="CB107" s="48"/>
      <c r="CC107" s="48"/>
      <c r="CD107" s="48"/>
      <c r="CE107" s="48"/>
      <c r="CF107" s="48"/>
      <c r="CG107" s="48"/>
      <c r="CH107" s="48"/>
      <c r="CI107" s="48"/>
      <c r="CJ107" s="48"/>
      <c r="CK107" s="48"/>
      <c r="CL107" s="48"/>
      <c r="CM107" s="48"/>
      <c r="CN107" s="48"/>
      <c r="CO107" s="48"/>
      <c r="CP107" s="48"/>
      <c r="CQ107" s="48"/>
      <c r="CR107" s="48"/>
      <c r="CS107" s="48"/>
      <c r="CT107" s="48"/>
      <c r="CU107" s="48"/>
      <c r="CV107" s="48"/>
      <c r="CW107" s="48"/>
      <c r="CX107" s="48"/>
      <c r="CY107" s="48"/>
      <c r="CZ107" s="48"/>
      <c r="DA107" s="48"/>
      <c r="DB107" s="48"/>
      <c r="DC107" s="48"/>
      <c r="DD107" s="48"/>
      <c r="DE107" s="48"/>
      <c r="DF107" s="48"/>
      <c r="DG107" s="48"/>
      <c r="DH107" s="48"/>
      <c r="DI107" s="48"/>
      <c r="DJ107" s="48"/>
      <c r="DK107" s="48"/>
      <c r="DL107" s="48"/>
      <c r="DM107" s="48"/>
      <c r="DN107" s="48"/>
      <c r="DO107" s="48"/>
      <c r="DP107" s="48"/>
      <c r="DQ107" s="48"/>
      <c r="DR107" s="48"/>
      <c r="DS107" s="48"/>
      <c r="DT107" s="48"/>
      <c r="DU107" s="48"/>
      <c r="DV107" s="48"/>
      <c r="DW107" s="48"/>
      <c r="DX107" s="48"/>
      <c r="DY107" s="48"/>
      <c r="DZ107" s="48"/>
      <c r="EA107" s="48"/>
      <c r="EB107" s="48"/>
      <c r="EC107" s="48"/>
      <c r="ED107" s="48"/>
      <c r="EE107" s="48"/>
      <c r="EF107" s="48"/>
      <c r="EG107" s="48"/>
      <c r="EH107" s="48"/>
      <c r="EI107" s="48"/>
      <c r="EJ107" s="48"/>
      <c r="EK107" s="48"/>
      <c r="EL107" s="48"/>
      <c r="EM107" s="48"/>
      <c r="EN107" s="48"/>
      <c r="EO107" s="48"/>
      <c r="EP107" s="48"/>
      <c r="EQ107" s="48"/>
      <c r="ER107" s="48"/>
      <c r="ES107" s="48"/>
      <c r="ET107" s="48"/>
      <c r="EU107" s="48"/>
      <c r="EV107" s="48"/>
      <c r="EW107" s="48"/>
      <c r="EX107" s="48"/>
      <c r="EY107" s="48"/>
      <c r="EZ107" s="48"/>
      <c r="FA107" s="48"/>
      <c r="FB107" s="48"/>
      <c r="FC107" s="48"/>
      <c r="FD107" s="48"/>
      <c r="FE107" s="48"/>
      <c r="FF107" s="48"/>
      <c r="FG107" s="48"/>
      <c r="FH107" s="48"/>
      <c r="FI107" s="48"/>
      <c r="FJ107" s="48"/>
      <c r="FK107" s="48"/>
      <c r="FL107" s="48"/>
      <c r="FM107" s="48"/>
      <c r="FN107" s="48"/>
      <c r="FO107" s="48"/>
      <c r="FP107" s="48"/>
      <c r="FQ107" s="48"/>
    </row>
    <row r="108" spans="1:173" ht="22.8">
      <c r="A108" s="46"/>
      <c r="B108" s="46">
        <v>76</v>
      </c>
      <c r="C108" s="46"/>
      <c r="D108" s="46"/>
      <c r="E108" s="107" t="s">
        <v>2549</v>
      </c>
      <c r="F108" s="551" t="s">
        <v>801</v>
      </c>
      <c r="G108" s="297"/>
      <c r="H108" s="360">
        <v>45627</v>
      </c>
      <c r="I108" s="421"/>
      <c r="J108" s="421"/>
      <c r="K108" s="256"/>
      <c r="L108" s="444" t="s">
        <v>606</v>
      </c>
      <c r="M108" s="247" t="s">
        <v>103</v>
      </c>
      <c r="N108" s="250"/>
      <c r="O108" s="254" t="s">
        <v>69</v>
      </c>
      <c r="P108" s="254" t="s">
        <v>609</v>
      </c>
      <c r="Q108" s="254" t="s">
        <v>71</v>
      </c>
      <c r="R108" s="254"/>
      <c r="S108" s="254" t="s">
        <v>135</v>
      </c>
      <c r="T108" s="254" t="s">
        <v>135</v>
      </c>
      <c r="U108" s="254" t="s">
        <v>136</v>
      </c>
      <c r="V108" s="254" t="s">
        <v>610</v>
      </c>
      <c r="W108" s="260"/>
      <c r="X108" s="46" t="s">
        <v>77</v>
      </c>
      <c r="Y108" s="254" t="s">
        <v>612</v>
      </c>
      <c r="Z108" s="254" t="s">
        <v>108</v>
      </c>
      <c r="AA108" s="46">
        <v>3</v>
      </c>
      <c r="AB108" s="46">
        <v>5</v>
      </c>
      <c r="AC108" s="46">
        <v>3</v>
      </c>
      <c r="AD108" s="46">
        <v>5</v>
      </c>
      <c r="AE108" s="46">
        <v>1</v>
      </c>
      <c r="AF108" s="46">
        <v>1</v>
      </c>
      <c r="AG108" s="46">
        <v>3</v>
      </c>
      <c r="AH108" s="248">
        <f t="shared" si="22"/>
        <v>315</v>
      </c>
      <c r="AI108" s="46">
        <v>5</v>
      </c>
      <c r="AJ108" s="46">
        <v>5</v>
      </c>
      <c r="AK108" s="46">
        <v>2</v>
      </c>
      <c r="AL108" s="46">
        <v>5</v>
      </c>
      <c r="AM108" s="46">
        <v>3</v>
      </c>
      <c r="AN108" s="46">
        <v>3</v>
      </c>
      <c r="AO108" s="46">
        <v>5</v>
      </c>
      <c r="AP108" s="46">
        <f t="shared" si="23"/>
        <v>420</v>
      </c>
      <c r="AQ108" s="46">
        <f t="shared" si="24"/>
        <v>735</v>
      </c>
      <c r="AR108" s="298" t="s">
        <v>802</v>
      </c>
      <c r="AS108" s="298"/>
      <c r="AT108" s="439"/>
      <c r="AU108" s="46"/>
      <c r="AV108" s="46"/>
      <c r="AW108" s="46"/>
      <c r="AX108" s="46"/>
      <c r="AY108" s="46"/>
      <c r="AZ108" s="46"/>
      <c r="BA108" s="46"/>
      <c r="BB108" s="46"/>
      <c r="BC108" s="46"/>
      <c r="BD108" s="507">
        <f t="shared" si="25"/>
        <v>0</v>
      </c>
      <c r="BE108" s="46"/>
      <c r="BF108" s="55"/>
      <c r="BG108" s="755" t="s">
        <v>207</v>
      </c>
      <c r="BH108" s="299"/>
      <c r="BI108" s="300"/>
      <c r="BJ108" s="300"/>
    </row>
    <row r="109" spans="1:173" ht="92.4">
      <c r="A109" s="46"/>
      <c r="B109" s="46">
        <v>16</v>
      </c>
      <c r="C109" s="46"/>
      <c r="D109" s="46"/>
      <c r="E109" s="107" t="s">
        <v>303</v>
      </c>
      <c r="F109" s="578" t="s">
        <v>2371</v>
      </c>
      <c r="G109" s="578" t="s">
        <v>2372</v>
      </c>
      <c r="H109" s="360" t="s">
        <v>70</v>
      </c>
      <c r="I109" s="421">
        <v>45659</v>
      </c>
      <c r="J109" s="421" t="s">
        <v>70</v>
      </c>
      <c r="K109" s="256">
        <f ca="1">TODAY()-I109</f>
        <v>334</v>
      </c>
      <c r="L109" s="444" t="s">
        <v>697</v>
      </c>
      <c r="M109" s="251" t="s">
        <v>193</v>
      </c>
      <c r="N109" s="250"/>
      <c r="O109" s="254" t="s">
        <v>114</v>
      </c>
      <c r="P109" s="254" t="s">
        <v>104</v>
      </c>
      <c r="Q109" s="254" t="s">
        <v>227</v>
      </c>
      <c r="R109" s="254" t="s">
        <v>305</v>
      </c>
      <c r="S109" s="254" t="s">
        <v>221</v>
      </c>
      <c r="T109" s="254" t="s">
        <v>306</v>
      </c>
      <c r="U109" s="254" t="s">
        <v>307</v>
      </c>
      <c r="V109" s="254" t="s">
        <v>94</v>
      </c>
      <c r="W109" s="254"/>
      <c r="X109" s="46" t="s">
        <v>77</v>
      </c>
      <c r="Y109" s="46" t="s">
        <v>138</v>
      </c>
      <c r="Z109" s="345"/>
      <c r="AA109" s="46">
        <v>5</v>
      </c>
      <c r="AB109" s="46">
        <v>5</v>
      </c>
      <c r="AC109" s="46">
        <v>5</v>
      </c>
      <c r="AD109" s="46">
        <v>5</v>
      </c>
      <c r="AE109" s="46">
        <v>0</v>
      </c>
      <c r="AF109" s="46">
        <v>3</v>
      </c>
      <c r="AG109" s="46">
        <v>5</v>
      </c>
      <c r="AH109" s="248">
        <f t="shared" si="22"/>
        <v>420</v>
      </c>
      <c r="AI109" s="46"/>
      <c r="AJ109" s="46"/>
      <c r="AK109" s="46"/>
      <c r="AL109" s="46"/>
      <c r="AM109" s="46"/>
      <c r="AN109" s="46"/>
      <c r="AO109" s="46"/>
      <c r="AP109" s="46">
        <f t="shared" si="23"/>
        <v>0</v>
      </c>
      <c r="AQ109" s="46">
        <f t="shared" si="24"/>
        <v>420</v>
      </c>
      <c r="AR109" s="122" t="s">
        <v>2373</v>
      </c>
      <c r="AS109" s="122" t="s">
        <v>2374</v>
      </c>
      <c r="AT109" s="254"/>
      <c r="AU109" s="261" t="s">
        <v>903</v>
      </c>
      <c r="AV109" s="122" t="s">
        <v>2375</v>
      </c>
      <c r="AW109" s="254"/>
      <c r="AX109" s="254"/>
      <c r="AY109" s="254"/>
      <c r="AZ109" s="254"/>
      <c r="BA109" s="254"/>
      <c r="BB109" s="254"/>
      <c r="BC109" s="254"/>
      <c r="BD109" s="507">
        <f t="shared" si="25"/>
        <v>0</v>
      </c>
      <c r="BE109" s="261"/>
      <c r="BF109" s="261"/>
      <c r="BG109" s="252" t="s">
        <v>130</v>
      </c>
      <c r="BH109" s="122" t="s">
        <v>2378</v>
      </c>
    </row>
    <row r="110" spans="1:173" ht="52.8" customHeight="1">
      <c r="A110" s="46" t="s">
        <v>518</v>
      </c>
      <c r="B110" s="46">
        <v>107</v>
      </c>
      <c r="C110" s="46"/>
      <c r="D110" s="46"/>
      <c r="E110" s="765" t="s">
        <v>519</v>
      </c>
      <c r="F110" s="763" t="s">
        <v>520</v>
      </c>
      <c r="G110" s="772" t="s">
        <v>2423</v>
      </c>
      <c r="H110" s="360">
        <v>45658</v>
      </c>
      <c r="I110" s="360"/>
      <c r="J110" s="360"/>
      <c r="K110" s="256"/>
      <c r="L110" s="444" t="s">
        <v>691</v>
      </c>
      <c r="M110" s="247" t="s">
        <v>85</v>
      </c>
      <c r="N110" s="247" t="s">
        <v>86</v>
      </c>
      <c r="O110" s="254" t="s">
        <v>631</v>
      </c>
      <c r="P110" s="254" t="s">
        <v>609</v>
      </c>
      <c r="Q110" s="252" t="s">
        <v>116</v>
      </c>
      <c r="R110" s="254" t="s">
        <v>953</v>
      </c>
      <c r="S110" s="254" t="s">
        <v>521</v>
      </c>
      <c r="T110" s="254" t="s">
        <v>522</v>
      </c>
      <c r="U110" s="254" t="s">
        <v>411</v>
      </c>
      <c r="V110" s="254" t="s">
        <v>635</v>
      </c>
      <c r="W110" s="248" t="s">
        <v>107</v>
      </c>
      <c r="X110" s="46" t="s">
        <v>77</v>
      </c>
      <c r="Y110" s="46" t="s">
        <v>78</v>
      </c>
      <c r="Z110" s="254" t="s">
        <v>613</v>
      </c>
      <c r="AA110" s="252">
        <v>2</v>
      </c>
      <c r="AB110" s="252">
        <v>1</v>
      </c>
      <c r="AC110" s="252">
        <v>1</v>
      </c>
      <c r="AD110" s="252">
        <v>5</v>
      </c>
      <c r="AE110" s="252">
        <v>1</v>
      </c>
      <c r="AF110" s="252">
        <v>5</v>
      </c>
      <c r="AG110" s="252">
        <v>3</v>
      </c>
      <c r="AH110" s="248">
        <f t="shared" si="22"/>
        <v>270</v>
      </c>
      <c r="AI110" s="46">
        <v>5</v>
      </c>
      <c r="AJ110" s="46">
        <v>5</v>
      </c>
      <c r="AK110" s="46">
        <v>4</v>
      </c>
      <c r="AL110" s="46">
        <v>1</v>
      </c>
      <c r="AM110" s="46">
        <v>3</v>
      </c>
      <c r="AN110" s="46">
        <v>5</v>
      </c>
      <c r="AO110" s="46">
        <v>3</v>
      </c>
      <c r="AP110" s="46">
        <f t="shared" si="23"/>
        <v>390</v>
      </c>
      <c r="AQ110" s="46">
        <f t="shared" si="24"/>
        <v>660</v>
      </c>
      <c r="AR110" s="44" t="s">
        <v>954</v>
      </c>
      <c r="AS110" s="44"/>
      <c r="AT110" s="439"/>
      <c r="AU110" s="248"/>
      <c r="AV110" s="248" t="s">
        <v>524</v>
      </c>
      <c r="AW110" s="248"/>
      <c r="AX110" s="248"/>
      <c r="AY110" s="248"/>
      <c r="AZ110" s="248"/>
      <c r="BA110" s="248"/>
      <c r="BB110" s="248"/>
      <c r="BC110" s="248"/>
      <c r="BD110" s="507">
        <f t="shared" si="25"/>
        <v>0</v>
      </c>
      <c r="BE110" s="248"/>
      <c r="BF110" s="248"/>
      <c r="BG110" s="252" t="s">
        <v>207</v>
      </c>
      <c r="BH110" s="285"/>
      <c r="BI110" s="299"/>
      <c r="BJ110" s="299"/>
      <c r="BK110" s="299"/>
      <c r="BL110" s="299"/>
      <c r="BM110" s="299"/>
      <c r="BN110" s="299"/>
      <c r="BO110" s="299"/>
      <c r="BP110" s="299"/>
      <c r="BQ110" s="299"/>
      <c r="BR110" s="299"/>
      <c r="BS110" s="299"/>
      <c r="BT110" s="299"/>
      <c r="BU110" s="299"/>
      <c r="BV110" s="299"/>
      <c r="BW110" s="299"/>
      <c r="BX110" s="299"/>
      <c r="BY110" s="299"/>
      <c r="BZ110" s="299"/>
      <c r="CA110" s="299"/>
      <c r="CB110" s="299"/>
      <c r="CC110" s="299"/>
      <c r="CD110" s="299"/>
      <c r="CE110" s="299"/>
      <c r="CF110" s="299"/>
      <c r="CG110" s="299"/>
      <c r="CH110" s="299"/>
      <c r="CI110" s="299"/>
      <c r="CJ110" s="299"/>
      <c r="CK110" s="299"/>
      <c r="CL110" s="299"/>
      <c r="CM110" s="299"/>
      <c r="CN110" s="299"/>
      <c r="CO110" s="299"/>
      <c r="CP110" s="299"/>
      <c r="CQ110" s="299"/>
      <c r="CR110" s="299"/>
      <c r="CS110" s="299"/>
      <c r="CT110" s="299"/>
      <c r="CU110" s="299"/>
      <c r="CV110" s="299"/>
      <c r="CW110" s="299"/>
      <c r="CX110" s="299"/>
      <c r="CY110" s="299"/>
      <c r="CZ110" s="299"/>
      <c r="DA110" s="299"/>
      <c r="DB110" s="299"/>
      <c r="DC110" s="299"/>
      <c r="DD110" s="299"/>
      <c r="DE110" s="299"/>
      <c r="DF110" s="299"/>
      <c r="DG110" s="299"/>
      <c r="DH110" s="299"/>
      <c r="DI110" s="299"/>
      <c r="DJ110" s="299"/>
      <c r="DK110" s="299"/>
      <c r="DL110" s="299"/>
      <c r="DM110" s="299"/>
      <c r="DN110" s="299"/>
      <c r="DO110" s="299"/>
      <c r="DP110" s="299"/>
      <c r="DQ110" s="299"/>
      <c r="DR110" s="299"/>
      <c r="DS110" s="299"/>
      <c r="DT110" s="299"/>
      <c r="DU110" s="299"/>
      <c r="DV110" s="299"/>
      <c r="DW110" s="299"/>
      <c r="DX110" s="299"/>
      <c r="DY110" s="299"/>
      <c r="DZ110" s="299"/>
      <c r="EA110" s="299"/>
      <c r="EB110" s="299"/>
      <c r="EC110" s="299"/>
      <c r="ED110" s="299"/>
      <c r="EE110" s="299"/>
      <c r="EF110" s="299"/>
      <c r="EG110" s="299"/>
      <c r="EH110" s="299"/>
      <c r="EI110" s="299"/>
      <c r="EJ110" s="299"/>
      <c r="EK110" s="299"/>
      <c r="EL110" s="299"/>
      <c r="EM110" s="299"/>
      <c r="EN110" s="299"/>
      <c r="EO110" s="299"/>
      <c r="EP110" s="299"/>
      <c r="EQ110" s="299"/>
      <c r="ER110" s="299"/>
      <c r="ES110" s="299"/>
      <c r="ET110" s="299"/>
      <c r="EU110" s="299"/>
      <c r="EV110" s="299"/>
      <c r="EW110" s="299"/>
      <c r="EX110" s="299"/>
      <c r="EY110" s="299"/>
      <c r="EZ110" s="299"/>
      <c r="FA110" s="299"/>
      <c r="FB110" s="299"/>
      <c r="FC110" s="299"/>
      <c r="FD110" s="299"/>
      <c r="FE110" s="299"/>
      <c r="FF110" s="299"/>
      <c r="FG110" s="299"/>
      <c r="FH110" s="299"/>
      <c r="FI110" s="299"/>
      <c r="FJ110" s="299"/>
      <c r="FK110" s="299"/>
      <c r="FL110" s="299"/>
      <c r="FM110" s="299"/>
      <c r="FN110" s="299"/>
      <c r="FO110" s="299"/>
      <c r="FP110" s="299"/>
      <c r="FQ110" s="299"/>
    </row>
    <row r="111" spans="1:173" ht="22.95" customHeight="1">
      <c r="A111" s="46" t="s">
        <v>370</v>
      </c>
      <c r="B111" s="46">
        <v>78</v>
      </c>
      <c r="C111" s="46"/>
      <c r="D111" s="46"/>
      <c r="E111" s="107" t="s">
        <v>371</v>
      </c>
      <c r="F111" s="578" t="s">
        <v>372</v>
      </c>
      <c r="G111" s="107"/>
      <c r="H111" s="360">
        <v>45627</v>
      </c>
      <c r="I111" s="421"/>
      <c r="J111" s="421"/>
      <c r="K111" s="256"/>
      <c r="L111" s="613" t="s">
        <v>697</v>
      </c>
      <c r="M111" s="247" t="s">
        <v>68</v>
      </c>
      <c r="N111" s="247"/>
      <c r="O111" s="254" t="s">
        <v>194</v>
      </c>
      <c r="P111" s="254" t="s">
        <v>609</v>
      </c>
      <c r="Q111" s="254" t="s">
        <v>195</v>
      </c>
      <c r="R111" s="254" t="s">
        <v>213</v>
      </c>
      <c r="S111" s="254" t="s">
        <v>135</v>
      </c>
      <c r="T111" s="254" t="s">
        <v>728</v>
      </c>
      <c r="U111" s="254" t="s">
        <v>658</v>
      </c>
      <c r="V111" s="254" t="s">
        <v>75</v>
      </c>
      <c r="W111" s="248" t="s">
        <v>213</v>
      </c>
      <c r="X111" s="46" t="s">
        <v>77</v>
      </c>
      <c r="Y111" s="254" t="s">
        <v>612</v>
      </c>
      <c r="Z111" s="254" t="s">
        <v>79</v>
      </c>
      <c r="AA111" s="254">
        <v>3</v>
      </c>
      <c r="AB111" s="254">
        <v>5</v>
      </c>
      <c r="AC111" s="254">
        <v>3</v>
      </c>
      <c r="AD111" s="254">
        <v>5</v>
      </c>
      <c r="AE111" s="254">
        <v>0</v>
      </c>
      <c r="AF111" s="254">
        <v>1</v>
      </c>
      <c r="AG111" s="254">
        <v>5</v>
      </c>
      <c r="AH111" s="248">
        <f t="shared" si="22"/>
        <v>330</v>
      </c>
      <c r="AI111" s="254">
        <v>4</v>
      </c>
      <c r="AJ111" s="254">
        <v>5</v>
      </c>
      <c r="AK111" s="254">
        <v>2</v>
      </c>
      <c r="AL111" s="254">
        <v>3</v>
      </c>
      <c r="AM111" s="254">
        <v>3</v>
      </c>
      <c r="AN111" s="254">
        <v>3</v>
      </c>
      <c r="AO111" s="254">
        <v>5</v>
      </c>
      <c r="AP111" s="49">
        <f t="shared" si="23"/>
        <v>375</v>
      </c>
      <c r="AQ111" s="46">
        <f t="shared" si="24"/>
        <v>705</v>
      </c>
      <c r="AR111" s="328" t="s">
        <v>729</v>
      </c>
      <c r="AS111" s="713" t="s">
        <v>2196</v>
      </c>
      <c r="AT111" s="439"/>
      <c r="AU111" s="507"/>
      <c r="AV111" s="254" t="s">
        <v>375</v>
      </c>
      <c r="AW111" s="507"/>
      <c r="AX111" s="254"/>
      <c r="AY111" s="254"/>
      <c r="AZ111" s="254"/>
      <c r="BA111" s="254"/>
      <c r="BB111" s="254"/>
      <c r="BC111" s="254"/>
      <c r="BD111" s="507">
        <f t="shared" si="25"/>
        <v>0</v>
      </c>
      <c r="BE111" s="261"/>
      <c r="BF111" s="633"/>
      <c r="BG111" s="634" t="s">
        <v>207</v>
      </c>
      <c r="BI111" s="300"/>
      <c r="BJ111" s="300"/>
    </row>
    <row r="112" spans="1:173" ht="44.55" customHeight="1">
      <c r="A112" s="46"/>
      <c r="B112" s="46">
        <v>113</v>
      </c>
      <c r="C112" s="46"/>
      <c r="D112" s="46"/>
      <c r="E112" s="107" t="s">
        <v>500</v>
      </c>
      <c r="F112" s="578" t="s">
        <v>501</v>
      </c>
      <c r="G112" s="107"/>
      <c r="H112" s="360">
        <v>45627</v>
      </c>
      <c r="I112" s="360"/>
      <c r="J112" s="256"/>
      <c r="K112" s="256"/>
      <c r="L112" s="444" t="s">
        <v>606</v>
      </c>
      <c r="M112" s="247" t="s">
        <v>103</v>
      </c>
      <c r="N112" s="247"/>
      <c r="O112" s="254" t="s">
        <v>114</v>
      </c>
      <c r="P112" s="254" t="s">
        <v>609</v>
      </c>
      <c r="Q112" s="254" t="s">
        <v>227</v>
      </c>
      <c r="R112" s="254"/>
      <c r="S112" s="254" t="s">
        <v>105</v>
      </c>
      <c r="T112" s="254" t="s">
        <v>487</v>
      </c>
      <c r="U112" s="254"/>
      <c r="V112" s="254" t="s">
        <v>610</v>
      </c>
      <c r="W112" s="247"/>
      <c r="X112" s="46" t="s">
        <v>77</v>
      </c>
      <c r="Y112" s="46" t="s">
        <v>612</v>
      </c>
      <c r="Z112" s="254" t="s">
        <v>108</v>
      </c>
      <c r="AA112" s="247">
        <v>3</v>
      </c>
      <c r="AB112" s="247">
        <v>1</v>
      </c>
      <c r="AC112" s="247">
        <v>5</v>
      </c>
      <c r="AD112" s="247">
        <v>5</v>
      </c>
      <c r="AE112" s="247">
        <v>3</v>
      </c>
      <c r="AF112" s="247">
        <v>5</v>
      </c>
      <c r="AG112" s="247">
        <v>5</v>
      </c>
      <c r="AH112" s="248">
        <f t="shared" si="22"/>
        <v>405</v>
      </c>
      <c r="AI112" s="247">
        <v>3</v>
      </c>
      <c r="AJ112" s="247">
        <v>2</v>
      </c>
      <c r="AK112" s="247">
        <v>1</v>
      </c>
      <c r="AL112" s="247">
        <v>3</v>
      </c>
      <c r="AM112" s="247">
        <v>1</v>
      </c>
      <c r="AN112" s="247">
        <v>1</v>
      </c>
      <c r="AO112" s="247">
        <v>1</v>
      </c>
      <c r="AP112" s="46">
        <f t="shared" si="23"/>
        <v>180</v>
      </c>
      <c r="AQ112" s="46">
        <f t="shared" si="24"/>
        <v>585</v>
      </c>
      <c r="AR112" s="107" t="s">
        <v>502</v>
      </c>
      <c r="AS112" s="107"/>
      <c r="AT112" s="439"/>
      <c r="AU112" s="261"/>
      <c r="AV112" s="261"/>
      <c r="AW112" s="261"/>
      <c r="AX112" s="261"/>
      <c r="AY112" s="261"/>
      <c r="AZ112" s="261"/>
      <c r="BA112" s="261"/>
      <c r="BB112" s="261"/>
      <c r="BC112" s="261"/>
      <c r="BD112" s="507">
        <f t="shared" si="25"/>
        <v>0</v>
      </c>
      <c r="BE112" s="261"/>
      <c r="BF112" s="261"/>
      <c r="BG112" s="252" t="s">
        <v>207</v>
      </c>
      <c r="BI112" s="54"/>
      <c r="BJ112" s="54"/>
    </row>
    <row r="113" spans="1:173" s="649" customFormat="1" ht="63.45" customHeight="1">
      <c r="A113" s="46"/>
      <c r="B113" s="46">
        <v>114</v>
      </c>
      <c r="C113" s="49"/>
      <c r="D113" s="46"/>
      <c r="E113" s="107" t="s">
        <v>533</v>
      </c>
      <c r="F113" s="583" t="s">
        <v>2324</v>
      </c>
      <c r="G113" s="114" t="s">
        <v>2323</v>
      </c>
      <c r="H113" s="360">
        <v>45658</v>
      </c>
      <c r="I113" s="360"/>
      <c r="J113" s="360"/>
      <c r="K113" s="256"/>
      <c r="L113" s="444" t="s">
        <v>606</v>
      </c>
      <c r="M113" s="249" t="s">
        <v>68</v>
      </c>
      <c r="N113" s="250" t="s">
        <v>86</v>
      </c>
      <c r="O113" s="254" t="s">
        <v>69</v>
      </c>
      <c r="P113" s="254" t="s">
        <v>609</v>
      </c>
      <c r="Q113" s="254" t="s">
        <v>535</v>
      </c>
      <c r="R113" s="254" t="s">
        <v>620</v>
      </c>
      <c r="S113" s="254" t="s">
        <v>345</v>
      </c>
      <c r="T113" s="254" t="s">
        <v>345</v>
      </c>
      <c r="U113" s="254" t="s">
        <v>70</v>
      </c>
      <c r="V113" s="254" t="s">
        <v>75</v>
      </c>
      <c r="W113" s="254" t="s">
        <v>85</v>
      </c>
      <c r="X113" s="46" t="s">
        <v>77</v>
      </c>
      <c r="Y113" s="46" t="s">
        <v>138</v>
      </c>
      <c r="Z113" s="254" t="s">
        <v>2325</v>
      </c>
      <c r="AA113" s="46">
        <v>3</v>
      </c>
      <c r="AB113" s="46">
        <v>1</v>
      </c>
      <c r="AC113" s="46">
        <v>4</v>
      </c>
      <c r="AD113" s="46">
        <v>5</v>
      </c>
      <c r="AE113" s="46">
        <v>5</v>
      </c>
      <c r="AF113" s="46">
        <v>3</v>
      </c>
      <c r="AG113" s="46">
        <v>3</v>
      </c>
      <c r="AH113" s="248">
        <f t="shared" si="22"/>
        <v>360</v>
      </c>
      <c r="AI113" s="46">
        <v>3</v>
      </c>
      <c r="AJ113" s="46">
        <v>2</v>
      </c>
      <c r="AK113" s="46">
        <v>5</v>
      </c>
      <c r="AL113" s="46">
        <v>1</v>
      </c>
      <c r="AM113" s="46">
        <v>1</v>
      </c>
      <c r="AN113" s="46">
        <v>1</v>
      </c>
      <c r="AO113" s="46">
        <v>1</v>
      </c>
      <c r="AP113" s="46">
        <f t="shared" si="23"/>
        <v>210</v>
      </c>
      <c r="AQ113" s="46">
        <f t="shared" si="24"/>
        <v>570</v>
      </c>
      <c r="AR113" s="132" t="s">
        <v>471</v>
      </c>
      <c r="AS113" s="132" t="s">
        <v>2326</v>
      </c>
      <c r="AT113" s="439"/>
      <c r="AU113" s="46"/>
      <c r="AV113" s="254" t="s">
        <v>2327</v>
      </c>
      <c r="AW113" s="46"/>
      <c r="AX113" s="46"/>
      <c r="AY113" s="46"/>
      <c r="AZ113" s="46"/>
      <c r="BA113" s="46"/>
      <c r="BB113" s="46"/>
      <c r="BC113" s="46"/>
      <c r="BD113" s="507">
        <f t="shared" si="25"/>
        <v>0</v>
      </c>
      <c r="BE113" s="46"/>
      <c r="BF113" s="307"/>
      <c r="BG113" s="357" t="s">
        <v>207</v>
      </c>
      <c r="BH113" s="299"/>
      <c r="BI113" s="48"/>
      <c r="BJ113" s="48"/>
      <c r="BK113" s="48"/>
      <c r="BL113" s="48"/>
      <c r="BM113" s="48"/>
      <c r="BN113" s="48"/>
      <c r="BO113" s="48"/>
      <c r="BP113" s="48"/>
      <c r="BQ113" s="48"/>
      <c r="BR113" s="48"/>
      <c r="BS113" s="48"/>
      <c r="BT113" s="48"/>
      <c r="BU113" s="48"/>
      <c r="BV113" s="48"/>
      <c r="BW113" s="48"/>
      <c r="BX113" s="48"/>
      <c r="BY113" s="48"/>
      <c r="BZ113" s="48"/>
      <c r="CA113" s="48"/>
      <c r="CB113" s="48"/>
      <c r="CC113" s="48"/>
      <c r="CD113" s="48"/>
      <c r="CE113" s="48"/>
      <c r="CF113" s="48"/>
      <c r="CG113" s="48"/>
      <c r="CH113" s="48"/>
      <c r="CI113" s="48"/>
      <c r="CJ113" s="48"/>
      <c r="CK113" s="48"/>
      <c r="CL113" s="48"/>
      <c r="CM113" s="48"/>
      <c r="CN113" s="48"/>
      <c r="CO113" s="48"/>
      <c r="CP113" s="48"/>
      <c r="CQ113" s="48"/>
      <c r="CR113" s="48"/>
      <c r="CS113" s="48"/>
      <c r="CT113" s="48"/>
      <c r="CU113" s="48"/>
      <c r="CV113" s="48"/>
      <c r="CW113" s="48"/>
      <c r="CX113" s="48"/>
      <c r="CY113" s="48"/>
      <c r="CZ113" s="48"/>
      <c r="DA113" s="48"/>
      <c r="DB113" s="48"/>
      <c r="DC113" s="48"/>
      <c r="DD113" s="48"/>
      <c r="DE113" s="48"/>
      <c r="DF113" s="48"/>
      <c r="DG113" s="48"/>
      <c r="DH113" s="48"/>
      <c r="DI113" s="48"/>
      <c r="DJ113" s="48"/>
      <c r="DK113" s="48"/>
      <c r="DL113" s="48"/>
      <c r="DM113" s="48"/>
      <c r="DN113" s="48"/>
      <c r="DO113" s="48"/>
      <c r="DP113" s="48"/>
      <c r="DQ113" s="48"/>
      <c r="DR113" s="48"/>
      <c r="DS113" s="48"/>
      <c r="DT113" s="48"/>
      <c r="DU113" s="48"/>
      <c r="DV113" s="48"/>
      <c r="DW113" s="48"/>
      <c r="DX113" s="48"/>
      <c r="DY113" s="48"/>
      <c r="DZ113" s="48"/>
      <c r="EA113" s="48"/>
      <c r="EB113" s="48"/>
      <c r="EC113" s="48"/>
      <c r="ED113" s="48"/>
      <c r="EE113" s="48"/>
      <c r="EF113" s="48"/>
      <c r="EG113" s="48"/>
      <c r="EH113" s="48"/>
      <c r="EI113" s="48"/>
      <c r="EJ113" s="48"/>
      <c r="EK113" s="48"/>
      <c r="EL113" s="48"/>
      <c r="EM113" s="48"/>
      <c r="EN113" s="48"/>
      <c r="EO113" s="48"/>
      <c r="EP113" s="48"/>
      <c r="EQ113" s="48"/>
      <c r="ER113" s="48"/>
      <c r="ES113" s="48"/>
      <c r="ET113" s="48"/>
      <c r="EU113" s="48"/>
      <c r="EV113" s="48"/>
      <c r="EW113" s="48"/>
      <c r="EX113" s="48"/>
      <c r="EY113" s="48"/>
      <c r="EZ113" s="48"/>
      <c r="FA113" s="48"/>
      <c r="FB113" s="48"/>
      <c r="FC113" s="48"/>
      <c r="FD113" s="48"/>
      <c r="FE113" s="48"/>
      <c r="FF113" s="48"/>
      <c r="FG113" s="48"/>
      <c r="FH113" s="48"/>
      <c r="FI113" s="48"/>
      <c r="FJ113" s="48"/>
      <c r="FK113" s="48"/>
      <c r="FL113" s="48"/>
      <c r="FM113" s="48"/>
      <c r="FN113" s="48"/>
      <c r="FO113" s="48"/>
      <c r="FP113" s="48"/>
      <c r="FQ113" s="48"/>
    </row>
    <row r="114" spans="1:173" ht="34.950000000000003" customHeight="1">
      <c r="A114" s="46"/>
      <c r="B114" s="46">
        <v>115</v>
      </c>
      <c r="C114" s="46"/>
      <c r="D114" s="46"/>
      <c r="E114" s="114" t="s">
        <v>529</v>
      </c>
      <c r="F114" s="583" t="s">
        <v>530</v>
      </c>
      <c r="G114" s="114"/>
      <c r="H114" s="360">
        <v>45658</v>
      </c>
      <c r="I114" s="360"/>
      <c r="J114" s="360"/>
      <c r="K114" s="256"/>
      <c r="L114" s="444" t="s">
        <v>606</v>
      </c>
      <c r="M114" s="250" t="s">
        <v>169</v>
      </c>
      <c r="N114" s="250" t="s">
        <v>86</v>
      </c>
      <c r="O114" s="254" t="s">
        <v>114</v>
      </c>
      <c r="P114" s="254" t="s">
        <v>609</v>
      </c>
      <c r="Q114" s="254" t="s">
        <v>531</v>
      </c>
      <c r="R114" s="254" t="s">
        <v>883</v>
      </c>
      <c r="S114" s="254" t="s">
        <v>345</v>
      </c>
      <c r="T114" s="254" t="s">
        <v>345</v>
      </c>
      <c r="U114" s="254" t="s">
        <v>70</v>
      </c>
      <c r="V114" s="254" t="s">
        <v>2170</v>
      </c>
      <c r="W114" s="254" t="s">
        <v>85</v>
      </c>
      <c r="X114" s="46" t="s">
        <v>77</v>
      </c>
      <c r="Y114" s="46" t="s">
        <v>612</v>
      </c>
      <c r="Z114" s="254" t="s">
        <v>613</v>
      </c>
      <c r="AA114" s="46">
        <v>3</v>
      </c>
      <c r="AB114" s="46">
        <v>1</v>
      </c>
      <c r="AC114" s="46">
        <v>3</v>
      </c>
      <c r="AD114" s="46">
        <v>5</v>
      </c>
      <c r="AE114" s="46">
        <v>1</v>
      </c>
      <c r="AF114" s="46">
        <v>3</v>
      </c>
      <c r="AG114" s="46">
        <v>3</v>
      </c>
      <c r="AH114" s="248">
        <f t="shared" si="22"/>
        <v>285</v>
      </c>
      <c r="AI114" s="46">
        <v>5</v>
      </c>
      <c r="AJ114" s="46">
        <v>5</v>
      </c>
      <c r="AK114" s="46">
        <v>3</v>
      </c>
      <c r="AL114" s="46">
        <v>1</v>
      </c>
      <c r="AM114" s="46">
        <v>1</v>
      </c>
      <c r="AN114" s="46">
        <v>3</v>
      </c>
      <c r="AO114" s="46">
        <v>1</v>
      </c>
      <c r="AP114" s="46">
        <f t="shared" si="23"/>
        <v>285</v>
      </c>
      <c r="AQ114" s="46">
        <f t="shared" si="24"/>
        <v>570</v>
      </c>
      <c r="AR114" s="132" t="s">
        <v>909</v>
      </c>
      <c r="AS114" s="132" t="s">
        <v>2217</v>
      </c>
      <c r="AT114" s="439"/>
      <c r="AU114" s="46"/>
      <c r="AV114" s="46" t="s">
        <v>174</v>
      </c>
      <c r="AW114" s="46"/>
      <c r="AX114" s="46"/>
      <c r="AY114" s="46"/>
      <c r="AZ114" s="46"/>
      <c r="BA114" s="46"/>
      <c r="BB114" s="46"/>
      <c r="BC114" s="46"/>
      <c r="BD114" s="507">
        <f t="shared" si="25"/>
        <v>0</v>
      </c>
      <c r="BE114" s="46"/>
      <c r="BF114" s="46"/>
      <c r="BG114" s="252" t="s">
        <v>207</v>
      </c>
      <c r="BH114" s="285"/>
    </row>
    <row r="115" spans="1:173" s="299" customFormat="1" ht="54.6" customHeight="1">
      <c r="A115" s="46"/>
      <c r="B115" s="46">
        <v>22</v>
      </c>
      <c r="C115" s="46"/>
      <c r="D115" s="46"/>
      <c r="E115" s="107" t="s">
        <v>384</v>
      </c>
      <c r="F115" s="578" t="s">
        <v>385</v>
      </c>
      <c r="G115" s="578"/>
      <c r="H115" s="360">
        <v>44927</v>
      </c>
      <c r="I115" s="421">
        <v>45381</v>
      </c>
      <c r="J115" s="421">
        <v>45689</v>
      </c>
      <c r="K115" s="686">
        <f>$K$2-I115</f>
        <v>549</v>
      </c>
      <c r="L115" s="444" t="s">
        <v>711</v>
      </c>
      <c r="M115" s="247" t="s">
        <v>68</v>
      </c>
      <c r="N115" s="247"/>
      <c r="O115" s="254" t="s">
        <v>114</v>
      </c>
      <c r="P115" s="254" t="s">
        <v>104</v>
      </c>
      <c r="Q115" s="254" t="s">
        <v>116</v>
      </c>
      <c r="R115" s="254"/>
      <c r="S115" s="254" t="s">
        <v>105</v>
      </c>
      <c r="T115" s="254" t="s">
        <v>702</v>
      </c>
      <c r="U115" s="254" t="s">
        <v>703</v>
      </c>
      <c r="V115" s="254" t="s">
        <v>610</v>
      </c>
      <c r="W115" s="247" t="s">
        <v>361</v>
      </c>
      <c r="X115" s="46" t="s">
        <v>77</v>
      </c>
      <c r="Y115" s="46" t="s">
        <v>612</v>
      </c>
      <c r="Z115" s="247" t="s">
        <v>108</v>
      </c>
      <c r="AA115" s="247">
        <v>5</v>
      </c>
      <c r="AB115" s="247">
        <v>5</v>
      </c>
      <c r="AC115" s="247">
        <v>2</v>
      </c>
      <c r="AD115" s="247">
        <v>5</v>
      </c>
      <c r="AE115" s="247">
        <v>5</v>
      </c>
      <c r="AF115" s="247">
        <v>3</v>
      </c>
      <c r="AG115" s="247">
        <v>5</v>
      </c>
      <c r="AH115" s="248">
        <f t="shared" si="22"/>
        <v>450</v>
      </c>
      <c r="AI115" s="247">
        <v>4</v>
      </c>
      <c r="AJ115" s="247">
        <v>2</v>
      </c>
      <c r="AK115" s="247">
        <v>1</v>
      </c>
      <c r="AL115" s="247">
        <v>5</v>
      </c>
      <c r="AM115" s="247">
        <v>3</v>
      </c>
      <c r="AN115" s="247">
        <v>1</v>
      </c>
      <c r="AO115" s="247">
        <v>1</v>
      </c>
      <c r="AP115" s="46">
        <f t="shared" si="23"/>
        <v>255</v>
      </c>
      <c r="AQ115" s="46">
        <f t="shared" si="24"/>
        <v>705</v>
      </c>
      <c r="AR115" s="108" t="s">
        <v>2014</v>
      </c>
      <c r="AS115" s="108" t="s">
        <v>2015</v>
      </c>
      <c r="AT115" s="439">
        <f>(50000000*0.005/20)*12</f>
        <v>150000</v>
      </c>
      <c r="AU115" s="261"/>
      <c r="AV115" s="261" t="s">
        <v>2002</v>
      </c>
      <c r="AW115" s="261"/>
      <c r="AX115" s="261"/>
      <c r="AY115" s="261"/>
      <c r="AZ115" s="261"/>
      <c r="BA115" s="261"/>
      <c r="BB115" s="261"/>
      <c r="BC115" s="261"/>
      <c r="BD115" s="507">
        <f t="shared" si="25"/>
        <v>0</v>
      </c>
      <c r="BE115" s="261"/>
      <c r="BF115" s="633"/>
      <c r="BG115" s="634" t="s">
        <v>130</v>
      </c>
      <c r="BH115" s="48" t="s">
        <v>391</v>
      </c>
      <c r="BI115" s="48"/>
      <c r="BJ115" s="48"/>
    </row>
    <row r="116" spans="1:173" s="345" customFormat="1" ht="91.2">
      <c r="A116" s="46"/>
      <c r="B116" s="46">
        <v>25</v>
      </c>
      <c r="C116" s="46"/>
      <c r="D116" s="46"/>
      <c r="E116" s="107" t="s">
        <v>944</v>
      </c>
      <c r="F116" s="578" t="s">
        <v>945</v>
      </c>
      <c r="G116" s="578"/>
      <c r="H116" s="360">
        <v>45777</v>
      </c>
      <c r="I116" s="421">
        <v>45777</v>
      </c>
      <c r="J116" s="421" t="s">
        <v>70</v>
      </c>
      <c r="K116" s="256"/>
      <c r="L116" s="609" t="s">
        <v>697</v>
      </c>
      <c r="M116" s="252" t="s">
        <v>169</v>
      </c>
      <c r="N116" s="252" t="s">
        <v>86</v>
      </c>
      <c r="O116" s="254" t="s">
        <v>114</v>
      </c>
      <c r="P116" s="254" t="s">
        <v>104</v>
      </c>
      <c r="Q116" s="254" t="s">
        <v>71</v>
      </c>
      <c r="R116" s="254"/>
      <c r="S116" s="254" t="s">
        <v>1305</v>
      </c>
      <c r="T116" s="254" t="s">
        <v>872</v>
      </c>
      <c r="U116" s="254" t="s">
        <v>85</v>
      </c>
      <c r="V116" s="254" t="s">
        <v>635</v>
      </c>
      <c r="W116" s="254" t="s">
        <v>85</v>
      </c>
      <c r="X116" s="46" t="s">
        <v>77</v>
      </c>
      <c r="Y116" s="254" t="s">
        <v>612</v>
      </c>
      <c r="Z116" s="254" t="s">
        <v>613</v>
      </c>
      <c r="AA116" s="254">
        <v>5</v>
      </c>
      <c r="AB116" s="254">
        <v>5</v>
      </c>
      <c r="AC116" s="254">
        <v>4</v>
      </c>
      <c r="AD116" s="254">
        <v>5</v>
      </c>
      <c r="AE116" s="254">
        <v>0</v>
      </c>
      <c r="AF116" s="254">
        <v>3</v>
      </c>
      <c r="AG116" s="254">
        <v>5</v>
      </c>
      <c r="AH116" s="248">
        <f t="shared" si="22"/>
        <v>405</v>
      </c>
      <c r="AI116" s="254">
        <v>5</v>
      </c>
      <c r="AJ116" s="254">
        <v>5</v>
      </c>
      <c r="AK116" s="254">
        <v>4</v>
      </c>
      <c r="AL116" s="254">
        <v>1</v>
      </c>
      <c r="AM116" s="254">
        <v>1</v>
      </c>
      <c r="AN116" s="254">
        <v>3</v>
      </c>
      <c r="AO116" s="254">
        <v>1</v>
      </c>
      <c r="AP116" s="46">
        <f t="shared" si="23"/>
        <v>300</v>
      </c>
      <c r="AQ116" s="46">
        <f t="shared" si="24"/>
        <v>705</v>
      </c>
      <c r="AR116" s="132" t="s">
        <v>946</v>
      </c>
      <c r="AS116" s="122" t="s">
        <v>947</v>
      </c>
      <c r="AT116" s="254" t="s">
        <v>719</v>
      </c>
      <c r="AU116" s="254"/>
      <c r="AV116" s="255" t="s">
        <v>2005</v>
      </c>
      <c r="AW116" s="254"/>
      <c r="AX116" s="254"/>
      <c r="AY116" s="254"/>
      <c r="AZ116" s="254"/>
      <c r="BA116" s="254"/>
      <c r="BB116" s="254"/>
      <c r="BC116" s="254"/>
      <c r="BD116" s="507">
        <f t="shared" si="25"/>
        <v>0</v>
      </c>
      <c r="BE116" s="254"/>
      <c r="BF116" s="254"/>
      <c r="BG116" s="252" t="s">
        <v>153</v>
      </c>
      <c r="BH116" s="299"/>
      <c r="BI116" s="48"/>
      <c r="BJ116" s="48"/>
      <c r="BK116" s="48"/>
      <c r="BL116" s="48"/>
      <c r="BM116" s="48"/>
      <c r="BN116" s="48"/>
      <c r="BO116" s="48"/>
      <c r="BP116" s="48"/>
      <c r="BQ116" s="48"/>
      <c r="BR116" s="48"/>
      <c r="BS116" s="48"/>
      <c r="BT116" s="48"/>
      <c r="BU116" s="48"/>
      <c r="BV116" s="48"/>
      <c r="BW116" s="48"/>
      <c r="BX116" s="48"/>
      <c r="BY116" s="48"/>
      <c r="BZ116" s="48"/>
      <c r="CA116" s="48"/>
      <c r="CB116" s="48"/>
      <c r="CC116" s="48"/>
      <c r="CD116" s="48"/>
      <c r="CE116" s="48"/>
      <c r="CF116" s="48"/>
      <c r="CG116" s="48"/>
      <c r="CH116" s="48"/>
      <c r="CI116" s="48"/>
      <c r="CJ116" s="48"/>
      <c r="CK116" s="48"/>
      <c r="CL116" s="48"/>
      <c r="CM116" s="48"/>
      <c r="CN116" s="48"/>
      <c r="CO116" s="48"/>
      <c r="CP116" s="48"/>
      <c r="CQ116" s="48"/>
      <c r="CR116" s="48"/>
      <c r="CS116" s="48"/>
      <c r="CT116" s="48"/>
      <c r="CU116" s="48"/>
      <c r="CV116" s="48"/>
      <c r="CW116" s="48"/>
      <c r="CX116" s="48"/>
      <c r="CY116" s="48"/>
      <c r="CZ116" s="48"/>
      <c r="DA116" s="48"/>
      <c r="DB116" s="48"/>
      <c r="DC116" s="48"/>
      <c r="DD116" s="48"/>
      <c r="DE116" s="48"/>
      <c r="DF116" s="48"/>
      <c r="DG116" s="48"/>
      <c r="DH116" s="48"/>
      <c r="DI116" s="48"/>
      <c r="DJ116" s="48"/>
      <c r="DK116" s="48"/>
      <c r="DL116" s="48"/>
      <c r="DM116" s="48"/>
      <c r="DN116" s="48"/>
      <c r="DO116" s="48"/>
      <c r="DP116" s="48"/>
      <c r="DQ116" s="48"/>
      <c r="DR116" s="48"/>
      <c r="DS116" s="48"/>
      <c r="DT116" s="48"/>
      <c r="DU116" s="48"/>
      <c r="DV116" s="48"/>
      <c r="DW116" s="48"/>
      <c r="DX116" s="48"/>
      <c r="DY116" s="48"/>
      <c r="DZ116" s="48"/>
      <c r="EA116" s="48"/>
      <c r="EB116" s="48"/>
      <c r="EC116" s="48"/>
      <c r="ED116" s="48"/>
      <c r="EE116" s="48"/>
      <c r="EF116" s="48"/>
      <c r="EG116" s="48"/>
      <c r="EH116" s="48"/>
      <c r="EI116" s="48"/>
      <c r="EJ116" s="48"/>
      <c r="EK116" s="48"/>
      <c r="EL116" s="48"/>
      <c r="EM116" s="48"/>
      <c r="EN116" s="48"/>
      <c r="EO116" s="48"/>
      <c r="EP116" s="48"/>
      <c r="EQ116" s="48"/>
      <c r="ER116" s="48"/>
      <c r="ES116" s="48"/>
      <c r="ET116" s="48"/>
      <c r="EU116" s="48"/>
      <c r="EV116" s="48"/>
      <c r="EW116" s="48"/>
      <c r="EX116" s="48"/>
      <c r="EY116" s="48"/>
      <c r="EZ116" s="48"/>
      <c r="FA116" s="48"/>
      <c r="FB116" s="48"/>
      <c r="FC116" s="48"/>
      <c r="FD116" s="48"/>
      <c r="FE116" s="48"/>
      <c r="FF116" s="48"/>
      <c r="FG116" s="48"/>
      <c r="FH116" s="48"/>
      <c r="FI116" s="48"/>
      <c r="FJ116" s="48"/>
      <c r="FK116" s="48"/>
      <c r="FL116" s="48"/>
      <c r="FM116" s="48"/>
      <c r="FN116" s="48"/>
      <c r="FO116" s="48"/>
      <c r="FP116" s="48"/>
      <c r="FQ116" s="289"/>
    </row>
    <row r="117" spans="1:173" s="345" customFormat="1" ht="50.1" customHeight="1">
      <c r="A117" s="46"/>
      <c r="B117" s="46">
        <v>112</v>
      </c>
      <c r="C117" s="46"/>
      <c r="D117" s="46"/>
      <c r="E117" s="114" t="s">
        <v>2213</v>
      </c>
      <c r="F117" s="578" t="s">
        <v>2345</v>
      </c>
      <c r="G117" s="578" t="s">
        <v>2338</v>
      </c>
      <c r="H117" s="360">
        <v>45627</v>
      </c>
      <c r="I117" s="360"/>
      <c r="J117" s="256"/>
      <c r="K117" s="256"/>
      <c r="L117" s="613" t="s">
        <v>606</v>
      </c>
      <c r="M117" s="250" t="s">
        <v>169</v>
      </c>
      <c r="N117" s="250"/>
      <c r="O117" s="254" t="s">
        <v>114</v>
      </c>
      <c r="P117" s="254" t="s">
        <v>609</v>
      </c>
      <c r="Q117" s="254" t="s">
        <v>470</v>
      </c>
      <c r="R117" s="254"/>
      <c r="S117" s="254" t="s">
        <v>2168</v>
      </c>
      <c r="T117" s="254" t="s">
        <v>345</v>
      </c>
      <c r="U117" s="254" t="s">
        <v>339</v>
      </c>
      <c r="V117" s="254" t="s">
        <v>2170</v>
      </c>
      <c r="W117" s="254"/>
      <c r="X117" s="46" t="s">
        <v>77</v>
      </c>
      <c r="Y117" s="46" t="s">
        <v>138</v>
      </c>
      <c r="Z117" s="254" t="s">
        <v>613</v>
      </c>
      <c r="AA117" s="46">
        <v>3</v>
      </c>
      <c r="AB117" s="46">
        <v>1</v>
      </c>
      <c r="AC117" s="46">
        <v>3</v>
      </c>
      <c r="AD117" s="46">
        <v>5</v>
      </c>
      <c r="AE117" s="46">
        <v>0</v>
      </c>
      <c r="AF117" s="46">
        <v>1</v>
      </c>
      <c r="AG117" s="46">
        <v>3</v>
      </c>
      <c r="AH117" s="248">
        <f t="shared" si="22"/>
        <v>240</v>
      </c>
      <c r="AI117" s="46">
        <v>1</v>
      </c>
      <c r="AJ117" s="46">
        <v>3</v>
      </c>
      <c r="AK117" s="46">
        <v>2</v>
      </c>
      <c r="AL117" s="46">
        <v>3</v>
      </c>
      <c r="AM117" s="46">
        <v>3</v>
      </c>
      <c r="AN117" s="46">
        <v>5</v>
      </c>
      <c r="AO117" s="46">
        <v>3</v>
      </c>
      <c r="AP117" s="46">
        <f t="shared" si="23"/>
        <v>300</v>
      </c>
      <c r="AQ117" s="46">
        <f t="shared" si="24"/>
        <v>540</v>
      </c>
      <c r="AR117" s="132" t="s">
        <v>2219</v>
      </c>
      <c r="AS117" s="132" t="s">
        <v>2220</v>
      </c>
      <c r="AT117" s="439"/>
      <c r="AU117" s="261"/>
      <c r="AV117" s="261" t="s">
        <v>2341</v>
      </c>
      <c r="AW117" s="261"/>
      <c r="AX117" s="261"/>
      <c r="AY117" s="261"/>
      <c r="AZ117" s="261"/>
      <c r="BA117" s="261"/>
      <c r="BB117" s="261"/>
      <c r="BC117" s="261"/>
      <c r="BD117" s="507">
        <f t="shared" si="25"/>
        <v>0</v>
      </c>
      <c r="BE117" s="261"/>
      <c r="BF117" s="261"/>
      <c r="BG117" s="252" t="s">
        <v>207</v>
      </c>
      <c r="BH117" s="48"/>
      <c r="BI117" s="299"/>
      <c r="BJ117" s="299"/>
      <c r="BK117" s="299"/>
      <c r="BL117" s="299"/>
      <c r="BM117" s="299"/>
      <c r="BN117" s="299"/>
      <c r="BO117" s="299"/>
      <c r="BP117" s="299"/>
      <c r="BQ117" s="299"/>
      <c r="BR117" s="299"/>
      <c r="BS117" s="299"/>
      <c r="BT117" s="299"/>
      <c r="BU117" s="299"/>
      <c r="BV117" s="299"/>
      <c r="BW117" s="299"/>
      <c r="BX117" s="299"/>
      <c r="BY117" s="299"/>
      <c r="BZ117" s="299"/>
      <c r="CA117" s="299"/>
      <c r="CB117" s="299"/>
      <c r="CC117" s="299"/>
      <c r="CD117" s="299"/>
      <c r="CE117" s="299"/>
      <c r="CF117" s="299"/>
      <c r="CG117" s="299"/>
      <c r="CH117" s="299"/>
      <c r="CI117" s="299"/>
      <c r="CJ117" s="299"/>
      <c r="CK117" s="299"/>
      <c r="CL117" s="299"/>
      <c r="CM117" s="299"/>
      <c r="CN117" s="299"/>
      <c r="CO117" s="299"/>
      <c r="CP117" s="299"/>
      <c r="CQ117" s="299"/>
      <c r="CR117" s="299"/>
      <c r="CS117" s="299"/>
      <c r="CT117" s="299"/>
      <c r="CU117" s="299"/>
      <c r="CV117" s="299"/>
      <c r="CW117" s="299"/>
      <c r="CX117" s="299"/>
      <c r="CY117" s="299"/>
      <c r="CZ117" s="299"/>
      <c r="DA117" s="299"/>
      <c r="DB117" s="299"/>
      <c r="DC117" s="299"/>
      <c r="DD117" s="299"/>
      <c r="DE117" s="299"/>
      <c r="DF117" s="299"/>
      <c r="DG117" s="299"/>
      <c r="DH117" s="299"/>
      <c r="DI117" s="299"/>
      <c r="DJ117" s="299"/>
      <c r="DK117" s="299"/>
      <c r="DL117" s="299"/>
      <c r="DM117" s="299"/>
      <c r="DN117" s="299"/>
      <c r="DO117" s="299"/>
      <c r="DP117" s="299"/>
      <c r="DQ117" s="299"/>
      <c r="DR117" s="299"/>
      <c r="DS117" s="299"/>
      <c r="DT117" s="299"/>
      <c r="DU117" s="299"/>
      <c r="DV117" s="299"/>
      <c r="DW117" s="299"/>
      <c r="DX117" s="299"/>
      <c r="DY117" s="299"/>
      <c r="DZ117" s="299"/>
      <c r="EA117" s="299"/>
      <c r="EB117" s="299"/>
      <c r="EC117" s="299"/>
      <c r="ED117" s="299"/>
      <c r="EE117" s="299"/>
      <c r="EF117" s="299"/>
      <c r="EG117" s="299"/>
      <c r="EH117" s="299"/>
      <c r="EI117" s="299"/>
      <c r="EJ117" s="299"/>
      <c r="EK117" s="299"/>
      <c r="EL117" s="299"/>
      <c r="EM117" s="299"/>
      <c r="EN117" s="299"/>
      <c r="EO117" s="299"/>
      <c r="EP117" s="299"/>
      <c r="EQ117" s="299"/>
      <c r="ER117" s="299"/>
      <c r="ES117" s="299"/>
      <c r="ET117" s="299"/>
      <c r="EU117" s="299"/>
      <c r="EV117" s="299"/>
      <c r="EW117" s="299"/>
      <c r="EX117" s="299"/>
      <c r="EY117" s="299"/>
      <c r="EZ117" s="299"/>
      <c r="FA117" s="299"/>
      <c r="FB117" s="299"/>
      <c r="FC117" s="299"/>
      <c r="FD117" s="299"/>
      <c r="FE117" s="299"/>
      <c r="FF117" s="299"/>
      <c r="FG117" s="299"/>
      <c r="FH117" s="299"/>
      <c r="FI117" s="299"/>
      <c r="FJ117" s="299"/>
      <c r="FK117" s="299"/>
      <c r="FL117" s="299"/>
      <c r="FM117" s="299"/>
      <c r="FN117" s="299"/>
      <c r="FO117" s="299"/>
      <c r="FP117" s="299"/>
      <c r="FQ117" s="467"/>
    </row>
    <row r="118" spans="1:173" s="345" customFormat="1" ht="57.45" customHeight="1">
      <c r="A118" s="46"/>
      <c r="B118" s="46">
        <v>124</v>
      </c>
      <c r="C118" s="252"/>
      <c r="D118" s="46"/>
      <c r="E118" s="765" t="s">
        <v>723</v>
      </c>
      <c r="F118" s="763" t="s">
        <v>2425</v>
      </c>
      <c r="G118" s="763" t="s">
        <v>2428</v>
      </c>
      <c r="H118" s="360">
        <v>45778</v>
      </c>
      <c r="I118" s="360"/>
      <c r="J118" s="360"/>
      <c r="K118" s="256"/>
      <c r="L118" s="444" t="s">
        <v>606</v>
      </c>
      <c r="M118" s="251" t="s">
        <v>103</v>
      </c>
      <c r="N118" s="250" t="s">
        <v>86</v>
      </c>
      <c r="O118" s="254" t="s">
        <v>114</v>
      </c>
      <c r="P118" s="254" t="s">
        <v>609</v>
      </c>
      <c r="Q118" s="252" t="s">
        <v>195</v>
      </c>
      <c r="R118" s="254" t="s">
        <v>240</v>
      </c>
      <c r="S118" s="254" t="s">
        <v>117</v>
      </c>
      <c r="T118" s="254" t="s">
        <v>240</v>
      </c>
      <c r="U118" s="254" t="s">
        <v>724</v>
      </c>
      <c r="V118" s="254"/>
      <c r="W118" s="254" t="s">
        <v>611</v>
      </c>
      <c r="X118" s="46" t="s">
        <v>77</v>
      </c>
      <c r="Y118" s="46" t="s">
        <v>78</v>
      </c>
      <c r="Z118" s="328" t="s">
        <v>108</v>
      </c>
      <c r="AA118" s="46">
        <v>3</v>
      </c>
      <c r="AB118" s="46">
        <v>5</v>
      </c>
      <c r="AC118" s="46">
        <v>1</v>
      </c>
      <c r="AD118" s="46">
        <v>5</v>
      </c>
      <c r="AE118" s="46">
        <v>1</v>
      </c>
      <c r="AF118" s="46">
        <v>3</v>
      </c>
      <c r="AG118" s="46">
        <v>3</v>
      </c>
      <c r="AH118" s="248">
        <f t="shared" si="22"/>
        <v>315</v>
      </c>
      <c r="AI118" s="46">
        <v>3</v>
      </c>
      <c r="AJ118" s="46">
        <v>3</v>
      </c>
      <c r="AK118" s="46">
        <v>1</v>
      </c>
      <c r="AL118" s="46">
        <v>3</v>
      </c>
      <c r="AM118" s="46">
        <v>1</v>
      </c>
      <c r="AN118" s="46">
        <v>1</v>
      </c>
      <c r="AO118" s="46">
        <v>1</v>
      </c>
      <c r="AP118" s="46">
        <f t="shared" si="23"/>
        <v>195</v>
      </c>
      <c r="AQ118" s="46">
        <f t="shared" si="24"/>
        <v>510</v>
      </c>
      <c r="AR118" s="122"/>
      <c r="AS118" s="122"/>
      <c r="AT118" s="439"/>
      <c r="AU118" s="261"/>
      <c r="AV118" s="261"/>
      <c r="AW118" s="261"/>
      <c r="AX118" s="261"/>
      <c r="AY118" s="261"/>
      <c r="AZ118" s="261"/>
      <c r="BA118" s="261"/>
      <c r="BB118" s="261"/>
      <c r="BC118" s="261"/>
      <c r="BD118" s="507">
        <f t="shared" si="25"/>
        <v>0</v>
      </c>
      <c r="BE118" s="252"/>
      <c r="BF118" s="285"/>
      <c r="BG118" s="252" t="s">
        <v>207</v>
      </c>
      <c r="BH118" s="299"/>
      <c r="BI118" s="299"/>
      <c r="BJ118" s="299"/>
      <c r="BK118" s="299"/>
      <c r="BL118" s="299"/>
      <c r="BM118" s="299"/>
      <c r="BN118" s="299"/>
      <c r="BO118" s="299"/>
      <c r="BP118" s="299"/>
      <c r="BQ118" s="299"/>
      <c r="BR118" s="299"/>
      <c r="BS118" s="299"/>
      <c r="BT118" s="299"/>
      <c r="BU118" s="299"/>
      <c r="BV118" s="299"/>
      <c r="BW118" s="299"/>
      <c r="BX118" s="299"/>
      <c r="BY118" s="299"/>
      <c r="BZ118" s="299"/>
      <c r="CA118" s="299"/>
      <c r="CB118" s="299"/>
      <c r="CC118" s="299"/>
      <c r="CD118" s="299"/>
      <c r="CE118" s="299"/>
      <c r="CF118" s="299"/>
      <c r="CG118" s="299"/>
      <c r="CH118" s="299"/>
      <c r="CI118" s="299"/>
      <c r="CJ118" s="299"/>
      <c r="CK118" s="299"/>
      <c r="CL118" s="299"/>
      <c r="CM118" s="299"/>
      <c r="CN118" s="299"/>
      <c r="CO118" s="299"/>
      <c r="CP118" s="299"/>
      <c r="CQ118" s="299"/>
      <c r="CR118" s="299"/>
      <c r="CS118" s="299"/>
      <c r="CT118" s="299"/>
      <c r="CU118" s="299"/>
      <c r="CV118" s="299"/>
      <c r="CW118" s="299"/>
      <c r="CX118" s="299"/>
      <c r="CY118" s="299"/>
      <c r="CZ118" s="299"/>
      <c r="DA118" s="299"/>
      <c r="DB118" s="299"/>
      <c r="DC118" s="299"/>
      <c r="DD118" s="299"/>
      <c r="DE118" s="299"/>
      <c r="DF118" s="299"/>
      <c r="DG118" s="299"/>
      <c r="DH118" s="299"/>
      <c r="DI118" s="299"/>
      <c r="DJ118" s="299"/>
      <c r="DK118" s="299"/>
      <c r="DL118" s="299"/>
      <c r="DM118" s="299"/>
      <c r="DN118" s="299"/>
      <c r="DO118" s="299"/>
      <c r="DP118" s="299"/>
      <c r="DQ118" s="299"/>
      <c r="DR118" s="299"/>
      <c r="DS118" s="299"/>
      <c r="DT118" s="299"/>
      <c r="DU118" s="299"/>
      <c r="DV118" s="299"/>
      <c r="DW118" s="299"/>
      <c r="DX118" s="299"/>
      <c r="DY118" s="299"/>
      <c r="DZ118" s="299"/>
      <c r="EA118" s="299"/>
      <c r="EB118" s="299"/>
      <c r="EC118" s="299"/>
      <c r="ED118" s="299"/>
      <c r="EE118" s="299"/>
      <c r="EF118" s="299"/>
      <c r="EG118" s="299"/>
      <c r="EH118" s="299"/>
      <c r="EI118" s="299"/>
      <c r="EJ118" s="299"/>
      <c r="EK118" s="299"/>
      <c r="EL118" s="299"/>
      <c r="EM118" s="299"/>
      <c r="EN118" s="299"/>
      <c r="EO118" s="299"/>
      <c r="EP118" s="299"/>
      <c r="EQ118" s="299"/>
      <c r="ER118" s="299"/>
      <c r="ES118" s="299"/>
      <c r="ET118" s="299"/>
      <c r="EU118" s="299"/>
      <c r="EV118" s="299"/>
      <c r="EW118" s="299"/>
      <c r="EX118" s="299"/>
      <c r="EY118" s="299"/>
      <c r="EZ118" s="299"/>
      <c r="FA118" s="299"/>
      <c r="FB118" s="299"/>
      <c r="FC118" s="299"/>
      <c r="FD118" s="299"/>
      <c r="FE118" s="299"/>
      <c r="FF118" s="299"/>
      <c r="FG118" s="299"/>
      <c r="FH118" s="299"/>
      <c r="FI118" s="299"/>
      <c r="FJ118" s="299"/>
      <c r="FK118" s="299"/>
      <c r="FL118" s="299"/>
      <c r="FM118" s="299"/>
      <c r="FN118" s="299"/>
      <c r="FO118" s="299"/>
      <c r="FP118" s="299"/>
      <c r="FQ118" s="467"/>
    </row>
    <row r="119" spans="1:173" ht="66" customHeight="1">
      <c r="A119" s="46"/>
      <c r="B119" s="46">
        <v>93</v>
      </c>
      <c r="C119" s="46"/>
      <c r="D119" s="46"/>
      <c r="E119" s="107" t="s">
        <v>604</v>
      </c>
      <c r="F119" s="376" t="s">
        <v>605</v>
      </c>
      <c r="G119" s="376"/>
      <c r="H119" s="360">
        <v>45748</v>
      </c>
      <c r="I119" s="421"/>
      <c r="J119" s="421"/>
      <c r="K119" s="290"/>
      <c r="L119" s="613" t="s">
        <v>606</v>
      </c>
      <c r="M119" s="249" t="s">
        <v>68</v>
      </c>
      <c r="N119" s="250"/>
      <c r="O119" s="260" t="s">
        <v>608</v>
      </c>
      <c r="P119" s="254" t="s">
        <v>609</v>
      </c>
      <c r="Q119" s="46"/>
      <c r="R119" s="255" t="s">
        <v>94</v>
      </c>
      <c r="S119" s="260" t="s">
        <v>135</v>
      </c>
      <c r="T119" s="260" t="s">
        <v>135</v>
      </c>
      <c r="U119" s="260"/>
      <c r="V119" s="254" t="s">
        <v>610</v>
      </c>
      <c r="W119" s="260" t="s">
        <v>611</v>
      </c>
      <c r="X119" s="46" t="s">
        <v>77</v>
      </c>
      <c r="Y119" s="254" t="s">
        <v>612</v>
      </c>
      <c r="Z119" s="248" t="s">
        <v>613</v>
      </c>
      <c r="AA119" s="254">
        <v>3</v>
      </c>
      <c r="AB119" s="254">
        <v>5</v>
      </c>
      <c r="AC119" s="254">
        <v>1</v>
      </c>
      <c r="AD119" s="254">
        <v>5</v>
      </c>
      <c r="AE119" s="254">
        <v>0</v>
      </c>
      <c r="AF119" s="254">
        <v>1</v>
      </c>
      <c r="AG119" s="254">
        <v>3</v>
      </c>
      <c r="AH119" s="248">
        <f t="shared" si="22"/>
        <v>270</v>
      </c>
      <c r="AI119" s="46">
        <v>5</v>
      </c>
      <c r="AJ119" s="46">
        <v>5</v>
      </c>
      <c r="AK119" s="46">
        <v>2</v>
      </c>
      <c r="AL119" s="46">
        <v>3</v>
      </c>
      <c r="AM119" s="46">
        <v>5</v>
      </c>
      <c r="AN119" s="46">
        <v>3</v>
      </c>
      <c r="AO119" s="46">
        <v>5</v>
      </c>
      <c r="AP119" s="46">
        <f t="shared" si="23"/>
        <v>420</v>
      </c>
      <c r="AQ119" s="46">
        <f t="shared" si="24"/>
        <v>690</v>
      </c>
      <c r="AR119" s="506" t="s">
        <v>614</v>
      </c>
      <c r="AS119" s="132"/>
      <c r="AT119" s="507"/>
      <c r="AU119" s="255"/>
      <c r="AV119" s="255"/>
      <c r="AW119" s="255"/>
      <c r="AX119" s="255"/>
      <c r="AY119" s="255"/>
      <c r="AZ119" s="255"/>
      <c r="BA119" s="255"/>
      <c r="BB119" s="255"/>
      <c r="BC119" s="255"/>
      <c r="BD119" s="507">
        <f t="shared" si="25"/>
        <v>0</v>
      </c>
      <c r="BE119" s="255"/>
      <c r="BF119" s="255"/>
      <c r="BG119" s="255" t="s">
        <v>207</v>
      </c>
      <c r="BI119" s="299"/>
      <c r="BJ119" s="299"/>
      <c r="BK119" s="52"/>
      <c r="BL119" s="52"/>
      <c r="BM119" s="52"/>
      <c r="BN119" s="52"/>
      <c r="BO119" s="52"/>
      <c r="BP119" s="52"/>
      <c r="BQ119" s="52"/>
      <c r="BR119" s="52"/>
      <c r="BS119" s="52"/>
      <c r="BT119" s="52"/>
      <c r="BU119" s="52"/>
      <c r="BV119" s="52"/>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c r="EA119" s="52"/>
      <c r="EB119" s="52"/>
      <c r="EC119" s="52"/>
      <c r="ED119" s="52"/>
      <c r="EE119" s="52"/>
      <c r="EF119" s="52"/>
      <c r="EG119" s="52"/>
      <c r="EH119" s="52"/>
      <c r="EI119" s="52"/>
      <c r="EJ119" s="52"/>
      <c r="EK119" s="52"/>
      <c r="EL119" s="52"/>
      <c r="EM119" s="52"/>
      <c r="EN119" s="52"/>
      <c r="EO119" s="52"/>
      <c r="EP119" s="52"/>
      <c r="EQ119" s="52"/>
      <c r="ER119" s="52"/>
      <c r="ES119" s="52"/>
      <c r="ET119" s="52"/>
      <c r="EU119" s="52"/>
      <c r="EV119" s="52"/>
      <c r="EW119" s="52"/>
      <c r="EX119" s="52"/>
      <c r="EY119" s="52"/>
      <c r="EZ119" s="52"/>
      <c r="FA119" s="52"/>
      <c r="FB119" s="52"/>
      <c r="FC119" s="52"/>
      <c r="FD119" s="52"/>
      <c r="FE119" s="52"/>
      <c r="FF119" s="52"/>
      <c r="FG119" s="52"/>
      <c r="FH119" s="52"/>
      <c r="FI119" s="52"/>
      <c r="FJ119" s="52"/>
      <c r="FK119" s="52"/>
      <c r="FL119" s="52"/>
      <c r="FM119" s="52"/>
      <c r="FN119" s="52"/>
      <c r="FO119" s="52"/>
      <c r="FP119" s="52"/>
      <c r="FQ119" s="52"/>
    </row>
    <row r="120" spans="1:173" ht="102.6" customHeight="1">
      <c r="A120" s="46"/>
      <c r="B120" s="46">
        <v>127</v>
      </c>
      <c r="C120" s="46"/>
      <c r="D120" s="46"/>
      <c r="E120" s="107" t="s">
        <v>525</v>
      </c>
      <c r="F120" s="578" t="s">
        <v>526</v>
      </c>
      <c r="G120" s="578"/>
      <c r="H120" s="360">
        <v>45658</v>
      </c>
      <c r="I120" s="360"/>
      <c r="J120" s="256"/>
      <c r="K120" s="360"/>
      <c r="L120" s="444" t="s">
        <v>606</v>
      </c>
      <c r="M120" s="250" t="s">
        <v>68</v>
      </c>
      <c r="N120" s="250"/>
      <c r="O120" s="254" t="s">
        <v>114</v>
      </c>
      <c r="P120" s="254" t="s">
        <v>609</v>
      </c>
      <c r="Q120" s="254" t="s">
        <v>527</v>
      </c>
      <c r="R120" s="254"/>
      <c r="S120" s="254" t="s">
        <v>345</v>
      </c>
      <c r="T120" s="254" t="s">
        <v>345</v>
      </c>
      <c r="U120" s="254" t="s">
        <v>70</v>
      </c>
      <c r="V120" s="254" t="s">
        <v>75</v>
      </c>
      <c r="W120" s="254"/>
      <c r="X120" s="46" t="s">
        <v>77</v>
      </c>
      <c r="Y120" s="46" t="s">
        <v>612</v>
      </c>
      <c r="Z120" s="254" t="s">
        <v>79</v>
      </c>
      <c r="AA120" s="46">
        <v>5</v>
      </c>
      <c r="AB120" s="46">
        <v>5</v>
      </c>
      <c r="AC120" s="46">
        <v>3</v>
      </c>
      <c r="AD120" s="46">
        <v>5</v>
      </c>
      <c r="AE120" s="46">
        <v>1</v>
      </c>
      <c r="AF120" s="46">
        <v>1</v>
      </c>
      <c r="AG120" s="46">
        <v>3</v>
      </c>
      <c r="AH120" s="248">
        <f t="shared" si="22"/>
        <v>345</v>
      </c>
      <c r="AI120" s="46"/>
      <c r="AJ120" s="46"/>
      <c r="AK120" s="46"/>
      <c r="AL120" s="46"/>
      <c r="AM120" s="46"/>
      <c r="AN120" s="46"/>
      <c r="AO120" s="46"/>
      <c r="AP120" s="46">
        <f t="shared" si="23"/>
        <v>0</v>
      </c>
      <c r="AQ120" s="46">
        <f t="shared" si="24"/>
        <v>345</v>
      </c>
      <c r="AR120" s="122" t="s">
        <v>933</v>
      </c>
      <c r="AS120" s="122"/>
      <c r="AT120" s="439"/>
      <c r="AU120" s="46"/>
      <c r="AV120" s="46"/>
      <c r="AW120" s="46"/>
      <c r="AX120" s="46"/>
      <c r="AY120" s="46"/>
      <c r="AZ120" s="46"/>
      <c r="BA120" s="46"/>
      <c r="BB120" s="46"/>
      <c r="BC120" s="46"/>
      <c r="BD120" s="507">
        <f t="shared" si="25"/>
        <v>0</v>
      </c>
      <c r="BE120" s="46"/>
      <c r="BF120" s="46"/>
      <c r="BG120" s="252" t="s">
        <v>207</v>
      </c>
      <c r="BK120" s="299"/>
      <c r="BL120" s="299"/>
      <c r="BM120" s="299"/>
      <c r="BN120" s="299"/>
      <c r="BO120" s="299"/>
      <c r="BP120" s="299"/>
      <c r="BQ120" s="299"/>
      <c r="BR120" s="299"/>
      <c r="BS120" s="299"/>
      <c r="BT120" s="299"/>
      <c r="BU120" s="299"/>
      <c r="BV120" s="299"/>
      <c r="BW120" s="299"/>
      <c r="BX120" s="299"/>
      <c r="BY120" s="299"/>
      <c r="BZ120" s="299"/>
      <c r="CA120" s="299"/>
      <c r="CB120" s="299"/>
      <c r="CC120" s="299"/>
      <c r="CD120" s="299"/>
      <c r="CE120" s="299"/>
      <c r="CF120" s="299"/>
      <c r="CG120" s="299"/>
      <c r="CH120" s="299"/>
      <c r="CI120" s="299"/>
      <c r="CJ120" s="299"/>
      <c r="CK120" s="299"/>
      <c r="CL120" s="299"/>
      <c r="CM120" s="299"/>
      <c r="CN120" s="299"/>
      <c r="CO120" s="299"/>
      <c r="CP120" s="299"/>
      <c r="CQ120" s="299"/>
      <c r="CR120" s="299"/>
      <c r="CS120" s="299"/>
      <c r="CT120" s="299"/>
      <c r="CU120" s="299"/>
      <c r="CV120" s="299"/>
      <c r="CW120" s="299"/>
      <c r="CX120" s="299"/>
      <c r="CY120" s="299"/>
      <c r="CZ120" s="299"/>
      <c r="DA120" s="299"/>
      <c r="DB120" s="299"/>
      <c r="DC120" s="299"/>
      <c r="DD120" s="299"/>
      <c r="DE120" s="299"/>
      <c r="DF120" s="299"/>
      <c r="DG120" s="299"/>
      <c r="DH120" s="299"/>
      <c r="DI120" s="299"/>
      <c r="DJ120" s="299"/>
      <c r="DK120" s="299"/>
      <c r="DL120" s="299"/>
      <c r="DM120" s="299"/>
      <c r="DN120" s="299"/>
      <c r="DO120" s="299"/>
      <c r="DP120" s="299"/>
      <c r="DQ120" s="299"/>
      <c r="DR120" s="299"/>
      <c r="DS120" s="299"/>
      <c r="DT120" s="299"/>
      <c r="DU120" s="299"/>
      <c r="DV120" s="299"/>
      <c r="DW120" s="299"/>
      <c r="DX120" s="299"/>
      <c r="DY120" s="299"/>
      <c r="DZ120" s="299"/>
      <c r="EA120" s="299"/>
      <c r="EB120" s="299"/>
      <c r="EC120" s="299"/>
      <c r="ED120" s="299"/>
      <c r="EE120" s="299"/>
      <c r="EF120" s="299"/>
      <c r="EG120" s="299"/>
      <c r="EH120" s="299"/>
      <c r="EI120" s="299"/>
      <c r="EJ120" s="299"/>
      <c r="EK120" s="299"/>
      <c r="EL120" s="299"/>
      <c r="EM120" s="299"/>
      <c r="EN120" s="299"/>
      <c r="EO120" s="299"/>
      <c r="EP120" s="299"/>
      <c r="EQ120" s="299"/>
      <c r="ER120" s="299"/>
      <c r="ES120" s="299"/>
      <c r="ET120" s="299"/>
      <c r="EU120" s="299"/>
      <c r="EV120" s="299"/>
      <c r="EW120" s="299"/>
      <c r="EX120" s="299"/>
      <c r="EY120" s="299"/>
      <c r="EZ120" s="299"/>
      <c r="FA120" s="299"/>
      <c r="FB120" s="299"/>
      <c r="FC120" s="299"/>
      <c r="FD120" s="299"/>
      <c r="FE120" s="299"/>
      <c r="FF120" s="299"/>
      <c r="FG120" s="299"/>
      <c r="FH120" s="299"/>
      <c r="FI120" s="299"/>
      <c r="FJ120" s="299"/>
      <c r="FK120" s="299"/>
      <c r="FL120" s="299"/>
      <c r="FM120" s="299"/>
      <c r="FN120" s="299"/>
      <c r="FO120" s="299"/>
      <c r="FP120" s="299"/>
    </row>
    <row r="121" spans="1:173" ht="25.05" customHeight="1">
      <c r="A121" s="46"/>
      <c r="B121" s="46">
        <v>126</v>
      </c>
      <c r="C121" s="46"/>
      <c r="D121" s="46"/>
      <c r="E121" s="107" t="s">
        <v>2251</v>
      </c>
      <c r="F121" s="578" t="s">
        <v>2346</v>
      </c>
      <c r="G121" s="578" t="s">
        <v>2347</v>
      </c>
      <c r="H121" s="360">
        <v>45627</v>
      </c>
      <c r="I121" s="360"/>
      <c r="J121" s="256"/>
      <c r="K121" s="256"/>
      <c r="L121" s="444" t="s">
        <v>606</v>
      </c>
      <c r="M121" s="247" t="s">
        <v>103</v>
      </c>
      <c r="N121" s="250"/>
      <c r="O121" s="254" t="s">
        <v>114</v>
      </c>
      <c r="P121" s="254" t="s">
        <v>609</v>
      </c>
      <c r="Q121" s="254" t="s">
        <v>227</v>
      </c>
      <c r="R121" s="254"/>
      <c r="S121" s="254" t="s">
        <v>135</v>
      </c>
      <c r="T121" s="254" t="s">
        <v>97</v>
      </c>
      <c r="U121" s="254"/>
      <c r="V121" s="254" t="s">
        <v>2205</v>
      </c>
      <c r="W121" s="254"/>
      <c r="X121" s="46" t="s">
        <v>77</v>
      </c>
      <c r="Y121" s="46" t="s">
        <v>138</v>
      </c>
      <c r="Z121" s="254" t="s">
        <v>108</v>
      </c>
      <c r="AA121" s="46">
        <v>4</v>
      </c>
      <c r="AB121" s="46">
        <v>5</v>
      </c>
      <c r="AC121" s="46">
        <v>3</v>
      </c>
      <c r="AD121" s="46">
        <v>5</v>
      </c>
      <c r="AE121" s="46">
        <v>4</v>
      </c>
      <c r="AF121" s="46">
        <v>3</v>
      </c>
      <c r="AG121" s="46">
        <v>3</v>
      </c>
      <c r="AH121" s="248">
        <f t="shared" si="22"/>
        <v>405</v>
      </c>
      <c r="AI121" s="46">
        <v>4</v>
      </c>
      <c r="AJ121" s="46">
        <v>3</v>
      </c>
      <c r="AK121" s="46">
        <v>3</v>
      </c>
      <c r="AL121" s="46">
        <v>3</v>
      </c>
      <c r="AM121" s="46">
        <v>3</v>
      </c>
      <c r="AN121" s="46">
        <v>3</v>
      </c>
      <c r="AO121" s="46">
        <v>3</v>
      </c>
      <c r="AP121" s="46">
        <f t="shared" si="23"/>
        <v>330</v>
      </c>
      <c r="AQ121" s="46">
        <f t="shared" si="24"/>
        <v>735</v>
      </c>
      <c r="AR121" s="132" t="s">
        <v>2348</v>
      </c>
      <c r="AS121" s="132" t="s">
        <v>2349</v>
      </c>
      <c r="AT121" s="439" t="s">
        <v>2351</v>
      </c>
      <c r="AU121" s="46"/>
      <c r="AV121" s="254" t="s">
        <v>2350</v>
      </c>
      <c r="AW121" s="254" t="s">
        <v>2352</v>
      </c>
      <c r="AX121" s="46"/>
      <c r="AY121" s="46"/>
      <c r="AZ121" s="46"/>
      <c r="BA121" s="46"/>
      <c r="BB121" s="46"/>
      <c r="BC121" s="46"/>
      <c r="BD121" s="507">
        <f t="shared" si="25"/>
        <v>0</v>
      </c>
      <c r="BE121" s="46"/>
      <c r="BF121" s="46"/>
      <c r="BG121" s="252" t="s">
        <v>207</v>
      </c>
      <c r="BI121" s="299"/>
      <c r="BJ121" s="299"/>
    </row>
    <row r="122" spans="1:173" s="299" customFormat="1" ht="79.2">
      <c r="A122" s="252"/>
      <c r="B122" s="46">
        <v>1</v>
      </c>
      <c r="C122" s="46" t="s">
        <v>882</v>
      </c>
      <c r="D122" s="46"/>
      <c r="E122" s="765" t="s">
        <v>2527</v>
      </c>
      <c r="F122" s="765" t="s">
        <v>2473</v>
      </c>
      <c r="G122" s="765" t="s">
        <v>2474</v>
      </c>
      <c r="H122" s="360">
        <v>45658</v>
      </c>
      <c r="I122" s="421">
        <v>45809</v>
      </c>
      <c r="J122" s="421">
        <v>45838</v>
      </c>
      <c r="K122" s="614">
        <f>J122-I122</f>
        <v>29</v>
      </c>
      <c r="L122" s="444" t="s">
        <v>619</v>
      </c>
      <c r="M122" s="247" t="s">
        <v>68</v>
      </c>
      <c r="N122" s="248" t="s">
        <v>86</v>
      </c>
      <c r="O122" s="254" t="s">
        <v>608</v>
      </c>
      <c r="P122" s="254" t="s">
        <v>115</v>
      </c>
      <c r="Q122" s="252" t="s">
        <v>71</v>
      </c>
      <c r="R122" s="254" t="s">
        <v>883</v>
      </c>
      <c r="S122" s="254" t="s">
        <v>135</v>
      </c>
      <c r="T122" s="254" t="s">
        <v>249</v>
      </c>
      <c r="U122" s="254" t="s">
        <v>70</v>
      </c>
      <c r="V122" s="254" t="s">
        <v>610</v>
      </c>
      <c r="W122" s="487" t="s">
        <v>611</v>
      </c>
      <c r="X122" s="46" t="s">
        <v>77</v>
      </c>
      <c r="Y122" s="254" t="s">
        <v>78</v>
      </c>
      <c r="Z122" s="248" t="s">
        <v>108</v>
      </c>
      <c r="AA122" s="254">
        <v>3</v>
      </c>
      <c r="AB122" s="254">
        <v>5</v>
      </c>
      <c r="AC122" s="254">
        <v>1</v>
      </c>
      <c r="AD122" s="254">
        <v>3</v>
      </c>
      <c r="AE122" s="254">
        <v>0</v>
      </c>
      <c r="AF122" s="254">
        <v>1</v>
      </c>
      <c r="AG122" s="254">
        <v>3</v>
      </c>
      <c r="AH122" s="248">
        <f t="shared" si="22"/>
        <v>240</v>
      </c>
      <c r="AI122" s="254">
        <v>5</v>
      </c>
      <c r="AJ122" s="254">
        <v>5</v>
      </c>
      <c r="AK122" s="254">
        <v>5</v>
      </c>
      <c r="AL122" s="254">
        <v>5</v>
      </c>
      <c r="AM122" s="254">
        <v>5</v>
      </c>
      <c r="AN122" s="254">
        <v>5</v>
      </c>
      <c r="AO122" s="254">
        <v>5</v>
      </c>
      <c r="AP122" s="46">
        <f t="shared" si="23"/>
        <v>525</v>
      </c>
      <c r="AQ122" s="254">
        <f t="shared" si="24"/>
        <v>765</v>
      </c>
      <c r="AR122" s="328" t="s">
        <v>115</v>
      </c>
      <c r="AS122" s="298" t="s">
        <v>884</v>
      </c>
      <c r="AT122" s="439" t="s">
        <v>174</v>
      </c>
      <c r="AU122" s="261"/>
      <c r="AV122" s="261" t="s">
        <v>1998</v>
      </c>
      <c r="AW122" s="261"/>
      <c r="AX122" s="261"/>
      <c r="AY122" s="261"/>
      <c r="AZ122" s="261"/>
      <c r="BA122" s="261"/>
      <c r="BB122" s="261"/>
      <c r="BC122" s="261"/>
      <c r="BD122" s="507">
        <f t="shared" si="25"/>
        <v>0</v>
      </c>
      <c r="BE122" s="261"/>
      <c r="BF122" s="261"/>
      <c r="BG122" s="252" t="s">
        <v>115</v>
      </c>
      <c r="BH122" s="263" t="s">
        <v>115</v>
      </c>
      <c r="BI122" s="319"/>
      <c r="BJ122" s="319"/>
      <c r="BK122" s="319"/>
      <c r="BL122" s="319"/>
      <c r="BM122" s="319"/>
      <c r="BN122" s="319"/>
      <c r="BO122" s="319"/>
      <c r="BP122" s="319"/>
      <c r="BQ122" s="319"/>
      <c r="BR122" s="319"/>
      <c r="BS122" s="319"/>
      <c r="BT122" s="319"/>
      <c r="BU122" s="319"/>
      <c r="BV122" s="319"/>
      <c r="BW122" s="319"/>
      <c r="BX122" s="319"/>
      <c r="BY122" s="319"/>
      <c r="BZ122" s="319"/>
      <c r="CA122" s="319"/>
      <c r="CB122" s="319"/>
      <c r="CC122" s="319"/>
      <c r="CD122" s="319"/>
      <c r="CE122" s="319"/>
      <c r="CF122" s="319"/>
      <c r="CG122" s="319"/>
      <c r="CH122" s="319"/>
      <c r="CI122" s="319"/>
      <c r="CJ122" s="319"/>
      <c r="CK122" s="319"/>
      <c r="CL122" s="319"/>
      <c r="CM122" s="319"/>
      <c r="CN122" s="319"/>
      <c r="CO122" s="319"/>
      <c r="CP122" s="319"/>
      <c r="CQ122" s="319"/>
      <c r="CR122" s="319"/>
      <c r="CS122" s="319"/>
      <c r="CT122" s="319"/>
      <c r="CU122" s="319"/>
      <c r="CV122" s="319"/>
      <c r="CW122" s="319"/>
      <c r="CX122" s="319"/>
      <c r="CY122" s="319"/>
      <c r="CZ122" s="319"/>
      <c r="DA122" s="319"/>
      <c r="DB122" s="319"/>
      <c r="DC122" s="319"/>
      <c r="DD122" s="319"/>
      <c r="DE122" s="319"/>
      <c r="DF122" s="319"/>
      <c r="DG122" s="319"/>
      <c r="DH122" s="319"/>
      <c r="DI122" s="319"/>
      <c r="DJ122" s="319"/>
      <c r="DK122" s="319"/>
      <c r="DL122" s="319"/>
      <c r="DM122" s="319"/>
      <c r="DN122" s="319"/>
      <c r="DO122" s="319"/>
      <c r="DP122" s="319"/>
      <c r="DQ122" s="319"/>
      <c r="DR122" s="319"/>
      <c r="DS122" s="319"/>
      <c r="DT122" s="319"/>
      <c r="DU122" s="319"/>
      <c r="DV122" s="319"/>
      <c r="DW122" s="319"/>
      <c r="DX122" s="319"/>
      <c r="DY122" s="319"/>
      <c r="DZ122" s="319"/>
      <c r="EA122" s="319"/>
      <c r="EB122" s="319"/>
      <c r="EC122" s="319"/>
      <c r="ED122" s="319"/>
      <c r="EE122" s="319"/>
      <c r="EF122" s="319"/>
      <c r="EG122" s="319"/>
      <c r="EH122" s="319"/>
      <c r="EI122" s="319"/>
      <c r="EJ122" s="319"/>
      <c r="EK122" s="319"/>
      <c r="EL122" s="319"/>
      <c r="EM122" s="319"/>
      <c r="EN122" s="319"/>
      <c r="EO122" s="319"/>
      <c r="EP122" s="319"/>
      <c r="EQ122" s="319"/>
      <c r="ER122" s="319"/>
      <c r="ES122" s="319"/>
      <c r="ET122" s="319"/>
      <c r="EU122" s="319"/>
      <c r="EV122" s="319"/>
      <c r="EW122" s="319"/>
      <c r="EX122" s="319"/>
      <c r="EY122" s="319"/>
      <c r="EZ122" s="319"/>
      <c r="FA122" s="319"/>
      <c r="FB122" s="319"/>
      <c r="FC122" s="319"/>
      <c r="FD122" s="319"/>
      <c r="FE122" s="319"/>
      <c r="FF122" s="319"/>
      <c r="FG122" s="319"/>
      <c r="FH122" s="319"/>
      <c r="FI122" s="319"/>
      <c r="FJ122" s="319"/>
      <c r="FK122" s="319"/>
      <c r="FL122" s="319"/>
      <c r="FM122" s="319"/>
      <c r="FN122" s="319"/>
      <c r="FO122" s="319"/>
      <c r="FP122" s="319"/>
      <c r="FQ122" s="319"/>
    </row>
    <row r="123" spans="1:173" ht="56.55" customHeight="1">
      <c r="A123" s="46"/>
      <c r="B123" s="46"/>
      <c r="C123" s="109"/>
      <c r="D123" s="46"/>
      <c r="E123" s="783" t="s">
        <v>2242</v>
      </c>
      <c r="F123" s="578" t="s">
        <v>2544</v>
      </c>
      <c r="G123" s="578"/>
      <c r="H123" s="360">
        <v>45964</v>
      </c>
      <c r="I123" s="360"/>
      <c r="J123" s="360"/>
      <c r="K123" s="256"/>
      <c r="L123" s="444" t="s">
        <v>606</v>
      </c>
      <c r="M123" s="247" t="s">
        <v>85</v>
      </c>
      <c r="N123" s="250"/>
      <c r="O123" s="705" t="s">
        <v>631</v>
      </c>
      <c r="P123" s="254" t="s">
        <v>609</v>
      </c>
      <c r="Q123" s="254" t="s">
        <v>116</v>
      </c>
      <c r="R123" s="254"/>
      <c r="S123" s="254" t="s">
        <v>91</v>
      </c>
      <c r="T123" s="254" t="s">
        <v>97</v>
      </c>
      <c r="U123" s="254"/>
      <c r="V123" s="254" t="s">
        <v>2170</v>
      </c>
      <c r="W123" s="254"/>
      <c r="X123" s="46" t="s">
        <v>77</v>
      </c>
      <c r="Y123" s="46" t="s">
        <v>612</v>
      </c>
      <c r="Z123" s="254" t="s">
        <v>85</v>
      </c>
      <c r="AA123" s="248">
        <v>4</v>
      </c>
      <c r="AB123" s="248">
        <v>5</v>
      </c>
      <c r="AC123" s="248">
        <v>3</v>
      </c>
      <c r="AD123" s="248">
        <v>5</v>
      </c>
      <c r="AE123" s="248">
        <v>1</v>
      </c>
      <c r="AF123" s="248">
        <v>1</v>
      </c>
      <c r="AG123" s="248">
        <v>3</v>
      </c>
      <c r="AH123" s="248">
        <f t="shared" si="22"/>
        <v>330</v>
      </c>
      <c r="AI123" s="248"/>
      <c r="AJ123" s="248"/>
      <c r="AK123" s="248"/>
      <c r="AL123" s="248"/>
      <c r="AM123" s="248"/>
      <c r="AN123" s="248"/>
      <c r="AO123" s="248"/>
      <c r="AP123" s="46"/>
      <c r="AQ123" s="46">
        <f t="shared" si="24"/>
        <v>330</v>
      </c>
      <c r="AR123" s="132" t="s">
        <v>2559</v>
      </c>
      <c r="AS123" s="132"/>
      <c r="AT123" s="439"/>
      <c r="AU123" s="261"/>
      <c r="AV123" s="261"/>
      <c r="AW123" s="261"/>
      <c r="AX123" s="261"/>
      <c r="AY123" s="261"/>
      <c r="AZ123" s="261"/>
      <c r="BA123" s="261"/>
      <c r="BB123" s="261"/>
      <c r="BC123" s="261"/>
      <c r="BD123" s="261"/>
      <c r="BE123" s="261"/>
      <c r="BF123" s="400"/>
      <c r="BG123" s="357" t="s">
        <v>207</v>
      </c>
    </row>
    <row r="124" spans="1:173" ht="34.950000000000003" customHeight="1">
      <c r="A124" s="46"/>
      <c r="B124" s="46">
        <v>131</v>
      </c>
      <c r="C124" s="46"/>
      <c r="D124" s="46"/>
      <c r="E124" s="783" t="s">
        <v>922</v>
      </c>
      <c r="F124" s="578" t="s">
        <v>2218</v>
      </c>
      <c r="G124" s="578"/>
      <c r="H124" s="360">
        <v>45723</v>
      </c>
      <c r="I124" s="376"/>
      <c r="J124" s="376"/>
      <c r="K124" s="256"/>
      <c r="L124" s="444" t="s">
        <v>606</v>
      </c>
      <c r="M124" s="290" t="s">
        <v>85</v>
      </c>
      <c r="N124" s="290"/>
      <c r="O124" s="250" t="s">
        <v>114</v>
      </c>
      <c r="P124" s="254" t="s">
        <v>609</v>
      </c>
      <c r="Q124" s="254"/>
      <c r="R124" s="254"/>
      <c r="S124" s="254" t="s">
        <v>91</v>
      </c>
      <c r="T124" s="254" t="s">
        <v>786</v>
      </c>
      <c r="U124" s="254"/>
      <c r="V124" s="254" t="s">
        <v>2170</v>
      </c>
      <c r="W124" s="254"/>
      <c r="X124" s="46" t="s">
        <v>77</v>
      </c>
      <c r="Y124" s="254"/>
      <c r="Z124" s="254" t="s">
        <v>613</v>
      </c>
      <c r="AA124" s="254">
        <v>3</v>
      </c>
      <c r="AB124" s="254">
        <v>5</v>
      </c>
      <c r="AC124" s="254">
        <v>1</v>
      </c>
      <c r="AD124" s="254">
        <v>5</v>
      </c>
      <c r="AE124" s="254">
        <v>3</v>
      </c>
      <c r="AF124" s="254">
        <v>1</v>
      </c>
      <c r="AG124" s="254">
        <v>3</v>
      </c>
      <c r="AH124" s="248">
        <f t="shared" si="22"/>
        <v>315</v>
      </c>
      <c r="AI124" s="254"/>
      <c r="AJ124" s="254"/>
      <c r="AK124" s="254"/>
      <c r="AL124" s="254"/>
      <c r="AM124" s="254"/>
      <c r="AN124" s="254"/>
      <c r="AO124" s="254"/>
      <c r="AP124" s="46">
        <f>(AI124*$AI$2)+(AJ124*$AJ$2)+(AK124*$AK$2)+(AL124*$AL$2)+(AM124*$AM$2)+(AN124*$AN$2)+(AO124*$AO$2)</f>
        <v>0</v>
      </c>
      <c r="AQ124" s="46">
        <f t="shared" si="24"/>
        <v>315</v>
      </c>
      <c r="AR124" s="132" t="s">
        <v>563</v>
      </c>
      <c r="AS124" s="254"/>
      <c r="AT124" s="439"/>
      <c r="AU124" s="254"/>
      <c r="AV124" s="254"/>
      <c r="AW124" s="254"/>
      <c r="AX124" s="254"/>
      <c r="AY124" s="254"/>
      <c r="AZ124" s="254"/>
      <c r="BA124" s="254"/>
      <c r="BB124" s="254"/>
      <c r="BC124" s="254"/>
      <c r="BD124" s="507">
        <f>SUM(AX124:BC124)</f>
        <v>0</v>
      </c>
      <c r="BE124" s="254"/>
      <c r="BF124" s="254"/>
      <c r="BG124" s="252" t="s">
        <v>207</v>
      </c>
      <c r="BH124" s="47"/>
    </row>
    <row r="125" spans="1:173" s="47" customFormat="1" ht="26.4">
      <c r="A125" s="46"/>
      <c r="B125" s="46"/>
      <c r="C125" s="109"/>
      <c r="D125" s="46"/>
      <c r="E125" s="107" t="s">
        <v>2132</v>
      </c>
      <c r="F125" s="578" t="s">
        <v>2133</v>
      </c>
      <c r="G125" s="578"/>
      <c r="H125" s="360">
        <v>45964</v>
      </c>
      <c r="I125" s="360"/>
      <c r="J125" s="360"/>
      <c r="K125" s="247"/>
      <c r="L125" s="444" t="s">
        <v>606</v>
      </c>
      <c r="M125" s="247" t="s">
        <v>103</v>
      </c>
      <c r="N125" s="250"/>
      <c r="O125" s="705" t="s">
        <v>69</v>
      </c>
      <c r="P125" s="254" t="s">
        <v>609</v>
      </c>
      <c r="Q125" s="254" t="s">
        <v>2239</v>
      </c>
      <c r="R125" s="254"/>
      <c r="S125" s="254" t="s">
        <v>135</v>
      </c>
      <c r="T125" s="254" t="s">
        <v>97</v>
      </c>
      <c r="U125" s="254"/>
      <c r="V125" s="254" t="s">
        <v>2205</v>
      </c>
      <c r="W125" s="254"/>
      <c r="X125" s="46" t="s">
        <v>77</v>
      </c>
      <c r="Y125" s="46"/>
      <c r="Z125" s="254" t="s">
        <v>108</v>
      </c>
      <c r="AA125" s="248">
        <v>4</v>
      </c>
      <c r="AB125" s="248">
        <v>5</v>
      </c>
      <c r="AC125" s="248">
        <v>3</v>
      </c>
      <c r="AD125" s="248">
        <v>5</v>
      </c>
      <c r="AE125" s="248">
        <v>3</v>
      </c>
      <c r="AF125" s="248">
        <v>3</v>
      </c>
      <c r="AG125" s="248">
        <v>5</v>
      </c>
      <c r="AH125" s="487">
        <f t="shared" si="22"/>
        <v>420</v>
      </c>
      <c r="AI125" s="248">
        <v>5</v>
      </c>
      <c r="AJ125" s="248">
        <v>5</v>
      </c>
      <c r="AK125" s="248">
        <v>1</v>
      </c>
      <c r="AL125" s="248">
        <v>5</v>
      </c>
      <c r="AM125" s="248">
        <v>3</v>
      </c>
      <c r="AN125" s="248">
        <v>4</v>
      </c>
      <c r="AO125" s="248">
        <v>2</v>
      </c>
      <c r="AP125" s="132"/>
      <c r="AQ125" s="46">
        <f t="shared" si="24"/>
        <v>420</v>
      </c>
      <c r="AR125" s="132"/>
      <c r="AS125" s="132"/>
      <c r="AT125" s="439"/>
      <c r="AU125" s="261"/>
      <c r="AV125" s="261"/>
      <c r="AW125" s="261"/>
      <c r="AX125" s="261"/>
      <c r="AY125" s="261"/>
      <c r="AZ125" s="261"/>
      <c r="BA125" s="261"/>
      <c r="BB125" s="261"/>
      <c r="BC125" s="261"/>
      <c r="BD125" s="261"/>
      <c r="BE125" s="261"/>
      <c r="BF125" s="633"/>
      <c r="BG125" s="634" t="s">
        <v>207</v>
      </c>
      <c r="BH125" s="48"/>
      <c r="BI125" s="48"/>
      <c r="BJ125" s="48"/>
      <c r="BK125" s="48"/>
      <c r="BL125" s="48"/>
      <c r="BM125" s="48"/>
      <c r="BN125" s="48"/>
      <c r="BO125" s="48"/>
      <c r="BP125" s="48"/>
      <c r="BQ125" s="48"/>
      <c r="BR125" s="48"/>
      <c r="BS125" s="48"/>
      <c r="BT125" s="48"/>
      <c r="BU125" s="48"/>
      <c r="BV125" s="48"/>
      <c r="BW125" s="48"/>
      <c r="BX125" s="48"/>
      <c r="BY125" s="48"/>
      <c r="BZ125" s="48"/>
      <c r="CA125" s="48"/>
      <c r="CB125" s="48"/>
      <c r="CC125" s="48"/>
      <c r="CD125" s="48"/>
      <c r="CE125" s="48"/>
      <c r="CF125" s="48"/>
      <c r="CG125" s="48"/>
      <c r="CH125" s="48"/>
      <c r="CI125" s="48"/>
      <c r="CJ125" s="48"/>
      <c r="CK125" s="48"/>
      <c r="CL125" s="48"/>
      <c r="CM125" s="48"/>
      <c r="CN125" s="48"/>
      <c r="CO125" s="48"/>
      <c r="CP125" s="48"/>
      <c r="CQ125" s="48"/>
      <c r="CR125" s="48"/>
      <c r="CS125" s="48"/>
      <c r="CT125" s="48"/>
      <c r="CU125" s="48"/>
      <c r="CV125" s="48"/>
      <c r="CW125" s="48"/>
      <c r="CX125" s="48"/>
      <c r="CY125" s="48"/>
      <c r="CZ125" s="48"/>
      <c r="DA125" s="48"/>
      <c r="DB125" s="48"/>
      <c r="DC125" s="48"/>
      <c r="DD125" s="48"/>
      <c r="DE125" s="48"/>
      <c r="DF125" s="48"/>
      <c r="DG125" s="48"/>
      <c r="DH125" s="48"/>
      <c r="DI125" s="48"/>
      <c r="DJ125" s="48"/>
      <c r="DK125" s="48"/>
      <c r="DL125" s="48"/>
      <c r="DM125" s="48"/>
      <c r="DN125" s="48"/>
      <c r="DO125" s="48"/>
      <c r="DP125" s="48"/>
      <c r="DQ125" s="48"/>
      <c r="DR125" s="48"/>
      <c r="DS125" s="48"/>
      <c r="DT125" s="48"/>
      <c r="DU125" s="48"/>
      <c r="DV125" s="48"/>
      <c r="DW125" s="48"/>
      <c r="DX125" s="48"/>
      <c r="DY125" s="48"/>
      <c r="DZ125" s="48"/>
      <c r="EA125" s="48"/>
      <c r="EB125" s="48"/>
      <c r="EC125" s="48"/>
      <c r="ED125" s="48"/>
      <c r="EE125" s="48"/>
      <c r="EF125" s="48"/>
      <c r="EG125" s="48"/>
      <c r="EH125" s="48"/>
      <c r="EI125" s="48"/>
      <c r="EJ125" s="48"/>
      <c r="EK125" s="48"/>
      <c r="EL125" s="48"/>
      <c r="EM125" s="48"/>
      <c r="EN125" s="48"/>
      <c r="EO125" s="48"/>
      <c r="EP125" s="48"/>
      <c r="EQ125" s="48"/>
      <c r="ER125" s="48"/>
      <c r="ES125" s="48"/>
      <c r="ET125" s="48"/>
      <c r="EU125" s="48"/>
      <c r="EV125" s="48"/>
      <c r="EW125" s="48"/>
      <c r="EX125" s="48"/>
      <c r="EY125" s="48"/>
      <c r="EZ125" s="48"/>
      <c r="FA125" s="48"/>
      <c r="FB125" s="48"/>
      <c r="FC125" s="48"/>
      <c r="FD125" s="48"/>
      <c r="FE125" s="48"/>
      <c r="FF125" s="48"/>
      <c r="FG125" s="48"/>
      <c r="FH125" s="48"/>
      <c r="FI125" s="48"/>
      <c r="FJ125" s="48"/>
      <c r="FK125" s="48"/>
      <c r="FL125" s="48"/>
      <c r="FM125" s="48"/>
      <c r="FN125" s="48"/>
      <c r="FO125" s="48"/>
      <c r="FP125" s="289"/>
    </row>
    <row r="126" spans="1:173" s="47" customFormat="1" ht="26.4">
      <c r="A126" s="46"/>
      <c r="B126" s="46"/>
      <c r="C126" s="109"/>
      <c r="D126" s="46"/>
      <c r="E126" s="107" t="s">
        <v>2240</v>
      </c>
      <c r="F126" s="583" t="s">
        <v>2128</v>
      </c>
      <c r="G126" s="114"/>
      <c r="H126" s="360">
        <v>45964</v>
      </c>
      <c r="I126" s="360"/>
      <c r="J126" s="360"/>
      <c r="K126" s="247"/>
      <c r="L126" s="444" t="s">
        <v>606</v>
      </c>
      <c r="M126" s="247" t="s">
        <v>85</v>
      </c>
      <c r="N126" s="250"/>
      <c r="O126" s="705" t="s">
        <v>69</v>
      </c>
      <c r="P126" s="254" t="s">
        <v>609</v>
      </c>
      <c r="Q126" s="254" t="s">
        <v>2239</v>
      </c>
      <c r="R126" s="254"/>
      <c r="S126" s="254" t="s">
        <v>135</v>
      </c>
      <c r="T126" s="254" t="s">
        <v>135</v>
      </c>
      <c r="U126" s="254"/>
      <c r="V126" s="254" t="s">
        <v>2170</v>
      </c>
      <c r="W126" s="254"/>
      <c r="X126" s="46" t="s">
        <v>77</v>
      </c>
      <c r="Y126" s="46"/>
      <c r="Z126" s="254"/>
      <c r="AA126" s="248">
        <v>3</v>
      </c>
      <c r="AB126" s="248">
        <v>5</v>
      </c>
      <c r="AC126" s="248">
        <v>2</v>
      </c>
      <c r="AD126" s="248">
        <v>5</v>
      </c>
      <c r="AE126" s="248">
        <v>0</v>
      </c>
      <c r="AF126" s="248">
        <v>1</v>
      </c>
      <c r="AG126" s="248">
        <v>3</v>
      </c>
      <c r="AH126" s="487">
        <f t="shared" si="22"/>
        <v>285</v>
      </c>
      <c r="AI126" s="248">
        <v>5</v>
      </c>
      <c r="AJ126" s="248">
        <v>5</v>
      </c>
      <c r="AK126" s="248">
        <v>2</v>
      </c>
      <c r="AL126" s="248">
        <v>1</v>
      </c>
      <c r="AM126" s="248">
        <v>2</v>
      </c>
      <c r="AN126" s="248">
        <v>4</v>
      </c>
      <c r="AO126" s="248">
        <v>1</v>
      </c>
      <c r="AP126" s="132"/>
      <c r="AQ126" s="46">
        <f t="shared" si="24"/>
        <v>285</v>
      </c>
      <c r="AR126" s="132"/>
      <c r="AS126" s="132"/>
      <c r="AT126" s="439"/>
      <c r="AU126" s="261"/>
      <c r="AV126" s="261"/>
      <c r="AW126" s="261"/>
      <c r="AX126" s="261"/>
      <c r="AY126" s="261"/>
      <c r="AZ126" s="261"/>
      <c r="BA126" s="261"/>
      <c r="BB126" s="261"/>
      <c r="BC126" s="261"/>
      <c r="BD126" s="261"/>
      <c r="BE126" s="261"/>
      <c r="BF126" s="261"/>
      <c r="BG126" s="252" t="s">
        <v>207</v>
      </c>
      <c r="BH126" s="48"/>
      <c r="BI126" s="48"/>
      <c r="BJ126" s="48"/>
      <c r="BK126" s="48"/>
      <c r="BL126" s="48"/>
      <c r="BM126" s="48"/>
      <c r="BN126" s="48"/>
      <c r="BO126" s="48"/>
      <c r="BP126" s="48"/>
      <c r="BQ126" s="48"/>
      <c r="BR126" s="48"/>
      <c r="BS126" s="48"/>
      <c r="BT126" s="48"/>
      <c r="BU126" s="48"/>
      <c r="BV126" s="48"/>
      <c r="BW126" s="48"/>
      <c r="BX126" s="48"/>
      <c r="BY126" s="48"/>
      <c r="BZ126" s="48"/>
      <c r="CA126" s="48"/>
      <c r="CB126" s="48"/>
      <c r="CC126" s="48"/>
      <c r="CD126" s="48"/>
      <c r="CE126" s="48"/>
      <c r="CF126" s="48"/>
      <c r="CG126" s="48"/>
      <c r="CH126" s="48"/>
      <c r="CI126" s="48"/>
      <c r="CJ126" s="48"/>
      <c r="CK126" s="48"/>
      <c r="CL126" s="48"/>
      <c r="CM126" s="48"/>
      <c r="CN126" s="48"/>
      <c r="CO126" s="48"/>
      <c r="CP126" s="48"/>
      <c r="CQ126" s="48"/>
      <c r="CR126" s="48"/>
      <c r="CS126" s="48"/>
      <c r="CT126" s="48"/>
      <c r="CU126" s="48"/>
      <c r="CV126" s="48"/>
      <c r="CW126" s="48"/>
      <c r="CX126" s="48"/>
      <c r="CY126" s="48"/>
      <c r="CZ126" s="48"/>
      <c r="DA126" s="48"/>
      <c r="DB126" s="48"/>
      <c r="DC126" s="48"/>
      <c r="DD126" s="48"/>
      <c r="DE126" s="48"/>
      <c r="DF126" s="48"/>
      <c r="DG126" s="48"/>
      <c r="DH126" s="48"/>
      <c r="DI126" s="48"/>
      <c r="DJ126" s="48"/>
      <c r="DK126" s="48"/>
      <c r="DL126" s="48"/>
      <c r="DM126" s="48"/>
      <c r="DN126" s="48"/>
      <c r="DO126" s="48"/>
      <c r="DP126" s="48"/>
      <c r="DQ126" s="48"/>
      <c r="DR126" s="48"/>
      <c r="DS126" s="48"/>
      <c r="DT126" s="48"/>
      <c r="DU126" s="48"/>
      <c r="DV126" s="48"/>
      <c r="DW126" s="48"/>
      <c r="DX126" s="48"/>
      <c r="DY126" s="48"/>
      <c r="DZ126" s="48"/>
      <c r="EA126" s="48"/>
      <c r="EB126" s="48"/>
      <c r="EC126" s="48"/>
      <c r="ED126" s="48"/>
      <c r="EE126" s="48"/>
      <c r="EF126" s="48"/>
      <c r="EG126" s="48"/>
      <c r="EH126" s="48"/>
      <c r="EI126" s="48"/>
      <c r="EJ126" s="48"/>
      <c r="EK126" s="48"/>
      <c r="EL126" s="48"/>
      <c r="EM126" s="48"/>
      <c r="EN126" s="48"/>
      <c r="EO126" s="48"/>
      <c r="EP126" s="48"/>
      <c r="EQ126" s="48"/>
      <c r="ER126" s="48"/>
      <c r="ES126" s="48"/>
      <c r="ET126" s="48"/>
      <c r="EU126" s="48"/>
      <c r="EV126" s="48"/>
      <c r="EW126" s="48"/>
      <c r="EX126" s="48"/>
      <c r="EY126" s="48"/>
      <c r="EZ126" s="48"/>
      <c r="FA126" s="48"/>
      <c r="FB126" s="48"/>
      <c r="FC126" s="48"/>
      <c r="FD126" s="48"/>
      <c r="FE126" s="48"/>
      <c r="FF126" s="48"/>
      <c r="FG126" s="48"/>
      <c r="FH126" s="48"/>
      <c r="FI126" s="48"/>
      <c r="FJ126" s="48"/>
      <c r="FK126" s="48"/>
      <c r="FL126" s="48"/>
      <c r="FM126" s="48"/>
      <c r="FN126" s="48"/>
      <c r="FO126" s="48"/>
      <c r="FP126" s="289"/>
    </row>
    <row r="127" spans="1:173" ht="26.4" customHeight="1">
      <c r="A127" s="46"/>
      <c r="B127" s="46"/>
      <c r="C127" s="109"/>
      <c r="D127" s="46"/>
      <c r="E127" s="480" t="s">
        <v>2253</v>
      </c>
      <c r="F127" s="578" t="s">
        <v>2254</v>
      </c>
      <c r="G127" s="578"/>
      <c r="H127" s="360">
        <v>45962</v>
      </c>
      <c r="I127" s="360"/>
      <c r="J127" s="360"/>
      <c r="K127" s="256"/>
      <c r="L127" s="613" t="s">
        <v>606</v>
      </c>
      <c r="M127" s="247" t="s">
        <v>85</v>
      </c>
      <c r="N127" s="250"/>
      <c r="O127" s="254" t="s">
        <v>114</v>
      </c>
      <c r="P127" s="254" t="s">
        <v>609</v>
      </c>
      <c r="Q127" s="254"/>
      <c r="R127" s="254"/>
      <c r="S127" s="254" t="s">
        <v>345</v>
      </c>
      <c r="T127" s="254" t="s">
        <v>97</v>
      </c>
      <c r="U127" s="254" t="s">
        <v>93</v>
      </c>
      <c r="V127" s="254" t="s">
        <v>2170</v>
      </c>
      <c r="W127" s="254"/>
      <c r="X127" s="46" t="s">
        <v>77</v>
      </c>
      <c r="Y127" s="46" t="s">
        <v>150</v>
      </c>
      <c r="Z127" s="254" t="s">
        <v>85</v>
      </c>
      <c r="AA127" s="248">
        <v>4</v>
      </c>
      <c r="AB127" s="248">
        <v>5</v>
      </c>
      <c r="AC127" s="248">
        <v>3</v>
      </c>
      <c r="AD127" s="248">
        <v>5</v>
      </c>
      <c r="AE127" s="248">
        <v>1</v>
      </c>
      <c r="AF127" s="248">
        <v>3</v>
      </c>
      <c r="AG127" s="248">
        <v>3</v>
      </c>
      <c r="AH127" s="248">
        <f t="shared" si="22"/>
        <v>360</v>
      </c>
      <c r="AI127" s="248">
        <v>5</v>
      </c>
      <c r="AJ127" s="248">
        <v>5</v>
      </c>
      <c r="AK127" s="248">
        <v>4</v>
      </c>
      <c r="AL127" s="248">
        <v>5</v>
      </c>
      <c r="AM127" s="248">
        <v>3</v>
      </c>
      <c r="AN127" s="248">
        <v>5</v>
      </c>
      <c r="AO127" s="248">
        <v>5</v>
      </c>
      <c r="AP127" s="46">
        <f>(AI127*$AI$2)+(AJ127*$AJ$2)+(AK127*$AK$2)+(AL127*$AL$2)+(AM127*$AM$2)+(AN127*$AN$2)+(AO127*$AO$2)</f>
        <v>480</v>
      </c>
      <c r="AQ127" s="46">
        <f t="shared" si="24"/>
        <v>840</v>
      </c>
      <c r="AR127" s="132"/>
      <c r="AS127" s="132"/>
      <c r="AT127" s="439"/>
      <c r="AU127" s="261"/>
      <c r="AV127" s="261"/>
      <c r="AW127" s="261"/>
      <c r="AX127" s="261"/>
      <c r="AY127" s="261"/>
      <c r="AZ127" s="261"/>
      <c r="BA127" s="261"/>
      <c r="BB127" s="261"/>
      <c r="BC127" s="261"/>
      <c r="BD127" s="261"/>
      <c r="BE127" s="261"/>
      <c r="BF127" s="261"/>
      <c r="BG127" s="252"/>
    </row>
    <row r="128" spans="1:173" ht="45.6" customHeight="1">
      <c r="A128" s="46"/>
      <c r="B128" s="46">
        <v>122</v>
      </c>
      <c r="C128" s="46"/>
      <c r="D128" s="46"/>
      <c r="E128" s="783" t="s">
        <v>514</v>
      </c>
      <c r="F128" s="578" t="s">
        <v>515</v>
      </c>
      <c r="G128" s="578"/>
      <c r="H128" s="360">
        <v>45658</v>
      </c>
      <c r="I128" s="360"/>
      <c r="J128" s="256"/>
      <c r="K128" s="256"/>
      <c r="L128" s="444" t="s">
        <v>606</v>
      </c>
      <c r="M128" s="247" t="s">
        <v>103</v>
      </c>
      <c r="N128" s="247"/>
      <c r="O128" s="254" t="s">
        <v>114</v>
      </c>
      <c r="P128" s="254" t="s">
        <v>609</v>
      </c>
      <c r="Q128" s="254" t="s">
        <v>116</v>
      </c>
      <c r="R128" s="254"/>
      <c r="S128" s="254" t="s">
        <v>105</v>
      </c>
      <c r="T128" s="254" t="s">
        <v>516</v>
      </c>
      <c r="U128" s="254"/>
      <c r="V128" s="254" t="s">
        <v>610</v>
      </c>
      <c r="W128" s="247"/>
      <c r="X128" s="46" t="s">
        <v>77</v>
      </c>
      <c r="Y128" s="46" t="s">
        <v>612</v>
      </c>
      <c r="Z128" s="254" t="s">
        <v>108</v>
      </c>
      <c r="AA128" s="247">
        <v>3</v>
      </c>
      <c r="AB128" s="247">
        <v>1</v>
      </c>
      <c r="AC128" s="247">
        <v>3</v>
      </c>
      <c r="AD128" s="247">
        <v>5</v>
      </c>
      <c r="AE128" s="247">
        <v>1</v>
      </c>
      <c r="AF128" s="247">
        <v>5</v>
      </c>
      <c r="AG128" s="247">
        <v>3</v>
      </c>
      <c r="AH128" s="248">
        <f t="shared" si="22"/>
        <v>315</v>
      </c>
      <c r="AI128" s="247"/>
      <c r="AJ128" s="247"/>
      <c r="AK128" s="247"/>
      <c r="AL128" s="247"/>
      <c r="AM128" s="247"/>
      <c r="AN128" s="247"/>
      <c r="AO128" s="247"/>
      <c r="AP128" s="46">
        <f>(AI128*$AI$2)+(AJ128*$AJ$2)+(AK128*$AK$2)+(AL128*$AL$2)+(AM128*$AM$2)+(AN128*$AN$2)+(AO128*$AO$2)</f>
        <v>0</v>
      </c>
      <c r="AQ128" s="46">
        <f t="shared" si="24"/>
        <v>315</v>
      </c>
      <c r="AR128" s="321" t="s">
        <v>766</v>
      </c>
      <c r="AS128" s="321"/>
      <c r="AT128" s="439"/>
      <c r="AU128" s="247"/>
      <c r="AV128" s="247"/>
      <c r="AW128" s="247"/>
      <c r="AX128" s="247"/>
      <c r="AY128" s="247"/>
      <c r="AZ128" s="247"/>
      <c r="BA128" s="247"/>
      <c r="BB128" s="247"/>
      <c r="BC128" s="247"/>
      <c r="BD128" s="507">
        <f>SUM(AX128:BC128)</f>
        <v>0</v>
      </c>
      <c r="BE128" s="247"/>
      <c r="BF128" s="247"/>
      <c r="BG128" s="252" t="s">
        <v>207</v>
      </c>
      <c r="BK128" s="649"/>
      <c r="BL128" s="649"/>
      <c r="BM128" s="649"/>
      <c r="BN128" s="649"/>
      <c r="BO128" s="649"/>
      <c r="BP128" s="649"/>
      <c r="BQ128" s="649"/>
      <c r="BR128" s="649"/>
      <c r="BS128" s="649"/>
      <c r="BT128" s="649"/>
      <c r="BU128" s="649"/>
      <c r="BV128" s="649"/>
      <c r="BW128" s="649"/>
      <c r="BX128" s="649"/>
      <c r="BY128" s="649"/>
      <c r="BZ128" s="649"/>
      <c r="CA128" s="649"/>
      <c r="CB128" s="649"/>
      <c r="CC128" s="649"/>
      <c r="CD128" s="649"/>
      <c r="CE128" s="649"/>
      <c r="CF128" s="649"/>
      <c r="CG128" s="649"/>
      <c r="CH128" s="649"/>
      <c r="CI128" s="649"/>
      <c r="CJ128" s="649"/>
      <c r="CK128" s="649"/>
      <c r="CL128" s="649"/>
      <c r="CM128" s="649"/>
      <c r="CN128" s="649"/>
      <c r="CO128" s="649"/>
      <c r="CP128" s="649"/>
      <c r="CQ128" s="649"/>
      <c r="CR128" s="649"/>
      <c r="CS128" s="649"/>
      <c r="CT128" s="649"/>
      <c r="CU128" s="649"/>
      <c r="CV128" s="649"/>
      <c r="CW128" s="649"/>
      <c r="CX128" s="649"/>
      <c r="CY128" s="649"/>
      <c r="CZ128" s="649"/>
      <c r="DA128" s="649"/>
      <c r="DB128" s="649"/>
      <c r="DC128" s="649"/>
      <c r="DD128" s="649"/>
      <c r="DE128" s="649"/>
      <c r="DF128" s="649"/>
      <c r="DG128" s="649"/>
      <c r="DH128" s="649"/>
      <c r="DI128" s="649"/>
      <c r="DJ128" s="649"/>
      <c r="DK128" s="649"/>
      <c r="DL128" s="649"/>
      <c r="DM128" s="649"/>
      <c r="DN128" s="649"/>
      <c r="DO128" s="649"/>
      <c r="DP128" s="649"/>
      <c r="DQ128" s="649"/>
      <c r="DR128" s="649"/>
      <c r="DS128" s="649"/>
      <c r="DT128" s="649"/>
      <c r="DU128" s="649"/>
      <c r="DV128" s="649"/>
      <c r="DW128" s="649"/>
      <c r="DX128" s="649"/>
      <c r="DY128" s="649"/>
      <c r="DZ128" s="649"/>
      <c r="EA128" s="649"/>
      <c r="EB128" s="649"/>
      <c r="EC128" s="649"/>
      <c r="ED128" s="649"/>
      <c r="EE128" s="649"/>
      <c r="EF128" s="649"/>
      <c r="EG128" s="649"/>
      <c r="EH128" s="649"/>
      <c r="EI128" s="649"/>
      <c r="EJ128" s="649"/>
      <c r="EK128" s="649"/>
      <c r="EL128" s="649"/>
      <c r="EM128" s="649"/>
      <c r="EN128" s="649"/>
      <c r="EO128" s="649"/>
      <c r="EP128" s="649"/>
      <c r="EQ128" s="649"/>
      <c r="ER128" s="649"/>
      <c r="ES128" s="649"/>
      <c r="ET128" s="649"/>
      <c r="EU128" s="649"/>
      <c r="EV128" s="649"/>
      <c r="EW128" s="649"/>
      <c r="EX128" s="649"/>
      <c r="EY128" s="649"/>
      <c r="EZ128" s="649"/>
      <c r="FA128" s="649"/>
      <c r="FB128" s="649"/>
      <c r="FC128" s="649"/>
      <c r="FD128" s="649"/>
      <c r="FE128" s="649"/>
      <c r="FF128" s="649"/>
      <c r="FG128" s="649"/>
      <c r="FH128" s="649"/>
      <c r="FI128" s="649"/>
      <c r="FJ128" s="649"/>
      <c r="FK128" s="649"/>
      <c r="FL128" s="649"/>
      <c r="FM128" s="649"/>
      <c r="FN128" s="649"/>
      <c r="FO128" s="649"/>
      <c r="FP128" s="649"/>
      <c r="FQ128" s="649"/>
    </row>
    <row r="129" spans="1:173" s="293" customFormat="1" ht="118.8">
      <c r="A129" s="46"/>
      <c r="B129" s="46">
        <v>116</v>
      </c>
      <c r="C129" s="46"/>
      <c r="D129" s="46"/>
      <c r="E129" s="107" t="s">
        <v>959</v>
      </c>
      <c r="F129" s="578" t="s">
        <v>473</v>
      </c>
      <c r="G129" s="578"/>
      <c r="H129" s="360">
        <v>45632</v>
      </c>
      <c r="I129" s="360"/>
      <c r="J129" s="360"/>
      <c r="K129" s="256"/>
      <c r="L129" s="444" t="s">
        <v>691</v>
      </c>
      <c r="M129" s="249" t="s">
        <v>169</v>
      </c>
      <c r="N129" s="249" t="s">
        <v>86</v>
      </c>
      <c r="O129" s="254" t="s">
        <v>69</v>
      </c>
      <c r="P129" s="254" t="s">
        <v>692</v>
      </c>
      <c r="Q129" s="254" t="s">
        <v>114</v>
      </c>
      <c r="R129" s="254" t="s">
        <v>620</v>
      </c>
      <c r="S129" s="254" t="s">
        <v>91</v>
      </c>
      <c r="T129" s="254" t="s">
        <v>91</v>
      </c>
      <c r="U129" s="254" t="s">
        <v>171</v>
      </c>
      <c r="V129" s="254" t="s">
        <v>635</v>
      </c>
      <c r="W129" s="254" t="s">
        <v>85</v>
      </c>
      <c r="X129" s="46" t="s">
        <v>77</v>
      </c>
      <c r="Y129" s="46"/>
      <c r="Z129" s="254" t="s">
        <v>613</v>
      </c>
      <c r="AA129" s="254">
        <v>3</v>
      </c>
      <c r="AB129" s="254">
        <v>1</v>
      </c>
      <c r="AC129" s="254">
        <v>4</v>
      </c>
      <c r="AD129" s="254">
        <v>3</v>
      </c>
      <c r="AE129" s="254">
        <v>1</v>
      </c>
      <c r="AF129" s="254">
        <v>3</v>
      </c>
      <c r="AG129" s="254">
        <v>3</v>
      </c>
      <c r="AH129" s="248">
        <f t="shared" si="22"/>
        <v>270</v>
      </c>
      <c r="AI129" s="254">
        <v>3</v>
      </c>
      <c r="AJ129" s="254">
        <v>3</v>
      </c>
      <c r="AK129" s="254">
        <v>2</v>
      </c>
      <c r="AL129" s="254">
        <v>3</v>
      </c>
      <c r="AM129" s="254">
        <v>1</v>
      </c>
      <c r="AN129" s="254">
        <v>3</v>
      </c>
      <c r="AO129" s="254">
        <v>1</v>
      </c>
      <c r="AP129" s="46">
        <f>(AI129*$AI$2)+(AJ129*$AJ$2)+(AK129*$AK$2)+(AL129*$AL$2)+(AM129*$AM$2)+(AN129*$AN$2)+(AO129*$AO$2)</f>
        <v>240</v>
      </c>
      <c r="AQ129" s="46">
        <f t="shared" si="24"/>
        <v>510</v>
      </c>
      <c r="AR129" s="132" t="s">
        <v>471</v>
      </c>
      <c r="AS129" s="132" t="s">
        <v>960</v>
      </c>
      <c r="AT129" s="254"/>
      <c r="AU129" s="261"/>
      <c r="AV129" s="261"/>
      <c r="AW129" s="261"/>
      <c r="AX129" s="261"/>
      <c r="AY129" s="261"/>
      <c r="AZ129" s="261"/>
      <c r="BA129" s="261"/>
      <c r="BB129" s="261"/>
      <c r="BC129" s="261"/>
      <c r="BD129" s="507">
        <f>SUM(AX129:BC129)</f>
        <v>0</v>
      </c>
      <c r="BE129" s="261"/>
      <c r="BF129" s="261"/>
      <c r="BG129" s="252" t="s">
        <v>691</v>
      </c>
      <c r="BH129" s="300"/>
      <c r="BI129" s="299"/>
      <c r="BJ129" s="299"/>
      <c r="BK129" s="299"/>
      <c r="BL129" s="299"/>
      <c r="BM129" s="299"/>
      <c r="BN129" s="299"/>
      <c r="BO129" s="299"/>
      <c r="BP129" s="299"/>
      <c r="BQ129" s="299"/>
      <c r="BR129" s="299"/>
      <c r="BS129" s="299"/>
      <c r="BT129" s="299"/>
      <c r="BU129" s="299"/>
      <c r="BV129" s="299"/>
      <c r="BW129" s="299"/>
      <c r="BX129" s="299"/>
      <c r="BY129" s="299"/>
      <c r="BZ129" s="299"/>
      <c r="CA129" s="299"/>
      <c r="CB129" s="299"/>
      <c r="CC129" s="299"/>
      <c r="CD129" s="299"/>
      <c r="CE129" s="299"/>
      <c r="CF129" s="299"/>
      <c r="CG129" s="299"/>
      <c r="CH129" s="299"/>
      <c r="CI129" s="299"/>
      <c r="CJ129" s="299"/>
      <c r="CK129" s="299"/>
      <c r="CL129" s="299"/>
      <c r="CM129" s="299"/>
      <c r="CN129" s="299"/>
      <c r="CO129" s="299"/>
      <c r="CP129" s="299"/>
      <c r="CQ129" s="299"/>
      <c r="CR129" s="299"/>
      <c r="CS129" s="299"/>
      <c r="CT129" s="299"/>
      <c r="CU129" s="299"/>
      <c r="CV129" s="299"/>
      <c r="CW129" s="299"/>
      <c r="CX129" s="299"/>
      <c r="CY129" s="299"/>
      <c r="CZ129" s="299"/>
      <c r="DA129" s="299"/>
      <c r="DB129" s="299"/>
      <c r="DC129" s="299"/>
      <c r="DD129" s="299"/>
      <c r="DE129" s="299"/>
      <c r="DF129" s="299"/>
      <c r="DG129" s="299"/>
      <c r="DH129" s="299"/>
      <c r="DI129" s="299"/>
      <c r="DJ129" s="299"/>
      <c r="DK129" s="299"/>
      <c r="DL129" s="299"/>
      <c r="DM129" s="299"/>
      <c r="DN129" s="299"/>
      <c r="DO129" s="299"/>
      <c r="DP129" s="299"/>
      <c r="DQ129" s="299"/>
      <c r="DR129" s="299"/>
      <c r="DS129" s="299"/>
      <c r="DT129" s="299"/>
      <c r="DU129" s="299"/>
      <c r="DV129" s="299"/>
      <c r="DW129" s="299"/>
      <c r="DX129" s="299"/>
      <c r="DY129" s="299"/>
      <c r="DZ129" s="299"/>
      <c r="EA129" s="299"/>
      <c r="EB129" s="299"/>
      <c r="EC129" s="299"/>
      <c r="ED129" s="299"/>
      <c r="EE129" s="299"/>
      <c r="EF129" s="299"/>
      <c r="EG129" s="299"/>
      <c r="EH129" s="299"/>
      <c r="EI129" s="299"/>
      <c r="EJ129" s="299"/>
      <c r="EK129" s="299"/>
      <c r="EL129" s="299"/>
      <c r="EM129" s="299"/>
      <c r="EN129" s="299"/>
      <c r="EO129" s="299"/>
      <c r="EP129" s="299"/>
      <c r="EQ129" s="299"/>
      <c r="ER129" s="299"/>
      <c r="ES129" s="299"/>
      <c r="ET129" s="299"/>
      <c r="EU129" s="299"/>
      <c r="EV129" s="299"/>
      <c r="EW129" s="299"/>
      <c r="EX129" s="299"/>
      <c r="EY129" s="299"/>
      <c r="EZ129" s="299"/>
      <c r="FA129" s="299"/>
      <c r="FB129" s="299"/>
      <c r="FC129" s="299"/>
      <c r="FD129" s="299"/>
      <c r="FE129" s="299"/>
      <c r="FF129" s="299"/>
      <c r="FG129" s="299"/>
      <c r="FH129" s="299"/>
      <c r="FI129" s="299"/>
      <c r="FJ129" s="299"/>
      <c r="FK129" s="299"/>
      <c r="FL129" s="299"/>
      <c r="FM129" s="299"/>
      <c r="FN129" s="299"/>
      <c r="FO129" s="299"/>
      <c r="FP129" s="299"/>
      <c r="FQ129" s="299"/>
    </row>
    <row r="130" spans="1:173" ht="52.8" customHeight="1">
      <c r="A130" s="759"/>
      <c r="B130" s="46">
        <v>120</v>
      </c>
      <c r="C130" s="46"/>
      <c r="D130" s="46"/>
      <c r="E130" s="107" t="s">
        <v>2363</v>
      </c>
      <c r="F130" s="578" t="s">
        <v>504</v>
      </c>
      <c r="G130" s="578" t="s">
        <v>2359</v>
      </c>
      <c r="H130" s="360">
        <v>45627</v>
      </c>
      <c r="I130" s="360"/>
      <c r="J130" s="256"/>
      <c r="K130" s="256"/>
      <c r="L130" s="444" t="s">
        <v>606</v>
      </c>
      <c r="M130" s="250" t="s">
        <v>193</v>
      </c>
      <c r="N130" s="250"/>
      <c r="O130" s="254" t="s">
        <v>114</v>
      </c>
      <c r="P130" s="254" t="s">
        <v>609</v>
      </c>
      <c r="Q130" s="254" t="s">
        <v>195</v>
      </c>
      <c r="R130" s="254"/>
      <c r="S130" s="254" t="s">
        <v>221</v>
      </c>
      <c r="T130" s="254" t="s">
        <v>306</v>
      </c>
      <c r="U130" s="254" t="s">
        <v>70</v>
      </c>
      <c r="V130" s="254" t="s">
        <v>2170</v>
      </c>
      <c r="W130" s="254" t="s">
        <v>2360</v>
      </c>
      <c r="X130" s="46" t="s">
        <v>77</v>
      </c>
      <c r="Y130" s="46" t="s">
        <v>138</v>
      </c>
      <c r="Z130" s="254" t="s">
        <v>613</v>
      </c>
      <c r="AA130" s="46">
        <v>5</v>
      </c>
      <c r="AB130" s="46">
        <v>1</v>
      </c>
      <c r="AC130" s="46">
        <v>3</v>
      </c>
      <c r="AD130" s="46">
        <v>5</v>
      </c>
      <c r="AE130" s="46">
        <v>1</v>
      </c>
      <c r="AF130" s="46">
        <v>3</v>
      </c>
      <c r="AG130" s="46">
        <v>3</v>
      </c>
      <c r="AH130" s="248">
        <f t="shared" si="22"/>
        <v>315</v>
      </c>
      <c r="AI130" s="46"/>
      <c r="AJ130" s="46"/>
      <c r="AK130" s="46"/>
      <c r="AL130" s="46"/>
      <c r="AM130" s="46"/>
      <c r="AN130" s="46"/>
      <c r="AO130" s="46"/>
      <c r="AP130" s="46">
        <f>(AI130*$AI$2)+(AJ130*$AJ$2)+(AK130*$AK$2)+(AL130*$AL$2)+(AM130*$AM$2)+(AN130*$AN$2)+(AO130*$AO$2)</f>
        <v>0</v>
      </c>
      <c r="AQ130" s="46">
        <f t="shared" si="24"/>
        <v>315</v>
      </c>
      <c r="AR130" s="122" t="s">
        <v>923</v>
      </c>
      <c r="AS130" s="122"/>
      <c r="AT130" s="439" t="s">
        <v>2362</v>
      </c>
      <c r="AU130" s="261"/>
      <c r="AV130" s="261" t="s">
        <v>2361</v>
      </c>
      <c r="AW130" s="261"/>
      <c r="AX130" s="261"/>
      <c r="AY130" s="261"/>
      <c r="AZ130" s="261"/>
      <c r="BA130" s="261"/>
      <c r="BB130" s="261"/>
      <c r="BC130" s="261"/>
      <c r="BD130" s="507">
        <f>SUM(AX130:BC130)</f>
        <v>0</v>
      </c>
      <c r="BE130" s="261"/>
      <c r="BF130" s="261"/>
      <c r="BG130" s="252" t="s">
        <v>207</v>
      </c>
    </row>
    <row r="131" spans="1:173" s="263" customFormat="1" ht="46.05" customHeight="1">
      <c r="A131" s="46"/>
      <c r="B131" s="46"/>
      <c r="C131" s="109"/>
      <c r="D131" s="46"/>
      <c r="E131" s="107" t="s">
        <v>2252</v>
      </c>
      <c r="F131" s="578" t="s">
        <v>2225</v>
      </c>
      <c r="G131" s="578"/>
      <c r="H131" s="360">
        <v>45964</v>
      </c>
      <c r="I131" s="360"/>
      <c r="J131" s="360"/>
      <c r="K131" s="247"/>
      <c r="L131" s="444" t="s">
        <v>606</v>
      </c>
      <c r="M131" s="247" t="s">
        <v>103</v>
      </c>
      <c r="N131" s="250"/>
      <c r="O131" s="705" t="s">
        <v>69</v>
      </c>
      <c r="P131" s="254" t="s">
        <v>609</v>
      </c>
      <c r="Q131" s="254" t="s">
        <v>2239</v>
      </c>
      <c r="R131" s="254"/>
      <c r="S131" s="254"/>
      <c r="T131" s="254"/>
      <c r="U131" s="254"/>
      <c r="V131" s="254"/>
      <c r="W131" s="254"/>
      <c r="X131" s="46" t="s">
        <v>77</v>
      </c>
      <c r="Y131" s="46"/>
      <c r="Z131" s="254"/>
      <c r="AA131" s="46">
        <v>4</v>
      </c>
      <c r="AB131" s="46">
        <v>5</v>
      </c>
      <c r="AC131" s="46">
        <v>3</v>
      </c>
      <c r="AD131" s="46">
        <v>5</v>
      </c>
      <c r="AE131" s="46">
        <v>3</v>
      </c>
      <c r="AF131" s="46">
        <v>3</v>
      </c>
      <c r="AG131" s="46">
        <v>3</v>
      </c>
      <c r="AH131" s="248">
        <f t="shared" ref="AH131:AH162" si="26">(AA131*$AA$2)+(AB131*$AB$2)+(AC131*$AC$2)+(AD131*$AD$2)+(AE131*$AE$2)+(AF131*$AF$2)+(AG131*$AG$2)</f>
        <v>390</v>
      </c>
      <c r="AI131" s="248">
        <v>5</v>
      </c>
      <c r="AJ131" s="248">
        <v>5</v>
      </c>
      <c r="AK131" s="248">
        <v>1</v>
      </c>
      <c r="AL131" s="248">
        <v>4</v>
      </c>
      <c r="AM131" s="248">
        <v>4</v>
      </c>
      <c r="AN131" s="248">
        <v>4</v>
      </c>
      <c r="AO131" s="248">
        <v>3</v>
      </c>
      <c r="AP131" s="132"/>
      <c r="AQ131" s="46">
        <f t="shared" si="24"/>
        <v>390</v>
      </c>
      <c r="AR131" s="132"/>
      <c r="AS131" s="132"/>
      <c r="AT131" s="439"/>
      <c r="AU131" s="261"/>
      <c r="AV131" s="261"/>
      <c r="AW131" s="261"/>
      <c r="AX131" s="261"/>
      <c r="AY131" s="261"/>
      <c r="AZ131" s="261"/>
      <c r="BA131" s="261"/>
      <c r="BB131" s="261"/>
      <c r="BC131" s="261"/>
      <c r="BD131" s="261"/>
      <c r="BE131" s="261"/>
      <c r="BF131" s="261"/>
      <c r="BG131" s="252" t="s">
        <v>207</v>
      </c>
      <c r="BH131" s="48"/>
      <c r="BI131" s="48"/>
      <c r="BJ131" s="48"/>
      <c r="BK131" s="48"/>
      <c r="BL131" s="48"/>
      <c r="BM131" s="48"/>
      <c r="BN131" s="48"/>
      <c r="BO131" s="48"/>
      <c r="BP131" s="48"/>
      <c r="BQ131" s="48"/>
      <c r="BR131" s="48"/>
      <c r="BS131" s="48"/>
      <c r="BT131" s="48"/>
      <c r="BU131" s="48"/>
      <c r="BV131" s="48"/>
      <c r="BW131" s="48"/>
      <c r="BX131" s="48"/>
      <c r="BY131" s="48"/>
      <c r="BZ131" s="48"/>
      <c r="CA131" s="48"/>
      <c r="CB131" s="48"/>
      <c r="CC131" s="48"/>
      <c r="CD131" s="48"/>
      <c r="CE131" s="48"/>
      <c r="CF131" s="48"/>
      <c r="CG131" s="48"/>
      <c r="CH131" s="48"/>
      <c r="CI131" s="48"/>
      <c r="CJ131" s="48"/>
      <c r="CK131" s="48"/>
      <c r="CL131" s="48"/>
      <c r="CM131" s="48"/>
      <c r="CN131" s="48"/>
      <c r="CO131" s="48"/>
      <c r="CP131" s="48"/>
      <c r="CQ131" s="48"/>
      <c r="CR131" s="48"/>
      <c r="CS131" s="48"/>
      <c r="CT131" s="48"/>
      <c r="CU131" s="48"/>
      <c r="CV131" s="48"/>
      <c r="CW131" s="48"/>
      <c r="CX131" s="48"/>
      <c r="CY131" s="48"/>
      <c r="CZ131" s="48"/>
      <c r="DA131" s="48"/>
      <c r="DB131" s="48"/>
      <c r="DC131" s="48"/>
      <c r="DD131" s="48"/>
      <c r="DE131" s="48"/>
      <c r="DF131" s="48"/>
      <c r="DG131" s="48"/>
      <c r="DH131" s="48"/>
      <c r="DI131" s="48"/>
      <c r="DJ131" s="48"/>
      <c r="DK131" s="48"/>
      <c r="DL131" s="48"/>
      <c r="DM131" s="48"/>
      <c r="DN131" s="48"/>
      <c r="DO131" s="48"/>
      <c r="DP131" s="48"/>
      <c r="DQ131" s="48"/>
      <c r="DR131" s="48"/>
      <c r="DS131" s="48"/>
      <c r="DT131" s="48"/>
      <c r="DU131" s="48"/>
      <c r="DV131" s="48"/>
      <c r="DW131" s="48"/>
      <c r="DX131" s="48"/>
      <c r="DY131" s="48"/>
      <c r="DZ131" s="48"/>
      <c r="EA131" s="48"/>
      <c r="EB131" s="48"/>
      <c r="EC131" s="48"/>
      <c r="ED131" s="48"/>
      <c r="EE131" s="48"/>
      <c r="EF131" s="48"/>
      <c r="EG131" s="48"/>
      <c r="EH131" s="48"/>
      <c r="EI131" s="48"/>
      <c r="EJ131" s="48"/>
      <c r="EK131" s="48"/>
      <c r="EL131" s="48"/>
      <c r="EM131" s="48"/>
      <c r="EN131" s="48"/>
      <c r="EO131" s="48"/>
      <c r="EP131" s="48"/>
      <c r="EQ131" s="48"/>
      <c r="ER131" s="48"/>
      <c r="ES131" s="48"/>
      <c r="ET131" s="48"/>
      <c r="EU131" s="48"/>
      <c r="EV131" s="48"/>
      <c r="EW131" s="48"/>
      <c r="EX131" s="48"/>
      <c r="EY131" s="48"/>
      <c r="EZ131" s="48"/>
      <c r="FA131" s="48"/>
      <c r="FB131" s="48"/>
      <c r="FC131" s="48"/>
      <c r="FD131" s="48"/>
      <c r="FE131" s="48"/>
      <c r="FF131" s="48"/>
      <c r="FG131" s="48"/>
      <c r="FH131" s="48"/>
      <c r="FI131" s="48"/>
      <c r="FJ131" s="48"/>
      <c r="FK131" s="48"/>
      <c r="FL131" s="48"/>
      <c r="FM131" s="48"/>
      <c r="FN131" s="48"/>
      <c r="FO131" s="48"/>
      <c r="FP131" s="48"/>
      <c r="FQ131" s="48"/>
    </row>
    <row r="132" spans="1:173" s="263" customFormat="1" ht="34.5" customHeight="1">
      <c r="A132" s="46" t="s">
        <v>260</v>
      </c>
      <c r="B132" s="46">
        <v>1</v>
      </c>
      <c r="C132" s="72"/>
      <c r="D132" s="109"/>
      <c r="E132" s="765" t="s">
        <v>2528</v>
      </c>
      <c r="F132" s="765" t="s">
        <v>2471</v>
      </c>
      <c r="G132" s="765" t="s">
        <v>2472</v>
      </c>
      <c r="H132" s="360" t="s">
        <v>618</v>
      </c>
      <c r="I132" s="421">
        <v>45413</v>
      </c>
      <c r="J132" s="421">
        <v>45689</v>
      </c>
      <c r="K132" s="256">
        <f>J132-I132</f>
        <v>276</v>
      </c>
      <c r="L132" s="444" t="s">
        <v>619</v>
      </c>
      <c r="M132" s="247" t="s">
        <v>103</v>
      </c>
      <c r="N132" s="247" t="s">
        <v>86</v>
      </c>
      <c r="O132" s="254" t="s">
        <v>194</v>
      </c>
      <c r="P132" s="254" t="s">
        <v>115</v>
      </c>
      <c r="Q132" s="254" t="s">
        <v>263</v>
      </c>
      <c r="R132" s="254" t="s">
        <v>620</v>
      </c>
      <c r="S132" s="254" t="s">
        <v>264</v>
      </c>
      <c r="T132" s="254" t="s">
        <v>265</v>
      </c>
      <c r="U132" s="254" t="s">
        <v>266</v>
      </c>
      <c r="V132" s="254" t="s">
        <v>610</v>
      </c>
      <c r="W132" s="248" t="s">
        <v>213</v>
      </c>
      <c r="X132" s="46" t="s">
        <v>77</v>
      </c>
      <c r="Y132" s="46" t="s">
        <v>78</v>
      </c>
      <c r="Z132" s="254" t="s">
        <v>108</v>
      </c>
      <c r="AA132" s="46">
        <v>3</v>
      </c>
      <c r="AB132" s="46">
        <v>5</v>
      </c>
      <c r="AC132" s="46">
        <v>5</v>
      </c>
      <c r="AD132" s="46">
        <v>5</v>
      </c>
      <c r="AE132" s="46">
        <v>1</v>
      </c>
      <c r="AF132" s="46">
        <v>3</v>
      </c>
      <c r="AG132" s="46">
        <v>5</v>
      </c>
      <c r="AH132" s="248">
        <f t="shared" si="26"/>
        <v>405</v>
      </c>
      <c r="AI132" s="46">
        <v>3</v>
      </c>
      <c r="AJ132" s="46">
        <v>4</v>
      </c>
      <c r="AK132" s="46">
        <v>2</v>
      </c>
      <c r="AL132" s="46">
        <v>5</v>
      </c>
      <c r="AM132" s="46">
        <v>3</v>
      </c>
      <c r="AN132" s="46">
        <v>1</v>
      </c>
      <c r="AO132" s="46">
        <v>5</v>
      </c>
      <c r="AP132" s="46">
        <f>(AI132*$AI$2)+(AJ132*$AJ$2)+(AK132*$AK$2)+(AL132*$AL$2)+(AM132*$AM$2)+(AN132*$AN$2)+(AO132*$AO$2)</f>
        <v>345</v>
      </c>
      <c r="AQ132" s="46">
        <f t="shared" ref="AQ132:AQ163" si="27">AP132+AH132</f>
        <v>750</v>
      </c>
      <c r="AR132" s="328" t="s">
        <v>642</v>
      </c>
      <c r="AS132" s="254" t="s">
        <v>643</v>
      </c>
      <c r="AT132" s="439">
        <v>15000</v>
      </c>
      <c r="AU132" s="261"/>
      <c r="AV132" s="254" t="s">
        <v>1999</v>
      </c>
      <c r="AW132" s="458"/>
      <c r="AX132" s="458"/>
      <c r="AY132" s="458"/>
      <c r="AZ132" s="458"/>
      <c r="BA132" s="458"/>
      <c r="BB132" s="458"/>
      <c r="BC132" s="458"/>
      <c r="BD132" s="507">
        <f>SUM(AX132:BC132)</f>
        <v>0</v>
      </c>
      <c r="BE132" s="596">
        <v>45839</v>
      </c>
      <c r="BF132" s="596">
        <v>46174</v>
      </c>
      <c r="BG132" s="252" t="s">
        <v>115</v>
      </c>
      <c r="BH132" s="299"/>
      <c r="BI132" s="299"/>
      <c r="BJ132" s="299"/>
      <c r="BK132" s="299"/>
      <c r="BL132" s="299"/>
      <c r="BM132" s="299"/>
      <c r="BN132" s="299"/>
      <c r="BO132" s="299"/>
      <c r="BP132" s="299"/>
      <c r="BQ132" s="299"/>
      <c r="BR132" s="299"/>
      <c r="BS132" s="299"/>
      <c r="BT132" s="299"/>
      <c r="BU132" s="299"/>
      <c r="BV132" s="299"/>
      <c r="BW132" s="299"/>
      <c r="BX132" s="299"/>
      <c r="BY132" s="299"/>
      <c r="BZ132" s="299"/>
      <c r="CA132" s="299"/>
      <c r="CB132" s="299"/>
      <c r="CC132" s="299"/>
      <c r="CD132" s="299"/>
      <c r="CE132" s="299"/>
      <c r="CF132" s="299"/>
      <c r="CG132" s="299"/>
      <c r="CH132" s="299"/>
      <c r="CI132" s="299"/>
      <c r="CJ132" s="299"/>
      <c r="CK132" s="299"/>
      <c r="CL132" s="299"/>
      <c r="CM132" s="299"/>
      <c r="CN132" s="299"/>
      <c r="CO132" s="299"/>
      <c r="CP132" s="299"/>
      <c r="CQ132" s="299"/>
      <c r="CR132" s="299"/>
      <c r="CS132" s="299"/>
      <c r="CT132" s="299"/>
      <c r="CU132" s="299"/>
      <c r="CV132" s="299"/>
      <c r="CW132" s="299"/>
      <c r="CX132" s="299"/>
      <c r="CY132" s="299"/>
      <c r="CZ132" s="299"/>
      <c r="DA132" s="299"/>
      <c r="DB132" s="299"/>
      <c r="DC132" s="299"/>
      <c r="DD132" s="299"/>
      <c r="DE132" s="299"/>
      <c r="DF132" s="299"/>
      <c r="DG132" s="299"/>
      <c r="DH132" s="299"/>
      <c r="DI132" s="299"/>
      <c r="DJ132" s="299"/>
      <c r="DK132" s="299"/>
      <c r="DL132" s="299"/>
      <c r="DM132" s="299"/>
      <c r="DN132" s="299"/>
      <c r="DO132" s="299"/>
      <c r="DP132" s="299"/>
      <c r="DQ132" s="299"/>
      <c r="DR132" s="299"/>
      <c r="DS132" s="299"/>
      <c r="DT132" s="299"/>
      <c r="DU132" s="299"/>
      <c r="DV132" s="299"/>
      <c r="DW132" s="299"/>
      <c r="DX132" s="299"/>
      <c r="DY132" s="299"/>
      <c r="DZ132" s="299"/>
      <c r="EA132" s="299"/>
      <c r="EB132" s="299"/>
      <c r="EC132" s="299"/>
      <c r="ED132" s="299"/>
      <c r="EE132" s="299"/>
      <c r="EF132" s="299"/>
      <c r="EG132" s="299"/>
      <c r="EH132" s="299"/>
      <c r="EI132" s="299"/>
      <c r="EJ132" s="299"/>
      <c r="EK132" s="299"/>
      <c r="EL132" s="299"/>
      <c r="EM132" s="299"/>
      <c r="EN132" s="299"/>
      <c r="EO132" s="299"/>
      <c r="EP132" s="299"/>
      <c r="EQ132" s="299"/>
      <c r="ER132" s="299"/>
      <c r="ES132" s="299"/>
      <c r="ET132" s="299"/>
      <c r="EU132" s="299"/>
      <c r="EV132" s="299"/>
      <c r="EW132" s="299"/>
      <c r="EX132" s="299"/>
      <c r="EY132" s="299"/>
      <c r="EZ132" s="299"/>
      <c r="FA132" s="299"/>
      <c r="FB132" s="299"/>
      <c r="FC132" s="299"/>
      <c r="FD132" s="299"/>
      <c r="FE132" s="299"/>
      <c r="FF132" s="299"/>
      <c r="FG132" s="299"/>
      <c r="FH132" s="299"/>
      <c r="FI132" s="299"/>
      <c r="FJ132" s="299"/>
      <c r="FK132" s="299"/>
      <c r="FL132" s="299"/>
      <c r="FM132" s="299"/>
      <c r="FN132" s="299"/>
      <c r="FO132" s="299"/>
      <c r="FP132" s="299"/>
      <c r="FQ132" s="299"/>
    </row>
    <row r="133" spans="1:173" ht="51.6" customHeight="1">
      <c r="A133" s="46"/>
      <c r="B133" s="46"/>
      <c r="C133" s="109"/>
      <c r="D133" s="46"/>
      <c r="E133" s="107" t="s">
        <v>2114</v>
      </c>
      <c r="F133" s="578" t="s">
        <v>2108</v>
      </c>
      <c r="G133" s="578"/>
      <c r="H133" s="360">
        <v>45964</v>
      </c>
      <c r="I133" s="360"/>
      <c r="J133" s="360"/>
      <c r="K133" s="247"/>
      <c r="L133" s="444" t="s">
        <v>606</v>
      </c>
      <c r="M133" s="247" t="s">
        <v>103</v>
      </c>
      <c r="N133" s="250"/>
      <c r="O133" s="705" t="s">
        <v>69</v>
      </c>
      <c r="P133" s="254" t="s">
        <v>609</v>
      </c>
      <c r="Q133" s="254" t="s">
        <v>2239</v>
      </c>
      <c r="R133" s="254"/>
      <c r="S133" s="254"/>
      <c r="T133" s="254"/>
      <c r="U133" s="254"/>
      <c r="V133" s="254"/>
      <c r="W133" s="254"/>
      <c r="X133" s="46" t="s">
        <v>77</v>
      </c>
      <c r="Y133" s="46"/>
      <c r="Z133" s="254"/>
      <c r="AA133" s="248">
        <v>3</v>
      </c>
      <c r="AB133" s="248">
        <v>5</v>
      </c>
      <c r="AC133" s="248">
        <v>3</v>
      </c>
      <c r="AD133" s="248">
        <v>5</v>
      </c>
      <c r="AE133" s="248">
        <v>3</v>
      </c>
      <c r="AF133" s="248">
        <v>3</v>
      </c>
      <c r="AG133" s="248">
        <v>3</v>
      </c>
      <c r="AH133" s="487">
        <f t="shared" si="26"/>
        <v>375</v>
      </c>
      <c r="AI133" s="248">
        <v>5</v>
      </c>
      <c r="AJ133" s="248">
        <v>3</v>
      </c>
      <c r="AK133" s="248">
        <v>1</v>
      </c>
      <c r="AL133" s="248">
        <v>4</v>
      </c>
      <c r="AM133" s="248">
        <v>3</v>
      </c>
      <c r="AN133" s="248">
        <v>2</v>
      </c>
      <c r="AO133" s="248">
        <v>3</v>
      </c>
      <c r="AP133" s="132"/>
      <c r="AQ133" s="46">
        <f t="shared" si="27"/>
        <v>375</v>
      </c>
      <c r="AR133" s="132"/>
      <c r="AS133" s="132"/>
      <c r="AT133" s="439"/>
      <c r="AU133" s="261"/>
      <c r="AV133" s="261"/>
      <c r="AW133" s="261"/>
      <c r="AX133" s="261"/>
      <c r="AY133" s="261"/>
      <c r="AZ133" s="261"/>
      <c r="BA133" s="261"/>
      <c r="BB133" s="261"/>
      <c r="BC133" s="261"/>
      <c r="BD133" s="261"/>
      <c r="BE133" s="261"/>
      <c r="BF133" s="261"/>
      <c r="BG133" s="252" t="s">
        <v>207</v>
      </c>
      <c r="BK133" s="299"/>
      <c r="BL133" s="299"/>
      <c r="BM133" s="299"/>
      <c r="BN133" s="299"/>
      <c r="BO133" s="299"/>
      <c r="BP133" s="299"/>
      <c r="BQ133" s="299"/>
      <c r="BR133" s="299"/>
      <c r="BS133" s="299"/>
      <c r="BT133" s="299"/>
      <c r="BU133" s="299"/>
      <c r="BV133" s="299"/>
      <c r="BW133" s="299"/>
      <c r="BX133" s="299"/>
      <c r="BY133" s="299"/>
      <c r="BZ133" s="299"/>
      <c r="CA133" s="299"/>
      <c r="CB133" s="299"/>
      <c r="CC133" s="299"/>
      <c r="CD133" s="299"/>
      <c r="CE133" s="299"/>
      <c r="CF133" s="299"/>
      <c r="CG133" s="299"/>
      <c r="CH133" s="299"/>
      <c r="CI133" s="299"/>
      <c r="CJ133" s="299"/>
      <c r="CK133" s="299"/>
      <c r="CL133" s="299"/>
      <c r="CM133" s="299"/>
      <c r="CN133" s="299"/>
      <c r="CO133" s="299"/>
      <c r="CP133" s="299"/>
      <c r="CQ133" s="299"/>
      <c r="CR133" s="299"/>
      <c r="CS133" s="299"/>
      <c r="CT133" s="299"/>
      <c r="CU133" s="299"/>
      <c r="CV133" s="299"/>
      <c r="CW133" s="299"/>
      <c r="CX133" s="299"/>
      <c r="CY133" s="299"/>
      <c r="CZ133" s="299"/>
      <c r="DA133" s="299"/>
      <c r="DB133" s="299"/>
      <c r="DC133" s="299"/>
      <c r="DD133" s="299"/>
      <c r="DE133" s="299"/>
      <c r="DF133" s="299"/>
      <c r="DG133" s="299"/>
      <c r="DH133" s="299"/>
      <c r="DI133" s="299"/>
      <c r="DJ133" s="299"/>
      <c r="DK133" s="299"/>
      <c r="DL133" s="299"/>
      <c r="DM133" s="299"/>
      <c r="DN133" s="299"/>
      <c r="DO133" s="299"/>
      <c r="DP133" s="299"/>
      <c r="DQ133" s="299"/>
      <c r="DR133" s="299"/>
      <c r="DS133" s="299"/>
      <c r="DT133" s="299"/>
      <c r="DU133" s="299"/>
      <c r="DV133" s="299"/>
      <c r="DW133" s="299"/>
      <c r="DX133" s="299"/>
      <c r="DY133" s="299"/>
      <c r="DZ133" s="299"/>
      <c r="EA133" s="299"/>
      <c r="EB133" s="299"/>
      <c r="EC133" s="299"/>
      <c r="ED133" s="299"/>
      <c r="EE133" s="299"/>
      <c r="EF133" s="299"/>
      <c r="EG133" s="299"/>
      <c r="EH133" s="299"/>
      <c r="EI133" s="299"/>
      <c r="EJ133" s="299"/>
      <c r="EK133" s="299"/>
      <c r="EL133" s="299"/>
      <c r="EM133" s="299"/>
      <c r="EN133" s="299"/>
      <c r="EO133" s="299"/>
      <c r="EP133" s="299"/>
      <c r="EQ133" s="299"/>
      <c r="ER133" s="299"/>
      <c r="ES133" s="299"/>
      <c r="ET133" s="299"/>
      <c r="EU133" s="299"/>
      <c r="EV133" s="299"/>
      <c r="EW133" s="299"/>
      <c r="EX133" s="299"/>
      <c r="EY133" s="299"/>
      <c r="EZ133" s="299"/>
      <c r="FA133" s="299"/>
      <c r="FB133" s="299"/>
      <c r="FC133" s="299"/>
      <c r="FD133" s="299"/>
      <c r="FE133" s="299"/>
      <c r="FF133" s="299"/>
      <c r="FG133" s="299"/>
      <c r="FH133" s="299"/>
      <c r="FI133" s="299"/>
      <c r="FJ133" s="299"/>
      <c r="FK133" s="299"/>
      <c r="FL133" s="299"/>
      <c r="FM133" s="299"/>
      <c r="FN133" s="299"/>
      <c r="FO133" s="299"/>
      <c r="FP133" s="299"/>
    </row>
    <row r="134" spans="1:173" ht="58.5" customHeight="1">
      <c r="A134" s="46" t="s">
        <v>508</v>
      </c>
      <c r="B134" s="46">
        <v>121</v>
      </c>
      <c r="C134" s="46"/>
      <c r="D134" s="46"/>
      <c r="E134" s="107" t="s">
        <v>509</v>
      </c>
      <c r="F134" s="578" t="s">
        <v>510</v>
      </c>
      <c r="G134" s="578"/>
      <c r="H134" s="360">
        <v>45627</v>
      </c>
      <c r="I134" s="360"/>
      <c r="J134" s="256"/>
      <c r="K134" s="256"/>
      <c r="L134" s="444" t="s">
        <v>606</v>
      </c>
      <c r="M134" s="247" t="s">
        <v>103</v>
      </c>
      <c r="N134" s="247"/>
      <c r="O134" s="254" t="s">
        <v>114</v>
      </c>
      <c r="P134" s="254" t="s">
        <v>609</v>
      </c>
      <c r="Q134" s="254" t="s">
        <v>116</v>
      </c>
      <c r="R134" s="254"/>
      <c r="S134" s="254" t="s">
        <v>105</v>
      </c>
      <c r="T134" s="254" t="s">
        <v>924</v>
      </c>
      <c r="U134" s="254" t="s">
        <v>512</v>
      </c>
      <c r="V134" s="254" t="s">
        <v>610</v>
      </c>
      <c r="W134" s="248" t="s">
        <v>622</v>
      </c>
      <c r="X134" s="46" t="s">
        <v>77</v>
      </c>
      <c r="Y134" s="46" t="s">
        <v>612</v>
      </c>
      <c r="Z134" s="248" t="s">
        <v>108</v>
      </c>
      <c r="AA134" s="46">
        <v>4</v>
      </c>
      <c r="AB134" s="46">
        <v>5</v>
      </c>
      <c r="AC134" s="46">
        <v>2</v>
      </c>
      <c r="AD134" s="46">
        <v>5</v>
      </c>
      <c r="AE134" s="46">
        <v>1</v>
      </c>
      <c r="AF134" s="46">
        <v>1</v>
      </c>
      <c r="AG134" s="46">
        <v>3</v>
      </c>
      <c r="AH134" s="248">
        <f t="shared" si="26"/>
        <v>315</v>
      </c>
      <c r="AI134" s="46"/>
      <c r="AJ134" s="46"/>
      <c r="AK134" s="46"/>
      <c r="AL134" s="46"/>
      <c r="AM134" s="46"/>
      <c r="AN134" s="46"/>
      <c r="AO134" s="46"/>
      <c r="AP134" s="46">
        <f>(AI134*$AI$2)+(AJ134*$AJ$2)+(AK134*$AK$2)+(AL134*$AL$2)+(AM134*$AM$2)+(AN134*$AN$2)+(AO134*$AO$2)</f>
        <v>0</v>
      </c>
      <c r="AQ134" s="46">
        <f t="shared" si="27"/>
        <v>315</v>
      </c>
      <c r="AR134" s="328" t="s">
        <v>925</v>
      </c>
      <c r="AS134" s="291"/>
      <c r="AT134" s="439"/>
      <c r="AU134" s="248"/>
      <c r="AV134" s="254" t="s">
        <v>414</v>
      </c>
      <c r="AW134" s="254"/>
      <c r="AX134" s="254"/>
      <c r="AY134" s="254"/>
      <c r="AZ134" s="254"/>
      <c r="BA134" s="254"/>
      <c r="BB134" s="254"/>
      <c r="BC134" s="254"/>
      <c r="BD134" s="507">
        <f>SUM(AX134:BC134)</f>
        <v>0</v>
      </c>
      <c r="BE134" s="248"/>
      <c r="BF134" s="248"/>
      <c r="BG134" s="252" t="s">
        <v>207</v>
      </c>
      <c r="BK134" s="299"/>
      <c r="BL134" s="299"/>
      <c r="BM134" s="299"/>
      <c r="BN134" s="299"/>
      <c r="BO134" s="299"/>
      <c r="BP134" s="299"/>
      <c r="BQ134" s="299"/>
      <c r="BR134" s="299"/>
      <c r="BS134" s="299"/>
      <c r="BT134" s="299"/>
      <c r="BU134" s="299"/>
      <c r="BV134" s="299"/>
      <c r="BW134" s="299"/>
      <c r="BX134" s="299"/>
      <c r="BY134" s="299"/>
      <c r="BZ134" s="299"/>
      <c r="CA134" s="299"/>
      <c r="CB134" s="299"/>
      <c r="CC134" s="299"/>
      <c r="CD134" s="299"/>
      <c r="CE134" s="299"/>
      <c r="CF134" s="299"/>
      <c r="CG134" s="299"/>
      <c r="CH134" s="299"/>
      <c r="CI134" s="299"/>
      <c r="CJ134" s="299"/>
      <c r="CK134" s="299"/>
      <c r="CL134" s="299"/>
      <c r="CM134" s="299"/>
      <c r="CN134" s="299"/>
      <c r="CO134" s="299"/>
      <c r="CP134" s="299"/>
      <c r="CQ134" s="299"/>
      <c r="CR134" s="299"/>
      <c r="CS134" s="299"/>
      <c r="CT134" s="299"/>
      <c r="CU134" s="299"/>
      <c r="CV134" s="299"/>
      <c r="CW134" s="299"/>
      <c r="CX134" s="299"/>
      <c r="CY134" s="299"/>
      <c r="CZ134" s="299"/>
      <c r="DA134" s="299"/>
      <c r="DB134" s="299"/>
      <c r="DC134" s="299"/>
      <c r="DD134" s="299"/>
      <c r="DE134" s="299"/>
      <c r="DF134" s="299"/>
      <c r="DG134" s="299"/>
      <c r="DH134" s="299"/>
      <c r="DI134" s="299"/>
      <c r="DJ134" s="299"/>
      <c r="DK134" s="299"/>
      <c r="DL134" s="299"/>
      <c r="DM134" s="299"/>
      <c r="DN134" s="299"/>
      <c r="DO134" s="299"/>
      <c r="DP134" s="299"/>
      <c r="DQ134" s="299"/>
      <c r="DR134" s="299"/>
      <c r="DS134" s="299"/>
      <c r="DT134" s="299"/>
      <c r="DU134" s="299"/>
      <c r="DV134" s="299"/>
      <c r="DW134" s="299"/>
      <c r="DX134" s="299"/>
      <c r="DY134" s="299"/>
      <c r="DZ134" s="299"/>
      <c r="EA134" s="299"/>
      <c r="EB134" s="299"/>
      <c r="EC134" s="299"/>
      <c r="ED134" s="299"/>
      <c r="EE134" s="299"/>
      <c r="EF134" s="299"/>
      <c r="EG134" s="299"/>
      <c r="EH134" s="299"/>
      <c r="EI134" s="299"/>
      <c r="EJ134" s="299"/>
      <c r="EK134" s="299"/>
      <c r="EL134" s="299"/>
      <c r="EM134" s="299"/>
      <c r="EN134" s="299"/>
      <c r="EO134" s="299"/>
      <c r="EP134" s="299"/>
      <c r="EQ134" s="299"/>
      <c r="ER134" s="299"/>
      <c r="ES134" s="299"/>
      <c r="ET134" s="299"/>
      <c r="EU134" s="299"/>
      <c r="EV134" s="299"/>
      <c r="EW134" s="299"/>
      <c r="EX134" s="299"/>
      <c r="EY134" s="299"/>
      <c r="EZ134" s="299"/>
      <c r="FA134" s="299"/>
      <c r="FB134" s="299"/>
      <c r="FC134" s="299"/>
      <c r="FD134" s="299"/>
      <c r="FE134" s="299"/>
      <c r="FF134" s="299"/>
      <c r="FG134" s="299"/>
      <c r="FH134" s="299"/>
      <c r="FI134" s="299"/>
      <c r="FJ134" s="299"/>
      <c r="FK134" s="299"/>
      <c r="FL134" s="299"/>
      <c r="FM134" s="299"/>
      <c r="FN134" s="299"/>
      <c r="FO134" s="299"/>
      <c r="FP134" s="299"/>
      <c r="FQ134" s="299"/>
    </row>
    <row r="135" spans="1:173" ht="39.6" customHeight="1">
      <c r="A135" s="46"/>
      <c r="B135" s="46"/>
      <c r="C135" s="109"/>
      <c r="D135" s="46"/>
      <c r="E135" s="783" t="s">
        <v>2148</v>
      </c>
      <c r="F135" s="578" t="s">
        <v>2147</v>
      </c>
      <c r="G135" s="578"/>
      <c r="H135" s="360">
        <v>45964</v>
      </c>
      <c r="I135" s="360"/>
      <c r="J135" s="360"/>
      <c r="K135" s="685"/>
      <c r="L135" s="444" t="s">
        <v>606</v>
      </c>
      <c r="M135" s="247" t="s">
        <v>193</v>
      </c>
      <c r="N135" s="250"/>
      <c r="O135" s="705" t="s">
        <v>631</v>
      </c>
      <c r="P135" s="254" t="s">
        <v>609</v>
      </c>
      <c r="Q135" s="254" t="s">
        <v>87</v>
      </c>
      <c r="R135" s="254"/>
      <c r="S135" s="254"/>
      <c r="T135" s="254"/>
      <c r="U135" s="254"/>
      <c r="V135" s="254"/>
      <c r="W135" s="254"/>
      <c r="X135" s="46" t="s">
        <v>77</v>
      </c>
      <c r="Y135" s="46"/>
      <c r="Z135" s="254"/>
      <c r="AA135" s="248">
        <v>3</v>
      </c>
      <c r="AB135" s="248">
        <v>1</v>
      </c>
      <c r="AC135" s="248">
        <v>3</v>
      </c>
      <c r="AD135" s="248">
        <v>5</v>
      </c>
      <c r="AE135" s="248">
        <v>1</v>
      </c>
      <c r="AF135" s="248">
        <v>1</v>
      </c>
      <c r="AG135" s="248">
        <v>5</v>
      </c>
      <c r="AH135" s="248">
        <f t="shared" si="26"/>
        <v>285</v>
      </c>
      <c r="AI135" s="248">
        <v>5</v>
      </c>
      <c r="AJ135" s="248">
        <v>5</v>
      </c>
      <c r="AK135" s="248">
        <v>3</v>
      </c>
      <c r="AL135" s="248">
        <v>5</v>
      </c>
      <c r="AM135" s="248">
        <v>3</v>
      </c>
      <c r="AN135" s="248">
        <v>3</v>
      </c>
      <c r="AO135" s="248">
        <v>3</v>
      </c>
      <c r="AP135" s="46"/>
      <c r="AQ135" s="46">
        <f t="shared" si="27"/>
        <v>285</v>
      </c>
      <c r="AR135" s="132" t="s">
        <v>2164</v>
      </c>
      <c r="AS135" s="132" t="s">
        <v>2562</v>
      </c>
      <c r="AT135" s="439"/>
      <c r="AU135" s="261"/>
      <c r="AV135" s="261"/>
      <c r="AW135" s="261"/>
      <c r="AX135" s="261"/>
      <c r="AY135" s="261"/>
      <c r="AZ135" s="261"/>
      <c r="BA135" s="261"/>
      <c r="BB135" s="261"/>
      <c r="BC135" s="261"/>
      <c r="BD135" s="261"/>
      <c r="BE135" s="261"/>
      <c r="BF135" s="261"/>
      <c r="BG135" s="252" t="s">
        <v>207</v>
      </c>
      <c r="BH135" s="47"/>
    </row>
    <row r="136" spans="1:173" ht="68.400000000000006">
      <c r="A136" s="46"/>
      <c r="B136" s="46">
        <v>1</v>
      </c>
      <c r="C136" s="46" t="s">
        <v>852</v>
      </c>
      <c r="D136" s="46"/>
      <c r="E136" s="107" t="s">
        <v>853</v>
      </c>
      <c r="F136" s="578" t="s">
        <v>854</v>
      </c>
      <c r="G136" s="578"/>
      <c r="H136" s="360">
        <v>45658</v>
      </c>
      <c r="I136" s="421">
        <v>45659</v>
      </c>
      <c r="J136" s="421">
        <v>45809</v>
      </c>
      <c r="K136" s="614">
        <f>J136-I136</f>
        <v>150</v>
      </c>
      <c r="L136" s="444" t="s">
        <v>619</v>
      </c>
      <c r="M136" s="249" t="s">
        <v>68</v>
      </c>
      <c r="N136" s="249"/>
      <c r="O136" s="254" t="s">
        <v>608</v>
      </c>
      <c r="P136" s="254" t="s">
        <v>115</v>
      </c>
      <c r="Q136" s="254" t="s">
        <v>71</v>
      </c>
      <c r="R136" s="254" t="s">
        <v>94</v>
      </c>
      <c r="S136" s="254" t="s">
        <v>135</v>
      </c>
      <c r="T136" s="254" t="s">
        <v>135</v>
      </c>
      <c r="U136" s="254" t="s">
        <v>612</v>
      </c>
      <c r="V136" s="254" t="s">
        <v>610</v>
      </c>
      <c r="W136" s="254" t="s">
        <v>76</v>
      </c>
      <c r="X136" s="46" t="s">
        <v>77</v>
      </c>
      <c r="Y136" s="254" t="s">
        <v>612</v>
      </c>
      <c r="Z136" s="254" t="s">
        <v>79</v>
      </c>
      <c r="AA136" s="254">
        <v>3</v>
      </c>
      <c r="AB136" s="254">
        <v>5</v>
      </c>
      <c r="AC136" s="254">
        <v>4</v>
      </c>
      <c r="AD136" s="254">
        <v>5</v>
      </c>
      <c r="AE136" s="254">
        <v>1</v>
      </c>
      <c r="AF136" s="254">
        <v>3</v>
      </c>
      <c r="AG136" s="254">
        <v>3</v>
      </c>
      <c r="AH136" s="248">
        <f t="shared" si="26"/>
        <v>360</v>
      </c>
      <c r="AI136" s="254">
        <v>5</v>
      </c>
      <c r="AJ136" s="254">
        <v>5</v>
      </c>
      <c r="AK136" s="248">
        <v>2</v>
      </c>
      <c r="AL136" s="248">
        <v>3</v>
      </c>
      <c r="AM136" s="254">
        <v>5</v>
      </c>
      <c r="AN136" s="254">
        <v>3</v>
      </c>
      <c r="AO136" s="254">
        <v>3</v>
      </c>
      <c r="AP136" s="46">
        <f t="shared" ref="AP136:AP141" si="28">(AI136*$AI$2)+(AJ136*$AJ$2)+(AK136*$AK$2)+(AL136*$AL$2)+(AM136*$AM$2)+(AN136*$AN$2)+(AO136*$AO$2)</f>
        <v>390</v>
      </c>
      <c r="AQ136" s="254">
        <f t="shared" si="27"/>
        <v>750</v>
      </c>
      <c r="AR136" s="132" t="s">
        <v>855</v>
      </c>
      <c r="AS136" s="132" t="s">
        <v>856</v>
      </c>
      <c r="AT136" s="439" t="s">
        <v>174</v>
      </c>
      <c r="AU136" s="261"/>
      <c r="AV136" s="255" t="s">
        <v>2005</v>
      </c>
      <c r="AW136" s="261"/>
      <c r="AX136" s="261"/>
      <c r="AY136" s="261"/>
      <c r="AZ136" s="261"/>
      <c r="BA136" s="261"/>
      <c r="BB136" s="261"/>
      <c r="BC136" s="261"/>
      <c r="BD136" s="507">
        <f t="shared" ref="BD136:BD141" si="29">SUM(AX136:BC136)</f>
        <v>0</v>
      </c>
      <c r="BE136" s="596"/>
      <c r="BF136" s="261"/>
      <c r="BG136" s="252" t="s">
        <v>115</v>
      </c>
      <c r="BH136" s="47"/>
      <c r="BI136" s="299"/>
      <c r="BJ136" s="299"/>
      <c r="BK136" s="299"/>
      <c r="BL136" s="299"/>
      <c r="BM136" s="299"/>
      <c r="BN136" s="299"/>
      <c r="BO136" s="299"/>
      <c r="BP136" s="299"/>
      <c r="BQ136" s="299"/>
      <c r="BR136" s="299"/>
      <c r="BS136" s="299"/>
      <c r="BT136" s="299"/>
      <c r="BU136" s="299"/>
      <c r="BV136" s="299"/>
      <c r="BW136" s="299"/>
      <c r="BX136" s="299"/>
      <c r="BY136" s="299"/>
      <c r="BZ136" s="299"/>
      <c r="CA136" s="299"/>
      <c r="CB136" s="299"/>
      <c r="CC136" s="299"/>
      <c r="CD136" s="299"/>
      <c r="CE136" s="299"/>
      <c r="CF136" s="299"/>
      <c r="CG136" s="299"/>
      <c r="CH136" s="299"/>
      <c r="CI136" s="299"/>
      <c r="CJ136" s="299"/>
      <c r="CK136" s="299"/>
      <c r="CL136" s="299"/>
      <c r="CM136" s="299"/>
      <c r="CN136" s="299"/>
      <c r="CO136" s="299"/>
      <c r="CP136" s="299"/>
      <c r="CQ136" s="299"/>
      <c r="CR136" s="299"/>
      <c r="CS136" s="299"/>
      <c r="CT136" s="299"/>
      <c r="CU136" s="299"/>
      <c r="CV136" s="299"/>
      <c r="CW136" s="299"/>
      <c r="CX136" s="299"/>
      <c r="CY136" s="299"/>
      <c r="CZ136" s="299"/>
      <c r="DA136" s="299"/>
      <c r="DB136" s="299"/>
      <c r="DC136" s="299"/>
      <c r="DD136" s="299"/>
      <c r="DE136" s="299"/>
      <c r="DF136" s="299"/>
      <c r="DG136" s="299"/>
      <c r="DH136" s="299"/>
      <c r="DI136" s="299"/>
      <c r="DJ136" s="299"/>
      <c r="DK136" s="299"/>
      <c r="DL136" s="299"/>
      <c r="DM136" s="299"/>
      <c r="DN136" s="299"/>
      <c r="DO136" s="299"/>
      <c r="DP136" s="299"/>
      <c r="DQ136" s="299"/>
      <c r="DR136" s="299"/>
      <c r="DS136" s="299"/>
      <c r="DT136" s="299"/>
      <c r="DU136" s="299"/>
      <c r="DV136" s="299"/>
      <c r="DW136" s="299"/>
      <c r="DX136" s="299"/>
      <c r="DY136" s="299"/>
      <c r="DZ136" s="299"/>
      <c r="EA136" s="299"/>
      <c r="EB136" s="299"/>
      <c r="EC136" s="299"/>
      <c r="ED136" s="299"/>
      <c r="EE136" s="299"/>
      <c r="EF136" s="299"/>
      <c r="EG136" s="299"/>
      <c r="EH136" s="299"/>
      <c r="EI136" s="299"/>
      <c r="EJ136" s="299"/>
      <c r="EK136" s="299"/>
      <c r="EL136" s="299"/>
      <c r="EM136" s="299"/>
      <c r="EN136" s="299"/>
      <c r="EO136" s="299"/>
      <c r="EP136" s="299"/>
      <c r="EQ136" s="299"/>
      <c r="ER136" s="299"/>
      <c r="ES136" s="299"/>
      <c r="ET136" s="299"/>
      <c r="EU136" s="299"/>
      <c r="EV136" s="299"/>
      <c r="EW136" s="299"/>
      <c r="EX136" s="299"/>
      <c r="EY136" s="299"/>
      <c r="EZ136" s="299"/>
      <c r="FA136" s="299"/>
      <c r="FB136" s="299"/>
      <c r="FC136" s="299"/>
      <c r="FD136" s="299"/>
      <c r="FE136" s="299"/>
      <c r="FF136" s="299"/>
      <c r="FG136" s="299"/>
      <c r="FH136" s="299"/>
      <c r="FI136" s="299"/>
      <c r="FJ136" s="299"/>
      <c r="FK136" s="299"/>
      <c r="FL136" s="299"/>
      <c r="FM136" s="299"/>
      <c r="FN136" s="299"/>
      <c r="FO136" s="299"/>
      <c r="FP136" s="299"/>
    </row>
    <row r="137" spans="1:173" ht="52.8">
      <c r="A137" s="46"/>
      <c r="B137" s="46">
        <v>1</v>
      </c>
      <c r="C137" s="46"/>
      <c r="D137" s="46"/>
      <c r="E137" s="107" t="s">
        <v>979</v>
      </c>
      <c r="F137" s="578" t="s">
        <v>980</v>
      </c>
      <c r="G137" s="578" t="s">
        <v>981</v>
      </c>
      <c r="H137" s="360">
        <v>45791</v>
      </c>
      <c r="I137" s="421">
        <v>45791</v>
      </c>
      <c r="J137" s="421">
        <v>45870</v>
      </c>
      <c r="K137" s="256">
        <f>J137-I137</f>
        <v>79</v>
      </c>
      <c r="L137" s="637" t="s">
        <v>619</v>
      </c>
      <c r="M137" s="251" t="s">
        <v>103</v>
      </c>
      <c r="N137" s="250" t="s">
        <v>86</v>
      </c>
      <c r="O137" s="254" t="s">
        <v>194</v>
      </c>
      <c r="P137" s="254" t="s">
        <v>115</v>
      </c>
      <c r="Q137" s="46" t="s">
        <v>195</v>
      </c>
      <c r="R137" s="254"/>
      <c r="S137" s="254" t="s">
        <v>105</v>
      </c>
      <c r="T137" s="254" t="s">
        <v>105</v>
      </c>
      <c r="U137" s="254" t="s">
        <v>94</v>
      </c>
      <c r="V137" s="254" t="s">
        <v>610</v>
      </c>
      <c r="W137" s="254" t="s">
        <v>611</v>
      </c>
      <c r="X137" s="46" t="s">
        <v>77</v>
      </c>
      <c r="Y137" s="46" t="s">
        <v>612</v>
      </c>
      <c r="Z137" s="328" t="s">
        <v>108</v>
      </c>
      <c r="AA137" s="46">
        <v>3</v>
      </c>
      <c r="AB137" s="46">
        <v>5</v>
      </c>
      <c r="AC137" s="46">
        <v>1</v>
      </c>
      <c r="AD137" s="46">
        <v>5</v>
      </c>
      <c r="AE137" s="46">
        <v>1</v>
      </c>
      <c r="AF137" s="46">
        <v>3</v>
      </c>
      <c r="AG137" s="46">
        <v>3</v>
      </c>
      <c r="AH137" s="248">
        <f t="shared" si="26"/>
        <v>315</v>
      </c>
      <c r="AI137" s="46">
        <v>5</v>
      </c>
      <c r="AJ137" s="46">
        <v>5</v>
      </c>
      <c r="AK137" s="46">
        <v>3</v>
      </c>
      <c r="AL137" s="46">
        <v>3</v>
      </c>
      <c r="AM137" s="46">
        <v>5</v>
      </c>
      <c r="AN137" s="46">
        <v>3</v>
      </c>
      <c r="AO137" s="46">
        <v>5</v>
      </c>
      <c r="AP137" s="46">
        <f t="shared" si="28"/>
        <v>435</v>
      </c>
      <c r="AQ137" s="46">
        <f t="shared" si="27"/>
        <v>750</v>
      </c>
      <c r="AR137" s="122" t="s">
        <v>982</v>
      </c>
      <c r="AS137" s="122"/>
      <c r="AT137" s="580" t="s">
        <v>943</v>
      </c>
      <c r="AU137" s="255"/>
      <c r="AV137" s="261" t="s">
        <v>2004</v>
      </c>
      <c r="AW137" s="255"/>
      <c r="AX137" s="255"/>
      <c r="AY137" s="255"/>
      <c r="AZ137" s="255"/>
      <c r="BA137" s="255"/>
      <c r="BB137" s="255"/>
      <c r="BC137" s="255"/>
      <c r="BD137" s="507">
        <f t="shared" si="29"/>
        <v>0</v>
      </c>
      <c r="BE137" s="255"/>
      <c r="BF137" s="255"/>
      <c r="BG137" s="46" t="s">
        <v>82</v>
      </c>
      <c r="BH137" s="345"/>
      <c r="BI137" s="319"/>
      <c r="BJ137" s="319"/>
      <c r="BK137" s="319"/>
      <c r="BL137" s="319"/>
      <c r="BM137" s="319"/>
      <c r="BN137" s="319"/>
      <c r="BO137" s="319"/>
      <c r="BP137" s="319"/>
      <c r="BQ137" s="319"/>
      <c r="BR137" s="319"/>
      <c r="BS137" s="319"/>
      <c r="BT137" s="319"/>
      <c r="BU137" s="319"/>
      <c r="BV137" s="319"/>
      <c r="BW137" s="319"/>
      <c r="BX137" s="319"/>
      <c r="BY137" s="319"/>
      <c r="BZ137" s="319"/>
      <c r="CA137" s="319"/>
      <c r="CB137" s="319"/>
      <c r="CC137" s="319"/>
      <c r="CD137" s="319"/>
      <c r="CE137" s="319"/>
      <c r="CF137" s="319"/>
      <c r="CG137" s="319"/>
      <c r="CH137" s="319"/>
      <c r="CI137" s="319"/>
      <c r="CJ137" s="319"/>
      <c r="CK137" s="319"/>
      <c r="CL137" s="319"/>
      <c r="CM137" s="319"/>
      <c r="CN137" s="319"/>
      <c r="CO137" s="319"/>
      <c r="CP137" s="319"/>
      <c r="CQ137" s="319"/>
      <c r="CR137" s="319"/>
      <c r="CS137" s="319"/>
      <c r="CT137" s="319"/>
      <c r="CU137" s="319"/>
      <c r="CV137" s="319"/>
      <c r="CW137" s="319"/>
      <c r="CX137" s="319"/>
      <c r="CY137" s="319"/>
      <c r="CZ137" s="319"/>
      <c r="DA137" s="319"/>
      <c r="DB137" s="319"/>
      <c r="DC137" s="319"/>
      <c r="DD137" s="319"/>
      <c r="DE137" s="319"/>
      <c r="DF137" s="319"/>
      <c r="DG137" s="319"/>
      <c r="DH137" s="319"/>
      <c r="DI137" s="319"/>
      <c r="DJ137" s="319"/>
      <c r="DK137" s="319"/>
      <c r="DL137" s="319"/>
      <c r="DM137" s="319"/>
      <c r="DN137" s="319"/>
      <c r="DO137" s="319"/>
      <c r="DP137" s="319"/>
      <c r="DQ137" s="319"/>
      <c r="DR137" s="319"/>
      <c r="DS137" s="319"/>
      <c r="DT137" s="319"/>
      <c r="DU137" s="319"/>
      <c r="DV137" s="319"/>
      <c r="DW137" s="319"/>
      <c r="DX137" s="319"/>
      <c r="DY137" s="319"/>
      <c r="DZ137" s="319"/>
      <c r="EA137" s="319"/>
      <c r="EB137" s="319"/>
      <c r="EC137" s="319"/>
      <c r="ED137" s="319"/>
      <c r="EE137" s="319"/>
      <c r="EF137" s="319"/>
      <c r="EG137" s="319"/>
      <c r="EH137" s="319"/>
      <c r="EI137" s="319"/>
      <c r="EJ137" s="319"/>
      <c r="EK137" s="319"/>
      <c r="EL137" s="319"/>
      <c r="EM137" s="319"/>
      <c r="EN137" s="319"/>
      <c r="EO137" s="319"/>
      <c r="EP137" s="319"/>
      <c r="EQ137" s="319"/>
      <c r="ER137" s="319"/>
      <c r="ES137" s="319"/>
      <c r="ET137" s="319"/>
      <c r="EU137" s="319"/>
      <c r="EV137" s="319"/>
      <c r="EW137" s="319"/>
      <c r="EX137" s="319"/>
      <c r="EY137" s="319"/>
      <c r="EZ137" s="319"/>
      <c r="FA137" s="319"/>
      <c r="FB137" s="319"/>
      <c r="FC137" s="319"/>
      <c r="FD137" s="319"/>
      <c r="FE137" s="319"/>
      <c r="FF137" s="319"/>
      <c r="FG137" s="319"/>
      <c r="FH137" s="319"/>
      <c r="FI137" s="319"/>
      <c r="FJ137" s="319"/>
      <c r="FK137" s="319"/>
      <c r="FL137" s="319"/>
      <c r="FM137" s="319"/>
      <c r="FN137" s="319"/>
      <c r="FO137" s="319"/>
      <c r="FP137" s="319"/>
      <c r="FQ137" s="319"/>
    </row>
    <row r="138" spans="1:173" s="47" customFormat="1" ht="66.45" customHeight="1">
      <c r="A138" s="46"/>
      <c r="B138" s="46">
        <v>123</v>
      </c>
      <c r="C138" s="46"/>
      <c r="D138" s="46"/>
      <c r="E138" s="107" t="s">
        <v>2397</v>
      </c>
      <c r="F138" s="578" t="s">
        <v>2398</v>
      </c>
      <c r="G138" s="578" t="s">
        <v>2395</v>
      </c>
      <c r="H138" s="360">
        <v>45627</v>
      </c>
      <c r="I138" s="360"/>
      <c r="J138" s="256"/>
      <c r="K138" s="256"/>
      <c r="L138" s="613" t="s">
        <v>697</v>
      </c>
      <c r="M138" s="249" t="s">
        <v>68</v>
      </c>
      <c r="N138" s="250"/>
      <c r="O138" s="254" t="s">
        <v>69</v>
      </c>
      <c r="P138" s="254" t="s">
        <v>609</v>
      </c>
      <c r="Q138" s="254" t="s">
        <v>187</v>
      </c>
      <c r="R138" s="254" t="s">
        <v>545</v>
      </c>
      <c r="S138" s="254" t="s">
        <v>221</v>
      </c>
      <c r="T138" s="254" t="s">
        <v>686</v>
      </c>
      <c r="U138" s="254" t="s">
        <v>70</v>
      </c>
      <c r="V138" s="254" t="s">
        <v>2170</v>
      </c>
      <c r="W138" s="254"/>
      <c r="X138" s="46" t="s">
        <v>77</v>
      </c>
      <c r="Y138" s="46" t="s">
        <v>138</v>
      </c>
      <c r="Z138" s="254" t="s">
        <v>613</v>
      </c>
      <c r="AA138" s="46">
        <v>3</v>
      </c>
      <c r="AB138" s="46">
        <v>1</v>
      </c>
      <c r="AC138" s="46">
        <v>2</v>
      </c>
      <c r="AD138" s="46">
        <v>5</v>
      </c>
      <c r="AE138" s="46">
        <v>0</v>
      </c>
      <c r="AF138" s="46">
        <v>3</v>
      </c>
      <c r="AG138" s="46">
        <v>5</v>
      </c>
      <c r="AH138" s="248">
        <f t="shared" si="26"/>
        <v>285</v>
      </c>
      <c r="AI138" s="46"/>
      <c r="AJ138" s="46"/>
      <c r="AK138" s="46"/>
      <c r="AL138" s="46"/>
      <c r="AM138" s="46"/>
      <c r="AN138" s="46"/>
      <c r="AO138" s="46"/>
      <c r="AP138" s="46">
        <f t="shared" si="28"/>
        <v>0</v>
      </c>
      <c r="AQ138" s="46">
        <f t="shared" si="27"/>
        <v>285</v>
      </c>
      <c r="AR138" s="122" t="s">
        <v>2403</v>
      </c>
      <c r="AS138" s="122" t="s">
        <v>2402</v>
      </c>
      <c r="AT138" s="439" t="s">
        <v>2404</v>
      </c>
      <c r="AU138" s="46"/>
      <c r="AV138" s="122" t="s">
        <v>2406</v>
      </c>
      <c r="AW138" s="122"/>
      <c r="AX138" s="122"/>
      <c r="AY138" s="122"/>
      <c r="AZ138" s="122"/>
      <c r="BA138" s="122"/>
      <c r="BB138" s="122"/>
      <c r="BC138" s="122"/>
      <c r="BD138" s="507">
        <f t="shared" si="29"/>
        <v>0</v>
      </c>
      <c r="BE138" s="122"/>
      <c r="BF138" s="122"/>
      <c r="BG138" s="252" t="s">
        <v>207</v>
      </c>
      <c r="BH138" s="48"/>
      <c r="BI138" s="48"/>
      <c r="BJ138" s="48"/>
      <c r="BK138" s="299"/>
      <c r="BL138" s="299"/>
      <c r="BM138" s="299"/>
      <c r="BN138" s="299"/>
      <c r="BO138" s="299"/>
      <c r="BP138" s="299"/>
      <c r="BQ138" s="299"/>
      <c r="BR138" s="299"/>
      <c r="BS138" s="299"/>
      <c r="BT138" s="299"/>
      <c r="BU138" s="299"/>
      <c r="BV138" s="299"/>
      <c r="BW138" s="299"/>
      <c r="BX138" s="299"/>
      <c r="BY138" s="299"/>
      <c r="BZ138" s="299"/>
      <c r="CA138" s="299"/>
      <c r="CB138" s="299"/>
      <c r="CC138" s="299"/>
      <c r="CD138" s="299"/>
      <c r="CE138" s="299"/>
      <c r="CF138" s="299"/>
      <c r="CG138" s="299"/>
      <c r="CH138" s="299"/>
      <c r="CI138" s="299"/>
      <c r="CJ138" s="299"/>
      <c r="CK138" s="299"/>
      <c r="CL138" s="299"/>
      <c r="CM138" s="299"/>
      <c r="CN138" s="299"/>
      <c r="CO138" s="299"/>
      <c r="CP138" s="299"/>
      <c r="CQ138" s="299"/>
      <c r="CR138" s="299"/>
      <c r="CS138" s="299"/>
      <c r="CT138" s="299"/>
      <c r="CU138" s="299"/>
      <c r="CV138" s="299"/>
      <c r="CW138" s="299"/>
      <c r="CX138" s="299"/>
      <c r="CY138" s="299"/>
      <c r="CZ138" s="299"/>
      <c r="DA138" s="299"/>
      <c r="DB138" s="299"/>
      <c r="DC138" s="299"/>
      <c r="DD138" s="299"/>
      <c r="DE138" s="299"/>
      <c r="DF138" s="299"/>
      <c r="DG138" s="299"/>
      <c r="DH138" s="299"/>
      <c r="DI138" s="299"/>
      <c r="DJ138" s="299"/>
      <c r="DK138" s="299"/>
      <c r="DL138" s="299"/>
      <c r="DM138" s="299"/>
      <c r="DN138" s="299"/>
      <c r="DO138" s="299"/>
      <c r="DP138" s="299"/>
      <c r="DQ138" s="299"/>
      <c r="DR138" s="299"/>
      <c r="DS138" s="299"/>
      <c r="DT138" s="299"/>
      <c r="DU138" s="299"/>
      <c r="DV138" s="299"/>
      <c r="DW138" s="299"/>
      <c r="DX138" s="299"/>
      <c r="DY138" s="299"/>
      <c r="DZ138" s="299"/>
      <c r="EA138" s="299"/>
      <c r="EB138" s="299"/>
      <c r="EC138" s="299"/>
      <c r="ED138" s="299"/>
      <c r="EE138" s="299"/>
      <c r="EF138" s="299"/>
      <c r="EG138" s="299"/>
      <c r="EH138" s="299"/>
      <c r="EI138" s="299"/>
      <c r="EJ138" s="299"/>
      <c r="EK138" s="299"/>
      <c r="EL138" s="299"/>
      <c r="EM138" s="299"/>
      <c r="EN138" s="299"/>
      <c r="EO138" s="299"/>
      <c r="EP138" s="299"/>
      <c r="EQ138" s="299"/>
      <c r="ER138" s="299"/>
      <c r="ES138" s="299"/>
      <c r="ET138" s="299"/>
      <c r="EU138" s="299"/>
      <c r="EV138" s="299"/>
      <c r="EW138" s="299"/>
      <c r="EX138" s="299"/>
      <c r="EY138" s="299"/>
      <c r="EZ138" s="299"/>
      <c r="FA138" s="299"/>
      <c r="FB138" s="299"/>
      <c r="FC138" s="299"/>
      <c r="FD138" s="299"/>
      <c r="FE138" s="299"/>
      <c r="FF138" s="299"/>
      <c r="FG138" s="299"/>
      <c r="FH138" s="299"/>
      <c r="FI138" s="299"/>
      <c r="FJ138" s="299"/>
      <c r="FK138" s="299"/>
      <c r="FL138" s="299"/>
      <c r="FM138" s="299"/>
      <c r="FN138" s="299"/>
      <c r="FO138" s="299"/>
      <c r="FP138" s="299"/>
      <c r="FQ138" s="467"/>
    </row>
    <row r="139" spans="1:173" s="54" customFormat="1" ht="39.6">
      <c r="A139" s="46"/>
      <c r="B139" s="46">
        <v>1</v>
      </c>
      <c r="C139" s="46" t="s">
        <v>843</v>
      </c>
      <c r="D139" s="46"/>
      <c r="E139" s="297" t="s">
        <v>844</v>
      </c>
      <c r="F139" s="578" t="s">
        <v>845</v>
      </c>
      <c r="G139" s="578"/>
      <c r="H139" s="360">
        <v>45658</v>
      </c>
      <c r="I139" s="421">
        <v>45746</v>
      </c>
      <c r="J139" s="421">
        <v>45809</v>
      </c>
      <c r="K139" s="256">
        <f>J139-I139</f>
        <v>63</v>
      </c>
      <c r="L139" s="444" t="s">
        <v>619</v>
      </c>
      <c r="M139" s="249" t="s">
        <v>169</v>
      </c>
      <c r="N139" s="249"/>
      <c r="O139" s="254" t="s">
        <v>114</v>
      </c>
      <c r="P139" s="254" t="s">
        <v>115</v>
      </c>
      <c r="Q139" s="254" t="s">
        <v>133</v>
      </c>
      <c r="R139" s="254" t="s">
        <v>94</v>
      </c>
      <c r="S139" s="254" t="s">
        <v>135</v>
      </c>
      <c r="T139" s="254" t="s">
        <v>94</v>
      </c>
      <c r="U139" s="254" t="s">
        <v>255</v>
      </c>
      <c r="V139" s="254" t="s">
        <v>610</v>
      </c>
      <c r="W139" s="254" t="s">
        <v>85</v>
      </c>
      <c r="X139" s="46" t="s">
        <v>77</v>
      </c>
      <c r="Y139" s="254" t="s">
        <v>612</v>
      </c>
      <c r="Z139" s="254" t="s">
        <v>613</v>
      </c>
      <c r="AA139" s="254">
        <v>5</v>
      </c>
      <c r="AB139" s="254">
        <v>5</v>
      </c>
      <c r="AC139" s="254">
        <v>3</v>
      </c>
      <c r="AD139" s="254">
        <v>5</v>
      </c>
      <c r="AE139" s="254">
        <v>3</v>
      </c>
      <c r="AF139" s="254">
        <v>1</v>
      </c>
      <c r="AG139" s="254">
        <v>3</v>
      </c>
      <c r="AH139" s="248">
        <f t="shared" si="26"/>
        <v>375</v>
      </c>
      <c r="AI139" s="254">
        <v>5</v>
      </c>
      <c r="AJ139" s="254">
        <v>5</v>
      </c>
      <c r="AK139" s="254">
        <v>2</v>
      </c>
      <c r="AL139" s="254">
        <v>3</v>
      </c>
      <c r="AM139" s="254">
        <v>3</v>
      </c>
      <c r="AN139" s="254">
        <v>3</v>
      </c>
      <c r="AO139" s="254">
        <v>3</v>
      </c>
      <c r="AP139" s="46">
        <f t="shared" si="28"/>
        <v>360</v>
      </c>
      <c r="AQ139" s="254">
        <f t="shared" si="27"/>
        <v>735</v>
      </c>
      <c r="AR139" s="132" t="s">
        <v>302</v>
      </c>
      <c r="AS139" s="132" t="s">
        <v>846</v>
      </c>
      <c r="AT139" s="439" t="s">
        <v>719</v>
      </c>
      <c r="AU139" s="261"/>
      <c r="AV139" s="260" t="s">
        <v>2005</v>
      </c>
      <c r="AW139" s="261"/>
      <c r="AX139" s="261"/>
      <c r="AY139" s="261"/>
      <c r="AZ139" s="261"/>
      <c r="BA139" s="261"/>
      <c r="BB139" s="261"/>
      <c r="BC139" s="261"/>
      <c r="BD139" s="507">
        <f t="shared" si="29"/>
        <v>0</v>
      </c>
      <c r="BE139" s="261"/>
      <c r="BF139" s="261"/>
      <c r="BG139" s="252" t="s">
        <v>115</v>
      </c>
      <c r="BH139" s="48"/>
    </row>
    <row r="140" spans="1:173" ht="45.6">
      <c r="A140" s="46"/>
      <c r="B140" s="46">
        <v>1</v>
      </c>
      <c r="C140" s="46" t="s">
        <v>848</v>
      </c>
      <c r="D140" s="46"/>
      <c r="E140" s="297" t="s">
        <v>849</v>
      </c>
      <c r="F140" s="578" t="s">
        <v>850</v>
      </c>
      <c r="G140" s="578"/>
      <c r="H140" s="360">
        <v>45658</v>
      </c>
      <c r="I140" s="421">
        <v>45746</v>
      </c>
      <c r="J140" s="421">
        <v>45809</v>
      </c>
      <c r="K140" s="256">
        <f>J140-I140</f>
        <v>63</v>
      </c>
      <c r="L140" s="444" t="s">
        <v>619</v>
      </c>
      <c r="M140" s="249" t="s">
        <v>169</v>
      </c>
      <c r="N140" s="249"/>
      <c r="O140" s="254" t="s">
        <v>114</v>
      </c>
      <c r="P140" s="254" t="s">
        <v>115</v>
      </c>
      <c r="Q140" s="254" t="s">
        <v>133</v>
      </c>
      <c r="R140" s="254" t="s">
        <v>94</v>
      </c>
      <c r="S140" s="254" t="s">
        <v>135</v>
      </c>
      <c r="T140" s="254" t="s">
        <v>94</v>
      </c>
      <c r="U140" s="254" t="s">
        <v>255</v>
      </c>
      <c r="V140" s="254" t="s">
        <v>610</v>
      </c>
      <c r="W140" s="254" t="s">
        <v>85</v>
      </c>
      <c r="X140" s="46" t="s">
        <v>77</v>
      </c>
      <c r="Y140" s="254" t="s">
        <v>612</v>
      </c>
      <c r="Z140" s="254" t="s">
        <v>613</v>
      </c>
      <c r="AA140" s="254">
        <v>5</v>
      </c>
      <c r="AB140" s="254">
        <v>5</v>
      </c>
      <c r="AC140" s="254">
        <v>3</v>
      </c>
      <c r="AD140" s="254">
        <v>5</v>
      </c>
      <c r="AE140" s="254">
        <v>3</v>
      </c>
      <c r="AF140" s="254">
        <v>1</v>
      </c>
      <c r="AG140" s="254">
        <v>3</v>
      </c>
      <c r="AH140" s="248">
        <f t="shared" si="26"/>
        <v>375</v>
      </c>
      <c r="AI140" s="254">
        <v>5</v>
      </c>
      <c r="AJ140" s="254">
        <v>5</v>
      </c>
      <c r="AK140" s="254">
        <v>2</v>
      </c>
      <c r="AL140" s="254">
        <v>3</v>
      </c>
      <c r="AM140" s="254">
        <v>3</v>
      </c>
      <c r="AN140" s="254">
        <v>3</v>
      </c>
      <c r="AO140" s="254">
        <v>3</v>
      </c>
      <c r="AP140" s="46">
        <f t="shared" si="28"/>
        <v>360</v>
      </c>
      <c r="AQ140" s="254">
        <f t="shared" si="27"/>
        <v>735</v>
      </c>
      <c r="AR140" s="132" t="s">
        <v>851</v>
      </c>
      <c r="AS140" s="132" t="s">
        <v>846</v>
      </c>
      <c r="AT140" s="439" t="s">
        <v>719</v>
      </c>
      <c r="AU140" s="261"/>
      <c r="AV140" s="260" t="s">
        <v>2005</v>
      </c>
      <c r="AW140" s="261"/>
      <c r="AX140" s="261"/>
      <c r="AY140" s="261"/>
      <c r="AZ140" s="261"/>
      <c r="BA140" s="261"/>
      <c r="BB140" s="261"/>
      <c r="BC140" s="261"/>
      <c r="BD140" s="507">
        <f t="shared" si="29"/>
        <v>0</v>
      </c>
      <c r="BE140" s="261"/>
      <c r="BF140" s="261"/>
      <c r="BG140" s="252" t="s">
        <v>115</v>
      </c>
    </row>
    <row r="141" spans="1:173" ht="91.2">
      <c r="A141" s="46"/>
      <c r="B141" s="46">
        <v>25</v>
      </c>
      <c r="C141" s="46"/>
      <c r="D141" s="46"/>
      <c r="E141" s="297" t="s">
        <v>2121</v>
      </c>
      <c r="F141" s="578" t="s">
        <v>2122</v>
      </c>
      <c r="G141" s="578"/>
      <c r="H141" s="360">
        <v>45777</v>
      </c>
      <c r="I141" s="421">
        <v>45777</v>
      </c>
      <c r="J141" s="421" t="s">
        <v>70</v>
      </c>
      <c r="K141" s="256"/>
      <c r="L141" s="609" t="s">
        <v>697</v>
      </c>
      <c r="M141" s="252" t="s">
        <v>169</v>
      </c>
      <c r="N141" s="252" t="s">
        <v>86</v>
      </c>
      <c r="O141" s="254" t="s">
        <v>114</v>
      </c>
      <c r="P141" s="254" t="s">
        <v>104</v>
      </c>
      <c r="Q141" s="254" t="s">
        <v>71</v>
      </c>
      <c r="R141" s="254"/>
      <c r="S141" s="254" t="s">
        <v>1305</v>
      </c>
      <c r="T141" s="254" t="s">
        <v>872</v>
      </c>
      <c r="U141" s="254" t="s">
        <v>85</v>
      </c>
      <c r="V141" s="254" t="s">
        <v>635</v>
      </c>
      <c r="W141" s="254" t="s">
        <v>85</v>
      </c>
      <c r="X141" s="46" t="s">
        <v>77</v>
      </c>
      <c r="Y141" s="254" t="s">
        <v>612</v>
      </c>
      <c r="Z141" s="254" t="s">
        <v>613</v>
      </c>
      <c r="AA141" s="254">
        <v>5</v>
      </c>
      <c r="AB141" s="254">
        <v>5</v>
      </c>
      <c r="AC141" s="254">
        <v>4</v>
      </c>
      <c r="AD141" s="254">
        <v>5</v>
      </c>
      <c r="AE141" s="254">
        <v>0</v>
      </c>
      <c r="AF141" s="254">
        <v>3</v>
      </c>
      <c r="AG141" s="254">
        <v>5</v>
      </c>
      <c r="AH141" s="248">
        <f t="shared" si="26"/>
        <v>405</v>
      </c>
      <c r="AI141" s="254">
        <v>5</v>
      </c>
      <c r="AJ141" s="254">
        <v>5</v>
      </c>
      <c r="AK141" s="254">
        <v>4</v>
      </c>
      <c r="AL141" s="254">
        <v>1</v>
      </c>
      <c r="AM141" s="254">
        <v>1</v>
      </c>
      <c r="AN141" s="254">
        <v>3</v>
      </c>
      <c r="AO141" s="254">
        <v>1</v>
      </c>
      <c r="AP141" s="46">
        <f t="shared" si="28"/>
        <v>300</v>
      </c>
      <c r="AQ141" s="46">
        <f t="shared" si="27"/>
        <v>705</v>
      </c>
      <c r="AR141" s="132" t="s">
        <v>946</v>
      </c>
      <c r="AS141" s="122" t="s">
        <v>947</v>
      </c>
      <c r="AT141" s="254" t="s">
        <v>719</v>
      </c>
      <c r="AU141" s="254"/>
      <c r="AV141" s="255" t="s">
        <v>2005</v>
      </c>
      <c r="AW141" s="254"/>
      <c r="AX141" s="254"/>
      <c r="AY141" s="254"/>
      <c r="AZ141" s="254"/>
      <c r="BA141" s="254"/>
      <c r="BB141" s="254"/>
      <c r="BC141" s="254"/>
      <c r="BD141" s="507">
        <f t="shared" si="29"/>
        <v>0</v>
      </c>
      <c r="BE141" s="254"/>
      <c r="BF141" s="254"/>
      <c r="BG141" s="252" t="s">
        <v>153</v>
      </c>
      <c r="BH141" s="299"/>
    </row>
    <row r="142" spans="1:173" ht="26.4">
      <c r="A142" s="46"/>
      <c r="B142" s="46"/>
      <c r="C142" s="109"/>
      <c r="D142" s="46"/>
      <c r="E142" s="107" t="s">
        <v>2104</v>
      </c>
      <c r="F142" s="578" t="s">
        <v>2105</v>
      </c>
      <c r="G142" s="578"/>
      <c r="H142" s="360">
        <v>45931</v>
      </c>
      <c r="I142" s="360"/>
      <c r="J142" s="360"/>
      <c r="K142" s="247"/>
      <c r="L142" s="444" t="s">
        <v>606</v>
      </c>
      <c r="M142" s="250" t="s">
        <v>193</v>
      </c>
      <c r="N142" s="250"/>
      <c r="O142" s="705" t="s">
        <v>69</v>
      </c>
      <c r="P142" s="254" t="s">
        <v>609</v>
      </c>
      <c r="Q142" s="254" t="s">
        <v>2239</v>
      </c>
      <c r="R142" s="254"/>
      <c r="S142" s="254"/>
      <c r="T142" s="254"/>
      <c r="U142" s="254"/>
      <c r="V142" s="254"/>
      <c r="W142" s="254"/>
      <c r="X142" s="46" t="s">
        <v>77</v>
      </c>
      <c r="Y142" s="46"/>
      <c r="Z142" s="254"/>
      <c r="AA142" s="248">
        <v>4</v>
      </c>
      <c r="AB142" s="248">
        <v>5</v>
      </c>
      <c r="AC142" s="248">
        <v>1</v>
      </c>
      <c r="AD142" s="248">
        <v>5</v>
      </c>
      <c r="AE142" s="248">
        <v>1</v>
      </c>
      <c r="AF142" s="248">
        <v>3</v>
      </c>
      <c r="AG142" s="248">
        <v>5</v>
      </c>
      <c r="AH142" s="489">
        <f t="shared" si="26"/>
        <v>360</v>
      </c>
      <c r="AI142" s="248">
        <v>5</v>
      </c>
      <c r="AJ142" s="248">
        <v>3</v>
      </c>
      <c r="AK142" s="248">
        <v>1</v>
      </c>
      <c r="AL142" s="248">
        <v>4</v>
      </c>
      <c r="AM142" s="248">
        <v>3</v>
      </c>
      <c r="AN142" s="248">
        <v>2</v>
      </c>
      <c r="AO142" s="248">
        <v>3</v>
      </c>
      <c r="AP142" s="132"/>
      <c r="AQ142" s="46">
        <f t="shared" si="27"/>
        <v>360</v>
      </c>
      <c r="AR142" s="132"/>
      <c r="AS142" s="132"/>
      <c r="AT142" s="439"/>
      <c r="AU142" s="261"/>
      <c r="AV142" s="261"/>
      <c r="AW142" s="261"/>
      <c r="AX142" s="261"/>
      <c r="AY142" s="261"/>
      <c r="AZ142" s="261"/>
      <c r="BA142" s="261"/>
      <c r="BB142" s="261"/>
      <c r="BC142" s="261"/>
      <c r="BD142" s="261"/>
      <c r="BE142" s="261"/>
      <c r="BF142" s="261"/>
      <c r="BG142" s="252" t="s">
        <v>207</v>
      </c>
    </row>
    <row r="143" spans="1:173" ht="79.2">
      <c r="A143" s="46"/>
      <c r="B143" s="46"/>
      <c r="C143" s="109"/>
      <c r="D143" s="46"/>
      <c r="E143" s="107" t="s">
        <v>2103</v>
      </c>
      <c r="F143" s="578" t="s">
        <v>2244</v>
      </c>
      <c r="G143" s="578"/>
      <c r="H143" s="360">
        <v>45931</v>
      </c>
      <c r="I143" s="360"/>
      <c r="J143" s="360"/>
      <c r="K143" s="247"/>
      <c r="L143" s="444" t="s">
        <v>606</v>
      </c>
      <c r="M143" s="247" t="s">
        <v>103</v>
      </c>
      <c r="N143" s="250"/>
      <c r="O143" s="705" t="s">
        <v>69</v>
      </c>
      <c r="P143" s="254" t="s">
        <v>609</v>
      </c>
      <c r="Q143" s="254" t="s">
        <v>2239</v>
      </c>
      <c r="R143" s="254"/>
      <c r="S143" s="254"/>
      <c r="T143" s="254"/>
      <c r="U143" s="254"/>
      <c r="V143" s="254"/>
      <c r="W143" s="254"/>
      <c r="X143" s="46" t="s">
        <v>77</v>
      </c>
      <c r="Y143" s="46"/>
      <c r="Z143" s="254"/>
      <c r="AA143" s="248">
        <v>3</v>
      </c>
      <c r="AB143" s="248">
        <v>5</v>
      </c>
      <c r="AC143" s="248">
        <v>1</v>
      </c>
      <c r="AD143" s="248">
        <v>5</v>
      </c>
      <c r="AE143" s="248">
        <v>1</v>
      </c>
      <c r="AF143" s="248">
        <v>1</v>
      </c>
      <c r="AG143" s="248">
        <v>5</v>
      </c>
      <c r="AH143" s="489">
        <f t="shared" si="26"/>
        <v>315</v>
      </c>
      <c r="AI143" s="248">
        <v>5</v>
      </c>
      <c r="AJ143" s="248">
        <v>5</v>
      </c>
      <c r="AK143" s="248">
        <v>2</v>
      </c>
      <c r="AL143" s="248">
        <v>5</v>
      </c>
      <c r="AM143" s="248">
        <v>1</v>
      </c>
      <c r="AN143" s="248">
        <v>3</v>
      </c>
      <c r="AO143" s="248">
        <v>3</v>
      </c>
      <c r="AP143" s="132"/>
      <c r="AQ143" s="46">
        <f t="shared" si="27"/>
        <v>315</v>
      </c>
      <c r="AR143" s="132"/>
      <c r="AS143" s="132"/>
      <c r="AT143" s="439"/>
      <c r="AU143" s="261"/>
      <c r="AV143" s="261"/>
      <c r="AW143" s="261"/>
      <c r="AX143" s="261"/>
      <c r="AY143" s="261"/>
      <c r="AZ143" s="261"/>
      <c r="BA143" s="261"/>
      <c r="BB143" s="261"/>
      <c r="BC143" s="261"/>
      <c r="BD143" s="261"/>
      <c r="BE143" s="261"/>
      <c r="BF143" s="400"/>
      <c r="BG143" s="357" t="s">
        <v>207</v>
      </c>
    </row>
    <row r="144" spans="1:173" ht="105.6">
      <c r="A144" s="46"/>
      <c r="B144" s="46">
        <v>23</v>
      </c>
      <c r="C144" s="296"/>
      <c r="D144" s="46"/>
      <c r="E144" s="107" t="s">
        <v>350</v>
      </c>
      <c r="F144" s="578" t="s">
        <v>351</v>
      </c>
      <c r="G144" s="578" t="s">
        <v>2424</v>
      </c>
      <c r="H144" s="360" t="s">
        <v>70</v>
      </c>
      <c r="I144" s="421">
        <v>45363</v>
      </c>
      <c r="J144" s="421">
        <v>45962</v>
      </c>
      <c r="K144" s="719">
        <f>$K$2-I144</f>
        <v>567</v>
      </c>
      <c r="L144" s="444" t="s">
        <v>697</v>
      </c>
      <c r="M144" s="249" t="s">
        <v>85</v>
      </c>
      <c r="N144" s="250"/>
      <c r="O144" s="254" t="s">
        <v>608</v>
      </c>
      <c r="P144" s="254" t="s">
        <v>104</v>
      </c>
      <c r="Q144" s="254" t="s">
        <v>133</v>
      </c>
      <c r="R144" s="254"/>
      <c r="S144" s="254" t="s">
        <v>345</v>
      </c>
      <c r="T144" s="254" t="s">
        <v>345</v>
      </c>
      <c r="U144" s="254" t="s">
        <v>70</v>
      </c>
      <c r="V144" s="254" t="s">
        <v>94</v>
      </c>
      <c r="W144" s="254" t="s">
        <v>85</v>
      </c>
      <c r="X144" s="46" t="s">
        <v>77</v>
      </c>
      <c r="Y144" s="46" t="s">
        <v>138</v>
      </c>
      <c r="Z144" s="254" t="s">
        <v>613</v>
      </c>
      <c r="AA144" s="46">
        <v>3</v>
      </c>
      <c r="AB144" s="46">
        <v>5</v>
      </c>
      <c r="AC144" s="46">
        <v>2</v>
      </c>
      <c r="AD144" s="46">
        <v>5</v>
      </c>
      <c r="AE144" s="46">
        <v>0</v>
      </c>
      <c r="AF144" s="46">
        <v>3</v>
      </c>
      <c r="AG144" s="46">
        <v>3</v>
      </c>
      <c r="AH144" s="248">
        <f t="shared" si="26"/>
        <v>315</v>
      </c>
      <c r="AI144" s="46">
        <v>5</v>
      </c>
      <c r="AJ144" s="46">
        <v>5</v>
      </c>
      <c r="AK144" s="46">
        <v>2</v>
      </c>
      <c r="AL144" s="46">
        <v>5</v>
      </c>
      <c r="AM144" s="46">
        <v>3</v>
      </c>
      <c r="AN144" s="46">
        <v>3</v>
      </c>
      <c r="AO144" s="46">
        <v>3</v>
      </c>
      <c r="AP144" s="46">
        <f>(AI144*$AI$2)+(AJ144*$AJ$2)+(AK144*$AK$2)+(AL144*$AL$2)+(AM144*$AM$2)+(AN144*$AN$2)+(AO144*$AO$2)</f>
        <v>390</v>
      </c>
      <c r="AQ144" s="46">
        <f t="shared" si="27"/>
        <v>705</v>
      </c>
      <c r="AR144" s="132" t="s">
        <v>347</v>
      </c>
      <c r="AS144" s="122" t="s">
        <v>2426</v>
      </c>
      <c r="AT144" s="439"/>
      <c r="AU144" s="261"/>
      <c r="AV144" s="254" t="s">
        <v>2429</v>
      </c>
      <c r="AW144" s="261"/>
      <c r="AX144" s="261"/>
      <c r="AY144" s="261"/>
      <c r="AZ144" s="261"/>
      <c r="BA144" s="261"/>
      <c r="BB144" s="261"/>
      <c r="BC144" s="261"/>
      <c r="BD144" s="507">
        <f>SUM(AX144:BC144)</f>
        <v>0</v>
      </c>
      <c r="BE144" s="261"/>
      <c r="BF144" s="261"/>
      <c r="BG144" s="252" t="s">
        <v>153</v>
      </c>
      <c r="BH144" s="345"/>
      <c r="BI144" s="299"/>
      <c r="BJ144" s="299"/>
      <c r="BK144" s="299"/>
      <c r="BL144" s="299"/>
      <c r="BM144" s="299"/>
      <c r="BN144" s="299"/>
      <c r="BO144" s="299"/>
      <c r="BP144" s="299"/>
      <c r="BQ144" s="299"/>
      <c r="BR144" s="299"/>
      <c r="BS144" s="299"/>
      <c r="BT144" s="299"/>
      <c r="BU144" s="299"/>
      <c r="BV144" s="299"/>
      <c r="BW144" s="299"/>
      <c r="BX144" s="299"/>
      <c r="BY144" s="299"/>
      <c r="BZ144" s="299"/>
      <c r="CA144" s="299"/>
      <c r="CB144" s="299"/>
      <c r="CC144" s="299"/>
      <c r="CD144" s="299"/>
      <c r="CE144" s="299"/>
      <c r="CF144" s="299"/>
      <c r="CG144" s="299"/>
      <c r="CH144" s="299"/>
      <c r="CI144" s="299"/>
      <c r="CJ144" s="299"/>
      <c r="CK144" s="299"/>
      <c r="CL144" s="299"/>
      <c r="CM144" s="299"/>
      <c r="CN144" s="299"/>
      <c r="CO144" s="299"/>
      <c r="CP144" s="299"/>
      <c r="CQ144" s="299"/>
      <c r="CR144" s="299"/>
      <c r="CS144" s="299"/>
      <c r="CT144" s="299"/>
      <c r="CU144" s="299"/>
      <c r="CV144" s="299"/>
      <c r="CW144" s="299"/>
      <c r="CX144" s="299"/>
      <c r="CY144" s="299"/>
      <c r="CZ144" s="299"/>
      <c r="DA144" s="299"/>
      <c r="DB144" s="299"/>
      <c r="DC144" s="299"/>
      <c r="DD144" s="299"/>
      <c r="DE144" s="299"/>
      <c r="DF144" s="299"/>
      <c r="DG144" s="299"/>
      <c r="DH144" s="299"/>
      <c r="DI144" s="299"/>
      <c r="DJ144" s="299"/>
      <c r="DK144" s="299"/>
      <c r="DL144" s="299"/>
      <c r="DM144" s="299"/>
      <c r="DN144" s="299"/>
      <c r="DO144" s="299"/>
      <c r="DP144" s="299"/>
      <c r="DQ144" s="299"/>
      <c r="DR144" s="299"/>
      <c r="DS144" s="299"/>
      <c r="DT144" s="299"/>
      <c r="DU144" s="299"/>
      <c r="DV144" s="299"/>
      <c r="DW144" s="299"/>
      <c r="DX144" s="299"/>
      <c r="DY144" s="299"/>
      <c r="DZ144" s="299"/>
      <c r="EA144" s="299"/>
      <c r="EB144" s="299"/>
      <c r="EC144" s="299"/>
      <c r="ED144" s="299"/>
      <c r="EE144" s="299"/>
      <c r="EF144" s="299"/>
      <c r="EG144" s="299"/>
      <c r="EH144" s="299"/>
      <c r="EI144" s="299"/>
      <c r="EJ144" s="299"/>
      <c r="EK144" s="299"/>
      <c r="EL144" s="299"/>
      <c r="EM144" s="299"/>
      <c r="EN144" s="299"/>
      <c r="EO144" s="299"/>
      <c r="EP144" s="299"/>
      <c r="EQ144" s="299"/>
      <c r="ER144" s="299"/>
      <c r="ES144" s="299"/>
      <c r="ET144" s="299"/>
      <c r="EU144" s="299"/>
      <c r="EV144" s="299"/>
      <c r="EW144" s="299"/>
      <c r="EX144" s="299"/>
      <c r="EY144" s="299"/>
      <c r="EZ144" s="299"/>
      <c r="FA144" s="299"/>
      <c r="FB144" s="299"/>
      <c r="FC144" s="299"/>
      <c r="FD144" s="299"/>
      <c r="FE144" s="299"/>
      <c r="FF144" s="299"/>
      <c r="FG144" s="299"/>
      <c r="FH144" s="299"/>
      <c r="FI144" s="299"/>
      <c r="FJ144" s="299"/>
      <c r="FK144" s="299"/>
      <c r="FL144" s="299"/>
      <c r="FM144" s="299"/>
      <c r="FN144" s="299"/>
      <c r="FO144" s="299"/>
      <c r="FP144" s="299"/>
      <c r="FQ144" s="299"/>
    </row>
    <row r="145" spans="1:173" s="263" customFormat="1" ht="34.5" customHeight="1">
      <c r="A145" s="46"/>
      <c r="B145" s="46">
        <v>24</v>
      </c>
      <c r="C145" s="296"/>
      <c r="D145" s="46"/>
      <c r="E145" s="107" t="s">
        <v>353</v>
      </c>
      <c r="F145" s="578" t="s">
        <v>344</v>
      </c>
      <c r="G145" s="578"/>
      <c r="H145" s="360" t="s">
        <v>70</v>
      </c>
      <c r="I145" s="421">
        <v>45413</v>
      </c>
      <c r="J145" s="421">
        <v>45962</v>
      </c>
      <c r="K145" s="719">
        <f>$K$2-I145</f>
        <v>517</v>
      </c>
      <c r="L145" s="444" t="s">
        <v>697</v>
      </c>
      <c r="M145" s="249" t="s">
        <v>85</v>
      </c>
      <c r="N145" s="250"/>
      <c r="O145" s="254" t="s">
        <v>608</v>
      </c>
      <c r="P145" s="254" t="s">
        <v>104</v>
      </c>
      <c r="Q145" s="254" t="s">
        <v>71</v>
      </c>
      <c r="R145" s="254"/>
      <c r="S145" s="254" t="s">
        <v>345</v>
      </c>
      <c r="T145" s="254" t="s">
        <v>354</v>
      </c>
      <c r="U145" s="254" t="s">
        <v>355</v>
      </c>
      <c r="V145" s="254" t="s">
        <v>94</v>
      </c>
      <c r="W145" s="248" t="s">
        <v>85</v>
      </c>
      <c r="X145" s="46" t="s">
        <v>77</v>
      </c>
      <c r="Y145" s="46" t="s">
        <v>138</v>
      </c>
      <c r="Z145" s="254" t="s">
        <v>613</v>
      </c>
      <c r="AA145" s="46">
        <v>3</v>
      </c>
      <c r="AB145" s="46">
        <v>5</v>
      </c>
      <c r="AC145" s="46">
        <v>2</v>
      </c>
      <c r="AD145" s="46">
        <v>5</v>
      </c>
      <c r="AE145" s="46">
        <v>0</v>
      </c>
      <c r="AF145" s="46">
        <v>3</v>
      </c>
      <c r="AG145" s="46">
        <v>3</v>
      </c>
      <c r="AH145" s="248">
        <f t="shared" si="26"/>
        <v>315</v>
      </c>
      <c r="AI145" s="46">
        <v>5</v>
      </c>
      <c r="AJ145" s="46">
        <v>5</v>
      </c>
      <c r="AK145" s="46">
        <v>2</v>
      </c>
      <c r="AL145" s="46">
        <v>5</v>
      </c>
      <c r="AM145" s="46">
        <v>3</v>
      </c>
      <c r="AN145" s="46">
        <v>3</v>
      </c>
      <c r="AO145" s="46">
        <v>3</v>
      </c>
      <c r="AP145" s="46">
        <f>(AI145*$AI$2)+(AJ145*$AJ$2)+(AK145*$AK$2)+(AL145*$AL$2)+(AM145*$AM$2)+(AN145*$AN$2)+(AO145*$AO$2)</f>
        <v>390</v>
      </c>
      <c r="AQ145" s="46">
        <f t="shared" si="27"/>
        <v>705</v>
      </c>
      <c r="AR145" s="132" t="s">
        <v>356</v>
      </c>
      <c r="AS145" s="122" t="s">
        <v>2427</v>
      </c>
      <c r="AT145" s="439"/>
      <c r="AU145" s="261"/>
      <c r="AV145" s="261" t="s">
        <v>2430</v>
      </c>
      <c r="AW145" s="261"/>
      <c r="AX145" s="261"/>
      <c r="AY145" s="261"/>
      <c r="AZ145" s="261"/>
      <c r="BA145" s="261"/>
      <c r="BB145" s="261"/>
      <c r="BC145" s="261"/>
      <c r="BD145" s="507">
        <f>SUM(AX145:BC145)</f>
        <v>0</v>
      </c>
      <c r="BE145" s="261"/>
      <c r="BF145" s="261"/>
      <c r="BG145" s="252" t="s">
        <v>153</v>
      </c>
      <c r="BH145" s="47"/>
      <c r="BI145" s="300"/>
      <c r="BJ145" s="300"/>
      <c r="BK145" s="299"/>
      <c r="BL145" s="299"/>
      <c r="BM145" s="299"/>
      <c r="BN145" s="299"/>
      <c r="BO145" s="299"/>
      <c r="BP145" s="299"/>
      <c r="BQ145" s="299"/>
      <c r="BR145" s="299"/>
      <c r="BS145" s="299"/>
      <c r="BT145" s="299"/>
      <c r="BU145" s="299"/>
      <c r="BV145" s="299"/>
      <c r="BW145" s="299"/>
      <c r="BX145" s="299"/>
      <c r="BY145" s="299"/>
      <c r="BZ145" s="299"/>
      <c r="CA145" s="299"/>
      <c r="CB145" s="299"/>
      <c r="CC145" s="299"/>
      <c r="CD145" s="299"/>
      <c r="CE145" s="299"/>
      <c r="CF145" s="299"/>
      <c r="CG145" s="299"/>
      <c r="CH145" s="299"/>
      <c r="CI145" s="299"/>
      <c r="CJ145" s="299"/>
      <c r="CK145" s="299"/>
      <c r="CL145" s="299"/>
      <c r="CM145" s="299"/>
      <c r="CN145" s="299"/>
      <c r="CO145" s="299"/>
      <c r="CP145" s="299"/>
      <c r="CQ145" s="299"/>
      <c r="CR145" s="299"/>
      <c r="CS145" s="299"/>
      <c r="CT145" s="299"/>
      <c r="CU145" s="299"/>
      <c r="CV145" s="299"/>
      <c r="CW145" s="299"/>
      <c r="CX145" s="299"/>
      <c r="CY145" s="299"/>
      <c r="CZ145" s="299"/>
      <c r="DA145" s="299"/>
      <c r="DB145" s="299"/>
      <c r="DC145" s="299"/>
      <c r="DD145" s="299"/>
      <c r="DE145" s="299"/>
      <c r="DF145" s="299"/>
      <c r="DG145" s="299"/>
      <c r="DH145" s="299"/>
      <c r="DI145" s="299"/>
      <c r="DJ145" s="299"/>
      <c r="DK145" s="299"/>
      <c r="DL145" s="299"/>
      <c r="DM145" s="299"/>
      <c r="DN145" s="299"/>
      <c r="DO145" s="299"/>
      <c r="DP145" s="299"/>
      <c r="DQ145" s="299"/>
      <c r="DR145" s="299"/>
      <c r="DS145" s="299"/>
      <c r="DT145" s="299"/>
      <c r="DU145" s="299"/>
      <c r="DV145" s="299"/>
      <c r="DW145" s="299"/>
      <c r="DX145" s="299"/>
      <c r="DY145" s="299"/>
      <c r="DZ145" s="299"/>
      <c r="EA145" s="299"/>
      <c r="EB145" s="299"/>
      <c r="EC145" s="299"/>
      <c r="ED145" s="299"/>
      <c r="EE145" s="299"/>
      <c r="EF145" s="299"/>
      <c r="EG145" s="299"/>
      <c r="EH145" s="299"/>
      <c r="EI145" s="299"/>
      <c r="EJ145" s="299"/>
      <c r="EK145" s="299"/>
      <c r="EL145" s="299"/>
      <c r="EM145" s="299"/>
      <c r="EN145" s="299"/>
      <c r="EO145" s="299"/>
      <c r="EP145" s="299"/>
      <c r="EQ145" s="299"/>
      <c r="ER145" s="299"/>
      <c r="ES145" s="299"/>
      <c r="ET145" s="299"/>
      <c r="EU145" s="299"/>
      <c r="EV145" s="299"/>
      <c r="EW145" s="299"/>
      <c r="EX145" s="299"/>
      <c r="EY145" s="299"/>
      <c r="EZ145" s="299"/>
      <c r="FA145" s="299"/>
      <c r="FB145" s="299"/>
      <c r="FC145" s="299"/>
      <c r="FD145" s="299"/>
      <c r="FE145" s="299"/>
      <c r="FF145" s="299"/>
      <c r="FG145" s="299"/>
      <c r="FH145" s="299"/>
      <c r="FI145" s="299"/>
      <c r="FJ145" s="299"/>
      <c r="FK145" s="299"/>
      <c r="FL145" s="299"/>
      <c r="FM145" s="299"/>
      <c r="FN145" s="299"/>
      <c r="FO145" s="299"/>
      <c r="FP145" s="48"/>
      <c r="FQ145" s="48"/>
    </row>
    <row r="146" spans="1:173" ht="39.6">
      <c r="A146" s="46"/>
      <c r="B146" s="46">
        <v>67</v>
      </c>
      <c r="C146" s="46"/>
      <c r="D146" s="46"/>
      <c r="E146" s="107" t="s">
        <v>294</v>
      </c>
      <c r="F146" s="578" t="s">
        <v>967</v>
      </c>
      <c r="G146" s="578"/>
      <c r="H146" s="360">
        <v>45658</v>
      </c>
      <c r="I146" s="421">
        <v>45839</v>
      </c>
      <c r="J146" s="421">
        <v>45869</v>
      </c>
      <c r="K146" s="256">
        <f>J146-I146</f>
        <v>30</v>
      </c>
      <c r="L146" s="444" t="s">
        <v>619</v>
      </c>
      <c r="M146" s="249" t="s">
        <v>68</v>
      </c>
      <c r="N146" s="249"/>
      <c r="O146" s="254" t="s">
        <v>608</v>
      </c>
      <c r="P146" s="254" t="s">
        <v>115</v>
      </c>
      <c r="Q146" s="254" t="s">
        <v>71</v>
      </c>
      <c r="R146" s="254" t="s">
        <v>94</v>
      </c>
      <c r="S146" s="254" t="s">
        <v>135</v>
      </c>
      <c r="T146" s="254" t="s">
        <v>135</v>
      </c>
      <c r="U146" s="254" t="s">
        <v>612</v>
      </c>
      <c r="V146" s="254" t="s">
        <v>610</v>
      </c>
      <c r="W146" s="254" t="s">
        <v>76</v>
      </c>
      <c r="X146" s="46" t="s">
        <v>77</v>
      </c>
      <c r="Y146" s="254" t="s">
        <v>612</v>
      </c>
      <c r="Z146" s="254" t="s">
        <v>79</v>
      </c>
      <c r="AA146" s="254">
        <v>3</v>
      </c>
      <c r="AB146" s="254">
        <v>5</v>
      </c>
      <c r="AC146" s="254">
        <v>1</v>
      </c>
      <c r="AD146" s="254">
        <v>5</v>
      </c>
      <c r="AE146" s="254">
        <v>3</v>
      </c>
      <c r="AF146" s="254">
        <v>5</v>
      </c>
      <c r="AG146" s="254">
        <v>3</v>
      </c>
      <c r="AH146" s="248">
        <f t="shared" si="26"/>
        <v>375</v>
      </c>
      <c r="AI146" s="254">
        <v>5</v>
      </c>
      <c r="AJ146" s="254">
        <v>5</v>
      </c>
      <c r="AK146" s="254">
        <v>2</v>
      </c>
      <c r="AL146" s="254">
        <v>3</v>
      </c>
      <c r="AM146" s="254">
        <v>3</v>
      </c>
      <c r="AN146" s="254">
        <v>3</v>
      </c>
      <c r="AO146" s="254">
        <v>3</v>
      </c>
      <c r="AP146" s="46">
        <f>(AI146*$AI$2)+(AJ146*$AJ$2)+(AK146*$AK$2)+(AL146*$AL$2)+(AM146*$AM$2)+(AN146*$AN$2)+(AO146*$AO$2)</f>
        <v>360</v>
      </c>
      <c r="AQ146" s="254">
        <f t="shared" si="27"/>
        <v>735</v>
      </c>
      <c r="AR146" s="132" t="s">
        <v>968</v>
      </c>
      <c r="AS146" s="132" t="s">
        <v>847</v>
      </c>
      <c r="AT146" s="439">
        <v>50000</v>
      </c>
      <c r="AU146" s="261"/>
      <c r="AV146" s="255" t="s">
        <v>2005</v>
      </c>
      <c r="AW146" s="261"/>
      <c r="AX146" s="261"/>
      <c r="AY146" s="261"/>
      <c r="AZ146" s="261"/>
      <c r="BA146" s="261"/>
      <c r="BB146" s="261"/>
      <c r="BC146" s="261"/>
      <c r="BD146" s="507">
        <f>SUM(AX146:BC146)</f>
        <v>0</v>
      </c>
      <c r="BE146" s="596">
        <v>45870</v>
      </c>
      <c r="BF146" s="633"/>
      <c r="BG146" s="634" t="s">
        <v>130</v>
      </c>
      <c r="BH146" s="54"/>
    </row>
    <row r="147" spans="1:173" ht="33.6" customHeight="1">
      <c r="A147" s="46"/>
      <c r="B147" s="46"/>
      <c r="C147" s="109"/>
      <c r="D147" s="46"/>
      <c r="E147" s="107" t="s">
        <v>2143</v>
      </c>
      <c r="F147" s="578" t="s">
        <v>2145</v>
      </c>
      <c r="G147" s="578" t="s">
        <v>2160</v>
      </c>
      <c r="H147" s="360">
        <v>45964</v>
      </c>
      <c r="I147" s="360"/>
      <c r="J147" s="360"/>
      <c r="K147" s="685"/>
      <c r="L147" s="613" t="s">
        <v>606</v>
      </c>
      <c r="M147" s="247" t="s">
        <v>193</v>
      </c>
      <c r="N147" s="250"/>
      <c r="O147" s="705" t="s">
        <v>194</v>
      </c>
      <c r="P147" s="254" t="s">
        <v>609</v>
      </c>
      <c r="Q147" s="254" t="s">
        <v>87</v>
      </c>
      <c r="R147" s="254"/>
      <c r="S147" s="254"/>
      <c r="T147" s="254" t="s">
        <v>2158</v>
      </c>
      <c r="U147" s="254"/>
      <c r="V147" s="254" t="s">
        <v>75</v>
      </c>
      <c r="W147" s="254"/>
      <c r="X147" s="46" t="s">
        <v>77</v>
      </c>
      <c r="Y147" s="46"/>
      <c r="Z147" s="254" t="s">
        <v>2200</v>
      </c>
      <c r="AA147" s="248">
        <v>3</v>
      </c>
      <c r="AB147" s="248">
        <v>1</v>
      </c>
      <c r="AC147" s="248">
        <v>3</v>
      </c>
      <c r="AD147" s="248">
        <v>5</v>
      </c>
      <c r="AE147" s="248">
        <v>1</v>
      </c>
      <c r="AF147" s="248">
        <v>3</v>
      </c>
      <c r="AG147" s="248">
        <v>3</v>
      </c>
      <c r="AH147" s="248">
        <f t="shared" si="26"/>
        <v>285</v>
      </c>
      <c r="AI147" s="248"/>
      <c r="AJ147" s="248"/>
      <c r="AK147" s="248"/>
      <c r="AL147" s="248"/>
      <c r="AM147" s="248"/>
      <c r="AN147" s="248">
        <v>1</v>
      </c>
      <c r="AO147" s="248"/>
      <c r="AP147" s="46"/>
      <c r="AQ147" s="46">
        <f t="shared" si="27"/>
        <v>285</v>
      </c>
      <c r="AR147" s="132" t="s">
        <v>2159</v>
      </c>
      <c r="AS147" s="132" t="s">
        <v>2199</v>
      </c>
      <c r="AT147" s="439"/>
      <c r="AU147" s="261"/>
      <c r="AV147" s="261"/>
      <c r="AW147" s="261"/>
      <c r="AX147" s="261"/>
      <c r="AY147" s="261"/>
      <c r="AZ147" s="261"/>
      <c r="BA147" s="261"/>
      <c r="BB147" s="261"/>
      <c r="BC147" s="261"/>
      <c r="BD147" s="261"/>
      <c r="BE147" s="261"/>
      <c r="BF147" s="261"/>
      <c r="BG147" s="252" t="s">
        <v>207</v>
      </c>
    </row>
    <row r="148" spans="1:173" s="649" customFormat="1" ht="162.44999999999999" customHeight="1">
      <c r="A148" s="46"/>
      <c r="B148" s="46"/>
      <c r="C148" s="109"/>
      <c r="D148" s="46"/>
      <c r="E148" s="107" t="s">
        <v>2246</v>
      </c>
      <c r="F148" s="578" t="s">
        <v>2165</v>
      </c>
      <c r="G148" s="578"/>
      <c r="H148" s="360">
        <v>45964</v>
      </c>
      <c r="I148" s="360"/>
      <c r="J148" s="360"/>
      <c r="K148" s="685"/>
      <c r="L148" s="444" t="s">
        <v>606</v>
      </c>
      <c r="M148" s="247" t="s">
        <v>193</v>
      </c>
      <c r="N148" s="250"/>
      <c r="O148" s="254" t="s">
        <v>69</v>
      </c>
      <c r="P148" s="254" t="s">
        <v>89</v>
      </c>
      <c r="Q148" s="254" t="s">
        <v>2239</v>
      </c>
      <c r="R148" s="254"/>
      <c r="S148" s="254" t="s">
        <v>790</v>
      </c>
      <c r="T148" s="254" t="s">
        <v>97</v>
      </c>
      <c r="U148" s="254"/>
      <c r="V148" s="254"/>
      <c r="W148" s="254"/>
      <c r="X148" s="46" t="s">
        <v>77</v>
      </c>
      <c r="Y148" s="46" t="s">
        <v>612</v>
      </c>
      <c r="Z148" s="254" t="s">
        <v>2200</v>
      </c>
      <c r="AA148" s="248">
        <v>3</v>
      </c>
      <c r="AB148" s="248">
        <v>5</v>
      </c>
      <c r="AC148" s="248">
        <v>1</v>
      </c>
      <c r="AD148" s="248">
        <v>5</v>
      </c>
      <c r="AE148" s="248">
        <v>1</v>
      </c>
      <c r="AF148" s="248">
        <v>3</v>
      </c>
      <c r="AG148" s="248">
        <v>5</v>
      </c>
      <c r="AH148" s="248">
        <f t="shared" si="26"/>
        <v>345</v>
      </c>
      <c r="AI148" s="248">
        <v>5</v>
      </c>
      <c r="AJ148" s="248">
        <v>3</v>
      </c>
      <c r="AK148" s="248">
        <v>1</v>
      </c>
      <c r="AL148" s="248">
        <v>4</v>
      </c>
      <c r="AM148" s="248">
        <v>3</v>
      </c>
      <c r="AN148" s="248">
        <v>2</v>
      </c>
      <c r="AO148" s="248">
        <v>3</v>
      </c>
      <c r="AP148" s="46"/>
      <c r="AQ148" s="46">
        <f t="shared" si="27"/>
        <v>345</v>
      </c>
      <c r="AR148" s="132"/>
      <c r="AS148" s="132"/>
      <c r="AT148" s="439"/>
      <c r="AU148" s="261"/>
      <c r="AV148" s="261"/>
      <c r="AW148" s="261"/>
      <c r="AX148" s="261"/>
      <c r="AY148" s="261"/>
      <c r="AZ148" s="261"/>
      <c r="BA148" s="261"/>
      <c r="BB148" s="261"/>
      <c r="BC148" s="261"/>
      <c r="BD148" s="261"/>
      <c r="BE148" s="261"/>
      <c r="BF148" s="261"/>
      <c r="BG148" s="252" t="s">
        <v>207</v>
      </c>
      <c r="BH148" s="48"/>
      <c r="BI148" s="48"/>
      <c r="BJ148" s="48"/>
      <c r="BK148" s="48"/>
      <c r="BL148" s="48"/>
      <c r="BM148" s="48"/>
      <c r="BN148" s="48"/>
      <c r="BO148" s="48"/>
      <c r="BP148" s="48"/>
      <c r="BQ148" s="48"/>
      <c r="BR148" s="48"/>
      <c r="BS148" s="48"/>
      <c r="BT148" s="48"/>
      <c r="BU148" s="48"/>
      <c r="BV148" s="48"/>
      <c r="BW148" s="48"/>
      <c r="BX148" s="48"/>
      <c r="BY148" s="48"/>
      <c r="BZ148" s="48"/>
      <c r="CA148" s="48"/>
      <c r="CB148" s="48"/>
      <c r="CC148" s="48"/>
      <c r="CD148" s="48"/>
      <c r="CE148" s="48"/>
      <c r="CF148" s="48"/>
      <c r="CG148" s="48"/>
      <c r="CH148" s="48"/>
      <c r="CI148" s="48"/>
      <c r="CJ148" s="48"/>
      <c r="CK148" s="48"/>
      <c r="CL148" s="48"/>
      <c r="CM148" s="48"/>
      <c r="CN148" s="48"/>
      <c r="CO148" s="48"/>
      <c r="CP148" s="48"/>
      <c r="CQ148" s="48"/>
      <c r="CR148" s="48"/>
      <c r="CS148" s="48"/>
      <c r="CT148" s="48"/>
      <c r="CU148" s="48"/>
      <c r="CV148" s="48"/>
      <c r="CW148" s="48"/>
      <c r="CX148" s="48"/>
      <c r="CY148" s="48"/>
      <c r="CZ148" s="48"/>
      <c r="DA148" s="48"/>
      <c r="DB148" s="48"/>
      <c r="DC148" s="48"/>
      <c r="DD148" s="48"/>
      <c r="DE148" s="48"/>
      <c r="DF148" s="48"/>
      <c r="DG148" s="48"/>
      <c r="DH148" s="48"/>
      <c r="DI148" s="48"/>
      <c r="DJ148" s="48"/>
      <c r="DK148" s="48"/>
      <c r="DL148" s="48"/>
      <c r="DM148" s="48"/>
      <c r="DN148" s="48"/>
      <c r="DO148" s="48"/>
      <c r="DP148" s="48"/>
      <c r="DQ148" s="48"/>
      <c r="DR148" s="48"/>
      <c r="DS148" s="48"/>
      <c r="DT148" s="48"/>
      <c r="DU148" s="48"/>
      <c r="DV148" s="48"/>
      <c r="DW148" s="48"/>
      <c r="DX148" s="48"/>
      <c r="DY148" s="48"/>
      <c r="DZ148" s="48"/>
      <c r="EA148" s="48"/>
      <c r="EB148" s="48"/>
      <c r="EC148" s="48"/>
      <c r="ED148" s="48"/>
      <c r="EE148" s="48"/>
      <c r="EF148" s="48"/>
      <c r="EG148" s="48"/>
      <c r="EH148" s="48"/>
      <c r="EI148" s="48"/>
      <c r="EJ148" s="48"/>
      <c r="EK148" s="48"/>
      <c r="EL148" s="48"/>
      <c r="EM148" s="48"/>
      <c r="EN148" s="48"/>
      <c r="EO148" s="48"/>
      <c r="EP148" s="48"/>
      <c r="EQ148" s="48"/>
      <c r="ER148" s="48"/>
      <c r="ES148" s="48"/>
      <c r="ET148" s="48"/>
      <c r="EU148" s="48"/>
      <c r="EV148" s="48"/>
      <c r="EW148" s="48"/>
      <c r="EX148" s="48"/>
      <c r="EY148" s="48"/>
      <c r="EZ148" s="48"/>
      <c r="FA148" s="48"/>
      <c r="FB148" s="48"/>
      <c r="FC148" s="48"/>
      <c r="FD148" s="48"/>
      <c r="FE148" s="48"/>
      <c r="FF148" s="48"/>
      <c r="FG148" s="48"/>
      <c r="FH148" s="48"/>
      <c r="FI148" s="48"/>
      <c r="FJ148" s="48"/>
      <c r="FK148" s="48"/>
      <c r="FL148" s="48"/>
      <c r="FM148" s="48"/>
      <c r="FN148" s="48"/>
      <c r="FO148" s="48"/>
      <c r="FP148" s="48"/>
      <c r="FQ148" s="48"/>
    </row>
    <row r="149" spans="1:173" ht="39.6">
      <c r="A149" s="46"/>
      <c r="B149" s="46"/>
      <c r="C149" s="109"/>
      <c r="D149" s="46"/>
      <c r="E149" s="107" t="s">
        <v>2247</v>
      </c>
      <c r="F149" s="578" t="s">
        <v>2107</v>
      </c>
      <c r="G149" s="578"/>
      <c r="H149" s="360">
        <v>45964</v>
      </c>
      <c r="I149" s="360"/>
      <c r="J149" s="360"/>
      <c r="K149" s="247"/>
      <c r="L149" s="444" t="s">
        <v>606</v>
      </c>
      <c r="M149" s="250" t="s">
        <v>193</v>
      </c>
      <c r="N149" s="250"/>
      <c r="O149" s="705" t="s">
        <v>69</v>
      </c>
      <c r="P149" s="254" t="s">
        <v>609</v>
      </c>
      <c r="Q149" s="254" t="s">
        <v>2239</v>
      </c>
      <c r="R149" s="254"/>
      <c r="S149" s="254" t="s">
        <v>790</v>
      </c>
      <c r="T149" s="254" t="s">
        <v>97</v>
      </c>
      <c r="U149" s="254"/>
      <c r="V149" s="254"/>
      <c r="W149" s="254"/>
      <c r="X149" s="46" t="s">
        <v>77</v>
      </c>
      <c r="Y149" s="46" t="s">
        <v>612</v>
      </c>
      <c r="Z149" s="254" t="s">
        <v>2200</v>
      </c>
      <c r="AA149" s="248">
        <v>3</v>
      </c>
      <c r="AB149" s="248">
        <v>5</v>
      </c>
      <c r="AC149" s="248">
        <v>1</v>
      </c>
      <c r="AD149" s="248">
        <v>5</v>
      </c>
      <c r="AE149" s="248">
        <v>1</v>
      </c>
      <c r="AF149" s="248">
        <v>3</v>
      </c>
      <c r="AG149" s="248">
        <v>5</v>
      </c>
      <c r="AH149" s="248">
        <f t="shared" si="26"/>
        <v>345</v>
      </c>
      <c r="AI149" s="248">
        <v>5</v>
      </c>
      <c r="AJ149" s="248">
        <v>3</v>
      </c>
      <c r="AK149" s="248">
        <v>1</v>
      </c>
      <c r="AL149" s="248">
        <v>4</v>
      </c>
      <c r="AM149" s="248">
        <v>3</v>
      </c>
      <c r="AN149" s="248">
        <v>2</v>
      </c>
      <c r="AO149" s="248">
        <v>3</v>
      </c>
      <c r="AP149" s="132"/>
      <c r="AQ149" s="46">
        <f t="shared" si="27"/>
        <v>345</v>
      </c>
      <c r="AR149" s="132"/>
      <c r="AS149" s="132"/>
      <c r="AT149" s="439"/>
      <c r="AU149" s="261"/>
      <c r="AV149" s="261"/>
      <c r="AW149" s="261"/>
      <c r="AX149" s="261"/>
      <c r="AY149" s="261"/>
      <c r="AZ149" s="261"/>
      <c r="BA149" s="261"/>
      <c r="BB149" s="261"/>
      <c r="BC149" s="261"/>
      <c r="BD149" s="261"/>
      <c r="BE149" s="261"/>
      <c r="BF149" s="400"/>
      <c r="BG149" s="357" t="s">
        <v>207</v>
      </c>
    </row>
    <row r="150" spans="1:173" ht="158.4">
      <c r="A150" s="288"/>
      <c r="B150" s="46">
        <v>21</v>
      </c>
      <c r="C150" s="46"/>
      <c r="D150" s="46">
        <v>27154</v>
      </c>
      <c r="E150" s="107" t="s">
        <v>333</v>
      </c>
      <c r="F150" s="578" t="s">
        <v>730</v>
      </c>
      <c r="G150" s="578" t="s">
        <v>2435</v>
      </c>
      <c r="H150" s="360" t="s">
        <v>70</v>
      </c>
      <c r="I150" s="421">
        <v>45658</v>
      </c>
      <c r="J150" s="421">
        <v>45962</v>
      </c>
      <c r="K150" s="256">
        <f ca="1">TODAY()-I150</f>
        <v>335</v>
      </c>
      <c r="L150" s="444" t="s">
        <v>619</v>
      </c>
      <c r="M150" s="247" t="s">
        <v>103</v>
      </c>
      <c r="N150" s="250"/>
      <c r="O150" s="254" t="s">
        <v>69</v>
      </c>
      <c r="P150" s="254" t="s">
        <v>104</v>
      </c>
      <c r="Q150" s="254" t="s">
        <v>71</v>
      </c>
      <c r="R150" s="254" t="s">
        <v>70</v>
      </c>
      <c r="S150" s="254" t="s">
        <v>221</v>
      </c>
      <c r="T150" s="254" t="s">
        <v>221</v>
      </c>
      <c r="U150" s="254"/>
      <c r="V150" s="254" t="s">
        <v>610</v>
      </c>
      <c r="W150" s="254"/>
      <c r="X150" s="46" t="s">
        <v>77</v>
      </c>
      <c r="Y150" s="46" t="s">
        <v>138</v>
      </c>
      <c r="Z150" s="254"/>
      <c r="AA150" s="248">
        <v>3</v>
      </c>
      <c r="AB150" s="248">
        <v>5</v>
      </c>
      <c r="AC150" s="248">
        <v>1</v>
      </c>
      <c r="AD150" s="248">
        <v>5</v>
      </c>
      <c r="AE150" s="248">
        <v>0</v>
      </c>
      <c r="AF150" s="248">
        <v>1</v>
      </c>
      <c r="AG150" s="248">
        <v>5</v>
      </c>
      <c r="AH150" s="248">
        <f t="shared" si="26"/>
        <v>300</v>
      </c>
      <c r="AI150" s="248">
        <v>4</v>
      </c>
      <c r="AJ150" s="248">
        <v>4</v>
      </c>
      <c r="AK150" s="248">
        <v>3</v>
      </c>
      <c r="AL150" s="248">
        <v>5</v>
      </c>
      <c r="AM150" s="248">
        <v>3</v>
      </c>
      <c r="AN150" s="248">
        <v>5</v>
      </c>
      <c r="AO150" s="248">
        <v>3</v>
      </c>
      <c r="AP150" s="46">
        <f>(AI150*$AI$2)+(AJ150*$AJ$2)+(AK150*$AK$2)+(AL150*$AL$2)+(AM150*$AM$2)+(AN150*$AN$2)+(AO150*$AO$2)</f>
        <v>405</v>
      </c>
      <c r="AQ150" s="46">
        <f t="shared" si="27"/>
        <v>705</v>
      </c>
      <c r="AR150" s="132" t="s">
        <v>731</v>
      </c>
      <c r="AS150" s="132" t="s">
        <v>2436</v>
      </c>
      <c r="AT150" s="254"/>
      <c r="AU150" s="261"/>
      <c r="AV150" s="254" t="s">
        <v>1998</v>
      </c>
      <c r="AW150" s="261"/>
      <c r="AX150" s="261"/>
      <c r="AY150" s="261"/>
      <c r="AZ150" s="261"/>
      <c r="BA150" s="261"/>
      <c r="BB150" s="261"/>
      <c r="BC150" s="261"/>
      <c r="BD150" s="507">
        <f>SUM(AX150:BC150)</f>
        <v>0</v>
      </c>
      <c r="BE150" s="261"/>
      <c r="BF150" s="261"/>
      <c r="BG150" s="252" t="s">
        <v>1066</v>
      </c>
      <c r="BH150" s="298" t="s">
        <v>2438</v>
      </c>
      <c r="BI150" s="299"/>
      <c r="BJ150" s="299"/>
    </row>
    <row r="151" spans="1:173" ht="55.05" customHeight="1">
      <c r="A151" s="46"/>
      <c r="B151" s="46">
        <v>28</v>
      </c>
      <c r="C151" s="46"/>
      <c r="D151" s="46"/>
      <c r="E151" s="107" t="s">
        <v>2115</v>
      </c>
      <c r="F151" s="578" t="s">
        <v>410</v>
      </c>
      <c r="G151" s="578" t="s">
        <v>2445</v>
      </c>
      <c r="H151" s="360" t="s">
        <v>70</v>
      </c>
      <c r="I151" s="421">
        <v>45311</v>
      </c>
      <c r="J151" s="421">
        <v>45962</v>
      </c>
      <c r="K151" s="686">
        <f>$K$2-I151</f>
        <v>619</v>
      </c>
      <c r="L151" s="444" t="s">
        <v>619</v>
      </c>
      <c r="M151" s="247" t="s">
        <v>68</v>
      </c>
      <c r="N151" s="247"/>
      <c r="O151" s="254" t="s">
        <v>114</v>
      </c>
      <c r="P151" s="254" t="s">
        <v>104</v>
      </c>
      <c r="Q151" s="254" t="s">
        <v>116</v>
      </c>
      <c r="R151" s="254"/>
      <c r="S151" s="254" t="s">
        <v>97</v>
      </c>
      <c r="T151" s="254" t="s">
        <v>138</v>
      </c>
      <c r="U151" s="254" t="s">
        <v>411</v>
      </c>
      <c r="V151" s="254" t="s">
        <v>75</v>
      </c>
      <c r="W151" s="248" t="s">
        <v>622</v>
      </c>
      <c r="X151" s="46" t="s">
        <v>77</v>
      </c>
      <c r="Y151" s="46" t="s">
        <v>138</v>
      </c>
      <c r="Z151" s="248" t="s">
        <v>79</v>
      </c>
      <c r="AA151" s="46">
        <v>5</v>
      </c>
      <c r="AB151" s="46">
        <v>5</v>
      </c>
      <c r="AC151" s="46">
        <v>5</v>
      </c>
      <c r="AD151" s="46">
        <v>5</v>
      </c>
      <c r="AE151" s="46">
        <v>3</v>
      </c>
      <c r="AF151" s="46">
        <v>5</v>
      </c>
      <c r="AG151" s="46">
        <v>3</v>
      </c>
      <c r="AH151" s="248">
        <f t="shared" si="26"/>
        <v>465</v>
      </c>
      <c r="AI151" s="46">
        <v>3</v>
      </c>
      <c r="AJ151" s="46">
        <v>2</v>
      </c>
      <c r="AK151" s="46">
        <v>2</v>
      </c>
      <c r="AL151" s="46">
        <v>5</v>
      </c>
      <c r="AM151" s="46">
        <v>1</v>
      </c>
      <c r="AN151" s="46">
        <v>1</v>
      </c>
      <c r="AO151" s="46">
        <v>1</v>
      </c>
      <c r="AP151" s="46">
        <f>(AI151*$AI$2)+(AJ151*$AJ$2)+(AK151*$AK$2)+(AL151*$AL$2)+(AM151*$AM$2)+(AN151*$AN$2)+(AO151*$AO$2)</f>
        <v>225</v>
      </c>
      <c r="AQ151" s="46">
        <f t="shared" si="27"/>
        <v>690</v>
      </c>
      <c r="AR151" s="328" t="s">
        <v>2446</v>
      </c>
      <c r="AS151" s="328" t="s">
        <v>2447</v>
      </c>
      <c r="AT151" s="254"/>
      <c r="AU151" s="261" t="s">
        <v>885</v>
      </c>
      <c r="AV151" s="254" t="s">
        <v>2449</v>
      </c>
      <c r="AW151" s="261"/>
      <c r="AX151" s="261"/>
      <c r="AY151" s="261"/>
      <c r="AZ151" s="261"/>
      <c r="BA151" s="261"/>
      <c r="BB151" s="261"/>
      <c r="BC151" s="261"/>
      <c r="BD151" s="507">
        <f>SUM(AX151:BC151)</f>
        <v>0</v>
      </c>
      <c r="BE151" s="596">
        <v>46235</v>
      </c>
      <c r="BF151" s="596">
        <v>46569</v>
      </c>
      <c r="BG151" s="252" t="s">
        <v>1066</v>
      </c>
      <c r="BH151" s="285" t="s">
        <v>2440</v>
      </c>
      <c r="BK151" s="299"/>
      <c r="BL151" s="299"/>
      <c r="BM151" s="299"/>
      <c r="BN151" s="299"/>
      <c r="BO151" s="299"/>
      <c r="BP151" s="299"/>
      <c r="BQ151" s="299"/>
      <c r="BR151" s="299"/>
      <c r="BS151" s="299"/>
      <c r="BT151" s="299"/>
      <c r="BU151" s="299"/>
      <c r="BV151" s="299"/>
      <c r="BW151" s="299"/>
      <c r="BX151" s="299"/>
      <c r="BY151" s="299"/>
      <c r="BZ151" s="299"/>
      <c r="CA151" s="299"/>
      <c r="CB151" s="299"/>
      <c r="CC151" s="299"/>
      <c r="CD151" s="299"/>
      <c r="CE151" s="299"/>
      <c r="CF151" s="299"/>
      <c r="CG151" s="299"/>
      <c r="CH151" s="299"/>
      <c r="CI151" s="299"/>
      <c r="CJ151" s="299"/>
      <c r="CK151" s="299"/>
      <c r="CL151" s="299"/>
      <c r="CM151" s="299"/>
      <c r="CN151" s="299"/>
      <c r="CO151" s="299"/>
      <c r="CP151" s="299"/>
      <c r="CQ151" s="299"/>
      <c r="CR151" s="299"/>
      <c r="CS151" s="299"/>
      <c r="CT151" s="299"/>
      <c r="CU151" s="299"/>
      <c r="CV151" s="299"/>
      <c r="CW151" s="299"/>
      <c r="CX151" s="299"/>
      <c r="CY151" s="299"/>
      <c r="CZ151" s="299"/>
      <c r="DA151" s="299"/>
      <c r="DB151" s="299"/>
      <c r="DC151" s="299"/>
      <c r="DD151" s="299"/>
      <c r="DE151" s="299"/>
      <c r="DF151" s="299"/>
      <c r="DG151" s="299"/>
      <c r="DH151" s="299"/>
      <c r="DI151" s="299"/>
      <c r="DJ151" s="299"/>
      <c r="DK151" s="299"/>
      <c r="DL151" s="299"/>
      <c r="DM151" s="299"/>
      <c r="DN151" s="299"/>
      <c r="DO151" s="299"/>
      <c r="DP151" s="299"/>
      <c r="DQ151" s="299"/>
      <c r="DR151" s="299"/>
      <c r="DS151" s="299"/>
      <c r="DT151" s="299"/>
      <c r="DU151" s="299"/>
      <c r="DV151" s="299"/>
      <c r="DW151" s="299"/>
      <c r="DX151" s="299"/>
      <c r="DY151" s="299"/>
      <c r="DZ151" s="299"/>
      <c r="EA151" s="299"/>
      <c r="EB151" s="299"/>
      <c r="EC151" s="299"/>
      <c r="ED151" s="299"/>
      <c r="EE151" s="299"/>
      <c r="EF151" s="299"/>
      <c r="EG151" s="299"/>
      <c r="EH151" s="299"/>
      <c r="EI151" s="299"/>
      <c r="EJ151" s="299"/>
      <c r="EK151" s="299"/>
      <c r="EL151" s="299"/>
      <c r="EM151" s="299"/>
      <c r="EN151" s="299"/>
      <c r="EO151" s="299"/>
      <c r="EP151" s="299"/>
      <c r="EQ151" s="299"/>
      <c r="ER151" s="299"/>
      <c r="ES151" s="299"/>
      <c r="ET151" s="299"/>
      <c r="EU151" s="299"/>
      <c r="EV151" s="299"/>
      <c r="EW151" s="299"/>
      <c r="EX151" s="299"/>
      <c r="EY151" s="299"/>
      <c r="EZ151" s="299"/>
      <c r="FA151" s="299"/>
      <c r="FB151" s="299"/>
      <c r="FC151" s="299"/>
      <c r="FD151" s="299"/>
      <c r="FE151" s="299"/>
      <c r="FF151" s="299"/>
      <c r="FG151" s="299"/>
      <c r="FH151" s="299"/>
      <c r="FI151" s="299"/>
      <c r="FJ151" s="299"/>
      <c r="FK151" s="299"/>
      <c r="FL151" s="299"/>
      <c r="FM151" s="299"/>
      <c r="FN151" s="299"/>
      <c r="FO151" s="299"/>
      <c r="FP151" s="299"/>
    </row>
    <row r="152" spans="1:173" s="299" customFormat="1" ht="92.4">
      <c r="A152" s="46"/>
      <c r="B152" s="46">
        <v>99</v>
      </c>
      <c r="C152" s="478"/>
      <c r="D152" s="46"/>
      <c r="E152" s="765" t="s">
        <v>2529</v>
      </c>
      <c r="F152" s="763" t="s">
        <v>2469</v>
      </c>
      <c r="G152" s="763" t="s">
        <v>2470</v>
      </c>
      <c r="H152" s="360">
        <v>45778</v>
      </c>
      <c r="I152" s="421">
        <v>45803</v>
      </c>
      <c r="J152" s="421">
        <v>45833</v>
      </c>
      <c r="K152" s="614">
        <f>J152-I152</f>
        <v>30</v>
      </c>
      <c r="L152" s="609" t="s">
        <v>619</v>
      </c>
      <c r="M152" s="251" t="s">
        <v>103</v>
      </c>
      <c r="N152" s="250" t="s">
        <v>86</v>
      </c>
      <c r="O152" s="254" t="s">
        <v>608</v>
      </c>
      <c r="P152" s="254" t="s">
        <v>115</v>
      </c>
      <c r="Q152" s="252" t="s">
        <v>71</v>
      </c>
      <c r="R152" s="254" t="s">
        <v>866</v>
      </c>
      <c r="S152" s="254" t="s">
        <v>867</v>
      </c>
      <c r="T152" s="254" t="s">
        <v>867</v>
      </c>
      <c r="U152" s="254" t="s">
        <v>620</v>
      </c>
      <c r="V152" s="254" t="s">
        <v>610</v>
      </c>
      <c r="W152" s="254" t="s">
        <v>213</v>
      </c>
      <c r="X152" s="46" t="s">
        <v>77</v>
      </c>
      <c r="Y152" s="46" t="s">
        <v>78</v>
      </c>
      <c r="Z152" s="328" t="s">
        <v>108</v>
      </c>
      <c r="AA152" s="46">
        <v>3</v>
      </c>
      <c r="AB152" s="46">
        <v>1</v>
      </c>
      <c r="AC152" s="46">
        <v>2</v>
      </c>
      <c r="AD152" s="46">
        <v>5</v>
      </c>
      <c r="AE152" s="46">
        <v>0</v>
      </c>
      <c r="AF152" s="46">
        <v>3</v>
      </c>
      <c r="AG152" s="46">
        <v>0</v>
      </c>
      <c r="AH152" s="248">
        <f t="shared" si="26"/>
        <v>210</v>
      </c>
      <c r="AI152" s="46">
        <v>5</v>
      </c>
      <c r="AJ152" s="46">
        <v>5</v>
      </c>
      <c r="AK152" s="46">
        <v>5</v>
      </c>
      <c r="AL152" s="46">
        <v>5</v>
      </c>
      <c r="AM152" s="46">
        <v>5</v>
      </c>
      <c r="AN152" s="46">
        <v>5</v>
      </c>
      <c r="AO152" s="46">
        <v>5</v>
      </c>
      <c r="AP152" s="46">
        <f>(AI152*$AI$2)+(AJ152*$AJ$2)+(AK152*$AK$2)+(AL152*$AL$2)+(AM152*$AM$2)+(AN152*$AN$2)+(AO152*$AO$2)</f>
        <v>525</v>
      </c>
      <c r="AQ152" s="46">
        <f t="shared" si="27"/>
        <v>735</v>
      </c>
      <c r="AR152" s="584" t="s">
        <v>868</v>
      </c>
      <c r="AS152" s="122"/>
      <c r="AT152" s="254" t="s">
        <v>862</v>
      </c>
      <c r="AU152" s="261"/>
      <c r="AV152" s="261" t="s">
        <v>1998</v>
      </c>
      <c r="AW152" s="261"/>
      <c r="AX152" s="261"/>
      <c r="AY152" s="261"/>
      <c r="AZ152" s="261"/>
      <c r="BA152" s="261"/>
      <c r="BB152" s="261"/>
      <c r="BC152" s="261"/>
      <c r="BD152" s="507">
        <f>SUM(AX152:BC152)</f>
        <v>0</v>
      </c>
      <c r="BE152" s="261"/>
      <c r="BF152" s="633"/>
      <c r="BG152" s="634" t="s">
        <v>115</v>
      </c>
    </row>
    <row r="153" spans="1:173" ht="37.5" customHeight="1">
      <c r="A153" s="46"/>
      <c r="B153" s="46"/>
      <c r="C153" s="109"/>
      <c r="D153" s="46"/>
      <c r="E153" s="107" t="s">
        <v>2110</v>
      </c>
      <c r="F153" s="578" t="s">
        <v>2111</v>
      </c>
      <c r="G153" s="578"/>
      <c r="H153" s="360">
        <v>45964</v>
      </c>
      <c r="I153" s="360"/>
      <c r="J153" s="360"/>
      <c r="K153" s="247"/>
      <c r="L153" s="444" t="s">
        <v>606</v>
      </c>
      <c r="M153" s="247" t="s">
        <v>103</v>
      </c>
      <c r="N153" s="250"/>
      <c r="O153" s="705" t="s">
        <v>69</v>
      </c>
      <c r="P153" s="254" t="s">
        <v>609</v>
      </c>
      <c r="Q153" s="254" t="s">
        <v>71</v>
      </c>
      <c r="R153" s="254"/>
      <c r="S153" s="254"/>
      <c r="T153" s="254"/>
      <c r="U153" s="254"/>
      <c r="V153" s="254"/>
      <c r="W153" s="254"/>
      <c r="X153" s="46" t="s">
        <v>77</v>
      </c>
      <c r="Y153" s="46"/>
      <c r="Z153" s="254"/>
      <c r="AA153" s="248">
        <v>5</v>
      </c>
      <c r="AB153" s="248">
        <v>5</v>
      </c>
      <c r="AC153" s="248">
        <v>1</v>
      </c>
      <c r="AD153" s="248">
        <v>5</v>
      </c>
      <c r="AE153" s="248">
        <v>1</v>
      </c>
      <c r="AF153" s="248">
        <v>1</v>
      </c>
      <c r="AG153" s="248">
        <v>3</v>
      </c>
      <c r="AH153" s="489">
        <f t="shared" si="26"/>
        <v>315</v>
      </c>
      <c r="AI153" s="248">
        <v>5</v>
      </c>
      <c r="AJ153" s="248">
        <v>5</v>
      </c>
      <c r="AK153" s="248">
        <v>2</v>
      </c>
      <c r="AL153" s="248">
        <v>3</v>
      </c>
      <c r="AM153" s="248">
        <v>2</v>
      </c>
      <c r="AN153" s="248">
        <v>1</v>
      </c>
      <c r="AO153" s="248">
        <v>5</v>
      </c>
      <c r="AP153" s="132"/>
      <c r="AQ153" s="46">
        <f t="shared" si="27"/>
        <v>315</v>
      </c>
      <c r="AR153" s="132"/>
      <c r="AS153" s="132"/>
      <c r="AT153" s="439"/>
      <c r="AU153" s="261"/>
      <c r="AV153" s="261"/>
      <c r="AW153" s="261"/>
      <c r="AX153" s="261"/>
      <c r="AY153" s="261"/>
      <c r="AZ153" s="261"/>
      <c r="BA153" s="261"/>
      <c r="BB153" s="261"/>
      <c r="BC153" s="261"/>
      <c r="BD153" s="261"/>
      <c r="BE153" s="261"/>
      <c r="BF153" s="261"/>
      <c r="BG153" s="252" t="s">
        <v>207</v>
      </c>
    </row>
    <row r="154" spans="1:173" ht="39.6">
      <c r="A154" s="46"/>
      <c r="B154" s="46"/>
      <c r="C154" s="109"/>
      <c r="D154" s="46"/>
      <c r="E154" s="107" t="s">
        <v>2125</v>
      </c>
      <c r="F154" s="578" t="s">
        <v>2245</v>
      </c>
      <c r="G154" s="578"/>
      <c r="H154" s="360">
        <v>45964</v>
      </c>
      <c r="I154" s="360"/>
      <c r="J154" s="360"/>
      <c r="K154" s="247"/>
      <c r="L154" s="444" t="s">
        <v>606</v>
      </c>
      <c r="M154" s="247" t="s">
        <v>85</v>
      </c>
      <c r="N154" s="250"/>
      <c r="O154" s="705" t="s">
        <v>69</v>
      </c>
      <c r="P154" s="254" t="s">
        <v>609</v>
      </c>
      <c r="Q154" s="254" t="s">
        <v>71</v>
      </c>
      <c r="R154" s="254"/>
      <c r="S154" s="254" t="s">
        <v>91</v>
      </c>
      <c r="T154" s="254" t="s">
        <v>2238</v>
      </c>
      <c r="U154" s="254"/>
      <c r="V154" s="254" t="s">
        <v>2170</v>
      </c>
      <c r="W154" s="254"/>
      <c r="X154" s="46" t="s">
        <v>77</v>
      </c>
      <c r="Y154" s="46"/>
      <c r="Z154" s="254"/>
      <c r="AA154" s="248">
        <v>3</v>
      </c>
      <c r="AB154" s="248">
        <v>5</v>
      </c>
      <c r="AC154" s="248">
        <v>1</v>
      </c>
      <c r="AD154" s="248">
        <v>5</v>
      </c>
      <c r="AE154" s="248">
        <v>1</v>
      </c>
      <c r="AF154" s="248">
        <v>1</v>
      </c>
      <c r="AG154" s="248">
        <v>5</v>
      </c>
      <c r="AH154" s="489">
        <f t="shared" si="26"/>
        <v>315</v>
      </c>
      <c r="AI154" s="248">
        <v>5</v>
      </c>
      <c r="AJ154" s="248">
        <v>5</v>
      </c>
      <c r="AK154" s="248">
        <v>2</v>
      </c>
      <c r="AL154" s="248">
        <v>2</v>
      </c>
      <c r="AM154" s="248">
        <v>3</v>
      </c>
      <c r="AN154" s="248">
        <v>2</v>
      </c>
      <c r="AO154" s="248">
        <v>2</v>
      </c>
      <c r="AP154" s="132"/>
      <c r="AQ154" s="46">
        <f t="shared" si="27"/>
        <v>315</v>
      </c>
      <c r="AR154" s="132"/>
      <c r="AS154" s="132"/>
      <c r="AT154" s="439"/>
      <c r="AU154" s="261"/>
      <c r="AV154" s="261"/>
      <c r="AW154" s="261"/>
      <c r="AX154" s="261"/>
      <c r="AY154" s="261"/>
      <c r="AZ154" s="261"/>
      <c r="BA154" s="261"/>
      <c r="BB154" s="261"/>
      <c r="BC154" s="261"/>
      <c r="BD154" s="261"/>
      <c r="BE154" s="261"/>
      <c r="BF154" s="261"/>
      <c r="BG154" s="252" t="s">
        <v>207</v>
      </c>
    </row>
    <row r="155" spans="1:173" s="299" customFormat="1" ht="79.2">
      <c r="A155" s="46" t="s">
        <v>392</v>
      </c>
      <c r="B155" s="46">
        <v>96</v>
      </c>
      <c r="C155" s="46"/>
      <c r="D155" s="46"/>
      <c r="E155" s="765" t="s">
        <v>2530</v>
      </c>
      <c r="F155" s="765" t="s">
        <v>2467</v>
      </c>
      <c r="G155" s="765" t="s">
        <v>2468</v>
      </c>
      <c r="H155" s="360" t="s">
        <v>618</v>
      </c>
      <c r="I155" s="421">
        <v>45672</v>
      </c>
      <c r="J155" s="421">
        <v>45850</v>
      </c>
      <c r="K155" s="256">
        <f>J155-I155</f>
        <v>178</v>
      </c>
      <c r="L155" s="444" t="s">
        <v>619</v>
      </c>
      <c r="M155" s="247" t="s">
        <v>169</v>
      </c>
      <c r="N155" s="247" t="s">
        <v>86</v>
      </c>
      <c r="O155" s="254" t="s">
        <v>194</v>
      </c>
      <c r="P155" s="254" t="s">
        <v>115</v>
      </c>
      <c r="Q155" s="254" t="s">
        <v>195</v>
      </c>
      <c r="R155" s="254" t="s">
        <v>620</v>
      </c>
      <c r="S155" s="254" t="s">
        <v>117</v>
      </c>
      <c r="T155" s="254" t="s">
        <v>395</v>
      </c>
      <c r="U155" s="254" t="s">
        <v>658</v>
      </c>
      <c r="V155" s="254" t="s">
        <v>610</v>
      </c>
      <c r="W155" s="248" t="s">
        <v>213</v>
      </c>
      <c r="X155" s="46" t="s">
        <v>77</v>
      </c>
      <c r="Y155" s="46" t="s">
        <v>78</v>
      </c>
      <c r="Z155" s="254" t="s">
        <v>613</v>
      </c>
      <c r="AA155" s="46">
        <v>3</v>
      </c>
      <c r="AB155" s="46">
        <v>5</v>
      </c>
      <c r="AC155" s="46">
        <v>5</v>
      </c>
      <c r="AD155" s="46">
        <v>5</v>
      </c>
      <c r="AE155" s="46">
        <v>3</v>
      </c>
      <c r="AF155" s="46">
        <v>3</v>
      </c>
      <c r="AG155" s="46">
        <v>3</v>
      </c>
      <c r="AH155" s="248">
        <f t="shared" si="26"/>
        <v>405</v>
      </c>
      <c r="AI155" s="46">
        <v>3</v>
      </c>
      <c r="AJ155" s="46">
        <v>4</v>
      </c>
      <c r="AK155" s="46">
        <v>2</v>
      </c>
      <c r="AL155" s="46">
        <v>5</v>
      </c>
      <c r="AM155" s="46">
        <v>3</v>
      </c>
      <c r="AN155" s="46">
        <v>1</v>
      </c>
      <c r="AO155" s="46">
        <v>3</v>
      </c>
      <c r="AP155" s="46">
        <f>(AI155*$AI$2)+(AJ155*$AJ$2)+(AK155*$AK$2)+(AL155*$AL$2)+(AM155*$AM$2)+(AN155*$AN$2)+(AO155*$AO$2)</f>
        <v>315</v>
      </c>
      <c r="AQ155" s="46">
        <f t="shared" si="27"/>
        <v>720</v>
      </c>
      <c r="AR155" s="328" t="s">
        <v>918</v>
      </c>
      <c r="AS155" s="328"/>
      <c r="AT155" s="439">
        <v>144000</v>
      </c>
      <c r="AU155" s="261"/>
      <c r="AV155" s="261" t="s">
        <v>1998</v>
      </c>
      <c r="AW155" s="254"/>
      <c r="AX155" s="254"/>
      <c r="AY155" s="254"/>
      <c r="AZ155" s="254"/>
      <c r="BA155" s="254"/>
      <c r="BB155" s="254"/>
      <c r="BC155" s="254"/>
      <c r="BD155" s="507">
        <f>SUM(AX155:BC155)</f>
        <v>0</v>
      </c>
      <c r="BE155" s="261"/>
      <c r="BF155" s="261"/>
      <c r="BG155" s="252" t="s">
        <v>115</v>
      </c>
    </row>
    <row r="156" spans="1:173" ht="51.45" customHeight="1">
      <c r="A156" s="46"/>
      <c r="B156" s="46"/>
      <c r="C156" s="109"/>
      <c r="D156" s="46"/>
      <c r="E156" s="708" t="s">
        <v>2151</v>
      </c>
      <c r="F156" s="578" t="s">
        <v>2248</v>
      </c>
      <c r="G156" s="578"/>
      <c r="H156" s="360">
        <v>45964</v>
      </c>
      <c r="I156" s="360"/>
      <c r="J156" s="360"/>
      <c r="K156" s="685"/>
      <c r="L156" s="444" t="s">
        <v>606</v>
      </c>
      <c r="M156" s="247" t="s">
        <v>193</v>
      </c>
      <c r="N156" s="250"/>
      <c r="O156" s="254" t="s">
        <v>69</v>
      </c>
      <c r="P156" s="254" t="s">
        <v>89</v>
      </c>
      <c r="Q156" s="254" t="s">
        <v>71</v>
      </c>
      <c r="R156" s="254"/>
      <c r="S156" s="254" t="s">
        <v>2158</v>
      </c>
      <c r="T156" s="254" t="s">
        <v>2158</v>
      </c>
      <c r="U156" s="254"/>
      <c r="V156" s="254"/>
      <c r="W156" s="254"/>
      <c r="X156" s="46" t="s">
        <v>77</v>
      </c>
      <c r="Y156" s="46"/>
      <c r="Z156" s="254"/>
      <c r="AA156" s="248">
        <v>2</v>
      </c>
      <c r="AB156" s="248">
        <v>5</v>
      </c>
      <c r="AC156" s="248">
        <v>1</v>
      </c>
      <c r="AD156" s="248">
        <v>5</v>
      </c>
      <c r="AE156" s="248">
        <v>1</v>
      </c>
      <c r="AF156" s="248">
        <v>1</v>
      </c>
      <c r="AG156" s="248">
        <v>5</v>
      </c>
      <c r="AH156" s="248">
        <f t="shared" si="26"/>
        <v>300</v>
      </c>
      <c r="AI156" s="248">
        <v>5</v>
      </c>
      <c r="AJ156" s="248">
        <v>5</v>
      </c>
      <c r="AK156" s="248">
        <v>2</v>
      </c>
      <c r="AL156" s="248">
        <v>1</v>
      </c>
      <c r="AM156" s="248">
        <v>3</v>
      </c>
      <c r="AN156" s="248">
        <v>1</v>
      </c>
      <c r="AO156" s="248">
        <v>3</v>
      </c>
      <c r="AP156" s="46"/>
      <c r="AQ156" s="46">
        <f t="shared" si="27"/>
        <v>300</v>
      </c>
      <c r="AR156" s="132"/>
      <c r="AS156" s="132"/>
      <c r="AT156" s="439"/>
      <c r="AU156" s="261"/>
      <c r="AV156" s="261"/>
      <c r="AW156" s="261"/>
      <c r="AX156" s="261"/>
      <c r="AY156" s="261"/>
      <c r="AZ156" s="261"/>
      <c r="BA156" s="261"/>
      <c r="BB156" s="261"/>
      <c r="BC156" s="261"/>
      <c r="BD156" s="261"/>
      <c r="BE156" s="261"/>
      <c r="BF156" s="400"/>
      <c r="BG156" s="357" t="s">
        <v>207</v>
      </c>
      <c r="BK156" s="299"/>
      <c r="BL156" s="299"/>
      <c r="BM156" s="299"/>
      <c r="BN156" s="299"/>
      <c r="BO156" s="299"/>
      <c r="BP156" s="299"/>
      <c r="BQ156" s="299"/>
      <c r="BR156" s="299"/>
      <c r="BS156" s="299"/>
      <c r="BT156" s="299"/>
      <c r="BU156" s="299"/>
      <c r="BV156" s="299"/>
      <c r="BW156" s="299"/>
      <c r="BX156" s="299"/>
      <c r="BY156" s="299"/>
      <c r="BZ156" s="299"/>
      <c r="CA156" s="299"/>
      <c r="CB156" s="299"/>
      <c r="CC156" s="299"/>
      <c r="CD156" s="299"/>
      <c r="CE156" s="299"/>
      <c r="CF156" s="299"/>
      <c r="CG156" s="299"/>
      <c r="CH156" s="299"/>
      <c r="CI156" s="299"/>
      <c r="CJ156" s="299"/>
      <c r="CK156" s="299"/>
      <c r="CL156" s="299"/>
      <c r="CM156" s="299"/>
      <c r="CN156" s="299"/>
      <c r="CO156" s="299"/>
      <c r="CP156" s="299"/>
      <c r="CQ156" s="299"/>
      <c r="CR156" s="299"/>
      <c r="CS156" s="299"/>
      <c r="CT156" s="299"/>
      <c r="CU156" s="299"/>
      <c r="CV156" s="299"/>
      <c r="CW156" s="299"/>
      <c r="CX156" s="299"/>
      <c r="CY156" s="299"/>
      <c r="CZ156" s="299"/>
      <c r="DA156" s="299"/>
      <c r="DB156" s="299"/>
      <c r="DC156" s="299"/>
      <c r="DD156" s="299"/>
      <c r="DE156" s="299"/>
      <c r="DF156" s="299"/>
      <c r="DG156" s="299"/>
      <c r="DH156" s="299"/>
      <c r="DI156" s="299"/>
      <c r="DJ156" s="299"/>
      <c r="DK156" s="299"/>
      <c r="DL156" s="299"/>
      <c r="DM156" s="299"/>
      <c r="DN156" s="299"/>
      <c r="DO156" s="299"/>
      <c r="DP156" s="299"/>
      <c r="DQ156" s="299"/>
      <c r="DR156" s="299"/>
      <c r="DS156" s="299"/>
      <c r="DT156" s="299"/>
      <c r="DU156" s="299"/>
      <c r="DV156" s="299"/>
      <c r="DW156" s="299"/>
      <c r="DX156" s="299"/>
      <c r="DY156" s="299"/>
      <c r="DZ156" s="299"/>
      <c r="EA156" s="299"/>
      <c r="EB156" s="299"/>
      <c r="EC156" s="299"/>
      <c r="ED156" s="299"/>
      <c r="EE156" s="299"/>
      <c r="EF156" s="299"/>
      <c r="EG156" s="299"/>
      <c r="EH156" s="299"/>
      <c r="EI156" s="299"/>
      <c r="EJ156" s="299"/>
      <c r="EK156" s="299"/>
      <c r="EL156" s="299"/>
      <c r="EM156" s="299"/>
      <c r="EN156" s="299"/>
      <c r="EO156" s="299"/>
      <c r="EP156" s="299"/>
      <c r="EQ156" s="299"/>
      <c r="ER156" s="299"/>
      <c r="ES156" s="299"/>
      <c r="ET156" s="299"/>
      <c r="EU156" s="299"/>
      <c r="EV156" s="299"/>
      <c r="EW156" s="299"/>
      <c r="EX156" s="299"/>
      <c r="EY156" s="299"/>
      <c r="EZ156" s="299"/>
      <c r="FA156" s="299"/>
      <c r="FB156" s="299"/>
      <c r="FC156" s="299"/>
      <c r="FD156" s="299"/>
      <c r="FE156" s="299"/>
      <c r="FF156" s="299"/>
      <c r="FG156" s="299"/>
      <c r="FH156" s="299"/>
      <c r="FI156" s="299"/>
      <c r="FJ156" s="299"/>
      <c r="FK156" s="299"/>
      <c r="FL156" s="299"/>
      <c r="FM156" s="299"/>
      <c r="FN156" s="299"/>
      <c r="FO156" s="299"/>
      <c r="FP156" s="299"/>
    </row>
    <row r="157" spans="1:173" ht="57">
      <c r="A157" s="46"/>
      <c r="B157" s="46">
        <v>26</v>
      </c>
      <c r="C157" s="46"/>
      <c r="D157" s="46"/>
      <c r="E157" s="762" t="s">
        <v>813</v>
      </c>
      <c r="F157" s="114" t="s">
        <v>814</v>
      </c>
      <c r="G157" s="114"/>
      <c r="H157" s="550">
        <v>45762</v>
      </c>
      <c r="I157" s="421">
        <v>45762</v>
      </c>
      <c r="J157" s="421">
        <v>45992</v>
      </c>
      <c r="K157" s="256">
        <f ca="1">TODAY()-I157</f>
        <v>231</v>
      </c>
      <c r="L157" s="761" t="s">
        <v>711</v>
      </c>
      <c r="M157" s="252" t="s">
        <v>169</v>
      </c>
      <c r="N157" s="250" t="s">
        <v>86</v>
      </c>
      <c r="O157" s="254" t="s">
        <v>114</v>
      </c>
      <c r="P157" s="254" t="s">
        <v>104</v>
      </c>
      <c r="Q157" s="252" t="s">
        <v>71</v>
      </c>
      <c r="R157" s="254" t="s">
        <v>150</v>
      </c>
      <c r="S157" s="254" t="s">
        <v>758</v>
      </c>
      <c r="T157" s="254" t="s">
        <v>758</v>
      </c>
      <c r="U157" s="254" t="s">
        <v>620</v>
      </c>
      <c r="V157" s="254" t="s">
        <v>635</v>
      </c>
      <c r="W157" s="254" t="s">
        <v>85</v>
      </c>
      <c r="X157" s="46" t="s">
        <v>77</v>
      </c>
      <c r="Y157" s="46" t="s">
        <v>138</v>
      </c>
      <c r="Z157" s="328" t="s">
        <v>613</v>
      </c>
      <c r="AA157" s="46">
        <v>5</v>
      </c>
      <c r="AB157" s="46">
        <v>5</v>
      </c>
      <c r="AC157" s="46">
        <v>4</v>
      </c>
      <c r="AD157" s="46">
        <v>5</v>
      </c>
      <c r="AE157" s="46">
        <v>1</v>
      </c>
      <c r="AF157" s="46">
        <v>3</v>
      </c>
      <c r="AG157" s="46">
        <v>5</v>
      </c>
      <c r="AH157" s="248">
        <f t="shared" si="26"/>
        <v>420</v>
      </c>
      <c r="AI157" s="46">
        <v>3</v>
      </c>
      <c r="AJ157" s="46">
        <v>3</v>
      </c>
      <c r="AK157" s="46">
        <v>2</v>
      </c>
      <c r="AL157" s="46">
        <v>3</v>
      </c>
      <c r="AM157" s="46">
        <v>1</v>
      </c>
      <c r="AN157" s="46">
        <v>3</v>
      </c>
      <c r="AO157" s="46">
        <v>3</v>
      </c>
      <c r="AP157" s="46">
        <f>(AI157*$AI$2)+(AJ157*$AJ$2)+(AK157*$AK$2)+(AL157*$AL$2)+(AM157*$AM$2)+(AN157*$AN$2)+(AO157*$AO$2)</f>
        <v>270</v>
      </c>
      <c r="AQ157" s="46">
        <f t="shared" si="27"/>
        <v>690</v>
      </c>
      <c r="AR157" s="122" t="s">
        <v>815</v>
      </c>
      <c r="AS157" s="122" t="s">
        <v>816</v>
      </c>
      <c r="AT157" s="439"/>
      <c r="AU157" s="261"/>
      <c r="AV157" s="254" t="s">
        <v>2005</v>
      </c>
      <c r="AW157" s="261"/>
      <c r="AX157" s="261"/>
      <c r="AY157" s="261"/>
      <c r="AZ157" s="261"/>
      <c r="BA157" s="261"/>
      <c r="BB157" s="261"/>
      <c r="BC157" s="261"/>
      <c r="BD157" s="507">
        <f>SUM(AX157:BC157)</f>
        <v>0</v>
      </c>
      <c r="BE157" s="261"/>
      <c r="BF157" s="261"/>
      <c r="BG157" s="252" t="s">
        <v>153</v>
      </c>
      <c r="BH157" s="285"/>
    </row>
    <row r="158" spans="1:173" ht="45.6">
      <c r="A158" s="329"/>
      <c r="B158" s="46">
        <v>91</v>
      </c>
      <c r="C158" s="109"/>
      <c r="D158" s="46">
        <v>30491</v>
      </c>
      <c r="E158" s="107" t="s">
        <v>709</v>
      </c>
      <c r="F158" s="327" t="s">
        <v>710</v>
      </c>
      <c r="G158" s="327"/>
      <c r="H158" s="360">
        <v>45536</v>
      </c>
      <c r="I158" s="421">
        <v>45300</v>
      </c>
      <c r="J158" s="421">
        <v>45748</v>
      </c>
      <c r="K158" s="256">
        <f>J158-I158</f>
        <v>448</v>
      </c>
      <c r="L158" s="444" t="s">
        <v>619</v>
      </c>
      <c r="M158" s="247" t="s">
        <v>68</v>
      </c>
      <c r="N158" s="247"/>
      <c r="O158" s="254" t="s">
        <v>69</v>
      </c>
      <c r="P158" s="254" t="s">
        <v>115</v>
      </c>
      <c r="Q158" s="254" t="s">
        <v>133</v>
      </c>
      <c r="R158" s="254" t="s">
        <v>94</v>
      </c>
      <c r="S158" s="254" t="s">
        <v>345</v>
      </c>
      <c r="T158" s="254" t="s">
        <v>345</v>
      </c>
      <c r="U158" s="254" t="s">
        <v>339</v>
      </c>
      <c r="V158" s="254" t="s">
        <v>712</v>
      </c>
      <c r="W158" s="248" t="s">
        <v>149</v>
      </c>
      <c r="X158" s="46" t="s">
        <v>77</v>
      </c>
      <c r="Y158" s="46" t="s">
        <v>138</v>
      </c>
      <c r="Z158" s="254" t="s">
        <v>613</v>
      </c>
      <c r="AA158" s="46">
        <v>3</v>
      </c>
      <c r="AB158" s="46">
        <v>5</v>
      </c>
      <c r="AC158" s="46">
        <v>1</v>
      </c>
      <c r="AD158" s="46">
        <v>5</v>
      </c>
      <c r="AE158" s="46">
        <v>1</v>
      </c>
      <c r="AF158" s="46">
        <v>3</v>
      </c>
      <c r="AG158" s="46">
        <v>5</v>
      </c>
      <c r="AH158" s="248">
        <f t="shared" si="26"/>
        <v>345</v>
      </c>
      <c r="AI158" s="46">
        <v>5</v>
      </c>
      <c r="AJ158" s="46">
        <v>5</v>
      </c>
      <c r="AK158" s="46">
        <v>3</v>
      </c>
      <c r="AL158" s="46">
        <v>3</v>
      </c>
      <c r="AM158" s="46">
        <v>3</v>
      </c>
      <c r="AN158" s="46">
        <v>3</v>
      </c>
      <c r="AO158" s="46">
        <v>3</v>
      </c>
      <c r="AP158" s="46">
        <f>(AI158*$AI$2)+(AJ158*$AJ$2)+(AK158*$AK$2)+(AL158*$AL$2)+(AM158*$AM$2)+(AN158*$AN$2)+(AO158*$AO$2)</f>
        <v>375</v>
      </c>
      <c r="AQ158" s="254">
        <f t="shared" si="27"/>
        <v>720</v>
      </c>
      <c r="AR158" s="328" t="s">
        <v>401</v>
      </c>
      <c r="AS158" s="122" t="s">
        <v>713</v>
      </c>
      <c r="AT158" s="254"/>
      <c r="AU158" s="261"/>
      <c r="AV158" s="261" t="s">
        <v>2001</v>
      </c>
      <c r="AW158" s="261"/>
      <c r="AX158" s="261"/>
      <c r="AY158" s="261"/>
      <c r="AZ158" s="261"/>
      <c r="BA158" s="261"/>
      <c r="BB158" s="261"/>
      <c r="BC158" s="261"/>
      <c r="BD158" s="507">
        <f>SUM(AX158:BC158)</f>
        <v>0</v>
      </c>
      <c r="BE158" s="261"/>
      <c r="BF158" s="261"/>
      <c r="BG158" s="252" t="s">
        <v>115</v>
      </c>
      <c r="BH158" s="47"/>
      <c r="BI158" s="299"/>
      <c r="BJ158" s="299"/>
      <c r="BK158" s="299"/>
      <c r="BL158" s="299"/>
      <c r="BM158" s="299"/>
      <c r="BN158" s="299"/>
      <c r="BO158" s="299"/>
      <c r="BP158" s="299"/>
      <c r="BQ158" s="299"/>
      <c r="BR158" s="299"/>
      <c r="BS158" s="299"/>
      <c r="BT158" s="299"/>
      <c r="BU158" s="299"/>
      <c r="BV158" s="299"/>
      <c r="BW158" s="299"/>
      <c r="BX158" s="299"/>
      <c r="BY158" s="299"/>
      <c r="BZ158" s="299"/>
      <c r="CA158" s="299"/>
      <c r="CB158" s="299"/>
      <c r="CC158" s="299"/>
      <c r="CD158" s="299"/>
      <c r="CE158" s="299"/>
      <c r="CF158" s="299"/>
      <c r="CG158" s="299"/>
      <c r="CH158" s="299"/>
      <c r="CI158" s="299"/>
      <c r="CJ158" s="299"/>
      <c r="CK158" s="299"/>
      <c r="CL158" s="299"/>
      <c r="CM158" s="299"/>
      <c r="CN158" s="299"/>
      <c r="CO158" s="299"/>
      <c r="CP158" s="299"/>
      <c r="CQ158" s="299"/>
      <c r="CR158" s="299"/>
      <c r="CS158" s="299"/>
      <c r="CT158" s="299"/>
      <c r="CU158" s="299"/>
      <c r="CV158" s="299"/>
      <c r="CW158" s="299"/>
      <c r="CX158" s="299"/>
      <c r="CY158" s="299"/>
      <c r="CZ158" s="299"/>
      <c r="DA158" s="299"/>
      <c r="DB158" s="299"/>
      <c r="DC158" s="299"/>
      <c r="DD158" s="299"/>
      <c r="DE158" s="299"/>
      <c r="DF158" s="299"/>
      <c r="DG158" s="299"/>
      <c r="DH158" s="299"/>
      <c r="DI158" s="299"/>
      <c r="DJ158" s="299"/>
      <c r="DK158" s="299"/>
      <c r="DL158" s="299"/>
      <c r="DM158" s="299"/>
      <c r="DN158" s="299"/>
      <c r="DO158" s="299"/>
      <c r="DP158" s="299"/>
      <c r="DQ158" s="299"/>
      <c r="DR158" s="299"/>
      <c r="DS158" s="299"/>
      <c r="DT158" s="299"/>
      <c r="DU158" s="299"/>
      <c r="DV158" s="299"/>
      <c r="DW158" s="299"/>
      <c r="DX158" s="299"/>
      <c r="DY158" s="299"/>
      <c r="DZ158" s="299"/>
      <c r="EA158" s="299"/>
      <c r="EB158" s="299"/>
      <c r="EC158" s="299"/>
      <c r="ED158" s="299"/>
      <c r="EE158" s="299"/>
      <c r="EF158" s="299"/>
      <c r="EG158" s="299"/>
      <c r="EH158" s="299"/>
      <c r="EI158" s="299"/>
      <c r="EJ158" s="299"/>
      <c r="EK158" s="299"/>
      <c r="EL158" s="299"/>
      <c r="EM158" s="299"/>
      <c r="EN158" s="299"/>
      <c r="EO158" s="299"/>
      <c r="EP158" s="299"/>
      <c r="EQ158" s="299"/>
      <c r="ER158" s="299"/>
      <c r="ES158" s="299"/>
      <c r="ET158" s="299"/>
      <c r="EU158" s="299"/>
      <c r="EV158" s="299"/>
      <c r="EW158" s="299"/>
      <c r="EX158" s="299"/>
      <c r="EY158" s="299"/>
      <c r="EZ158" s="299"/>
      <c r="FA158" s="299"/>
      <c r="FB158" s="299"/>
      <c r="FC158" s="299"/>
      <c r="FD158" s="299"/>
      <c r="FE158" s="299"/>
      <c r="FF158" s="299"/>
      <c r="FG158" s="299"/>
      <c r="FH158" s="299"/>
      <c r="FI158" s="299"/>
      <c r="FJ158" s="299"/>
      <c r="FK158" s="299"/>
      <c r="FL158" s="299"/>
      <c r="FM158" s="299"/>
      <c r="FN158" s="299"/>
      <c r="FO158" s="299"/>
      <c r="FP158" s="299"/>
      <c r="FQ158" s="299"/>
    </row>
    <row r="159" spans="1:173" ht="148.19999999999999">
      <c r="A159" s="46"/>
      <c r="B159" s="46">
        <v>75</v>
      </c>
      <c r="C159" s="109"/>
      <c r="D159" s="46">
        <v>19155</v>
      </c>
      <c r="E159" s="107" t="s">
        <v>313</v>
      </c>
      <c r="F159" s="578" t="s">
        <v>974</v>
      </c>
      <c r="G159" s="107" t="s">
        <v>975</v>
      </c>
      <c r="H159" s="360" t="s">
        <v>70</v>
      </c>
      <c r="I159" s="421">
        <v>45412</v>
      </c>
      <c r="J159" s="421">
        <v>45870</v>
      </c>
      <c r="K159" s="256">
        <f>J159-I159</f>
        <v>458</v>
      </c>
      <c r="L159" s="444" t="s">
        <v>619</v>
      </c>
      <c r="M159" s="247" t="s">
        <v>103</v>
      </c>
      <c r="N159" s="247"/>
      <c r="O159" s="254" t="s">
        <v>69</v>
      </c>
      <c r="P159" s="254" t="s">
        <v>115</v>
      </c>
      <c r="Q159" s="254" t="s">
        <v>976</v>
      </c>
      <c r="R159" s="254"/>
      <c r="S159" s="254" t="s">
        <v>315</v>
      </c>
      <c r="T159" s="254" t="s">
        <v>315</v>
      </c>
      <c r="U159" s="254" t="s">
        <v>316</v>
      </c>
      <c r="V159" s="254" t="s">
        <v>610</v>
      </c>
      <c r="W159" s="248" t="s">
        <v>107</v>
      </c>
      <c r="X159" s="46" t="s">
        <v>77</v>
      </c>
      <c r="Y159" s="46" t="s">
        <v>138</v>
      </c>
      <c r="Z159" s="248" t="s">
        <v>108</v>
      </c>
      <c r="AA159" s="46">
        <v>3</v>
      </c>
      <c r="AB159" s="46">
        <v>5</v>
      </c>
      <c r="AC159" s="46">
        <v>2</v>
      </c>
      <c r="AD159" s="46">
        <v>5</v>
      </c>
      <c r="AE159" s="46">
        <v>1</v>
      </c>
      <c r="AF159" s="46">
        <v>1</v>
      </c>
      <c r="AG159" s="46">
        <v>3</v>
      </c>
      <c r="AH159" s="248">
        <f t="shared" si="26"/>
        <v>300</v>
      </c>
      <c r="AI159" s="46">
        <v>5</v>
      </c>
      <c r="AJ159" s="46">
        <v>5</v>
      </c>
      <c r="AK159" s="46">
        <v>2</v>
      </c>
      <c r="AL159" s="46">
        <v>5</v>
      </c>
      <c r="AM159" s="46">
        <v>3</v>
      </c>
      <c r="AN159" s="46">
        <v>3</v>
      </c>
      <c r="AO159" s="46">
        <v>5</v>
      </c>
      <c r="AP159" s="46">
        <f>(AI159*$AI$2)+(AJ159*$AJ$2)+(AK159*$AK$2)+(AL159*$AL$2)+(AM159*$AM$2)+(AN159*$AN$2)+(AO159*$AO$2)</f>
        <v>420</v>
      </c>
      <c r="AQ159" s="46">
        <f t="shared" si="27"/>
        <v>720</v>
      </c>
      <c r="AR159" s="328" t="s">
        <v>977</v>
      </c>
      <c r="AS159" s="328" t="s">
        <v>978</v>
      </c>
      <c r="AT159" s="254" t="s">
        <v>917</v>
      </c>
      <c r="AU159" s="261"/>
      <c r="AV159" s="254" t="s">
        <v>1998</v>
      </c>
      <c r="AW159" s="261"/>
      <c r="AX159" s="261"/>
      <c r="AY159" s="261"/>
      <c r="AZ159" s="261"/>
      <c r="BA159" s="261"/>
      <c r="BB159" s="261"/>
      <c r="BC159" s="261"/>
      <c r="BD159" s="507">
        <f>SUM(AX159:BC159)</f>
        <v>0</v>
      </c>
      <c r="BE159" s="261"/>
      <c r="BF159" s="261"/>
      <c r="BG159" s="252" t="s">
        <v>115</v>
      </c>
      <c r="BH159" s="47"/>
    </row>
    <row r="160" spans="1:173" ht="52.05" customHeight="1">
      <c r="A160" s="46"/>
      <c r="B160" s="46"/>
      <c r="C160" s="109"/>
      <c r="D160" s="46"/>
      <c r="E160" s="786" t="s">
        <v>2154</v>
      </c>
      <c r="F160" s="578" t="s">
        <v>2155</v>
      </c>
      <c r="G160" s="578"/>
      <c r="H160" s="360">
        <v>45964</v>
      </c>
      <c r="I160" s="360"/>
      <c r="J160" s="360"/>
      <c r="K160" s="685"/>
      <c r="L160" s="444" t="s">
        <v>606</v>
      </c>
      <c r="M160" s="247" t="s">
        <v>193</v>
      </c>
      <c r="N160" s="250"/>
      <c r="O160" s="705" t="s">
        <v>631</v>
      </c>
      <c r="P160" s="254" t="s">
        <v>609</v>
      </c>
      <c r="Q160" s="254" t="s">
        <v>71</v>
      </c>
      <c r="R160" s="254"/>
      <c r="S160" s="254"/>
      <c r="T160" s="254" t="s">
        <v>2158</v>
      </c>
      <c r="U160" s="254"/>
      <c r="V160" s="254"/>
      <c r="W160" s="254"/>
      <c r="X160" s="46" t="s">
        <v>77</v>
      </c>
      <c r="Y160" s="46"/>
      <c r="Z160" s="254"/>
      <c r="AA160" s="248">
        <v>3</v>
      </c>
      <c r="AB160" s="248">
        <v>1</v>
      </c>
      <c r="AC160" s="248">
        <v>2</v>
      </c>
      <c r="AD160" s="248">
        <v>5</v>
      </c>
      <c r="AE160" s="248">
        <v>1</v>
      </c>
      <c r="AF160" s="248">
        <v>1</v>
      </c>
      <c r="AG160" s="248">
        <v>5</v>
      </c>
      <c r="AH160" s="248">
        <f t="shared" si="26"/>
        <v>270</v>
      </c>
      <c r="AI160" s="248">
        <v>4</v>
      </c>
      <c r="AJ160" s="248">
        <v>3</v>
      </c>
      <c r="AK160" s="248">
        <v>2</v>
      </c>
      <c r="AL160" s="248">
        <v>5</v>
      </c>
      <c r="AM160" s="248">
        <v>1</v>
      </c>
      <c r="AN160" s="248">
        <v>3</v>
      </c>
      <c r="AO160" s="248">
        <v>3</v>
      </c>
      <c r="AP160" s="46"/>
      <c r="AQ160" s="46">
        <f t="shared" si="27"/>
        <v>270</v>
      </c>
      <c r="AR160" s="132" t="s">
        <v>2563</v>
      </c>
      <c r="AS160" s="132"/>
      <c r="AT160" s="439"/>
      <c r="AU160" s="261"/>
      <c r="AV160" s="261"/>
      <c r="AW160" s="261"/>
      <c r="AX160" s="261"/>
      <c r="AY160" s="261"/>
      <c r="AZ160" s="261"/>
      <c r="BA160" s="261"/>
      <c r="BB160" s="261"/>
      <c r="BC160" s="261"/>
      <c r="BD160" s="261"/>
      <c r="BE160" s="261"/>
      <c r="BF160" s="261"/>
      <c r="BG160" s="252" t="s">
        <v>207</v>
      </c>
      <c r="BH160" s="47"/>
    </row>
    <row r="161" spans="1:173" ht="68.400000000000006">
      <c r="A161" s="46"/>
      <c r="B161" s="46">
        <v>29</v>
      </c>
      <c r="C161" s="296"/>
      <c r="D161" s="46"/>
      <c r="E161" s="107" t="s">
        <v>426</v>
      </c>
      <c r="F161" s="114" t="s">
        <v>427</v>
      </c>
      <c r="G161" s="114"/>
      <c r="H161" s="360">
        <v>45607</v>
      </c>
      <c r="I161" s="360">
        <v>45672</v>
      </c>
      <c r="J161" s="360"/>
      <c r="K161" s="247">
        <f ca="1">TODAY()-I161</f>
        <v>321</v>
      </c>
      <c r="L161" s="444" t="s">
        <v>697</v>
      </c>
      <c r="M161" s="249" t="s">
        <v>68</v>
      </c>
      <c r="N161" s="249" t="s">
        <v>96</v>
      </c>
      <c r="O161" s="254" t="s">
        <v>608</v>
      </c>
      <c r="P161" s="254" t="s">
        <v>104</v>
      </c>
      <c r="Q161" s="254" t="s">
        <v>428</v>
      </c>
      <c r="R161" s="254" t="s">
        <v>777</v>
      </c>
      <c r="S161" s="254" t="s">
        <v>91</v>
      </c>
      <c r="T161" s="254" t="s">
        <v>97</v>
      </c>
      <c r="U161" s="254" t="s">
        <v>70</v>
      </c>
      <c r="V161" s="254" t="s">
        <v>610</v>
      </c>
      <c r="W161" s="248" t="s">
        <v>137</v>
      </c>
      <c r="X161" s="46" t="s">
        <v>77</v>
      </c>
      <c r="Y161" s="46" t="s">
        <v>97</v>
      </c>
      <c r="Z161" s="248" t="s">
        <v>778</v>
      </c>
      <c r="AA161" s="46">
        <v>2</v>
      </c>
      <c r="AB161" s="46">
        <v>1</v>
      </c>
      <c r="AC161" s="46">
        <v>5</v>
      </c>
      <c r="AD161" s="46">
        <v>5</v>
      </c>
      <c r="AE161" s="46">
        <v>1</v>
      </c>
      <c r="AF161" s="46">
        <v>3</v>
      </c>
      <c r="AG161" s="46">
        <v>5</v>
      </c>
      <c r="AH161" s="248">
        <f t="shared" si="26"/>
        <v>330</v>
      </c>
      <c r="AI161" s="46">
        <v>4</v>
      </c>
      <c r="AJ161" s="46">
        <v>4</v>
      </c>
      <c r="AK161" s="46">
        <v>3</v>
      </c>
      <c r="AL161" s="46">
        <v>3</v>
      </c>
      <c r="AM161" s="46">
        <v>3</v>
      </c>
      <c r="AN161" s="46">
        <v>3</v>
      </c>
      <c r="AO161" s="46">
        <v>3</v>
      </c>
      <c r="AP161" s="46">
        <f>(AI161*$AI$2)+(AJ161*$AJ$2)+(AK161*$AK$2)+(AL161*$AL$2)+(AM161*$AM$2)+(AN161*$AN$2)+(AO161*$AO$2)</f>
        <v>345</v>
      </c>
      <c r="AQ161" s="46">
        <f t="shared" si="27"/>
        <v>675</v>
      </c>
      <c r="AR161" s="108" t="s">
        <v>779</v>
      </c>
      <c r="AS161" s="108" t="s">
        <v>432</v>
      </c>
      <c r="AT161" s="439"/>
      <c r="AU161" s="261"/>
      <c r="AV161" s="261" t="s">
        <v>1998</v>
      </c>
      <c r="AW161" s="261"/>
      <c r="AX161" s="261"/>
      <c r="AY161" s="261"/>
      <c r="AZ161" s="261"/>
      <c r="BA161" s="261"/>
      <c r="BB161" s="261"/>
      <c r="BC161" s="261"/>
      <c r="BD161" s="507">
        <f>SUM(AX161:BC161)</f>
        <v>0</v>
      </c>
      <c r="BE161" s="261"/>
      <c r="BF161" s="754"/>
      <c r="BG161" s="755" t="s">
        <v>130</v>
      </c>
      <c r="BH161" s="319"/>
      <c r="BK161" s="299"/>
      <c r="BL161" s="299"/>
      <c r="BM161" s="299"/>
      <c r="BN161" s="299"/>
      <c r="BO161" s="299"/>
      <c r="BP161" s="299"/>
      <c r="BQ161" s="299"/>
      <c r="BR161" s="299"/>
      <c r="BS161" s="299"/>
      <c r="BT161" s="299"/>
      <c r="BU161" s="299"/>
      <c r="BV161" s="299"/>
      <c r="BW161" s="299"/>
      <c r="BX161" s="299"/>
      <c r="BY161" s="299"/>
      <c r="BZ161" s="299"/>
      <c r="CA161" s="299"/>
      <c r="CB161" s="299"/>
      <c r="CC161" s="299"/>
      <c r="CD161" s="299"/>
      <c r="CE161" s="299"/>
      <c r="CF161" s="299"/>
      <c r="CG161" s="299"/>
      <c r="CH161" s="299"/>
      <c r="CI161" s="299"/>
      <c r="CJ161" s="299"/>
      <c r="CK161" s="299"/>
      <c r="CL161" s="299"/>
      <c r="CM161" s="299"/>
      <c r="CN161" s="299"/>
      <c r="CO161" s="299"/>
      <c r="CP161" s="299"/>
      <c r="CQ161" s="299"/>
      <c r="CR161" s="299"/>
      <c r="CS161" s="299"/>
      <c r="CT161" s="299"/>
      <c r="CU161" s="299"/>
      <c r="CV161" s="299"/>
      <c r="CW161" s="299"/>
      <c r="CX161" s="299"/>
      <c r="CY161" s="299"/>
      <c r="CZ161" s="299"/>
      <c r="DA161" s="299"/>
      <c r="DB161" s="299"/>
      <c r="DC161" s="299"/>
      <c r="DD161" s="299"/>
      <c r="DE161" s="299"/>
      <c r="DF161" s="299"/>
      <c r="DG161" s="299"/>
      <c r="DH161" s="299"/>
      <c r="DI161" s="299"/>
      <c r="DJ161" s="299"/>
      <c r="DK161" s="299"/>
      <c r="DL161" s="299"/>
      <c r="DM161" s="299"/>
      <c r="DN161" s="299"/>
      <c r="DO161" s="299"/>
      <c r="DP161" s="299"/>
      <c r="DQ161" s="299"/>
      <c r="DR161" s="299"/>
      <c r="DS161" s="299"/>
      <c r="DT161" s="299"/>
      <c r="DU161" s="299"/>
      <c r="DV161" s="299"/>
      <c r="DW161" s="299"/>
      <c r="DX161" s="299"/>
      <c r="DY161" s="299"/>
      <c r="DZ161" s="299"/>
      <c r="EA161" s="299"/>
      <c r="EB161" s="299"/>
      <c r="EC161" s="299"/>
      <c r="ED161" s="299"/>
      <c r="EE161" s="299"/>
      <c r="EF161" s="299"/>
      <c r="EG161" s="299"/>
      <c r="EH161" s="299"/>
      <c r="EI161" s="299"/>
      <c r="EJ161" s="299"/>
      <c r="EK161" s="299"/>
      <c r="EL161" s="299"/>
      <c r="EM161" s="299"/>
      <c r="EN161" s="299"/>
      <c r="EO161" s="299"/>
      <c r="EP161" s="299"/>
      <c r="EQ161" s="299"/>
      <c r="ER161" s="299"/>
      <c r="ES161" s="299"/>
      <c r="ET161" s="299"/>
      <c r="EU161" s="299"/>
      <c r="EV161" s="299"/>
      <c r="EW161" s="299"/>
      <c r="EX161" s="299"/>
      <c r="EY161" s="299"/>
      <c r="EZ161" s="299"/>
      <c r="FA161" s="299"/>
      <c r="FB161" s="299"/>
      <c r="FC161" s="299"/>
      <c r="FD161" s="299"/>
      <c r="FE161" s="299"/>
      <c r="FF161" s="299"/>
      <c r="FG161" s="299"/>
      <c r="FH161" s="299"/>
      <c r="FI161" s="299"/>
      <c r="FJ161" s="299"/>
      <c r="FK161" s="299"/>
      <c r="FL161" s="299"/>
      <c r="FM161" s="299"/>
      <c r="FN161" s="299"/>
      <c r="FO161" s="299"/>
      <c r="FP161" s="299"/>
      <c r="FQ161" s="299"/>
    </row>
    <row r="162" spans="1:173" ht="68.400000000000006">
      <c r="A162" s="46"/>
      <c r="B162" s="46">
        <v>128</v>
      </c>
      <c r="C162" s="109"/>
      <c r="D162" s="46">
        <v>31222</v>
      </c>
      <c r="E162" s="107" t="s">
        <v>715</v>
      </c>
      <c r="F162" s="114" t="s">
        <v>716</v>
      </c>
      <c r="G162" s="114"/>
      <c r="H162" s="360">
        <v>45658</v>
      </c>
      <c r="I162" s="421">
        <v>45658</v>
      </c>
      <c r="J162" s="550">
        <v>45748</v>
      </c>
      <c r="K162" s="256">
        <f>J162-I162</f>
        <v>90</v>
      </c>
      <c r="L162" s="444" t="s">
        <v>619</v>
      </c>
      <c r="M162" s="249" t="s">
        <v>85</v>
      </c>
      <c r="N162" s="250"/>
      <c r="O162" s="254" t="s">
        <v>69</v>
      </c>
      <c r="P162" s="254" t="s">
        <v>115</v>
      </c>
      <c r="Q162" s="254" t="s">
        <v>71</v>
      </c>
      <c r="R162" s="254"/>
      <c r="S162" s="254" t="s">
        <v>178</v>
      </c>
      <c r="T162" s="254" t="s">
        <v>553</v>
      </c>
      <c r="U162" s="254" t="s">
        <v>339</v>
      </c>
      <c r="V162" s="254" t="s">
        <v>635</v>
      </c>
      <c r="W162" s="254" t="s">
        <v>361</v>
      </c>
      <c r="X162" s="46" t="s">
        <v>77</v>
      </c>
      <c r="Y162" s="46" t="s">
        <v>138</v>
      </c>
      <c r="Z162" s="248" t="s">
        <v>613</v>
      </c>
      <c r="AA162" s="46">
        <v>3</v>
      </c>
      <c r="AB162" s="46">
        <v>5</v>
      </c>
      <c r="AC162" s="46">
        <v>4</v>
      </c>
      <c r="AD162" s="46">
        <v>5</v>
      </c>
      <c r="AE162" s="46">
        <v>1</v>
      </c>
      <c r="AF162" s="46">
        <v>3</v>
      </c>
      <c r="AG162" s="46">
        <v>3</v>
      </c>
      <c r="AH162" s="248">
        <f t="shared" si="26"/>
        <v>360</v>
      </c>
      <c r="AI162" s="46">
        <v>5</v>
      </c>
      <c r="AJ162" s="46">
        <v>5</v>
      </c>
      <c r="AK162" s="46">
        <v>4</v>
      </c>
      <c r="AL162" s="46">
        <v>3</v>
      </c>
      <c r="AM162" s="46">
        <v>3</v>
      </c>
      <c r="AN162" s="46">
        <v>1</v>
      </c>
      <c r="AO162" s="46">
        <v>3</v>
      </c>
      <c r="AP162" s="46">
        <f>(AI162*$AI$2)+(AJ162*$AJ$2)+(AK162*$AK$2)+(AL162*$AL$2)+(AM162*$AM$2)+(AN162*$AN$2)+(AO162*$AO$2)</f>
        <v>360</v>
      </c>
      <c r="AQ162" s="250">
        <f t="shared" si="27"/>
        <v>720</v>
      </c>
      <c r="AR162" s="107" t="s">
        <v>717</v>
      </c>
      <c r="AS162" s="107" t="s">
        <v>718</v>
      </c>
      <c r="AT162" s="254" t="s">
        <v>719</v>
      </c>
      <c r="AU162" s="46"/>
      <c r="AV162" s="261" t="s">
        <v>2001</v>
      </c>
      <c r="AW162" s="46"/>
      <c r="AX162" s="46"/>
      <c r="AY162" s="46"/>
      <c r="AZ162" s="46"/>
      <c r="BA162" s="46"/>
      <c r="BB162" s="46"/>
      <c r="BC162" s="46"/>
      <c r="BD162" s="507">
        <f>SUM(AX162:BC162)</f>
        <v>0</v>
      </c>
      <c r="BE162" s="46"/>
      <c r="BF162" s="46"/>
      <c r="BG162" s="46" t="s">
        <v>115</v>
      </c>
      <c r="BH162" s="345"/>
    </row>
    <row r="163" spans="1:173" s="299" customFormat="1" ht="79.2">
      <c r="A163" s="46" t="s">
        <v>319</v>
      </c>
      <c r="B163" s="46">
        <v>18</v>
      </c>
      <c r="C163" s="46"/>
      <c r="D163" s="46"/>
      <c r="E163" s="765" t="s">
        <v>2531</v>
      </c>
      <c r="F163" s="765" t="s">
        <v>2463</v>
      </c>
      <c r="G163" s="765" t="s">
        <v>2464</v>
      </c>
      <c r="H163" s="360" t="s">
        <v>618</v>
      </c>
      <c r="I163" s="421">
        <v>45566</v>
      </c>
      <c r="J163" s="421">
        <v>45901</v>
      </c>
      <c r="K163" s="256">
        <f>J163-I163</f>
        <v>335</v>
      </c>
      <c r="L163" s="444" t="s">
        <v>619</v>
      </c>
      <c r="M163" s="247" t="s">
        <v>193</v>
      </c>
      <c r="N163" s="247" t="s">
        <v>86</v>
      </c>
      <c r="O163" s="254" t="s">
        <v>194</v>
      </c>
      <c r="P163" s="254" t="s">
        <v>115</v>
      </c>
      <c r="Q163" s="252" t="s">
        <v>195</v>
      </c>
      <c r="R163" s="254" t="s">
        <v>620</v>
      </c>
      <c r="S163" s="254" t="s">
        <v>280</v>
      </c>
      <c r="T163" s="254" t="s">
        <v>211</v>
      </c>
      <c r="U163" s="254" t="s">
        <v>212</v>
      </c>
      <c r="V163" s="254" t="s">
        <v>610</v>
      </c>
      <c r="W163" s="248" t="s">
        <v>213</v>
      </c>
      <c r="X163" s="46" t="s">
        <v>77</v>
      </c>
      <c r="Y163" s="46" t="s">
        <v>78</v>
      </c>
      <c r="Z163" s="254" t="s">
        <v>108</v>
      </c>
      <c r="AA163" s="46">
        <v>3</v>
      </c>
      <c r="AB163" s="46">
        <v>5</v>
      </c>
      <c r="AC163" s="46">
        <v>5</v>
      </c>
      <c r="AD163" s="46">
        <v>5</v>
      </c>
      <c r="AE163" s="46">
        <v>0</v>
      </c>
      <c r="AF163" s="46">
        <v>3</v>
      </c>
      <c r="AG163" s="46">
        <v>5</v>
      </c>
      <c r="AH163" s="248">
        <f t="shared" ref="AH163:AH194" si="30">(AA163*$AA$2)+(AB163*$AB$2)+(AC163*$AC$2)+(AD163*$AD$2)+(AE163*$AE$2)+(AF163*$AF$2)+(AG163*$AG$2)</f>
        <v>390</v>
      </c>
      <c r="AI163" s="46">
        <v>3</v>
      </c>
      <c r="AJ163" s="46">
        <v>5</v>
      </c>
      <c r="AK163" s="46">
        <v>2</v>
      </c>
      <c r="AL163" s="46">
        <v>5</v>
      </c>
      <c r="AM163" s="46">
        <v>3</v>
      </c>
      <c r="AN163" s="46">
        <v>1</v>
      </c>
      <c r="AO163" s="46">
        <v>3</v>
      </c>
      <c r="AP163" s="46">
        <f>(AI163*$AI$2)+(AJ163*$AJ$2)+(AK163*$AK$2)+(AL163*$AL$2)+(AM163*$AM$2)+(AN163*$AN$2)+(AO163*$AO$2)</f>
        <v>330</v>
      </c>
      <c r="AQ163" s="46">
        <f t="shared" si="27"/>
        <v>720</v>
      </c>
      <c r="AR163" s="328" t="s">
        <v>1001</v>
      </c>
      <c r="AS163" s="328"/>
      <c r="AT163" s="254"/>
      <c r="AU163" s="261"/>
      <c r="AV163" s="254" t="s">
        <v>2000</v>
      </c>
      <c r="AW163" s="254"/>
      <c r="AX163" s="254"/>
      <c r="AY163" s="254"/>
      <c r="AZ163" s="254"/>
      <c r="BA163" s="254"/>
      <c r="BB163" s="254"/>
      <c r="BC163" s="254"/>
      <c r="BD163" s="507">
        <f>SUM(AX163:BC163)</f>
        <v>0</v>
      </c>
      <c r="BE163" s="261"/>
      <c r="BF163" s="633"/>
      <c r="BG163" s="634" t="s">
        <v>115</v>
      </c>
    </row>
    <row r="164" spans="1:173" ht="68.400000000000006">
      <c r="A164" s="46"/>
      <c r="B164" s="46">
        <v>68</v>
      </c>
      <c r="C164" s="46" t="s">
        <v>857</v>
      </c>
      <c r="D164" s="46"/>
      <c r="E164" s="107" t="s">
        <v>858</v>
      </c>
      <c r="F164" s="551" t="s">
        <v>859</v>
      </c>
      <c r="G164" s="297"/>
      <c r="H164" s="360">
        <v>45689</v>
      </c>
      <c r="I164" s="421">
        <v>45659</v>
      </c>
      <c r="J164" s="421">
        <v>45809</v>
      </c>
      <c r="K164" s="256">
        <f>J164-I164</f>
        <v>150</v>
      </c>
      <c r="L164" s="613" t="s">
        <v>619</v>
      </c>
      <c r="M164" s="249" t="s">
        <v>68</v>
      </c>
      <c r="N164" s="250"/>
      <c r="O164" s="254" t="s">
        <v>608</v>
      </c>
      <c r="P164" s="254" t="s">
        <v>115</v>
      </c>
      <c r="Q164" s="46"/>
      <c r="R164" s="255" t="s">
        <v>94</v>
      </c>
      <c r="S164" s="254" t="s">
        <v>135</v>
      </c>
      <c r="T164" s="260" t="s">
        <v>135</v>
      </c>
      <c r="U164" s="260"/>
      <c r="V164" s="254" t="s">
        <v>610</v>
      </c>
      <c r="W164" s="260" t="s">
        <v>611</v>
      </c>
      <c r="X164" s="46" t="s">
        <v>77</v>
      </c>
      <c r="Y164" s="254" t="s">
        <v>612</v>
      </c>
      <c r="Z164" s="248" t="s">
        <v>108</v>
      </c>
      <c r="AA164" s="254">
        <v>3</v>
      </c>
      <c r="AB164" s="254">
        <v>5</v>
      </c>
      <c r="AC164" s="254">
        <v>1</v>
      </c>
      <c r="AD164" s="254">
        <v>5</v>
      </c>
      <c r="AE164" s="254">
        <v>0</v>
      </c>
      <c r="AF164" s="254">
        <v>1</v>
      </c>
      <c r="AG164" s="254">
        <v>5</v>
      </c>
      <c r="AH164" s="248">
        <f t="shared" si="30"/>
        <v>300</v>
      </c>
      <c r="AI164" s="46">
        <v>5</v>
      </c>
      <c r="AJ164" s="46">
        <v>5</v>
      </c>
      <c r="AK164" s="46">
        <v>2</v>
      </c>
      <c r="AL164" s="46">
        <v>3</v>
      </c>
      <c r="AM164" s="46">
        <v>5</v>
      </c>
      <c r="AN164" s="46">
        <v>3</v>
      </c>
      <c r="AO164" s="46">
        <v>5</v>
      </c>
      <c r="AP164" s="46">
        <f>(AI164*$AI$2)+(AJ164*$AJ$2)+(AK164*$AK$2)+(AL164*$AL$2)+(AM164*$AM$2)+(AN164*$AN$2)+(AO164*$AO$2)</f>
        <v>420</v>
      </c>
      <c r="AQ164" s="46">
        <f t="shared" ref="AQ164:AQ195" si="31">AP164+AH164</f>
        <v>720</v>
      </c>
      <c r="AR164" s="506" t="s">
        <v>860</v>
      </c>
      <c r="AS164" s="132" t="s">
        <v>847</v>
      </c>
      <c r="AT164" s="507" t="s">
        <v>719</v>
      </c>
      <c r="AU164" s="255"/>
      <c r="AV164" s="255" t="s">
        <v>2005</v>
      </c>
      <c r="AW164" s="260"/>
      <c r="AX164" s="260"/>
      <c r="AY164" s="260"/>
      <c r="AZ164" s="260"/>
      <c r="BA164" s="260"/>
      <c r="BB164" s="260"/>
      <c r="BC164" s="260"/>
      <c r="BD164" s="507">
        <f>SUM(AX164:BC164)</f>
        <v>0</v>
      </c>
      <c r="BE164" s="255"/>
      <c r="BF164" s="255"/>
      <c r="BG164" s="252" t="s">
        <v>115</v>
      </c>
      <c r="BI164" s="299">
        <f>6300*12</f>
        <v>75600</v>
      </c>
      <c r="BJ164" s="299"/>
      <c r="BK164" s="299"/>
      <c r="BL164" s="299"/>
      <c r="BM164" s="299"/>
      <c r="BN164" s="299"/>
      <c r="BO164" s="299"/>
      <c r="BP164" s="299"/>
      <c r="BQ164" s="299"/>
      <c r="BR164" s="299"/>
      <c r="BS164" s="299"/>
      <c r="BT164" s="299"/>
      <c r="BU164" s="299"/>
      <c r="BV164" s="299"/>
      <c r="BW164" s="299"/>
      <c r="BX164" s="299"/>
      <c r="BY164" s="299"/>
      <c r="BZ164" s="299"/>
      <c r="CA164" s="299"/>
      <c r="CB164" s="299"/>
      <c r="CC164" s="299"/>
      <c r="CD164" s="299"/>
      <c r="CE164" s="299"/>
      <c r="CF164" s="299"/>
      <c r="CG164" s="299"/>
      <c r="CH164" s="299"/>
      <c r="CI164" s="299"/>
      <c r="CJ164" s="299"/>
      <c r="CK164" s="299"/>
      <c r="CL164" s="299"/>
      <c r="CM164" s="299"/>
      <c r="CN164" s="299"/>
      <c r="CO164" s="299"/>
      <c r="CP164" s="299"/>
      <c r="CQ164" s="299"/>
      <c r="CR164" s="299"/>
      <c r="CS164" s="299"/>
      <c r="CT164" s="299"/>
      <c r="CU164" s="299"/>
      <c r="CV164" s="299"/>
      <c r="CW164" s="299"/>
      <c r="CX164" s="299"/>
      <c r="CY164" s="299"/>
      <c r="CZ164" s="299"/>
      <c r="DA164" s="299"/>
      <c r="DB164" s="299"/>
      <c r="DC164" s="299"/>
      <c r="DD164" s="299"/>
      <c r="DE164" s="299"/>
      <c r="DF164" s="299"/>
      <c r="DG164" s="299"/>
      <c r="DH164" s="299"/>
      <c r="DI164" s="299"/>
      <c r="DJ164" s="299"/>
      <c r="DK164" s="299"/>
      <c r="DL164" s="299"/>
      <c r="DM164" s="299"/>
      <c r="DN164" s="299"/>
      <c r="DO164" s="299"/>
      <c r="DP164" s="299"/>
      <c r="DQ164" s="299"/>
      <c r="DR164" s="299"/>
      <c r="DS164" s="299"/>
      <c r="DT164" s="299"/>
      <c r="DU164" s="299"/>
      <c r="DV164" s="299"/>
      <c r="DW164" s="299"/>
      <c r="DX164" s="299"/>
      <c r="DY164" s="299"/>
      <c r="DZ164" s="299"/>
      <c r="EA164" s="299"/>
      <c r="EB164" s="299"/>
      <c r="EC164" s="299"/>
      <c r="ED164" s="299"/>
      <c r="EE164" s="299"/>
      <c r="EF164" s="299"/>
      <c r="EG164" s="299"/>
      <c r="EH164" s="299"/>
      <c r="EI164" s="299"/>
      <c r="EJ164" s="299"/>
      <c r="EK164" s="299"/>
      <c r="EL164" s="299"/>
      <c r="EM164" s="299"/>
      <c r="EN164" s="299"/>
      <c r="EO164" s="299"/>
      <c r="EP164" s="299"/>
      <c r="EQ164" s="299"/>
      <c r="ER164" s="299"/>
      <c r="ES164" s="299"/>
      <c r="ET164" s="299"/>
      <c r="EU164" s="299"/>
      <c r="EV164" s="299"/>
      <c r="EW164" s="299"/>
      <c r="EX164" s="299"/>
      <c r="EY164" s="299"/>
      <c r="EZ164" s="299"/>
      <c r="FA164" s="299"/>
      <c r="FB164" s="299"/>
      <c r="FC164" s="299"/>
      <c r="FD164" s="299"/>
      <c r="FE164" s="299"/>
      <c r="FF164" s="299"/>
      <c r="FG164" s="299"/>
      <c r="FH164" s="299"/>
      <c r="FI164" s="299"/>
      <c r="FJ164" s="299"/>
      <c r="FK164" s="299"/>
      <c r="FL164" s="299"/>
      <c r="FM164" s="299"/>
      <c r="FN164" s="299"/>
      <c r="FO164" s="299"/>
      <c r="FP164" s="299"/>
      <c r="FQ164" s="299"/>
    </row>
    <row r="165" spans="1:173" ht="45.6">
      <c r="A165" s="46"/>
      <c r="B165" s="46"/>
      <c r="C165" s="109"/>
      <c r="D165" s="46"/>
      <c r="E165" s="107" t="s">
        <v>2211</v>
      </c>
      <c r="F165" s="114" t="s">
        <v>2025</v>
      </c>
      <c r="G165" s="114"/>
      <c r="H165" s="360"/>
      <c r="I165" s="360">
        <v>45931</v>
      </c>
      <c r="J165" s="360">
        <v>46006</v>
      </c>
      <c r="K165" s="247">
        <f ca="1">TODAY()-I165</f>
        <v>62</v>
      </c>
      <c r="L165" s="609" t="s">
        <v>619</v>
      </c>
      <c r="M165" s="247" t="s">
        <v>103</v>
      </c>
      <c r="N165" s="250"/>
      <c r="O165" s="254" t="s">
        <v>631</v>
      </c>
      <c r="P165" s="254" t="s">
        <v>104</v>
      </c>
      <c r="Q165" s="254" t="s">
        <v>195</v>
      </c>
      <c r="R165" s="254"/>
      <c r="S165" s="254" t="s">
        <v>521</v>
      </c>
      <c r="T165" s="254" t="s">
        <v>521</v>
      </c>
      <c r="U165" s="254"/>
      <c r="V165" s="254" t="s">
        <v>610</v>
      </c>
      <c r="W165" s="254" t="s">
        <v>107</v>
      </c>
      <c r="X165" s="46" t="s">
        <v>77</v>
      </c>
      <c r="Y165" s="46" t="s">
        <v>612</v>
      </c>
      <c r="Z165" s="254" t="s">
        <v>108</v>
      </c>
      <c r="AA165" s="248">
        <v>3</v>
      </c>
      <c r="AB165" s="248">
        <v>5</v>
      </c>
      <c r="AC165" s="248">
        <v>1</v>
      </c>
      <c r="AD165" s="248">
        <v>1</v>
      </c>
      <c r="AE165" s="248">
        <v>1</v>
      </c>
      <c r="AF165" s="248">
        <v>3</v>
      </c>
      <c r="AG165" s="248">
        <v>3</v>
      </c>
      <c r="AH165" s="487">
        <f t="shared" si="30"/>
        <v>255</v>
      </c>
      <c r="AI165" s="248">
        <v>5</v>
      </c>
      <c r="AJ165" s="248">
        <v>5</v>
      </c>
      <c r="AK165" s="248">
        <v>2</v>
      </c>
      <c r="AL165" s="248">
        <v>3</v>
      </c>
      <c r="AM165" s="248">
        <v>3</v>
      </c>
      <c r="AN165" s="248">
        <v>5</v>
      </c>
      <c r="AO165" s="248">
        <v>5</v>
      </c>
      <c r="AP165" s="132">
        <f>(AI165*$AI$2)+(AJ165*$AJ$2)+(AK165*$AK$2)+(AL165*$AL$2)+(AM165*$AM$2)+(AN165*$AN$2)+(AO165*$AO$2)</f>
        <v>420</v>
      </c>
      <c r="AQ165" s="254">
        <f t="shared" si="31"/>
        <v>675</v>
      </c>
      <c r="AR165" s="132" t="s">
        <v>2026</v>
      </c>
      <c r="AS165" s="132"/>
      <c r="AT165" s="439"/>
      <c r="AU165" s="261"/>
      <c r="AV165" s="261"/>
      <c r="AW165" s="261"/>
      <c r="AX165" s="261"/>
      <c r="AY165" s="261"/>
      <c r="AZ165" s="261"/>
      <c r="BA165" s="261"/>
      <c r="BB165" s="261"/>
      <c r="BC165" s="261"/>
      <c r="BD165" s="261"/>
      <c r="BE165" s="261"/>
      <c r="BF165" s="261"/>
      <c r="BG165" s="252" t="s">
        <v>641</v>
      </c>
    </row>
    <row r="166" spans="1:173" ht="22.8">
      <c r="A166" s="250" t="s">
        <v>283</v>
      </c>
      <c r="B166" s="250">
        <v>13</v>
      </c>
      <c r="C166" s="109"/>
      <c r="D166" s="250">
        <v>30647</v>
      </c>
      <c r="E166" s="107" t="s">
        <v>2102</v>
      </c>
      <c r="F166" s="107" t="s">
        <v>789</v>
      </c>
      <c r="G166" s="107"/>
      <c r="H166" s="650" t="s">
        <v>70</v>
      </c>
      <c r="I166" s="421">
        <v>45672</v>
      </c>
      <c r="J166" s="421">
        <v>46006</v>
      </c>
      <c r="K166" s="247">
        <f ca="1">TODAY()-I166</f>
        <v>321</v>
      </c>
      <c r="L166" s="651" t="s">
        <v>619</v>
      </c>
      <c r="M166" s="247" t="s">
        <v>193</v>
      </c>
      <c r="N166" s="247"/>
      <c r="O166" s="705" t="s">
        <v>69</v>
      </c>
      <c r="P166" s="249" t="s">
        <v>104</v>
      </c>
      <c r="Q166" s="249" t="s">
        <v>146</v>
      </c>
      <c r="R166" s="249"/>
      <c r="S166" s="249" t="s">
        <v>790</v>
      </c>
      <c r="T166" s="249" t="s">
        <v>790</v>
      </c>
      <c r="U166" s="249" t="s">
        <v>791</v>
      </c>
      <c r="V166" s="249" t="s">
        <v>610</v>
      </c>
      <c r="W166" s="247" t="s">
        <v>76</v>
      </c>
      <c r="X166" s="46" t="s">
        <v>77</v>
      </c>
      <c r="Y166" s="250" t="s">
        <v>612</v>
      </c>
      <c r="Z166" s="247" t="s">
        <v>79</v>
      </c>
      <c r="AA166" s="250">
        <v>4</v>
      </c>
      <c r="AB166" s="250">
        <v>5</v>
      </c>
      <c r="AC166" s="250">
        <v>5</v>
      </c>
      <c r="AD166" s="250">
        <v>5</v>
      </c>
      <c r="AE166" s="250">
        <v>1</v>
      </c>
      <c r="AF166" s="250">
        <v>1</v>
      </c>
      <c r="AG166" s="250">
        <v>5</v>
      </c>
      <c r="AH166" s="247">
        <f>(AA166*$AC$2)+(AB166*$AD$2)+(AC166*$AE$2)+(AD166*$AF$2)+(AE166*$AG$2)+(AF166*$AH$2)+(AG166*$AI$2)</f>
        <v>375</v>
      </c>
      <c r="AI166" s="250">
        <v>5</v>
      </c>
      <c r="AJ166" s="250">
        <v>5</v>
      </c>
      <c r="AK166" s="250">
        <v>1</v>
      </c>
      <c r="AL166" s="250">
        <v>3</v>
      </c>
      <c r="AM166" s="250">
        <v>3</v>
      </c>
      <c r="AN166" s="250">
        <v>3</v>
      </c>
      <c r="AO166" s="250">
        <v>3</v>
      </c>
      <c r="AP166" s="250">
        <f>(AI166*$AK$2)+(AJ166*$AL$2)+(AK166*$AM$2)+(AL166*$AN$2)+(AM166*$AO$2)+(AN166*$AP$2)+(AO166*$AQ$2)</f>
        <v>255</v>
      </c>
      <c r="AQ166" s="250">
        <f t="shared" si="31"/>
        <v>630</v>
      </c>
      <c r="AR166" s="114" t="s">
        <v>792</v>
      </c>
      <c r="AS166" s="114"/>
      <c r="AT166" s="653">
        <v>36000</v>
      </c>
      <c r="AU166" s="247"/>
      <c r="AV166" s="254" t="s">
        <v>1998</v>
      </c>
      <c r="AW166" s="247"/>
      <c r="AX166" s="247"/>
      <c r="AY166" s="247"/>
      <c r="AZ166" s="247"/>
      <c r="BA166" s="247"/>
      <c r="BB166" s="247"/>
      <c r="BC166" s="247"/>
      <c r="BD166" s="507">
        <f t="shared" ref="BD166:BD178" si="32">SUM(AX166:BC166)</f>
        <v>0</v>
      </c>
      <c r="BE166" s="247"/>
      <c r="BF166" s="247"/>
      <c r="BG166" s="247" t="s">
        <v>82</v>
      </c>
      <c r="BH166" s="52"/>
      <c r="BI166" s="52"/>
      <c r="BJ166" s="52"/>
      <c r="BK166" s="300"/>
      <c r="BL166" s="300"/>
      <c r="BM166" s="300"/>
      <c r="BN166" s="300"/>
      <c r="BO166" s="300"/>
      <c r="BP166" s="300"/>
      <c r="BQ166" s="300"/>
      <c r="BR166" s="300"/>
      <c r="BS166" s="300"/>
      <c r="BT166" s="300"/>
      <c r="BU166" s="300"/>
      <c r="BV166" s="300"/>
      <c r="BW166" s="300"/>
      <c r="BX166" s="300"/>
      <c r="BY166" s="300"/>
      <c r="BZ166" s="300"/>
      <c r="CA166" s="300"/>
      <c r="CB166" s="300"/>
      <c r="CC166" s="300"/>
      <c r="CD166" s="300"/>
      <c r="CE166" s="300"/>
      <c r="CF166" s="300"/>
      <c r="CG166" s="300"/>
      <c r="CH166" s="300"/>
      <c r="CI166" s="300"/>
      <c r="CJ166" s="300"/>
      <c r="CK166" s="300"/>
      <c r="CL166" s="300"/>
      <c r="CM166" s="300"/>
      <c r="CN166" s="300"/>
      <c r="CO166" s="300"/>
      <c r="CP166" s="300"/>
      <c r="CQ166" s="300"/>
      <c r="CR166" s="300"/>
      <c r="CS166" s="300"/>
      <c r="CT166" s="300"/>
      <c r="CU166" s="300"/>
      <c r="CV166" s="300"/>
      <c r="CW166" s="300"/>
      <c r="CX166" s="300"/>
      <c r="CY166" s="300"/>
      <c r="CZ166" s="300"/>
      <c r="DA166" s="300"/>
      <c r="DB166" s="300"/>
      <c r="DC166" s="300"/>
      <c r="DD166" s="300"/>
      <c r="DE166" s="300"/>
      <c r="DF166" s="300"/>
      <c r="DG166" s="300"/>
      <c r="DH166" s="300"/>
      <c r="DI166" s="300"/>
      <c r="DJ166" s="300"/>
      <c r="DK166" s="300"/>
      <c r="DL166" s="300"/>
      <c r="DM166" s="300"/>
      <c r="DN166" s="300"/>
      <c r="DO166" s="300"/>
      <c r="DP166" s="300"/>
      <c r="DQ166" s="300"/>
      <c r="DR166" s="300"/>
      <c r="DS166" s="300"/>
      <c r="DT166" s="300"/>
      <c r="DU166" s="300"/>
      <c r="DV166" s="300"/>
      <c r="DW166" s="300"/>
      <c r="DX166" s="300"/>
      <c r="DY166" s="300"/>
      <c r="DZ166" s="300"/>
      <c r="EA166" s="300"/>
      <c r="EB166" s="300"/>
      <c r="EC166" s="300"/>
      <c r="ED166" s="300"/>
      <c r="EE166" s="300"/>
      <c r="EF166" s="300"/>
      <c r="EG166" s="300"/>
      <c r="EH166" s="300"/>
      <c r="EI166" s="300"/>
      <c r="EJ166" s="300"/>
      <c r="EK166" s="300"/>
      <c r="EL166" s="300"/>
      <c r="EM166" s="300"/>
      <c r="EN166" s="300"/>
      <c r="EO166" s="300"/>
      <c r="EP166" s="300"/>
      <c r="EQ166" s="300"/>
      <c r="ER166" s="300"/>
      <c r="ES166" s="300"/>
      <c r="ET166" s="300"/>
      <c r="EU166" s="300"/>
      <c r="EV166" s="300"/>
      <c r="EW166" s="300"/>
      <c r="EX166" s="300"/>
      <c r="EY166" s="300"/>
      <c r="EZ166" s="300"/>
      <c r="FA166" s="300"/>
      <c r="FB166" s="300"/>
      <c r="FC166" s="300"/>
      <c r="FD166" s="300"/>
      <c r="FE166" s="300"/>
      <c r="FF166" s="300"/>
      <c r="FG166" s="300"/>
      <c r="FH166" s="300"/>
      <c r="FI166" s="300"/>
      <c r="FJ166" s="300"/>
      <c r="FK166" s="300"/>
      <c r="FL166" s="300"/>
      <c r="FM166" s="300"/>
      <c r="FN166" s="300"/>
      <c r="FO166" s="300"/>
      <c r="FP166" s="300"/>
      <c r="FQ166" s="300"/>
    </row>
    <row r="167" spans="1:173" ht="47.55" customHeight="1">
      <c r="A167" s="46"/>
      <c r="B167" s="46">
        <v>129</v>
      </c>
      <c r="C167" s="296"/>
      <c r="D167" s="46"/>
      <c r="E167" s="107" t="s">
        <v>557</v>
      </c>
      <c r="F167" s="578" t="s">
        <v>558</v>
      </c>
      <c r="G167" s="578" t="s">
        <v>2364</v>
      </c>
      <c r="H167" s="360">
        <v>45627</v>
      </c>
      <c r="I167" s="360"/>
      <c r="J167" s="360"/>
      <c r="K167" s="256"/>
      <c r="L167" s="444" t="s">
        <v>606</v>
      </c>
      <c r="M167" s="249" t="s">
        <v>68</v>
      </c>
      <c r="N167" s="250"/>
      <c r="O167" s="254" t="s">
        <v>114</v>
      </c>
      <c r="P167" s="254" t="s">
        <v>609</v>
      </c>
      <c r="Q167" s="254" t="s">
        <v>195</v>
      </c>
      <c r="R167" s="254"/>
      <c r="S167" s="254" t="s">
        <v>345</v>
      </c>
      <c r="T167" s="254" t="s">
        <v>345</v>
      </c>
      <c r="U167" s="254" t="s">
        <v>559</v>
      </c>
      <c r="V167" s="760" t="s">
        <v>2170</v>
      </c>
      <c r="W167" s="254" t="s">
        <v>292</v>
      </c>
      <c r="X167" s="46" t="s">
        <v>77</v>
      </c>
      <c r="Y167" s="46" t="s">
        <v>138</v>
      </c>
      <c r="Z167" s="760" t="s">
        <v>613</v>
      </c>
      <c r="AA167" s="46">
        <v>3</v>
      </c>
      <c r="AB167" s="46">
        <v>5</v>
      </c>
      <c r="AC167" s="46">
        <v>1</v>
      </c>
      <c r="AD167" s="46">
        <v>5</v>
      </c>
      <c r="AE167" s="46">
        <v>0</v>
      </c>
      <c r="AF167" s="46">
        <v>1</v>
      </c>
      <c r="AG167" s="46">
        <v>3</v>
      </c>
      <c r="AH167" s="248">
        <f>(AA167*$AA$2)+(AB167*$AB$2)+(AC167*$AC$2)+(AD167*$AD$2)+(AE167*$AE$2)+(AF167*$AF$2)+(AG167*$AG$2)</f>
        <v>270</v>
      </c>
      <c r="AI167" s="46"/>
      <c r="AJ167" s="46"/>
      <c r="AK167" s="46"/>
      <c r="AL167" s="46"/>
      <c r="AM167" s="46"/>
      <c r="AN167" s="46"/>
      <c r="AO167" s="46"/>
      <c r="AP167" s="46">
        <f>(AI167*$AI$2)+(AJ167*$AJ$2)+(AK167*$AK$2)+(AL167*$AL$2)+(AM167*$AM$2)+(AN167*$AN$2)+(AO167*$AO$2)</f>
        <v>0</v>
      </c>
      <c r="AQ167" s="46">
        <f t="shared" si="31"/>
        <v>270</v>
      </c>
      <c r="AR167" s="132" t="s">
        <v>560</v>
      </c>
      <c r="AS167" s="132" t="s">
        <v>886</v>
      </c>
      <c r="AT167" s="439"/>
      <c r="AU167" s="46"/>
      <c r="AV167" s="254" t="s">
        <v>2365</v>
      </c>
      <c r="AW167" s="46"/>
      <c r="AX167" s="46"/>
      <c r="AY167" s="46"/>
      <c r="AZ167" s="46"/>
      <c r="BA167" s="46"/>
      <c r="BB167" s="46"/>
      <c r="BC167" s="46"/>
      <c r="BD167" s="507">
        <f t="shared" si="32"/>
        <v>0</v>
      </c>
      <c r="BE167" s="46"/>
      <c r="BF167" s="307"/>
      <c r="BG167" s="357" t="s">
        <v>207</v>
      </c>
      <c r="BH167" s="299" t="s">
        <v>561</v>
      </c>
    </row>
    <row r="168" spans="1:173" ht="45.6">
      <c r="A168" s="329"/>
      <c r="B168" s="46">
        <v>31</v>
      </c>
      <c r="C168" s="46"/>
      <c r="D168" s="46"/>
      <c r="E168" s="107" t="s">
        <v>451</v>
      </c>
      <c r="F168" s="107" t="s">
        <v>452</v>
      </c>
      <c r="G168" s="107"/>
      <c r="H168" s="360">
        <v>45566</v>
      </c>
      <c r="I168" s="360">
        <v>45580</v>
      </c>
      <c r="J168" s="256" t="s">
        <v>70</v>
      </c>
      <c r="K168" s="686">
        <f>$K$2-I168</f>
        <v>350</v>
      </c>
      <c r="L168" s="609" t="s">
        <v>711</v>
      </c>
      <c r="M168" s="247" t="s">
        <v>68</v>
      </c>
      <c r="N168" s="247"/>
      <c r="O168" s="254" t="s">
        <v>608</v>
      </c>
      <c r="P168" s="254" t="s">
        <v>104</v>
      </c>
      <c r="Q168" s="254" t="s">
        <v>133</v>
      </c>
      <c r="R168" s="254"/>
      <c r="S168" s="254" t="s">
        <v>758</v>
      </c>
      <c r="T168" s="254" t="s">
        <v>453</v>
      </c>
      <c r="U168" s="254" t="s">
        <v>94</v>
      </c>
      <c r="V168" s="254" t="s">
        <v>94</v>
      </c>
      <c r="W168" s="248" t="s">
        <v>361</v>
      </c>
      <c r="X168" s="46" t="s">
        <v>77</v>
      </c>
      <c r="Y168" s="46" t="s">
        <v>138</v>
      </c>
      <c r="Z168" s="248" t="s">
        <v>613</v>
      </c>
      <c r="AA168" s="46">
        <v>5</v>
      </c>
      <c r="AB168" s="46">
        <v>5</v>
      </c>
      <c r="AC168" s="46">
        <v>3</v>
      </c>
      <c r="AD168" s="46">
        <v>5</v>
      </c>
      <c r="AE168" s="46">
        <v>0</v>
      </c>
      <c r="AF168" s="46">
        <v>3</v>
      </c>
      <c r="AG168" s="46">
        <v>3</v>
      </c>
      <c r="AH168" s="248">
        <f>(AA168*$AA$2)+(AB168*$AB$2)+(AC168*$AC$2)+(AD168*$AD$2)+(AE168*$AE$2)+(AF168*$AF$2)+(AG168*$AG$2)</f>
        <v>360</v>
      </c>
      <c r="AI168" s="46">
        <v>5</v>
      </c>
      <c r="AJ168" s="46">
        <v>4</v>
      </c>
      <c r="AK168" s="46">
        <v>1</v>
      </c>
      <c r="AL168" s="46">
        <v>3</v>
      </c>
      <c r="AM168" s="46">
        <v>1</v>
      </c>
      <c r="AN168" s="46">
        <v>1</v>
      </c>
      <c r="AO168" s="46">
        <v>3</v>
      </c>
      <c r="AP168" s="46">
        <f>(AI168*$AI$2)+(AJ168*$AJ$2)+(AK168*$AK$2)+(AL168*$AL$2)+(AM168*$AM$2)+(AN168*$AN$2)+(AO168*$AO$2)</f>
        <v>270</v>
      </c>
      <c r="AQ168" s="46">
        <f t="shared" si="31"/>
        <v>630</v>
      </c>
      <c r="AR168" s="44" t="s">
        <v>674</v>
      </c>
      <c r="AS168" s="44" t="s">
        <v>1990</v>
      </c>
      <c r="AT168" s="254"/>
      <c r="AU168" s="261"/>
      <c r="AV168" s="261" t="s">
        <v>2005</v>
      </c>
      <c r="AW168" s="261"/>
      <c r="AX168" s="261"/>
      <c r="AY168" s="261"/>
      <c r="AZ168" s="261"/>
      <c r="BA168" s="261"/>
      <c r="BB168" s="261"/>
      <c r="BC168" s="261"/>
      <c r="BD168" s="507">
        <f t="shared" si="32"/>
        <v>0</v>
      </c>
      <c r="BE168" s="261"/>
      <c r="BF168" s="261"/>
      <c r="BG168" s="252" t="s">
        <v>82</v>
      </c>
      <c r="BH168" s="47"/>
      <c r="BI168" s="299"/>
      <c r="BJ168" s="299"/>
    </row>
    <row r="169" spans="1:173" s="299" customFormat="1" ht="80.099999999999994" customHeight="1">
      <c r="A169" s="46"/>
      <c r="B169" s="46">
        <v>15</v>
      </c>
      <c r="C169" s="252"/>
      <c r="D169" s="46"/>
      <c r="E169" s="765" t="s">
        <v>2532</v>
      </c>
      <c r="F169" s="763" t="s">
        <v>2465</v>
      </c>
      <c r="G169" s="763" t="s">
        <v>2466</v>
      </c>
      <c r="H169" s="360">
        <v>45689</v>
      </c>
      <c r="I169" s="421">
        <v>45809</v>
      </c>
      <c r="J169" s="421">
        <v>45950</v>
      </c>
      <c r="K169" s="256">
        <f>J169-I169</f>
        <v>141</v>
      </c>
      <c r="L169" s="613" t="s">
        <v>619</v>
      </c>
      <c r="M169" s="249" t="s">
        <v>68</v>
      </c>
      <c r="N169" s="488" t="s">
        <v>86</v>
      </c>
      <c r="O169" s="254" t="s">
        <v>608</v>
      </c>
      <c r="P169" s="254" t="s">
        <v>115</v>
      </c>
      <c r="Q169" s="252" t="s">
        <v>71</v>
      </c>
      <c r="R169" s="254" t="s">
        <v>94</v>
      </c>
      <c r="S169" s="254" t="s">
        <v>135</v>
      </c>
      <c r="T169" s="254" t="s">
        <v>135</v>
      </c>
      <c r="U169" s="254"/>
      <c r="V169" s="254" t="s">
        <v>610</v>
      </c>
      <c r="W169" s="487" t="s">
        <v>611</v>
      </c>
      <c r="X169" s="46" t="s">
        <v>77</v>
      </c>
      <c r="Y169" s="487" t="s">
        <v>78</v>
      </c>
      <c r="Z169" s="487" t="s">
        <v>108</v>
      </c>
      <c r="AA169" s="487">
        <v>3</v>
      </c>
      <c r="AB169" s="487">
        <v>5</v>
      </c>
      <c r="AC169" s="487">
        <v>1</v>
      </c>
      <c r="AD169" s="487">
        <v>5</v>
      </c>
      <c r="AE169" s="487">
        <v>0</v>
      </c>
      <c r="AF169" s="487">
        <v>5</v>
      </c>
      <c r="AG169" s="487">
        <v>3</v>
      </c>
      <c r="AH169" s="489">
        <f>(AA169*$AA$2)+(AB169*$AB$2)+(AC169*$AC$2)+(AD169*$AD$2)+(AE169*$AE$2)+(AF169*$AF$2)+(AG169*$AG$2)</f>
        <v>330</v>
      </c>
      <c r="AI169" s="487">
        <v>5</v>
      </c>
      <c r="AJ169" s="487">
        <v>5</v>
      </c>
      <c r="AK169" s="487">
        <v>4</v>
      </c>
      <c r="AL169" s="487">
        <v>3</v>
      </c>
      <c r="AM169" s="487">
        <v>3</v>
      </c>
      <c r="AN169" s="487">
        <v>3</v>
      </c>
      <c r="AO169" s="487">
        <v>3</v>
      </c>
      <c r="AP169" s="46">
        <f>(AI169*$AI$2)+(AJ169*$AJ$2)+(AK169*$AK$2)+(AL169*$AL$2)+(AM169*$AM$2)+(AN169*$AN$2)+(AO169*$AO$2)</f>
        <v>390</v>
      </c>
      <c r="AQ169" s="487">
        <f t="shared" si="31"/>
        <v>720</v>
      </c>
      <c r="AR169" s="132" t="s">
        <v>2021</v>
      </c>
      <c r="AS169" s="132"/>
      <c r="AT169" s="439">
        <v>20000</v>
      </c>
      <c r="AU169" s="261"/>
      <c r="AV169" s="46" t="s">
        <v>2005</v>
      </c>
      <c r="AW169" s="261"/>
      <c r="AX169" s="261"/>
      <c r="AY169" s="261"/>
      <c r="AZ169" s="261"/>
      <c r="BA169" s="261"/>
      <c r="BB169" s="261"/>
      <c r="BC169" s="261"/>
      <c r="BD169" s="507">
        <f t="shared" si="32"/>
        <v>0</v>
      </c>
      <c r="BE169" s="261"/>
      <c r="BF169" s="633"/>
      <c r="BG169" s="752" t="s">
        <v>115</v>
      </c>
      <c r="BH169" s="295"/>
    </row>
    <row r="170" spans="1:173" s="299" customFormat="1" ht="35.1" customHeight="1">
      <c r="A170" s="250"/>
      <c r="B170" s="250">
        <v>27</v>
      </c>
      <c r="C170" s="656" t="s">
        <v>957</v>
      </c>
      <c r="D170" s="250"/>
      <c r="E170" s="765" t="s">
        <v>2504</v>
      </c>
      <c r="F170" s="765" t="s">
        <v>2412</v>
      </c>
      <c r="G170" s="765" t="s">
        <v>2413</v>
      </c>
      <c r="H170" s="650">
        <v>45780</v>
      </c>
      <c r="I170" s="421">
        <v>45812</v>
      </c>
      <c r="J170" s="421">
        <v>45992</v>
      </c>
      <c r="K170" s="247">
        <f ca="1">TODAY()-I170</f>
        <v>181</v>
      </c>
      <c r="L170" s="651" t="s">
        <v>619</v>
      </c>
      <c r="M170" s="247" t="s">
        <v>193</v>
      </c>
      <c r="N170" s="247" t="s">
        <v>86</v>
      </c>
      <c r="O170" s="249" t="s">
        <v>194</v>
      </c>
      <c r="P170" s="249" t="s">
        <v>104</v>
      </c>
      <c r="Q170" s="654" t="s">
        <v>958</v>
      </c>
      <c r="R170" s="249" t="s">
        <v>620</v>
      </c>
      <c r="S170" s="249" t="s">
        <v>117</v>
      </c>
      <c r="T170" s="249" t="s">
        <v>808</v>
      </c>
      <c r="U170" s="249" t="s">
        <v>266</v>
      </c>
      <c r="V170" s="249" t="s">
        <v>610</v>
      </c>
      <c r="W170" s="247" t="s">
        <v>213</v>
      </c>
      <c r="X170" s="46" t="s">
        <v>77</v>
      </c>
      <c r="Y170" s="250" t="s">
        <v>78</v>
      </c>
      <c r="Z170" s="247" t="s">
        <v>108</v>
      </c>
      <c r="AA170" s="250">
        <v>5</v>
      </c>
      <c r="AB170" s="250">
        <v>5</v>
      </c>
      <c r="AC170" s="250">
        <v>5</v>
      </c>
      <c r="AD170" s="250">
        <v>5</v>
      </c>
      <c r="AE170" s="250">
        <v>1</v>
      </c>
      <c r="AF170" s="250">
        <v>3</v>
      </c>
      <c r="AG170" s="250">
        <v>3</v>
      </c>
      <c r="AH170" s="247">
        <f>(AA170*$AC$2)+(AB170*$AD$2)+(AC170*$AE$2)+(AD170*$AF$2)+(AE170*$AG$2)+(AF170*$AH$2)+(AG170*$AI$2)</f>
        <v>360</v>
      </c>
      <c r="AI170" s="250">
        <v>4</v>
      </c>
      <c r="AJ170" s="250">
        <v>4</v>
      </c>
      <c r="AK170" s="250">
        <v>2</v>
      </c>
      <c r="AL170" s="250">
        <v>3</v>
      </c>
      <c r="AM170" s="250">
        <v>5</v>
      </c>
      <c r="AN170" s="250">
        <v>1</v>
      </c>
      <c r="AO170" s="250">
        <v>1</v>
      </c>
      <c r="AP170" s="250">
        <f>(AI170*$AK$2)+(AJ170*$AL$2)+(AK170*$AM$2)+(AL170*$AN$2)+(AM170*$AO$2)+(AN170*$AP$2)+(AO170*$AQ$2)</f>
        <v>270</v>
      </c>
      <c r="AQ170" s="250">
        <f t="shared" si="31"/>
        <v>630</v>
      </c>
      <c r="AR170" s="297" t="s">
        <v>2198</v>
      </c>
      <c r="AS170" s="297"/>
      <c r="AT170" s="653" t="s">
        <v>891</v>
      </c>
      <c r="AU170" s="247"/>
      <c r="AV170" s="254" t="s">
        <v>2000</v>
      </c>
      <c r="AW170" s="757">
        <v>22800</v>
      </c>
      <c r="AX170" s="247"/>
      <c r="AY170" s="247"/>
      <c r="AZ170" s="247"/>
      <c r="BA170" s="247"/>
      <c r="BB170" s="247"/>
      <c r="BC170" s="247"/>
      <c r="BD170" s="507">
        <f t="shared" si="32"/>
        <v>0</v>
      </c>
      <c r="BE170" s="247"/>
      <c r="BF170" s="247"/>
      <c r="BG170" s="654" t="s">
        <v>153</v>
      </c>
      <c r="BH170" s="655"/>
      <c r="BI170" s="655"/>
      <c r="BJ170" s="655"/>
    </row>
    <row r="171" spans="1:173" ht="22.8">
      <c r="A171" s="46"/>
      <c r="B171" s="46">
        <v>69</v>
      </c>
      <c r="C171" s="46"/>
      <c r="D171" s="46"/>
      <c r="E171" s="107" t="s">
        <v>896</v>
      </c>
      <c r="F171" s="551" t="s">
        <v>897</v>
      </c>
      <c r="G171" s="297"/>
      <c r="H171" s="360">
        <v>45778</v>
      </c>
      <c r="I171" s="421">
        <v>45810</v>
      </c>
      <c r="J171" s="421">
        <v>45839</v>
      </c>
      <c r="K171" s="256">
        <f>J171-I171</f>
        <v>29</v>
      </c>
      <c r="L171" s="613" t="s">
        <v>619</v>
      </c>
      <c r="M171" s="247" t="s">
        <v>68</v>
      </c>
      <c r="N171" s="250"/>
      <c r="O171" s="254" t="s">
        <v>608</v>
      </c>
      <c r="P171" s="254" t="s">
        <v>115</v>
      </c>
      <c r="Q171" s="46"/>
      <c r="R171" s="46" t="s">
        <v>94</v>
      </c>
      <c r="S171" s="254" t="s">
        <v>135</v>
      </c>
      <c r="T171" s="254" t="s">
        <v>135</v>
      </c>
      <c r="U171" s="260"/>
      <c r="V171" s="254" t="s">
        <v>610</v>
      </c>
      <c r="W171" s="254" t="s">
        <v>611</v>
      </c>
      <c r="X171" s="46" t="s">
        <v>77</v>
      </c>
      <c r="Y171" s="254" t="s">
        <v>612</v>
      </c>
      <c r="Z171" s="248" t="s">
        <v>108</v>
      </c>
      <c r="AA171" s="254">
        <v>3</v>
      </c>
      <c r="AB171" s="254">
        <v>5</v>
      </c>
      <c r="AC171" s="254">
        <v>1</v>
      </c>
      <c r="AD171" s="254">
        <v>5</v>
      </c>
      <c r="AE171" s="254">
        <v>0</v>
      </c>
      <c r="AF171" s="254">
        <v>1</v>
      </c>
      <c r="AG171" s="254">
        <v>5</v>
      </c>
      <c r="AH171" s="248">
        <f t="shared" ref="AH171:AH177" si="33">(AA171*$AA$2)+(AB171*$AB$2)+(AC171*$AC$2)+(AD171*$AD$2)+(AE171*$AE$2)+(AF171*$AF$2)+(AG171*$AG$2)</f>
        <v>300</v>
      </c>
      <c r="AI171" s="46">
        <v>5</v>
      </c>
      <c r="AJ171" s="46">
        <v>5</v>
      </c>
      <c r="AK171" s="46">
        <v>2</v>
      </c>
      <c r="AL171" s="46">
        <v>3</v>
      </c>
      <c r="AM171" s="46">
        <v>5</v>
      </c>
      <c r="AN171" s="46">
        <v>3</v>
      </c>
      <c r="AO171" s="46">
        <v>5</v>
      </c>
      <c r="AP171" s="46">
        <f t="shared" ref="AP171:AP189" si="34">(AI171*$AI$2)+(AJ171*$AJ$2)+(AK171*$AK$2)+(AL171*$AL$2)+(AM171*$AM$2)+(AN171*$AN$2)+(AO171*$AO$2)</f>
        <v>420</v>
      </c>
      <c r="AQ171" s="46">
        <f t="shared" si="31"/>
        <v>720</v>
      </c>
      <c r="AR171" s="506" t="s">
        <v>898</v>
      </c>
      <c r="AS171" s="132" t="s">
        <v>847</v>
      </c>
      <c r="AT171" s="439" t="s">
        <v>899</v>
      </c>
      <c r="AU171" s="255"/>
      <c r="AV171" s="260" t="s">
        <v>2005</v>
      </c>
      <c r="AW171" s="260"/>
      <c r="AX171" s="260"/>
      <c r="AY171" s="260"/>
      <c r="AZ171" s="260"/>
      <c r="BA171" s="260"/>
      <c r="BB171" s="260"/>
      <c r="BC171" s="260"/>
      <c r="BD171" s="507">
        <f t="shared" si="32"/>
        <v>0</v>
      </c>
      <c r="BE171" s="255"/>
      <c r="BF171" s="255"/>
      <c r="BG171" s="252" t="s">
        <v>115</v>
      </c>
      <c r="BH171" s="263" t="s">
        <v>115</v>
      </c>
      <c r="BI171" s="54"/>
      <c r="BJ171" s="54"/>
      <c r="BK171" s="54"/>
      <c r="BL171" s="54"/>
      <c r="BM171" s="54"/>
      <c r="BN171" s="54"/>
      <c r="BO171" s="54"/>
      <c r="BP171" s="54"/>
      <c r="BQ171" s="54"/>
      <c r="BR171" s="54"/>
      <c r="BS171" s="54"/>
      <c r="BT171" s="54"/>
      <c r="BU171" s="54"/>
      <c r="BV171" s="54"/>
      <c r="BW171" s="54"/>
      <c r="BX171" s="54"/>
      <c r="BY171" s="54"/>
      <c r="BZ171" s="54"/>
      <c r="CA171" s="54"/>
      <c r="CB171" s="54"/>
      <c r="CC171" s="54"/>
      <c r="CD171" s="54"/>
      <c r="CE171" s="54"/>
      <c r="CF171" s="54"/>
      <c r="CG171" s="54"/>
      <c r="CH171" s="54"/>
      <c r="CI171" s="54"/>
      <c r="CJ171" s="54"/>
      <c r="CK171" s="54"/>
      <c r="CL171" s="54"/>
      <c r="CM171" s="54"/>
      <c r="CN171" s="54"/>
      <c r="CO171" s="54"/>
      <c r="CP171" s="54"/>
      <c r="CQ171" s="54"/>
      <c r="CR171" s="54"/>
      <c r="CS171" s="54"/>
      <c r="CT171" s="54"/>
      <c r="CU171" s="54"/>
      <c r="CV171" s="54"/>
      <c r="CW171" s="54"/>
      <c r="CX171" s="54"/>
      <c r="CY171" s="54"/>
      <c r="CZ171" s="54"/>
      <c r="DA171" s="54"/>
      <c r="DB171" s="54"/>
      <c r="DC171" s="54"/>
      <c r="DD171" s="54"/>
      <c r="DE171" s="54"/>
      <c r="DF171" s="54"/>
      <c r="DG171" s="54"/>
      <c r="DH171" s="54"/>
      <c r="DI171" s="54"/>
      <c r="DJ171" s="54"/>
      <c r="DK171" s="54"/>
      <c r="DL171" s="54"/>
      <c r="DM171" s="54"/>
      <c r="DN171" s="54"/>
      <c r="DO171" s="54"/>
      <c r="DP171" s="54"/>
      <c r="DQ171" s="54"/>
      <c r="DR171" s="54"/>
      <c r="DS171" s="54"/>
      <c r="DT171" s="54"/>
      <c r="DU171" s="54"/>
      <c r="DV171" s="54"/>
      <c r="DW171" s="54"/>
      <c r="DX171" s="54"/>
      <c r="DY171" s="54"/>
      <c r="DZ171" s="54"/>
      <c r="EA171" s="54"/>
      <c r="EB171" s="54"/>
      <c r="EC171" s="54"/>
      <c r="ED171" s="54"/>
      <c r="EE171" s="54"/>
      <c r="EF171" s="54"/>
      <c r="EG171" s="54"/>
      <c r="EH171" s="54"/>
      <c r="EI171" s="54"/>
      <c r="EJ171" s="54"/>
      <c r="EK171" s="54"/>
      <c r="EL171" s="54"/>
      <c r="EM171" s="54"/>
      <c r="EN171" s="54"/>
      <c r="EO171" s="54"/>
      <c r="EP171" s="54"/>
      <c r="EQ171" s="54"/>
      <c r="ER171" s="54"/>
      <c r="ES171" s="54"/>
      <c r="ET171" s="54"/>
      <c r="EU171" s="54"/>
      <c r="EV171" s="54"/>
      <c r="EW171" s="54"/>
      <c r="EX171" s="54"/>
      <c r="EY171" s="54"/>
      <c r="EZ171" s="54"/>
      <c r="FA171" s="54"/>
      <c r="FB171" s="54"/>
      <c r="FC171" s="54"/>
      <c r="FD171" s="54"/>
      <c r="FE171" s="54"/>
      <c r="FF171" s="54"/>
      <c r="FG171" s="54"/>
      <c r="FH171" s="54"/>
      <c r="FI171" s="54"/>
      <c r="FJ171" s="54"/>
      <c r="FK171" s="54"/>
      <c r="FL171" s="54"/>
      <c r="FM171" s="54"/>
      <c r="FN171" s="54"/>
      <c r="FO171" s="54"/>
      <c r="FP171" s="54"/>
      <c r="FQ171" s="54"/>
    </row>
    <row r="172" spans="1:173" ht="66">
      <c r="A172" s="46"/>
      <c r="B172" s="46">
        <v>19</v>
      </c>
      <c r="C172" s="46"/>
      <c r="D172" s="46"/>
      <c r="E172" s="107" t="s">
        <v>1009</v>
      </c>
      <c r="F172" s="583" t="s">
        <v>1010</v>
      </c>
      <c r="G172" s="114"/>
      <c r="H172" s="360"/>
      <c r="I172" s="421">
        <v>45839</v>
      </c>
      <c r="J172" s="421">
        <v>45901</v>
      </c>
      <c r="K172" s="256">
        <f>J172-I172</f>
        <v>62</v>
      </c>
      <c r="L172" s="444" t="s">
        <v>619</v>
      </c>
      <c r="M172" s="247" t="s">
        <v>85</v>
      </c>
      <c r="N172" s="250"/>
      <c r="O172" s="254" t="s">
        <v>631</v>
      </c>
      <c r="P172" s="254" t="s">
        <v>115</v>
      </c>
      <c r="Q172" s="254" t="s">
        <v>71</v>
      </c>
      <c r="R172" s="254" t="s">
        <v>632</v>
      </c>
      <c r="S172" s="254" t="s">
        <v>91</v>
      </c>
      <c r="T172" s="254" t="s">
        <v>640</v>
      </c>
      <c r="U172" s="254"/>
      <c r="V172" s="254" t="s">
        <v>635</v>
      </c>
      <c r="W172" s="254" t="s">
        <v>85</v>
      </c>
      <c r="X172" s="46" t="s">
        <v>77</v>
      </c>
      <c r="Y172" s="254" t="s">
        <v>612</v>
      </c>
      <c r="Z172" s="254"/>
      <c r="AA172" s="248">
        <v>3</v>
      </c>
      <c r="AB172" s="248">
        <v>5</v>
      </c>
      <c r="AC172" s="248">
        <v>1</v>
      </c>
      <c r="AD172" s="248">
        <v>5</v>
      </c>
      <c r="AE172" s="248">
        <v>0</v>
      </c>
      <c r="AF172" s="248">
        <v>3</v>
      </c>
      <c r="AG172" s="248">
        <v>3</v>
      </c>
      <c r="AH172" s="248">
        <f t="shared" si="33"/>
        <v>300</v>
      </c>
      <c r="AI172" s="248">
        <v>5</v>
      </c>
      <c r="AJ172" s="248">
        <v>5</v>
      </c>
      <c r="AK172" s="248">
        <v>2</v>
      </c>
      <c r="AL172" s="248">
        <v>3</v>
      </c>
      <c r="AM172" s="248">
        <v>5</v>
      </c>
      <c r="AN172" s="248">
        <v>3</v>
      </c>
      <c r="AO172" s="248">
        <v>5</v>
      </c>
      <c r="AP172" s="46">
        <f t="shared" si="34"/>
        <v>420</v>
      </c>
      <c r="AQ172" s="254">
        <f t="shared" si="31"/>
        <v>720</v>
      </c>
      <c r="AR172" s="132" t="s">
        <v>1011</v>
      </c>
      <c r="AS172" s="132"/>
      <c r="AT172" s="439" t="s">
        <v>174</v>
      </c>
      <c r="AU172" s="261"/>
      <c r="AV172" s="261" t="s">
        <v>1998</v>
      </c>
      <c r="AW172" s="261"/>
      <c r="AX172" s="261"/>
      <c r="AY172" s="261"/>
      <c r="AZ172" s="261"/>
      <c r="BA172" s="261"/>
      <c r="BB172" s="261"/>
      <c r="BC172" s="261"/>
      <c r="BD172" s="507">
        <f t="shared" si="32"/>
        <v>0</v>
      </c>
      <c r="BE172" s="261"/>
      <c r="BF172" s="261"/>
      <c r="BG172" s="252" t="s">
        <v>115</v>
      </c>
    </row>
    <row r="173" spans="1:173" ht="39.6">
      <c r="A173" s="46" t="s">
        <v>438</v>
      </c>
      <c r="B173" s="46">
        <v>104</v>
      </c>
      <c r="C173" s="46" t="s">
        <v>624</v>
      </c>
      <c r="D173" s="46"/>
      <c r="E173" s="107" t="s">
        <v>625</v>
      </c>
      <c r="F173" s="578" t="s">
        <v>626</v>
      </c>
      <c r="G173" s="107"/>
      <c r="H173" s="360" t="s">
        <v>70</v>
      </c>
      <c r="I173" s="421">
        <v>45296</v>
      </c>
      <c r="J173" s="421">
        <v>45658</v>
      </c>
      <c r="K173" s="256">
        <f>J173-I173</f>
        <v>362</v>
      </c>
      <c r="L173" s="444" t="s">
        <v>619</v>
      </c>
      <c r="M173" s="247" t="s">
        <v>103</v>
      </c>
      <c r="N173" s="247"/>
      <c r="O173" s="254" t="s">
        <v>194</v>
      </c>
      <c r="P173" s="254" t="s">
        <v>115</v>
      </c>
      <c r="Q173" s="254" t="s">
        <v>441</v>
      </c>
      <c r="R173" s="254" t="s">
        <v>213</v>
      </c>
      <c r="S173" s="254" t="s">
        <v>265</v>
      </c>
      <c r="T173" s="254" t="s">
        <v>442</v>
      </c>
      <c r="U173" s="254" t="s">
        <v>441</v>
      </c>
      <c r="V173" s="254" t="s">
        <v>610</v>
      </c>
      <c r="W173" s="248" t="s">
        <v>213</v>
      </c>
      <c r="X173" s="46" t="s">
        <v>77</v>
      </c>
      <c r="Y173" s="46" t="s">
        <v>612</v>
      </c>
      <c r="Z173" s="254"/>
      <c r="AA173" s="46">
        <v>3</v>
      </c>
      <c r="AB173" s="46">
        <v>5</v>
      </c>
      <c r="AC173" s="46">
        <v>5</v>
      </c>
      <c r="AD173" s="46">
        <v>5</v>
      </c>
      <c r="AE173" s="46">
        <v>3</v>
      </c>
      <c r="AF173" s="46">
        <v>3</v>
      </c>
      <c r="AG173" s="46">
        <v>3</v>
      </c>
      <c r="AH173" s="248">
        <f t="shared" si="33"/>
        <v>405</v>
      </c>
      <c r="AI173" s="46">
        <v>3</v>
      </c>
      <c r="AJ173" s="46">
        <v>3</v>
      </c>
      <c r="AK173" s="46">
        <v>2</v>
      </c>
      <c r="AL173" s="46">
        <v>3</v>
      </c>
      <c r="AM173" s="46">
        <v>3</v>
      </c>
      <c r="AN173" s="46">
        <v>3</v>
      </c>
      <c r="AO173" s="46">
        <v>3</v>
      </c>
      <c r="AP173" s="46">
        <f t="shared" si="34"/>
        <v>300</v>
      </c>
      <c r="AQ173" s="46">
        <f t="shared" si="31"/>
        <v>705</v>
      </c>
      <c r="AR173" s="291" t="s">
        <v>627</v>
      </c>
      <c r="AS173" s="328" t="s">
        <v>628</v>
      </c>
      <c r="AT173" s="439">
        <v>72000</v>
      </c>
      <c r="AU173" s="261"/>
      <c r="AV173" s="254" t="s">
        <v>1999</v>
      </c>
      <c r="AW173" s="254"/>
      <c r="AX173" s="254"/>
      <c r="AY173" s="254"/>
      <c r="AZ173" s="254"/>
      <c r="BA173" s="254"/>
      <c r="BB173" s="254"/>
      <c r="BC173" s="254"/>
      <c r="BD173" s="507">
        <f t="shared" si="32"/>
        <v>0</v>
      </c>
      <c r="BE173" s="261"/>
      <c r="BF173" s="400"/>
      <c r="BG173" s="357" t="s">
        <v>115</v>
      </c>
    </row>
    <row r="174" spans="1:173" ht="57">
      <c r="A174" s="46"/>
      <c r="B174" s="46">
        <v>86</v>
      </c>
      <c r="C174" s="296"/>
      <c r="D174" s="46"/>
      <c r="E174" s="107" t="s">
        <v>348</v>
      </c>
      <c r="F174" s="583" t="s">
        <v>349</v>
      </c>
      <c r="G174" s="114"/>
      <c r="H174" s="360" t="s">
        <v>70</v>
      </c>
      <c r="I174" s="421">
        <v>45641</v>
      </c>
      <c r="J174" s="421"/>
      <c r="K174" s="256"/>
      <c r="L174" s="444" t="s">
        <v>691</v>
      </c>
      <c r="M174" s="249" t="s">
        <v>85</v>
      </c>
      <c r="N174" s="250"/>
      <c r="O174" s="254" t="s">
        <v>608</v>
      </c>
      <c r="P174" s="254" t="s">
        <v>692</v>
      </c>
      <c r="Q174" s="254" t="s">
        <v>133</v>
      </c>
      <c r="R174" s="254"/>
      <c r="S174" s="254" t="s">
        <v>345</v>
      </c>
      <c r="T174" s="254" t="s">
        <v>345</v>
      </c>
      <c r="U174" s="254" t="s">
        <v>70</v>
      </c>
      <c r="V174" s="254" t="s">
        <v>94</v>
      </c>
      <c r="W174" s="254"/>
      <c r="X174" s="46" t="s">
        <v>77</v>
      </c>
      <c r="Y174" s="46" t="s">
        <v>138</v>
      </c>
      <c r="Z174" s="254" t="s">
        <v>613</v>
      </c>
      <c r="AA174" s="46">
        <v>3</v>
      </c>
      <c r="AB174" s="46">
        <v>5</v>
      </c>
      <c r="AC174" s="46">
        <v>2</v>
      </c>
      <c r="AD174" s="46">
        <v>5</v>
      </c>
      <c r="AE174" s="46">
        <v>0</v>
      </c>
      <c r="AF174" s="46">
        <v>3</v>
      </c>
      <c r="AG174" s="46">
        <v>3</v>
      </c>
      <c r="AH174" s="248">
        <f t="shared" si="33"/>
        <v>315</v>
      </c>
      <c r="AI174" s="46">
        <v>5</v>
      </c>
      <c r="AJ174" s="46">
        <v>5</v>
      </c>
      <c r="AK174" s="46">
        <v>2</v>
      </c>
      <c r="AL174" s="46">
        <v>5</v>
      </c>
      <c r="AM174" s="46">
        <v>3</v>
      </c>
      <c r="AN174" s="46">
        <v>3</v>
      </c>
      <c r="AO174" s="46">
        <v>3</v>
      </c>
      <c r="AP174" s="46">
        <f t="shared" si="34"/>
        <v>390</v>
      </c>
      <c r="AQ174" s="46">
        <f t="shared" si="31"/>
        <v>705</v>
      </c>
      <c r="AR174" s="132" t="s">
        <v>347</v>
      </c>
      <c r="AS174" s="602" t="s">
        <v>937</v>
      </c>
      <c r="AT174" s="439"/>
      <c r="AU174" s="261"/>
      <c r="AV174" s="261"/>
      <c r="AW174" s="261"/>
      <c r="AX174" s="261"/>
      <c r="AY174" s="261"/>
      <c r="AZ174" s="261"/>
      <c r="BA174" s="261"/>
      <c r="BB174" s="261"/>
      <c r="BC174" s="261"/>
      <c r="BD174" s="507">
        <f t="shared" si="32"/>
        <v>0</v>
      </c>
      <c r="BE174" s="261"/>
      <c r="BF174" s="261"/>
      <c r="BG174" s="252" t="s">
        <v>130</v>
      </c>
      <c r="BH174" s="47"/>
      <c r="BI174" s="54"/>
      <c r="BJ174" s="54"/>
      <c r="BK174" s="54"/>
      <c r="BL174" s="54"/>
      <c r="BM174" s="54"/>
      <c r="BN174" s="54"/>
      <c r="BO174" s="54"/>
      <c r="BP174" s="54"/>
      <c r="BQ174" s="54"/>
      <c r="BR174" s="54"/>
      <c r="BS174" s="54"/>
      <c r="BT174" s="54"/>
      <c r="BU174" s="54"/>
      <c r="BV174" s="54"/>
      <c r="BW174" s="54"/>
      <c r="BX174" s="54"/>
      <c r="BY174" s="54"/>
      <c r="BZ174" s="54"/>
      <c r="CA174" s="54"/>
      <c r="CB174" s="54"/>
      <c r="CC174" s="54"/>
      <c r="CD174" s="54"/>
      <c r="CE174" s="54"/>
      <c r="CF174" s="54"/>
      <c r="CG174" s="54"/>
      <c r="CH174" s="54"/>
      <c r="CI174" s="54"/>
      <c r="CJ174" s="54"/>
      <c r="CK174" s="54"/>
      <c r="CL174" s="54"/>
      <c r="CM174" s="54"/>
      <c r="CN174" s="54"/>
      <c r="CO174" s="54"/>
      <c r="CP174" s="54"/>
      <c r="CQ174" s="54"/>
      <c r="CR174" s="54"/>
      <c r="CS174" s="54"/>
      <c r="CT174" s="54"/>
      <c r="CU174" s="54"/>
      <c r="CV174" s="54"/>
      <c r="CW174" s="54"/>
      <c r="CX174" s="54"/>
      <c r="CY174" s="54"/>
      <c r="CZ174" s="54"/>
      <c r="DA174" s="54"/>
      <c r="DB174" s="54"/>
      <c r="DC174" s="54"/>
      <c r="DD174" s="54"/>
      <c r="DE174" s="54"/>
      <c r="DF174" s="54"/>
      <c r="DG174" s="54"/>
      <c r="DH174" s="54"/>
      <c r="DI174" s="54"/>
      <c r="DJ174" s="54"/>
      <c r="DK174" s="54"/>
      <c r="DL174" s="54"/>
      <c r="DM174" s="54"/>
      <c r="DN174" s="54"/>
      <c r="DO174" s="54"/>
      <c r="DP174" s="54"/>
      <c r="DQ174" s="54"/>
      <c r="DR174" s="54"/>
      <c r="DS174" s="54"/>
      <c r="DT174" s="54"/>
      <c r="DU174" s="54"/>
      <c r="DV174" s="54"/>
      <c r="DW174" s="54"/>
      <c r="DX174" s="54"/>
      <c r="DY174" s="54"/>
      <c r="DZ174" s="54"/>
      <c r="EA174" s="54"/>
      <c r="EB174" s="54"/>
      <c r="EC174" s="54"/>
      <c r="ED174" s="54"/>
      <c r="EE174" s="54"/>
      <c r="EF174" s="54"/>
      <c r="EG174" s="54"/>
      <c r="EH174" s="54"/>
      <c r="EI174" s="54"/>
      <c r="EJ174" s="54"/>
      <c r="EK174" s="54"/>
      <c r="EL174" s="54"/>
      <c r="EM174" s="54"/>
      <c r="EN174" s="54"/>
      <c r="EO174" s="54"/>
      <c r="EP174" s="54"/>
      <c r="EQ174" s="54"/>
      <c r="ER174" s="54"/>
      <c r="ES174" s="54"/>
      <c r="ET174" s="54"/>
      <c r="EU174" s="54"/>
      <c r="EV174" s="54"/>
      <c r="EW174" s="54"/>
      <c r="EX174" s="54"/>
      <c r="EY174" s="54"/>
      <c r="EZ174" s="54"/>
      <c r="FA174" s="54"/>
      <c r="FB174" s="54"/>
      <c r="FC174" s="54"/>
      <c r="FD174" s="54"/>
      <c r="FE174" s="54"/>
      <c r="FF174" s="54"/>
      <c r="FG174" s="54"/>
      <c r="FH174" s="54"/>
      <c r="FI174" s="54"/>
      <c r="FJ174" s="54"/>
      <c r="FK174" s="54"/>
      <c r="FL174" s="54"/>
      <c r="FM174" s="54"/>
      <c r="FN174" s="54"/>
      <c r="FO174" s="54"/>
      <c r="FP174" s="54"/>
      <c r="FQ174" s="54"/>
    </row>
    <row r="175" spans="1:173" ht="45.6">
      <c r="A175" s="329"/>
      <c r="B175" s="46">
        <v>82</v>
      </c>
      <c r="C175" s="46" t="s">
        <v>644</v>
      </c>
      <c r="D175" s="14">
        <v>30489</v>
      </c>
      <c r="E175" s="107" t="s">
        <v>376</v>
      </c>
      <c r="F175" s="107" t="s">
        <v>645</v>
      </c>
      <c r="G175" s="107"/>
      <c r="H175" s="360">
        <v>45536</v>
      </c>
      <c r="I175" s="421">
        <v>45300</v>
      </c>
      <c r="J175" s="421">
        <v>45717</v>
      </c>
      <c r="K175" s="256">
        <f>J175-I175</f>
        <v>417</v>
      </c>
      <c r="L175" s="444" t="s">
        <v>619</v>
      </c>
      <c r="M175" s="247" t="s">
        <v>68</v>
      </c>
      <c r="N175" s="247"/>
      <c r="O175" s="254" t="s">
        <v>69</v>
      </c>
      <c r="P175" s="254" t="s">
        <v>115</v>
      </c>
      <c r="Q175" s="254" t="s">
        <v>133</v>
      </c>
      <c r="R175" s="254"/>
      <c r="S175" s="254" t="s">
        <v>135</v>
      </c>
      <c r="T175" s="254" t="s">
        <v>135</v>
      </c>
      <c r="U175" s="254" t="s">
        <v>339</v>
      </c>
      <c r="V175" s="254" t="s">
        <v>120</v>
      </c>
      <c r="W175" s="248" t="s">
        <v>149</v>
      </c>
      <c r="X175" s="46" t="s">
        <v>77</v>
      </c>
      <c r="Y175" s="254" t="s">
        <v>138</v>
      </c>
      <c r="Z175" s="248" t="s">
        <v>613</v>
      </c>
      <c r="AA175" s="254">
        <v>5</v>
      </c>
      <c r="AB175" s="254">
        <v>5</v>
      </c>
      <c r="AC175" s="254">
        <v>5</v>
      </c>
      <c r="AD175" s="254">
        <v>5</v>
      </c>
      <c r="AE175" s="254">
        <v>3</v>
      </c>
      <c r="AF175" s="254">
        <v>3</v>
      </c>
      <c r="AG175" s="254">
        <v>3</v>
      </c>
      <c r="AH175" s="248">
        <f t="shared" si="33"/>
        <v>435</v>
      </c>
      <c r="AI175" s="254">
        <v>5</v>
      </c>
      <c r="AJ175" s="254">
        <v>4</v>
      </c>
      <c r="AK175" s="254">
        <v>1</v>
      </c>
      <c r="AL175" s="254">
        <v>3</v>
      </c>
      <c r="AM175" s="254">
        <v>1</v>
      </c>
      <c r="AN175" s="254">
        <v>1</v>
      </c>
      <c r="AO175" s="254">
        <v>3</v>
      </c>
      <c r="AP175" s="46">
        <f t="shared" si="34"/>
        <v>270</v>
      </c>
      <c r="AQ175" s="254">
        <f t="shared" si="31"/>
        <v>705</v>
      </c>
      <c r="AR175" s="107" t="s">
        <v>646</v>
      </c>
      <c r="AS175" s="638" t="s">
        <v>647</v>
      </c>
      <c r="AT175" s="439">
        <v>60000</v>
      </c>
      <c r="AU175" s="261"/>
      <c r="AV175" s="261" t="s">
        <v>2001</v>
      </c>
      <c r="AW175" s="254"/>
      <c r="AX175" s="261"/>
      <c r="AY175" s="458">
        <v>16636</v>
      </c>
      <c r="AZ175" s="659">
        <v>10142</v>
      </c>
      <c r="BA175" s="659">
        <v>0</v>
      </c>
      <c r="BB175" s="261"/>
      <c r="BC175" s="261"/>
      <c r="BD175" s="507">
        <f t="shared" si="32"/>
        <v>26778</v>
      </c>
      <c r="BE175" s="596">
        <v>45839</v>
      </c>
      <c r="BF175" s="596">
        <v>46174</v>
      </c>
      <c r="BG175" s="252" t="s">
        <v>115</v>
      </c>
      <c r="BH175" s="47" t="s">
        <v>649</v>
      </c>
    </row>
    <row r="176" spans="1:173" ht="68.400000000000006">
      <c r="A176" s="46"/>
      <c r="B176" s="46">
        <v>83</v>
      </c>
      <c r="C176" s="46" t="s">
        <v>677</v>
      </c>
      <c r="D176" s="46">
        <v>30490</v>
      </c>
      <c r="E176" s="107" t="s">
        <v>336</v>
      </c>
      <c r="F176" s="327" t="s">
        <v>678</v>
      </c>
      <c r="G176" s="327"/>
      <c r="H176" s="360">
        <v>45566</v>
      </c>
      <c r="I176" s="421">
        <v>45300</v>
      </c>
      <c r="J176" s="421">
        <v>45720</v>
      </c>
      <c r="K176" s="256">
        <f>J176-I176</f>
        <v>420</v>
      </c>
      <c r="L176" s="444" t="s">
        <v>619</v>
      </c>
      <c r="M176" s="247" t="s">
        <v>68</v>
      </c>
      <c r="N176" s="247"/>
      <c r="O176" s="254" t="s">
        <v>69</v>
      </c>
      <c r="P176" s="254" t="s">
        <v>115</v>
      </c>
      <c r="Q176" s="254" t="s">
        <v>133</v>
      </c>
      <c r="R176" s="254"/>
      <c r="S176" s="254" t="s">
        <v>338</v>
      </c>
      <c r="T176" s="254" t="s">
        <v>135</v>
      </c>
      <c r="U176" s="254" t="s">
        <v>339</v>
      </c>
      <c r="V176" s="254" t="s">
        <v>610</v>
      </c>
      <c r="W176" s="248" t="s">
        <v>149</v>
      </c>
      <c r="X176" s="46" t="s">
        <v>77</v>
      </c>
      <c r="Y176" s="46" t="s">
        <v>138</v>
      </c>
      <c r="Z176" s="248" t="s">
        <v>108</v>
      </c>
      <c r="AA176" s="46">
        <v>5</v>
      </c>
      <c r="AB176" s="46">
        <v>5</v>
      </c>
      <c r="AC176" s="46">
        <v>5</v>
      </c>
      <c r="AD176" s="46">
        <v>5</v>
      </c>
      <c r="AE176" s="46">
        <v>3</v>
      </c>
      <c r="AF176" s="46">
        <v>3</v>
      </c>
      <c r="AG176" s="46">
        <v>3</v>
      </c>
      <c r="AH176" s="248">
        <f t="shared" si="33"/>
        <v>435</v>
      </c>
      <c r="AI176" s="46">
        <v>5</v>
      </c>
      <c r="AJ176" s="46">
        <v>4</v>
      </c>
      <c r="AK176" s="46">
        <v>1</v>
      </c>
      <c r="AL176" s="46">
        <v>3</v>
      </c>
      <c r="AM176" s="46">
        <v>1</v>
      </c>
      <c r="AN176" s="46">
        <v>1</v>
      </c>
      <c r="AO176" s="46">
        <v>3</v>
      </c>
      <c r="AP176" s="46">
        <f t="shared" si="34"/>
        <v>270</v>
      </c>
      <c r="AQ176" s="46">
        <f t="shared" si="31"/>
        <v>705</v>
      </c>
      <c r="AR176" s="107" t="s">
        <v>679</v>
      </c>
      <c r="AS176" s="107" t="s">
        <v>680</v>
      </c>
      <c r="AT176" s="439">
        <v>20000</v>
      </c>
      <c r="AU176" s="261"/>
      <c r="AV176" s="261" t="s">
        <v>2001</v>
      </c>
      <c r="AW176" s="261"/>
      <c r="AX176" s="618">
        <v>12388</v>
      </c>
      <c r="AY176" s="618">
        <v>0</v>
      </c>
      <c r="AZ176" s="618">
        <v>0</v>
      </c>
      <c r="BA176" s="618">
        <v>0</v>
      </c>
      <c r="BB176" s="618"/>
      <c r="BC176" s="618"/>
      <c r="BD176" s="507">
        <f t="shared" si="32"/>
        <v>12388</v>
      </c>
      <c r="BE176" s="596">
        <v>45931</v>
      </c>
      <c r="BF176" s="596">
        <v>46266</v>
      </c>
      <c r="BG176" s="252" t="s">
        <v>115</v>
      </c>
      <c r="BH176" s="47"/>
      <c r="BI176" s="299"/>
      <c r="BJ176" s="299"/>
      <c r="BK176" s="299"/>
      <c r="BL176" s="299"/>
      <c r="BM176" s="299"/>
      <c r="BN176" s="299"/>
      <c r="BO176" s="299"/>
      <c r="BP176" s="299"/>
      <c r="BQ176" s="299"/>
      <c r="BR176" s="299"/>
      <c r="BS176" s="299"/>
      <c r="BT176" s="299"/>
      <c r="BU176" s="299"/>
      <c r="BV176" s="299"/>
      <c r="BW176" s="299"/>
      <c r="BX176" s="299"/>
      <c r="BY176" s="299"/>
      <c r="BZ176" s="299"/>
      <c r="CA176" s="299"/>
      <c r="CB176" s="299"/>
      <c r="CC176" s="299"/>
      <c r="CD176" s="299"/>
      <c r="CE176" s="299"/>
      <c r="CF176" s="299"/>
      <c r="CG176" s="299"/>
      <c r="CH176" s="299"/>
      <c r="CI176" s="299"/>
      <c r="CJ176" s="299"/>
      <c r="CK176" s="299"/>
      <c r="CL176" s="299"/>
      <c r="CM176" s="299"/>
      <c r="CN176" s="299"/>
      <c r="CO176" s="299"/>
      <c r="CP176" s="299"/>
      <c r="CQ176" s="299"/>
      <c r="CR176" s="299"/>
      <c r="CS176" s="299"/>
      <c r="CT176" s="299"/>
      <c r="CU176" s="299"/>
      <c r="CV176" s="299"/>
      <c r="CW176" s="299"/>
      <c r="CX176" s="299"/>
      <c r="CY176" s="299"/>
      <c r="CZ176" s="299"/>
      <c r="DA176" s="299"/>
      <c r="DB176" s="299"/>
      <c r="DC176" s="299"/>
      <c r="DD176" s="299"/>
      <c r="DE176" s="299"/>
      <c r="DF176" s="299"/>
      <c r="DG176" s="299"/>
      <c r="DH176" s="299"/>
      <c r="DI176" s="299"/>
      <c r="DJ176" s="299"/>
      <c r="DK176" s="299"/>
      <c r="DL176" s="299"/>
      <c r="DM176" s="299"/>
      <c r="DN176" s="299"/>
      <c r="DO176" s="299"/>
      <c r="DP176" s="299"/>
      <c r="DQ176" s="299"/>
      <c r="DR176" s="299"/>
      <c r="DS176" s="299"/>
      <c r="DT176" s="299"/>
      <c r="DU176" s="299"/>
      <c r="DV176" s="299"/>
      <c r="DW176" s="299"/>
      <c r="DX176" s="299"/>
      <c r="DY176" s="299"/>
      <c r="DZ176" s="299"/>
      <c r="EA176" s="299"/>
      <c r="EB176" s="299"/>
      <c r="EC176" s="299"/>
      <c r="ED176" s="299"/>
      <c r="EE176" s="299"/>
      <c r="EF176" s="299"/>
      <c r="EG176" s="299"/>
      <c r="EH176" s="299"/>
      <c r="EI176" s="299"/>
      <c r="EJ176" s="299"/>
      <c r="EK176" s="299"/>
      <c r="EL176" s="299"/>
      <c r="EM176" s="299"/>
      <c r="EN176" s="299"/>
      <c r="EO176" s="299"/>
      <c r="EP176" s="299"/>
      <c r="EQ176" s="299"/>
      <c r="ER176" s="299"/>
      <c r="ES176" s="299"/>
      <c r="ET176" s="299"/>
      <c r="EU176" s="299"/>
      <c r="EV176" s="299"/>
      <c r="EW176" s="299"/>
      <c r="EX176" s="299"/>
      <c r="EY176" s="299"/>
      <c r="EZ176" s="299"/>
      <c r="FA176" s="299"/>
      <c r="FB176" s="299"/>
      <c r="FC176" s="299"/>
      <c r="FD176" s="299"/>
      <c r="FE176" s="299"/>
      <c r="FF176" s="299"/>
      <c r="FG176" s="299"/>
      <c r="FH176" s="299"/>
      <c r="FI176" s="299"/>
      <c r="FJ176" s="299"/>
      <c r="FK176" s="299"/>
      <c r="FL176" s="299"/>
      <c r="FM176" s="299"/>
      <c r="FN176" s="299"/>
      <c r="FO176" s="299"/>
      <c r="FP176" s="299"/>
      <c r="FQ176" s="299"/>
    </row>
    <row r="177" spans="1:173" s="299" customFormat="1" ht="79.2">
      <c r="A177" s="46" t="s">
        <v>365</v>
      </c>
      <c r="B177" s="46">
        <v>79</v>
      </c>
      <c r="C177" s="46"/>
      <c r="D177" s="46">
        <v>30503</v>
      </c>
      <c r="E177" s="765" t="s">
        <v>2533</v>
      </c>
      <c r="F177" s="765" t="s">
        <v>2461</v>
      </c>
      <c r="G177" s="765" t="s">
        <v>2462</v>
      </c>
      <c r="H177" s="360" t="s">
        <v>618</v>
      </c>
      <c r="I177" s="421">
        <v>45550</v>
      </c>
      <c r="J177" s="421">
        <v>45853</v>
      </c>
      <c r="K177" s="256">
        <f>J177-I177</f>
        <v>303</v>
      </c>
      <c r="L177" s="444" t="s">
        <v>619</v>
      </c>
      <c r="M177" s="247" t="s">
        <v>169</v>
      </c>
      <c r="N177" s="247" t="s">
        <v>86</v>
      </c>
      <c r="O177" s="254" t="s">
        <v>69</v>
      </c>
      <c r="P177" s="254" t="s">
        <v>115</v>
      </c>
      <c r="Q177" s="252" t="s">
        <v>71</v>
      </c>
      <c r="R177" s="254" t="s">
        <v>620</v>
      </c>
      <c r="S177" s="254" t="s">
        <v>228</v>
      </c>
      <c r="T177" s="254" t="s">
        <v>339</v>
      </c>
      <c r="U177" s="254" t="s">
        <v>339</v>
      </c>
      <c r="V177" s="254" t="s">
        <v>635</v>
      </c>
      <c r="W177" s="248" t="s">
        <v>622</v>
      </c>
      <c r="X177" s="46" t="s">
        <v>77</v>
      </c>
      <c r="Y177" s="46" t="s">
        <v>78</v>
      </c>
      <c r="Z177" s="248" t="s">
        <v>613</v>
      </c>
      <c r="AA177" s="46">
        <v>5</v>
      </c>
      <c r="AB177" s="46">
        <v>5</v>
      </c>
      <c r="AC177" s="46">
        <v>1</v>
      </c>
      <c r="AD177" s="46">
        <v>5</v>
      </c>
      <c r="AE177" s="46">
        <v>1</v>
      </c>
      <c r="AF177" s="46">
        <v>3</v>
      </c>
      <c r="AG177" s="46">
        <v>3</v>
      </c>
      <c r="AH177" s="248">
        <f t="shared" si="33"/>
        <v>345</v>
      </c>
      <c r="AI177" s="46">
        <v>5</v>
      </c>
      <c r="AJ177" s="46">
        <v>3</v>
      </c>
      <c r="AK177" s="46">
        <v>2</v>
      </c>
      <c r="AL177" s="46">
        <v>3</v>
      </c>
      <c r="AM177" s="254">
        <v>3</v>
      </c>
      <c r="AN177" s="46">
        <v>3</v>
      </c>
      <c r="AO177" s="46">
        <v>5</v>
      </c>
      <c r="AP177" s="46">
        <f t="shared" si="34"/>
        <v>360</v>
      </c>
      <c r="AQ177" s="46">
        <f t="shared" si="31"/>
        <v>705</v>
      </c>
      <c r="AR177" s="328" t="s">
        <v>938</v>
      </c>
      <c r="AS177" s="132"/>
      <c r="AT177" s="254" t="s">
        <v>174</v>
      </c>
      <c r="AU177" s="254" t="s">
        <v>369</v>
      </c>
      <c r="AV177" s="254" t="s">
        <v>2005</v>
      </c>
      <c r="AW177" s="261"/>
      <c r="AX177" s="261"/>
      <c r="AY177" s="261"/>
      <c r="AZ177" s="261"/>
      <c r="BA177" s="261"/>
      <c r="BB177" s="261"/>
      <c r="BC177" s="261"/>
      <c r="BD177" s="507">
        <f t="shared" si="32"/>
        <v>0</v>
      </c>
      <c r="BE177" s="261"/>
      <c r="BF177" s="633"/>
      <c r="BG177" s="634" t="s">
        <v>115</v>
      </c>
      <c r="BH177" s="299" t="s">
        <v>939</v>
      </c>
    </row>
    <row r="178" spans="1:173" s="299" customFormat="1" ht="118.8">
      <c r="A178" s="250" t="s">
        <v>277</v>
      </c>
      <c r="B178" s="250">
        <v>12</v>
      </c>
      <c r="C178" s="249"/>
      <c r="D178" s="250"/>
      <c r="E178" s="765" t="s">
        <v>2534</v>
      </c>
      <c r="F178" s="765" t="s">
        <v>2459</v>
      </c>
      <c r="G178" s="765" t="s">
        <v>2460</v>
      </c>
      <c r="H178" s="650" t="s">
        <v>618</v>
      </c>
      <c r="I178" s="421">
        <v>45627</v>
      </c>
      <c r="J178" s="421">
        <v>45960</v>
      </c>
      <c r="K178" s="256">
        <f>J178-I178</f>
        <v>333</v>
      </c>
      <c r="L178" s="651" t="s">
        <v>619</v>
      </c>
      <c r="M178" s="247" t="s">
        <v>103</v>
      </c>
      <c r="N178" s="247" t="s">
        <v>86</v>
      </c>
      <c r="O178" s="249" t="s">
        <v>194</v>
      </c>
      <c r="P178" s="249" t="s">
        <v>115</v>
      </c>
      <c r="Q178" s="249" t="s">
        <v>263</v>
      </c>
      <c r="R178" s="249" t="s">
        <v>620</v>
      </c>
      <c r="S178" s="249" t="s">
        <v>280</v>
      </c>
      <c r="T178" s="249" t="s">
        <v>211</v>
      </c>
      <c r="U178" s="249" t="s">
        <v>70</v>
      </c>
      <c r="V178" s="249" t="s">
        <v>610</v>
      </c>
      <c r="W178" s="247" t="s">
        <v>213</v>
      </c>
      <c r="X178" s="46" t="s">
        <v>77</v>
      </c>
      <c r="Y178" s="250" t="s">
        <v>78</v>
      </c>
      <c r="Z178" s="249" t="s">
        <v>108</v>
      </c>
      <c r="AA178" s="250">
        <v>5</v>
      </c>
      <c r="AB178" s="250">
        <v>5</v>
      </c>
      <c r="AC178" s="250">
        <v>5</v>
      </c>
      <c r="AD178" s="250">
        <v>5</v>
      </c>
      <c r="AE178" s="250">
        <v>1</v>
      </c>
      <c r="AF178" s="250">
        <v>5</v>
      </c>
      <c r="AG178" s="250">
        <v>3</v>
      </c>
      <c r="AH178" s="247">
        <f>(AA178*$AC$2)+(AB178*$AD$2)+(AC178*$AE$2)+(AD178*$AF$2)+(AE178*$AG$2)+(AF178*$AH$2)+(AG178*$AI$2)</f>
        <v>360</v>
      </c>
      <c r="AI178" s="250">
        <v>3</v>
      </c>
      <c r="AJ178" s="250">
        <v>2</v>
      </c>
      <c r="AK178" s="250">
        <v>2</v>
      </c>
      <c r="AL178" s="250">
        <v>5</v>
      </c>
      <c r="AM178" s="250">
        <v>3</v>
      </c>
      <c r="AN178" s="250">
        <v>3</v>
      </c>
      <c r="AO178" s="250">
        <v>5</v>
      </c>
      <c r="AP178" s="46">
        <f t="shared" si="34"/>
        <v>345</v>
      </c>
      <c r="AQ178" s="250">
        <f t="shared" si="31"/>
        <v>705</v>
      </c>
      <c r="AR178" s="297" t="s">
        <v>2023</v>
      </c>
      <c r="AS178" s="652"/>
      <c r="AT178" s="261" t="s">
        <v>2003</v>
      </c>
      <c r="AU178" s="247"/>
      <c r="AV178" s="261" t="s">
        <v>2003</v>
      </c>
      <c r="AW178" s="249"/>
      <c r="AX178" s="249"/>
      <c r="AY178" s="249"/>
      <c r="AZ178" s="249"/>
      <c r="BA178" s="249"/>
      <c r="BB178" s="249"/>
      <c r="BC178" s="249"/>
      <c r="BD178" s="507">
        <f t="shared" si="32"/>
        <v>0</v>
      </c>
      <c r="BE178" s="247"/>
      <c r="BF178" s="247"/>
      <c r="BG178" s="654" t="s">
        <v>115</v>
      </c>
      <c r="BH178" s="655"/>
      <c r="BI178" s="655"/>
      <c r="BJ178" s="655"/>
      <c r="BK178" s="655"/>
      <c r="BL178" s="655"/>
      <c r="BM178" s="655"/>
      <c r="BN178" s="655"/>
      <c r="BO178" s="655"/>
      <c r="BP178" s="655"/>
      <c r="BQ178" s="655"/>
      <c r="BR178" s="655"/>
      <c r="BS178" s="655"/>
      <c r="BT178" s="655"/>
      <c r="BU178" s="655"/>
      <c r="BV178" s="655"/>
      <c r="BW178" s="655"/>
      <c r="BX178" s="655"/>
      <c r="BY178" s="655"/>
      <c r="BZ178" s="655"/>
      <c r="CA178" s="655"/>
      <c r="CB178" s="655"/>
      <c r="CC178" s="655"/>
      <c r="CD178" s="655"/>
      <c r="CE178" s="655"/>
      <c r="CF178" s="655"/>
      <c r="CG178" s="655"/>
      <c r="CH178" s="655"/>
      <c r="CI178" s="655"/>
      <c r="CJ178" s="655"/>
      <c r="CK178" s="655"/>
      <c r="CL178" s="655"/>
      <c r="CM178" s="655"/>
      <c r="CN178" s="655"/>
      <c r="CO178" s="655"/>
      <c r="CP178" s="655"/>
      <c r="CQ178" s="655"/>
      <c r="CR178" s="655"/>
      <c r="CS178" s="655"/>
      <c r="CT178" s="655"/>
      <c r="CU178" s="655"/>
      <c r="CV178" s="655"/>
      <c r="CW178" s="655"/>
      <c r="CX178" s="655"/>
      <c r="CY178" s="655"/>
      <c r="CZ178" s="655"/>
      <c r="DA178" s="655"/>
      <c r="DB178" s="655"/>
      <c r="DC178" s="655"/>
      <c r="DD178" s="655"/>
      <c r="DE178" s="655"/>
      <c r="DF178" s="655"/>
      <c r="DG178" s="655"/>
      <c r="DH178" s="655"/>
      <c r="DI178" s="655"/>
      <c r="DJ178" s="655"/>
      <c r="DK178" s="655"/>
      <c r="DL178" s="655"/>
      <c r="DM178" s="655"/>
      <c r="DN178" s="655"/>
      <c r="DO178" s="655"/>
      <c r="DP178" s="655"/>
      <c r="DQ178" s="655"/>
      <c r="DR178" s="655"/>
      <c r="DS178" s="655"/>
      <c r="DT178" s="655"/>
      <c r="DU178" s="655"/>
      <c r="DV178" s="655"/>
      <c r="DW178" s="655"/>
      <c r="DX178" s="655"/>
      <c r="DY178" s="655"/>
      <c r="DZ178" s="655"/>
      <c r="EA178" s="655"/>
      <c r="EB178" s="655"/>
      <c r="EC178" s="655"/>
      <c r="ED178" s="655"/>
      <c r="EE178" s="655"/>
      <c r="EF178" s="655"/>
      <c r="EG178" s="655"/>
      <c r="EH178" s="655"/>
      <c r="EI178" s="655"/>
      <c r="EJ178" s="655"/>
      <c r="EK178" s="655"/>
      <c r="EL178" s="655"/>
      <c r="EM178" s="655"/>
      <c r="EN178" s="655"/>
      <c r="EO178" s="655"/>
      <c r="EP178" s="655"/>
      <c r="EQ178" s="655"/>
      <c r="ER178" s="655"/>
      <c r="ES178" s="655"/>
      <c r="ET178" s="655"/>
      <c r="EU178" s="655"/>
      <c r="EV178" s="655"/>
      <c r="EW178" s="655"/>
      <c r="EX178" s="655"/>
      <c r="EY178" s="655"/>
      <c r="EZ178" s="655"/>
      <c r="FA178" s="655"/>
      <c r="FB178" s="655"/>
      <c r="FC178" s="655"/>
      <c r="FD178" s="655"/>
      <c r="FE178" s="655"/>
      <c r="FF178" s="655"/>
      <c r="FG178" s="655"/>
      <c r="FH178" s="655"/>
      <c r="FI178" s="655"/>
      <c r="FJ178" s="655"/>
      <c r="FK178" s="655"/>
      <c r="FL178" s="655"/>
      <c r="FM178" s="655"/>
      <c r="FN178" s="655"/>
      <c r="FO178" s="655"/>
      <c r="FP178" s="655"/>
      <c r="FQ178" s="655"/>
    </row>
    <row r="179" spans="1:173" ht="92.4" customHeight="1">
      <c r="A179" s="46"/>
      <c r="B179" s="46"/>
      <c r="C179" s="109"/>
      <c r="D179" s="46"/>
      <c r="E179" s="786" t="s">
        <v>2142</v>
      </c>
      <c r="F179" s="578" t="s">
        <v>2144</v>
      </c>
      <c r="G179" s="578"/>
      <c r="H179" s="360">
        <v>45964</v>
      </c>
      <c r="I179" s="360"/>
      <c r="J179" s="360"/>
      <c r="K179" s="685"/>
      <c r="L179" s="444" t="s">
        <v>606</v>
      </c>
      <c r="M179" s="247" t="s">
        <v>193</v>
      </c>
      <c r="N179" s="250"/>
      <c r="O179" s="705" t="s">
        <v>114</v>
      </c>
      <c r="P179" s="254" t="s">
        <v>609</v>
      </c>
      <c r="Q179" s="254" t="s">
        <v>71</v>
      </c>
      <c r="R179" s="254"/>
      <c r="S179" s="254" t="s">
        <v>2158</v>
      </c>
      <c r="T179" s="254"/>
      <c r="U179" s="254"/>
      <c r="V179" s="254"/>
      <c r="W179" s="254"/>
      <c r="X179" s="46" t="s">
        <v>77</v>
      </c>
      <c r="Y179" s="46"/>
      <c r="Z179" s="254"/>
      <c r="AA179" s="248">
        <v>3</v>
      </c>
      <c r="AB179" s="248">
        <v>1</v>
      </c>
      <c r="AC179" s="248">
        <v>3</v>
      </c>
      <c r="AD179" s="248">
        <v>5</v>
      </c>
      <c r="AE179" s="248">
        <v>1</v>
      </c>
      <c r="AF179" s="248">
        <v>1</v>
      </c>
      <c r="AG179" s="248">
        <v>3</v>
      </c>
      <c r="AH179" s="248">
        <f t="shared" ref="AH179:AH189" si="35">(AA179*$AA$2)+(AB179*$AB$2)+(AC179*$AC$2)+(AD179*$AD$2)+(AE179*$AE$2)+(AF179*$AF$2)+(AG179*$AG$2)</f>
        <v>255</v>
      </c>
      <c r="AI179" s="248"/>
      <c r="AJ179" s="248"/>
      <c r="AK179" s="248"/>
      <c r="AL179" s="248"/>
      <c r="AM179" s="248"/>
      <c r="AN179" s="248"/>
      <c r="AO179" s="248"/>
      <c r="AP179" s="46">
        <f t="shared" si="34"/>
        <v>0</v>
      </c>
      <c r="AQ179" s="46">
        <f t="shared" si="31"/>
        <v>255</v>
      </c>
      <c r="AR179" s="132" t="s">
        <v>2163</v>
      </c>
      <c r="AS179" s="132"/>
      <c r="AT179" s="439"/>
      <c r="AU179" s="261"/>
      <c r="AV179" s="261"/>
      <c r="AW179" s="261"/>
      <c r="AX179" s="261"/>
      <c r="AY179" s="261"/>
      <c r="AZ179" s="261"/>
      <c r="BA179" s="261"/>
      <c r="BB179" s="261"/>
      <c r="BC179" s="261"/>
      <c r="BD179" s="261"/>
      <c r="BE179" s="261"/>
      <c r="BF179" s="400"/>
      <c r="BG179" s="357" t="s">
        <v>207</v>
      </c>
    </row>
    <row r="180" spans="1:173" ht="52.8">
      <c r="A180" s="46"/>
      <c r="B180" s="46">
        <v>90</v>
      </c>
      <c r="C180" s="109"/>
      <c r="D180" s="46">
        <v>30619</v>
      </c>
      <c r="E180" s="107" t="s">
        <v>343</v>
      </c>
      <c r="F180" s="583" t="s">
        <v>913</v>
      </c>
      <c r="G180" s="114"/>
      <c r="H180" s="360" t="s">
        <v>70</v>
      </c>
      <c r="I180" s="421">
        <v>45350</v>
      </c>
      <c r="J180" s="421">
        <v>45839</v>
      </c>
      <c r="K180" s="256">
        <f>J180-I180</f>
        <v>489</v>
      </c>
      <c r="L180" s="444" t="s">
        <v>619</v>
      </c>
      <c r="M180" s="249" t="s">
        <v>85</v>
      </c>
      <c r="N180" s="250"/>
      <c r="O180" s="254" t="s">
        <v>69</v>
      </c>
      <c r="P180" s="254" t="s">
        <v>115</v>
      </c>
      <c r="Q180" s="254" t="s">
        <v>87</v>
      </c>
      <c r="R180" s="254"/>
      <c r="S180" s="254" t="s">
        <v>345</v>
      </c>
      <c r="T180" s="580" t="s">
        <v>345</v>
      </c>
      <c r="U180" s="254" t="s">
        <v>346</v>
      </c>
      <c r="V180" s="254" t="s">
        <v>94</v>
      </c>
      <c r="W180" s="254"/>
      <c r="X180" s="46" t="s">
        <v>77</v>
      </c>
      <c r="Y180" s="46" t="s">
        <v>138</v>
      </c>
      <c r="Z180" s="254" t="s">
        <v>613</v>
      </c>
      <c r="AA180" s="46">
        <v>3</v>
      </c>
      <c r="AB180" s="46">
        <v>5</v>
      </c>
      <c r="AC180" s="46">
        <v>2</v>
      </c>
      <c r="AD180" s="46">
        <v>5</v>
      </c>
      <c r="AE180" s="46">
        <v>0</v>
      </c>
      <c r="AF180" s="46">
        <v>3</v>
      </c>
      <c r="AG180" s="46">
        <v>3</v>
      </c>
      <c r="AH180" s="248">
        <f t="shared" si="35"/>
        <v>315</v>
      </c>
      <c r="AI180" s="46">
        <v>5</v>
      </c>
      <c r="AJ180" s="46">
        <v>5</v>
      </c>
      <c r="AK180" s="46">
        <v>2</v>
      </c>
      <c r="AL180" s="46">
        <v>5</v>
      </c>
      <c r="AM180" s="46">
        <v>3</v>
      </c>
      <c r="AN180" s="46">
        <v>3</v>
      </c>
      <c r="AO180" s="46">
        <v>3</v>
      </c>
      <c r="AP180" s="46">
        <f t="shared" si="34"/>
        <v>390</v>
      </c>
      <c r="AQ180" s="46">
        <f t="shared" si="31"/>
        <v>705</v>
      </c>
      <c r="AR180" s="585" t="s">
        <v>914</v>
      </c>
      <c r="AS180" s="602" t="s">
        <v>688</v>
      </c>
      <c r="AT180" s="254" t="s">
        <v>673</v>
      </c>
      <c r="AU180" s="261"/>
      <c r="AV180" s="254" t="s">
        <v>1998</v>
      </c>
      <c r="AW180" s="261"/>
      <c r="AX180" s="261"/>
      <c r="AY180" s="261"/>
      <c r="AZ180" s="261"/>
      <c r="BA180" s="261"/>
      <c r="BB180" s="261"/>
      <c r="BC180" s="261"/>
      <c r="BD180" s="507">
        <f>SUM(AX180:BC180)</f>
        <v>0</v>
      </c>
      <c r="BE180" s="261"/>
      <c r="BF180" s="261"/>
      <c r="BG180" s="252" t="s">
        <v>115</v>
      </c>
      <c r="BH180" s="47"/>
    </row>
    <row r="181" spans="1:173" ht="46.05" customHeight="1">
      <c r="A181" s="46"/>
      <c r="B181" s="46">
        <v>103</v>
      </c>
      <c r="C181" s="296"/>
      <c r="D181" s="46"/>
      <c r="E181" s="107" t="s">
        <v>970</v>
      </c>
      <c r="F181" s="114" t="s">
        <v>420</v>
      </c>
      <c r="G181" s="114"/>
      <c r="H181" s="360">
        <v>45566</v>
      </c>
      <c r="I181" s="421">
        <v>45672</v>
      </c>
      <c r="J181" s="421">
        <v>45870</v>
      </c>
      <c r="K181" s="614">
        <f>J181-I181</f>
        <v>198</v>
      </c>
      <c r="L181" s="444" t="s">
        <v>619</v>
      </c>
      <c r="M181" s="247" t="s">
        <v>103</v>
      </c>
      <c r="N181" s="249"/>
      <c r="O181" s="254" t="s">
        <v>608</v>
      </c>
      <c r="P181" s="254" t="s">
        <v>115</v>
      </c>
      <c r="Q181" s="254" t="s">
        <v>305</v>
      </c>
      <c r="R181" s="254" t="s">
        <v>94</v>
      </c>
      <c r="S181" s="254" t="s">
        <v>135</v>
      </c>
      <c r="T181" s="254" t="s">
        <v>135</v>
      </c>
      <c r="U181" s="254" t="s">
        <v>94</v>
      </c>
      <c r="V181" s="254" t="s">
        <v>610</v>
      </c>
      <c r="W181" s="254" t="s">
        <v>137</v>
      </c>
      <c r="X181" s="46" t="s">
        <v>77</v>
      </c>
      <c r="Y181" s="254" t="s">
        <v>612</v>
      </c>
      <c r="Z181" s="254" t="s">
        <v>108</v>
      </c>
      <c r="AA181" s="254">
        <v>3</v>
      </c>
      <c r="AB181" s="254">
        <v>5</v>
      </c>
      <c r="AC181" s="254">
        <v>2</v>
      </c>
      <c r="AD181" s="254">
        <v>5</v>
      </c>
      <c r="AE181" s="254">
        <v>0</v>
      </c>
      <c r="AF181" s="254">
        <v>5</v>
      </c>
      <c r="AG181" s="254">
        <v>3</v>
      </c>
      <c r="AH181" s="248">
        <f t="shared" si="35"/>
        <v>345</v>
      </c>
      <c r="AI181" s="254">
        <v>5</v>
      </c>
      <c r="AJ181" s="254">
        <v>5</v>
      </c>
      <c r="AK181" s="254">
        <v>2</v>
      </c>
      <c r="AL181" s="254">
        <v>3</v>
      </c>
      <c r="AM181" s="254">
        <v>3</v>
      </c>
      <c r="AN181" s="254">
        <v>3</v>
      </c>
      <c r="AO181" s="254">
        <v>3</v>
      </c>
      <c r="AP181" s="46">
        <f t="shared" si="34"/>
        <v>360</v>
      </c>
      <c r="AQ181" s="254">
        <f t="shared" si="31"/>
        <v>705</v>
      </c>
      <c r="AR181" s="122" t="s">
        <v>971</v>
      </c>
      <c r="AS181" s="122" t="s">
        <v>972</v>
      </c>
      <c r="AT181" s="439" t="s">
        <v>973</v>
      </c>
      <c r="AU181" s="261"/>
      <c r="AV181" s="261" t="s">
        <v>1998</v>
      </c>
      <c r="AW181" s="254"/>
      <c r="AX181" s="254"/>
      <c r="AY181" s="254"/>
      <c r="AZ181" s="254"/>
      <c r="BA181" s="254"/>
      <c r="BB181" s="254"/>
      <c r="BC181" s="254"/>
      <c r="BD181" s="507">
        <f>SUM(AX181:BC181)</f>
        <v>0</v>
      </c>
      <c r="BE181" s="261"/>
      <c r="BF181" s="633"/>
      <c r="BG181" s="634" t="s">
        <v>115</v>
      </c>
      <c r="BH181" s="54"/>
    </row>
    <row r="182" spans="1:173" ht="52.8">
      <c r="A182" s="307"/>
      <c r="B182" s="307">
        <v>94</v>
      </c>
      <c r="C182" s="307"/>
      <c r="D182" s="307"/>
      <c r="E182" s="405" t="s">
        <v>910</v>
      </c>
      <c r="F182" s="738" t="s">
        <v>911</v>
      </c>
      <c r="G182" s="415"/>
      <c r="H182" s="397">
        <v>45748</v>
      </c>
      <c r="I182" s="735">
        <v>45748</v>
      </c>
      <c r="J182" s="735">
        <v>45839</v>
      </c>
      <c r="K182" s="398">
        <f>J182-I182</f>
        <v>91</v>
      </c>
      <c r="L182" s="716" t="s">
        <v>619</v>
      </c>
      <c r="M182" s="715" t="s">
        <v>68</v>
      </c>
      <c r="N182" s="459"/>
      <c r="O182" s="258" t="s">
        <v>608</v>
      </c>
      <c r="P182" s="258" t="s">
        <v>115</v>
      </c>
      <c r="Q182" s="307"/>
      <c r="R182" s="739" t="s">
        <v>94</v>
      </c>
      <c r="S182" s="258" t="s">
        <v>135</v>
      </c>
      <c r="T182" s="258" t="s">
        <v>135</v>
      </c>
      <c r="U182" s="741"/>
      <c r="V182" s="258" t="s">
        <v>610</v>
      </c>
      <c r="W182" s="741" t="s">
        <v>611</v>
      </c>
      <c r="X182" s="46" t="s">
        <v>77</v>
      </c>
      <c r="Y182" s="258" t="s">
        <v>612</v>
      </c>
      <c r="Z182" s="356" t="s">
        <v>108</v>
      </c>
      <c r="AA182" s="258">
        <v>3</v>
      </c>
      <c r="AB182" s="258">
        <v>5</v>
      </c>
      <c r="AC182" s="258">
        <v>1</v>
      </c>
      <c r="AD182" s="258">
        <v>5</v>
      </c>
      <c r="AE182" s="258">
        <v>0</v>
      </c>
      <c r="AF182" s="258">
        <v>1</v>
      </c>
      <c r="AG182" s="258">
        <v>3</v>
      </c>
      <c r="AH182" s="356">
        <f t="shared" si="35"/>
        <v>270</v>
      </c>
      <c r="AI182" s="307">
        <v>5</v>
      </c>
      <c r="AJ182" s="307">
        <v>5</v>
      </c>
      <c r="AK182" s="307">
        <v>3</v>
      </c>
      <c r="AL182" s="307">
        <v>3</v>
      </c>
      <c r="AM182" s="307">
        <v>5</v>
      </c>
      <c r="AN182" s="307">
        <v>3</v>
      </c>
      <c r="AO182" s="307">
        <v>5</v>
      </c>
      <c r="AP182" s="46">
        <f t="shared" si="34"/>
        <v>435</v>
      </c>
      <c r="AQ182" s="307">
        <f t="shared" si="31"/>
        <v>705</v>
      </c>
      <c r="AR182" s="361" t="s">
        <v>912</v>
      </c>
      <c r="AS182" s="361" t="s">
        <v>847</v>
      </c>
      <c r="AT182" s="736" t="s">
        <v>719</v>
      </c>
      <c r="AU182" s="739"/>
      <c r="AV182" s="741" t="s">
        <v>2005</v>
      </c>
      <c r="AW182" s="739"/>
      <c r="AX182" s="739"/>
      <c r="AY182" s="739"/>
      <c r="AZ182" s="739"/>
      <c r="BA182" s="739"/>
      <c r="BB182" s="739"/>
      <c r="BC182" s="739"/>
      <c r="BD182" s="736">
        <f>SUM(AX182:BC182)</f>
        <v>0</v>
      </c>
      <c r="BE182" s="739"/>
      <c r="BF182" s="739"/>
      <c r="BG182" s="357" t="s">
        <v>115</v>
      </c>
      <c r="BI182" s="319"/>
      <c r="BJ182" s="319"/>
      <c r="BK182" s="319"/>
      <c r="BL182" s="319"/>
      <c r="BM182" s="319"/>
      <c r="BN182" s="319"/>
      <c r="BO182" s="319"/>
      <c r="BP182" s="319"/>
      <c r="BQ182" s="319"/>
      <c r="BR182" s="319"/>
      <c r="BS182" s="319"/>
      <c r="BT182" s="319"/>
      <c r="BU182" s="319"/>
      <c r="BV182" s="319"/>
      <c r="BW182" s="319"/>
      <c r="BX182" s="319"/>
      <c r="BY182" s="319"/>
      <c r="BZ182" s="319"/>
      <c r="CA182" s="319"/>
      <c r="CB182" s="319"/>
      <c r="CC182" s="319"/>
      <c r="CD182" s="319"/>
      <c r="CE182" s="319"/>
      <c r="CF182" s="319"/>
      <c r="CG182" s="319"/>
      <c r="CH182" s="319"/>
      <c r="CI182" s="319"/>
      <c r="CJ182" s="319"/>
      <c r="CK182" s="319"/>
      <c r="CL182" s="319"/>
      <c r="CM182" s="319"/>
      <c r="CN182" s="319"/>
      <c r="CO182" s="319"/>
      <c r="CP182" s="319"/>
      <c r="CQ182" s="319"/>
      <c r="CR182" s="319"/>
      <c r="CS182" s="319"/>
      <c r="CT182" s="319"/>
      <c r="CU182" s="319"/>
      <c r="CV182" s="319"/>
      <c r="CW182" s="319"/>
      <c r="CX182" s="319"/>
      <c r="CY182" s="319"/>
      <c r="CZ182" s="319"/>
      <c r="DA182" s="319"/>
      <c r="DB182" s="319"/>
      <c r="DC182" s="319"/>
      <c r="DD182" s="319"/>
      <c r="DE182" s="319"/>
      <c r="DF182" s="319"/>
      <c r="DG182" s="319"/>
      <c r="DH182" s="319"/>
      <c r="DI182" s="319"/>
      <c r="DJ182" s="319"/>
      <c r="DK182" s="319"/>
      <c r="DL182" s="319"/>
      <c r="DM182" s="319"/>
      <c r="DN182" s="319"/>
      <c r="DO182" s="319"/>
      <c r="DP182" s="319"/>
      <c r="DQ182" s="319"/>
      <c r="DR182" s="319"/>
      <c r="DS182" s="319"/>
      <c r="DT182" s="319"/>
      <c r="DU182" s="319"/>
      <c r="DV182" s="319"/>
      <c r="DW182" s="319"/>
      <c r="DX182" s="319"/>
      <c r="DY182" s="319"/>
      <c r="DZ182" s="319"/>
      <c r="EA182" s="319"/>
      <c r="EB182" s="319"/>
      <c r="EC182" s="319"/>
      <c r="ED182" s="319"/>
      <c r="EE182" s="319"/>
      <c r="EF182" s="319"/>
      <c r="EG182" s="319"/>
      <c r="EH182" s="319"/>
      <c r="EI182" s="319"/>
      <c r="EJ182" s="319"/>
      <c r="EK182" s="319"/>
      <c r="EL182" s="319"/>
      <c r="EM182" s="319"/>
      <c r="EN182" s="319"/>
      <c r="EO182" s="319"/>
      <c r="EP182" s="319"/>
      <c r="EQ182" s="319"/>
      <c r="ER182" s="319"/>
      <c r="ES182" s="319"/>
      <c r="ET182" s="319"/>
      <c r="EU182" s="319"/>
      <c r="EV182" s="319"/>
      <c r="EW182" s="319"/>
      <c r="EX182" s="319"/>
      <c r="EY182" s="319"/>
      <c r="EZ182" s="319"/>
      <c r="FA182" s="319"/>
      <c r="FB182" s="319"/>
      <c r="FC182" s="319"/>
      <c r="FD182" s="319"/>
      <c r="FE182" s="319"/>
      <c r="FF182" s="319"/>
      <c r="FG182" s="319"/>
      <c r="FH182" s="319"/>
      <c r="FI182" s="319"/>
      <c r="FJ182" s="319"/>
      <c r="FK182" s="319"/>
      <c r="FL182" s="319"/>
      <c r="FM182" s="319"/>
      <c r="FN182" s="319"/>
      <c r="FO182" s="319"/>
      <c r="FP182" s="319"/>
      <c r="FQ182" s="319"/>
    </row>
    <row r="183" spans="1:173" s="47" customFormat="1" ht="57">
      <c r="A183" s="46"/>
      <c r="B183" s="46">
        <v>52</v>
      </c>
      <c r="C183" s="46"/>
      <c r="D183" s="46"/>
      <c r="E183" s="107" t="s">
        <v>243</v>
      </c>
      <c r="F183" s="583" t="s">
        <v>244</v>
      </c>
      <c r="G183" s="114"/>
      <c r="H183" s="360" t="s">
        <v>70</v>
      </c>
      <c r="I183" s="421">
        <v>45658</v>
      </c>
      <c r="J183" s="421" t="s">
        <v>70</v>
      </c>
      <c r="K183" s="256">
        <f ca="1">TODAY()-I183</f>
        <v>335</v>
      </c>
      <c r="L183" s="444" t="s">
        <v>691</v>
      </c>
      <c r="M183" s="715" t="s">
        <v>103</v>
      </c>
      <c r="N183" s="250"/>
      <c r="O183" s="254" t="s">
        <v>608</v>
      </c>
      <c r="P183" s="254" t="s">
        <v>692</v>
      </c>
      <c r="Q183" s="254" t="s">
        <v>71</v>
      </c>
      <c r="R183" s="254"/>
      <c r="S183" s="254" t="s">
        <v>221</v>
      </c>
      <c r="T183" s="254" t="s">
        <v>221</v>
      </c>
      <c r="U183" s="254"/>
      <c r="V183" s="258" t="s">
        <v>610</v>
      </c>
      <c r="W183" s="254"/>
      <c r="X183" s="46" t="s">
        <v>77</v>
      </c>
      <c r="Y183" s="46" t="s">
        <v>138</v>
      </c>
      <c r="Z183" s="254" t="s">
        <v>108</v>
      </c>
      <c r="AA183" s="248">
        <v>3</v>
      </c>
      <c r="AB183" s="248">
        <v>5</v>
      </c>
      <c r="AC183" s="248">
        <v>1</v>
      </c>
      <c r="AD183" s="248">
        <v>5</v>
      </c>
      <c r="AE183" s="248">
        <v>0</v>
      </c>
      <c r="AF183" s="248">
        <v>1</v>
      </c>
      <c r="AG183" s="248">
        <v>5</v>
      </c>
      <c r="AH183" s="248">
        <f t="shared" si="35"/>
        <v>300</v>
      </c>
      <c r="AI183" s="248">
        <v>5</v>
      </c>
      <c r="AJ183" s="248">
        <v>5</v>
      </c>
      <c r="AK183" s="248">
        <v>3</v>
      </c>
      <c r="AL183" s="248">
        <v>5</v>
      </c>
      <c r="AM183" s="248">
        <v>3</v>
      </c>
      <c r="AN183" s="248">
        <v>5</v>
      </c>
      <c r="AO183" s="248">
        <v>5</v>
      </c>
      <c r="AP183" s="46">
        <f t="shared" si="34"/>
        <v>465</v>
      </c>
      <c r="AQ183" s="46">
        <f t="shared" si="31"/>
        <v>765</v>
      </c>
      <c r="AR183" s="132" t="s">
        <v>245</v>
      </c>
      <c r="AS183" s="132" t="s">
        <v>1007</v>
      </c>
      <c r="AT183" s="439"/>
      <c r="AU183" s="261"/>
      <c r="AV183" s="261"/>
      <c r="AW183" s="261"/>
      <c r="AX183" s="261"/>
      <c r="AY183" s="261"/>
      <c r="AZ183" s="261"/>
      <c r="BA183" s="261"/>
      <c r="BB183" s="261"/>
      <c r="BC183" s="261"/>
      <c r="BD183" s="507">
        <f>SUM(AX183:BC183)</f>
        <v>0</v>
      </c>
      <c r="BE183" s="261"/>
      <c r="BF183" s="261"/>
      <c r="BG183" s="252" t="s">
        <v>207</v>
      </c>
    </row>
    <row r="184" spans="1:173" s="47" customFormat="1" ht="39.6">
      <c r="A184" s="46"/>
      <c r="B184" s="46">
        <v>50</v>
      </c>
      <c r="C184" s="46"/>
      <c r="D184" s="46"/>
      <c r="E184" s="598" t="s">
        <v>243</v>
      </c>
      <c r="F184" s="583" t="s">
        <v>1006</v>
      </c>
      <c r="G184" s="114"/>
      <c r="H184" s="360">
        <v>45839</v>
      </c>
      <c r="I184" s="421"/>
      <c r="J184" s="421"/>
      <c r="K184" s="256"/>
      <c r="L184" s="444" t="s">
        <v>691</v>
      </c>
      <c r="M184" s="715" t="s">
        <v>103</v>
      </c>
      <c r="N184" s="250"/>
      <c r="O184" s="254" t="s">
        <v>69</v>
      </c>
      <c r="P184" s="254" t="s">
        <v>692</v>
      </c>
      <c r="Q184" s="254" t="s">
        <v>71</v>
      </c>
      <c r="R184" s="254" t="s">
        <v>94</v>
      </c>
      <c r="S184" s="254" t="s">
        <v>221</v>
      </c>
      <c r="T184" s="254" t="s">
        <v>221</v>
      </c>
      <c r="U184" s="254" t="s">
        <v>305</v>
      </c>
      <c r="V184" s="258" t="s">
        <v>610</v>
      </c>
      <c r="W184" s="254"/>
      <c r="X184" s="46" t="s">
        <v>77</v>
      </c>
      <c r="Y184" s="46" t="s">
        <v>138</v>
      </c>
      <c r="Z184" s="254" t="s">
        <v>108</v>
      </c>
      <c r="AA184" s="248">
        <v>3</v>
      </c>
      <c r="AB184" s="248">
        <v>5</v>
      </c>
      <c r="AC184" s="248">
        <v>1</v>
      </c>
      <c r="AD184" s="248">
        <v>5</v>
      </c>
      <c r="AE184" s="248">
        <v>0</v>
      </c>
      <c r="AF184" s="248">
        <v>1</v>
      </c>
      <c r="AG184" s="248">
        <v>5</v>
      </c>
      <c r="AH184" s="248">
        <f t="shared" si="35"/>
        <v>300</v>
      </c>
      <c r="AI184" s="248">
        <v>5</v>
      </c>
      <c r="AJ184" s="248">
        <v>5</v>
      </c>
      <c r="AK184" s="248">
        <v>3</v>
      </c>
      <c r="AL184" s="248">
        <v>5</v>
      </c>
      <c r="AM184" s="248">
        <v>3</v>
      </c>
      <c r="AN184" s="248">
        <v>5</v>
      </c>
      <c r="AO184" s="248">
        <v>5</v>
      </c>
      <c r="AP184" s="46">
        <f t="shared" si="34"/>
        <v>465</v>
      </c>
      <c r="AQ184" s="46">
        <f t="shared" si="31"/>
        <v>765</v>
      </c>
      <c r="AR184" s="132" t="s">
        <v>245</v>
      </c>
      <c r="AS184" s="132" t="s">
        <v>2243</v>
      </c>
      <c r="AT184" s="439" t="s">
        <v>364</v>
      </c>
      <c r="AU184" s="261"/>
      <c r="AV184" s="261" t="s">
        <v>783</v>
      </c>
      <c r="AW184" s="261"/>
      <c r="AX184" s="261"/>
      <c r="AY184" s="261"/>
      <c r="AZ184" s="261"/>
      <c r="BA184" s="261"/>
      <c r="BB184" s="261"/>
      <c r="BC184" s="261"/>
      <c r="BD184" s="507">
        <f>SUM(AX184:BC184)</f>
        <v>0</v>
      </c>
      <c r="BE184" s="261"/>
      <c r="BF184" s="261"/>
      <c r="BG184" s="252" t="s">
        <v>691</v>
      </c>
      <c r="BI184" s="285"/>
      <c r="BJ184" s="285"/>
      <c r="BK184" s="285"/>
      <c r="BL184" s="285"/>
      <c r="BM184" s="285"/>
      <c r="BN184" s="285"/>
      <c r="BO184" s="285"/>
      <c r="BP184" s="285"/>
      <c r="BQ184" s="285"/>
      <c r="BR184" s="285"/>
      <c r="BS184" s="285"/>
      <c r="BT184" s="285"/>
      <c r="BU184" s="285"/>
      <c r="BV184" s="285"/>
      <c r="BW184" s="285"/>
      <c r="BX184" s="285"/>
      <c r="BY184" s="285"/>
      <c r="BZ184" s="285"/>
      <c r="CA184" s="285"/>
      <c r="CB184" s="285"/>
      <c r="CC184" s="285"/>
      <c r="CD184" s="285"/>
      <c r="CE184" s="285"/>
      <c r="CF184" s="285"/>
      <c r="CG184" s="285"/>
      <c r="CH184" s="285"/>
      <c r="CI184" s="285"/>
      <c r="CJ184" s="285"/>
      <c r="CK184" s="285"/>
      <c r="CL184" s="285"/>
      <c r="CM184" s="285"/>
      <c r="CN184" s="285"/>
      <c r="CO184" s="285"/>
      <c r="CP184" s="285"/>
      <c r="CQ184" s="285"/>
      <c r="CR184" s="285"/>
      <c r="CS184" s="285"/>
      <c r="CT184" s="285"/>
      <c r="CU184" s="285"/>
      <c r="CV184" s="285"/>
      <c r="CW184" s="285"/>
      <c r="CX184" s="285"/>
      <c r="CY184" s="285"/>
      <c r="CZ184" s="285"/>
      <c r="DA184" s="285"/>
      <c r="DB184" s="285"/>
      <c r="DC184" s="285"/>
      <c r="DD184" s="285"/>
      <c r="DE184" s="285"/>
      <c r="DF184" s="285"/>
      <c r="DG184" s="285"/>
      <c r="DH184" s="285"/>
      <c r="DI184" s="285"/>
      <c r="DJ184" s="285"/>
      <c r="DK184" s="285"/>
      <c r="DL184" s="285"/>
      <c r="DM184" s="285"/>
      <c r="DN184" s="285"/>
      <c r="DO184" s="285"/>
      <c r="DP184" s="285"/>
      <c r="DQ184" s="285"/>
      <c r="DR184" s="285"/>
      <c r="DS184" s="285"/>
      <c r="DT184" s="285"/>
      <c r="DU184" s="285"/>
      <c r="DV184" s="285"/>
      <c r="DW184" s="285"/>
      <c r="DX184" s="285"/>
      <c r="DY184" s="285"/>
      <c r="DZ184" s="285"/>
      <c r="EA184" s="285"/>
      <c r="EB184" s="285"/>
      <c r="EC184" s="285"/>
      <c r="ED184" s="285"/>
      <c r="EE184" s="285"/>
      <c r="EF184" s="285"/>
      <c r="EG184" s="285"/>
      <c r="EH184" s="285"/>
      <c r="EI184" s="285"/>
      <c r="EJ184" s="285"/>
      <c r="EK184" s="285"/>
      <c r="EL184" s="285"/>
      <c r="EM184" s="285"/>
      <c r="EN184" s="285"/>
      <c r="EO184" s="285"/>
      <c r="EP184" s="285"/>
      <c r="EQ184" s="285"/>
      <c r="ER184" s="285"/>
      <c r="ES184" s="285"/>
      <c r="ET184" s="285"/>
      <c r="EU184" s="285"/>
      <c r="EV184" s="285"/>
      <c r="EW184" s="285"/>
      <c r="EX184" s="285"/>
      <c r="EY184" s="285"/>
      <c r="EZ184" s="285"/>
      <c r="FA184" s="285"/>
      <c r="FB184" s="285"/>
      <c r="FC184" s="285"/>
      <c r="FD184" s="285"/>
      <c r="FE184" s="285"/>
      <c r="FF184" s="285"/>
      <c r="FG184" s="285"/>
      <c r="FH184" s="285"/>
      <c r="FI184" s="285"/>
      <c r="FJ184" s="285"/>
      <c r="FK184" s="285"/>
      <c r="FL184" s="285"/>
      <c r="FM184" s="285"/>
      <c r="FN184" s="285"/>
      <c r="FO184" s="285"/>
      <c r="FP184" s="285"/>
      <c r="FQ184" s="285"/>
    </row>
    <row r="185" spans="1:173" s="47" customFormat="1" ht="55.95" customHeight="1">
      <c r="A185" s="46"/>
      <c r="B185" s="46"/>
      <c r="C185" s="109"/>
      <c r="D185" s="46"/>
      <c r="E185" s="114" t="s">
        <v>2152</v>
      </c>
      <c r="F185" s="578" t="s">
        <v>2153</v>
      </c>
      <c r="G185" s="578"/>
      <c r="H185" s="360">
        <v>45964</v>
      </c>
      <c r="I185" s="360"/>
      <c r="J185" s="360"/>
      <c r="K185" s="685"/>
      <c r="L185" s="444" t="s">
        <v>606</v>
      </c>
      <c r="M185" s="715" t="s">
        <v>193</v>
      </c>
      <c r="N185" s="250"/>
      <c r="O185" s="254" t="s">
        <v>114</v>
      </c>
      <c r="P185" s="254" t="s">
        <v>89</v>
      </c>
      <c r="Q185" s="254"/>
      <c r="R185" s="254"/>
      <c r="S185" s="254" t="s">
        <v>2158</v>
      </c>
      <c r="T185" s="254" t="s">
        <v>2158</v>
      </c>
      <c r="U185" s="254"/>
      <c r="V185" s="258" t="s">
        <v>2205</v>
      </c>
      <c r="W185" s="254"/>
      <c r="X185" s="46" t="s">
        <v>77</v>
      </c>
      <c r="Y185" s="46"/>
      <c r="Z185" s="258" t="s">
        <v>108</v>
      </c>
      <c r="AA185" s="248">
        <v>2</v>
      </c>
      <c r="AB185" s="248">
        <v>1</v>
      </c>
      <c r="AC185" s="248">
        <v>2</v>
      </c>
      <c r="AD185" s="248">
        <v>5</v>
      </c>
      <c r="AE185" s="248">
        <v>1</v>
      </c>
      <c r="AF185" s="248">
        <v>1</v>
      </c>
      <c r="AG185" s="248">
        <v>3</v>
      </c>
      <c r="AH185" s="356">
        <f t="shared" si="35"/>
        <v>225</v>
      </c>
      <c r="AI185" s="248"/>
      <c r="AJ185" s="248"/>
      <c r="AK185" s="248"/>
      <c r="AL185" s="248"/>
      <c r="AM185" s="248"/>
      <c r="AN185" s="248"/>
      <c r="AO185" s="248"/>
      <c r="AP185" s="46">
        <f t="shared" si="34"/>
        <v>0</v>
      </c>
      <c r="AQ185" s="46">
        <f t="shared" si="31"/>
        <v>225</v>
      </c>
      <c r="AR185" s="132"/>
      <c r="AS185" s="132"/>
      <c r="AT185" s="439"/>
      <c r="AU185" s="261"/>
      <c r="AV185" s="261"/>
      <c r="AW185" s="261"/>
      <c r="AX185" s="261"/>
      <c r="AY185" s="261"/>
      <c r="AZ185" s="261"/>
      <c r="BA185" s="261"/>
      <c r="BB185" s="261"/>
      <c r="BC185" s="261"/>
      <c r="BD185" s="261"/>
      <c r="BE185" s="261"/>
      <c r="BF185" s="633"/>
      <c r="BG185" s="634" t="s">
        <v>207</v>
      </c>
      <c r="BH185" s="286"/>
    </row>
    <row r="186" spans="1:173" s="47" customFormat="1" ht="52.8">
      <c r="A186" s="46"/>
      <c r="B186" s="46">
        <v>92</v>
      </c>
      <c r="C186" s="46"/>
      <c r="D186" s="46"/>
      <c r="E186" s="107" t="s">
        <v>804</v>
      </c>
      <c r="F186" s="583" t="s">
        <v>805</v>
      </c>
      <c r="G186" s="114"/>
      <c r="H186" s="360">
        <v>45748</v>
      </c>
      <c r="I186" s="421">
        <v>45748</v>
      </c>
      <c r="J186" s="421">
        <v>45800</v>
      </c>
      <c r="K186" s="614">
        <f>J186-I186</f>
        <v>52</v>
      </c>
      <c r="L186" s="613" t="s">
        <v>619</v>
      </c>
      <c r="M186" s="379" t="s">
        <v>68</v>
      </c>
      <c r="N186" s="250"/>
      <c r="O186" s="254" t="s">
        <v>608</v>
      </c>
      <c r="P186" s="254" t="s">
        <v>115</v>
      </c>
      <c r="Q186" s="46"/>
      <c r="R186" s="255" t="s">
        <v>94</v>
      </c>
      <c r="S186" s="254" t="s">
        <v>135</v>
      </c>
      <c r="T186" s="580" t="s">
        <v>135</v>
      </c>
      <c r="U186" s="260"/>
      <c r="V186" s="258" t="s">
        <v>610</v>
      </c>
      <c r="W186" s="260" t="s">
        <v>611</v>
      </c>
      <c r="X186" s="46" t="s">
        <v>77</v>
      </c>
      <c r="Y186" s="254" t="s">
        <v>612</v>
      </c>
      <c r="Z186" s="356" t="s">
        <v>108</v>
      </c>
      <c r="AA186" s="254">
        <v>3</v>
      </c>
      <c r="AB186" s="254">
        <v>5</v>
      </c>
      <c r="AC186" s="254">
        <v>1</v>
      </c>
      <c r="AD186" s="254">
        <v>5</v>
      </c>
      <c r="AE186" s="254">
        <v>0</v>
      </c>
      <c r="AF186" s="254">
        <v>1</v>
      </c>
      <c r="AG186" s="254">
        <v>3</v>
      </c>
      <c r="AH186" s="248">
        <f t="shared" si="35"/>
        <v>270</v>
      </c>
      <c r="AI186" s="46">
        <v>5</v>
      </c>
      <c r="AJ186" s="46">
        <v>5</v>
      </c>
      <c r="AK186" s="46">
        <v>3</v>
      </c>
      <c r="AL186" s="46">
        <v>3</v>
      </c>
      <c r="AM186" s="46">
        <v>5</v>
      </c>
      <c r="AN186" s="46">
        <v>3</v>
      </c>
      <c r="AO186" s="46">
        <v>5</v>
      </c>
      <c r="AP186" s="46">
        <f t="shared" si="34"/>
        <v>435</v>
      </c>
      <c r="AQ186" s="46">
        <f t="shared" si="31"/>
        <v>705</v>
      </c>
      <c r="AR186" s="585" t="s">
        <v>806</v>
      </c>
      <c r="AS186" s="132"/>
      <c r="AT186" s="507" t="s">
        <v>719</v>
      </c>
      <c r="AU186" s="255"/>
      <c r="AV186" s="255" t="s">
        <v>2005</v>
      </c>
      <c r="AW186" s="255"/>
      <c r="AX186" s="255"/>
      <c r="AY186" s="255"/>
      <c r="AZ186" s="255"/>
      <c r="BA186" s="255"/>
      <c r="BB186" s="255"/>
      <c r="BC186" s="255"/>
      <c r="BD186" s="507">
        <f>SUM(AX186:BC186)</f>
        <v>0</v>
      </c>
      <c r="BE186" s="255"/>
      <c r="BF186" s="255"/>
      <c r="BG186" s="252" t="s">
        <v>115</v>
      </c>
    </row>
    <row r="187" spans="1:173" s="47" customFormat="1" ht="34.5" customHeight="1">
      <c r="A187" s="46"/>
      <c r="B187" s="46"/>
      <c r="C187" s="109"/>
      <c r="D187" s="46"/>
      <c r="E187" s="114" t="s">
        <v>2150</v>
      </c>
      <c r="F187" s="578" t="s">
        <v>2162</v>
      </c>
      <c r="G187" s="578"/>
      <c r="H187" s="360">
        <v>45964</v>
      </c>
      <c r="I187" s="360"/>
      <c r="J187" s="360"/>
      <c r="K187" s="685"/>
      <c r="L187" s="444" t="s">
        <v>606</v>
      </c>
      <c r="M187" s="715" t="s">
        <v>193</v>
      </c>
      <c r="N187" s="250"/>
      <c r="O187" s="705" t="s">
        <v>114</v>
      </c>
      <c r="P187" s="254" t="s">
        <v>609</v>
      </c>
      <c r="Q187" s="254" t="s">
        <v>87</v>
      </c>
      <c r="R187" s="254"/>
      <c r="S187" s="254" t="s">
        <v>2158</v>
      </c>
      <c r="T187" s="254" t="s">
        <v>2158</v>
      </c>
      <c r="U187" s="254"/>
      <c r="V187" s="258"/>
      <c r="W187" s="254"/>
      <c r="X187" s="46" t="s">
        <v>77</v>
      </c>
      <c r="Y187" s="46"/>
      <c r="Z187" s="254" t="s">
        <v>2200</v>
      </c>
      <c r="AA187" s="248">
        <v>3</v>
      </c>
      <c r="AB187" s="248">
        <v>1</v>
      </c>
      <c r="AC187" s="248">
        <v>1</v>
      </c>
      <c r="AD187" s="248">
        <v>5</v>
      </c>
      <c r="AE187" s="248">
        <v>1</v>
      </c>
      <c r="AF187" s="248">
        <v>1</v>
      </c>
      <c r="AG187" s="248">
        <v>3</v>
      </c>
      <c r="AH187" s="248">
        <f t="shared" si="35"/>
        <v>225</v>
      </c>
      <c r="AI187" s="248"/>
      <c r="AJ187" s="248"/>
      <c r="AK187" s="248"/>
      <c r="AL187" s="248"/>
      <c r="AM187" s="248"/>
      <c r="AN187" s="248"/>
      <c r="AO187" s="248"/>
      <c r="AP187" s="46">
        <f t="shared" si="34"/>
        <v>0</v>
      </c>
      <c r="AQ187" s="46">
        <f t="shared" si="31"/>
        <v>225</v>
      </c>
      <c r="AR187" s="132" t="s">
        <v>2161</v>
      </c>
      <c r="AS187" s="132"/>
      <c r="AT187" s="439"/>
      <c r="AU187" s="261"/>
      <c r="AV187" s="261"/>
      <c r="AW187" s="261"/>
      <c r="AX187" s="261"/>
      <c r="AY187" s="261"/>
      <c r="AZ187" s="261"/>
      <c r="BA187" s="261"/>
      <c r="BB187" s="261"/>
      <c r="BC187" s="261"/>
      <c r="BD187" s="261"/>
      <c r="BE187" s="261"/>
      <c r="BF187" s="261"/>
      <c r="BG187" s="252" t="s">
        <v>207</v>
      </c>
    </row>
    <row r="188" spans="1:173" s="285" customFormat="1" ht="105.6">
      <c r="A188" s="46"/>
      <c r="B188" s="46">
        <v>98</v>
      </c>
      <c r="C188" s="46"/>
      <c r="D188" s="611"/>
      <c r="E188" s="765" t="s">
        <v>2535</v>
      </c>
      <c r="F188" s="763" t="s">
        <v>920</v>
      </c>
      <c r="G188" s="763" t="s">
        <v>2458</v>
      </c>
      <c r="H188" s="360">
        <v>45833</v>
      </c>
      <c r="I188" s="421">
        <v>45833</v>
      </c>
      <c r="J188" s="421">
        <v>45852</v>
      </c>
      <c r="K188" s="256">
        <f>J188-I188</f>
        <v>19</v>
      </c>
      <c r="L188" s="609" t="s">
        <v>619</v>
      </c>
      <c r="M188" s="730" t="s">
        <v>103</v>
      </c>
      <c r="N188" s="250" t="s">
        <v>86</v>
      </c>
      <c r="O188" s="254" t="s">
        <v>631</v>
      </c>
      <c r="P188" s="254" t="s">
        <v>115</v>
      </c>
      <c r="Q188" s="252" t="s">
        <v>71</v>
      </c>
      <c r="R188" s="254" t="s">
        <v>734</v>
      </c>
      <c r="S188" s="254" t="s">
        <v>867</v>
      </c>
      <c r="T188" s="254" t="s">
        <v>867</v>
      </c>
      <c r="U188" s="254" t="s">
        <v>620</v>
      </c>
      <c r="V188" s="258" t="s">
        <v>610</v>
      </c>
      <c r="W188" s="254" t="s">
        <v>213</v>
      </c>
      <c r="X188" s="46" t="s">
        <v>77</v>
      </c>
      <c r="Y188" s="46" t="s">
        <v>78</v>
      </c>
      <c r="Z188" s="731" t="s">
        <v>108</v>
      </c>
      <c r="AA188" s="46">
        <v>3</v>
      </c>
      <c r="AB188" s="46">
        <v>5</v>
      </c>
      <c r="AC188" s="46">
        <v>2</v>
      </c>
      <c r="AD188" s="46">
        <v>5</v>
      </c>
      <c r="AE188" s="46">
        <v>0</v>
      </c>
      <c r="AF188" s="46">
        <v>3</v>
      </c>
      <c r="AG188" s="46">
        <v>0</v>
      </c>
      <c r="AH188" s="248">
        <f t="shared" si="35"/>
        <v>270</v>
      </c>
      <c r="AI188" s="46">
        <v>5</v>
      </c>
      <c r="AJ188" s="46">
        <v>5</v>
      </c>
      <c r="AK188" s="46">
        <v>4</v>
      </c>
      <c r="AL188" s="46">
        <v>5</v>
      </c>
      <c r="AM188" s="46">
        <v>3</v>
      </c>
      <c r="AN188" s="46">
        <v>5</v>
      </c>
      <c r="AO188" s="46">
        <v>5</v>
      </c>
      <c r="AP188" s="46">
        <f t="shared" si="34"/>
        <v>480</v>
      </c>
      <c r="AQ188" s="46">
        <f t="shared" si="31"/>
        <v>750</v>
      </c>
      <c r="AR188" s="122" t="s">
        <v>921</v>
      </c>
      <c r="AS188" s="122"/>
      <c r="AT188" s="254" t="s">
        <v>908</v>
      </c>
      <c r="AU188" s="261"/>
      <c r="AV188" s="254" t="s">
        <v>1999</v>
      </c>
      <c r="AW188" s="261"/>
      <c r="AX188" s="261"/>
      <c r="AY188" s="261"/>
      <c r="AZ188" s="261"/>
      <c r="BA188" s="261"/>
      <c r="BB188" s="261"/>
      <c r="BC188" s="261"/>
      <c r="BD188" s="507">
        <f>SUM(AX188:BC188)</f>
        <v>0</v>
      </c>
      <c r="BE188" s="261"/>
      <c r="BF188" s="261"/>
      <c r="BG188" s="252" t="s">
        <v>115</v>
      </c>
    </row>
    <row r="189" spans="1:173" s="47" customFormat="1" ht="52.8" customHeight="1">
      <c r="A189" s="46"/>
      <c r="B189" s="46"/>
      <c r="C189" s="109"/>
      <c r="D189" s="46"/>
      <c r="E189" s="107" t="s">
        <v>2149</v>
      </c>
      <c r="F189" s="578" t="s">
        <v>2146</v>
      </c>
      <c r="G189" s="578"/>
      <c r="H189" s="360">
        <v>45964</v>
      </c>
      <c r="I189" s="360"/>
      <c r="J189" s="360"/>
      <c r="K189" s="685"/>
      <c r="L189" s="444" t="s">
        <v>606</v>
      </c>
      <c r="M189" s="715" t="s">
        <v>193</v>
      </c>
      <c r="N189" s="250"/>
      <c r="O189" s="705" t="s">
        <v>114</v>
      </c>
      <c r="P189" s="254" t="s">
        <v>609</v>
      </c>
      <c r="Q189" s="254"/>
      <c r="R189" s="254"/>
      <c r="S189" s="254"/>
      <c r="T189" s="254"/>
      <c r="U189" s="254"/>
      <c r="V189" s="258"/>
      <c r="W189" s="254"/>
      <c r="X189" s="46" t="s">
        <v>77</v>
      </c>
      <c r="Y189" s="46"/>
      <c r="Z189" s="258"/>
      <c r="AA189" s="248">
        <v>3</v>
      </c>
      <c r="AB189" s="248">
        <v>1</v>
      </c>
      <c r="AC189" s="248">
        <v>1</v>
      </c>
      <c r="AD189" s="248">
        <v>5</v>
      </c>
      <c r="AE189" s="248">
        <v>1</v>
      </c>
      <c r="AF189" s="248">
        <v>1</v>
      </c>
      <c r="AG189" s="248">
        <v>3</v>
      </c>
      <c r="AH189" s="248">
        <f t="shared" si="35"/>
        <v>225</v>
      </c>
      <c r="AI189" s="248"/>
      <c r="AJ189" s="248"/>
      <c r="AK189" s="248"/>
      <c r="AL189" s="248"/>
      <c r="AM189" s="248"/>
      <c r="AN189" s="248"/>
      <c r="AO189" s="248"/>
      <c r="AP189" s="46">
        <f t="shared" si="34"/>
        <v>0</v>
      </c>
      <c r="AQ189" s="46">
        <f t="shared" si="31"/>
        <v>225</v>
      </c>
      <c r="AR189" s="132"/>
      <c r="AS189" s="132"/>
      <c r="AT189" s="439"/>
      <c r="AU189" s="261"/>
      <c r="AV189" s="261"/>
      <c r="AW189" s="261"/>
      <c r="AX189" s="261"/>
      <c r="AY189" s="261"/>
      <c r="AZ189" s="261"/>
      <c r="BA189" s="261"/>
      <c r="BB189" s="261"/>
      <c r="BC189" s="261"/>
      <c r="BD189" s="261"/>
      <c r="BE189" s="261"/>
      <c r="BF189" s="261"/>
      <c r="BG189" s="252" t="s">
        <v>207</v>
      </c>
    </row>
    <row r="190" spans="1:173" s="47" customFormat="1" ht="34.5" customHeight="1">
      <c r="A190" s="46"/>
      <c r="B190" s="46"/>
      <c r="C190" s="109"/>
      <c r="D190" s="46"/>
      <c r="E190" s="107" t="s">
        <v>2157</v>
      </c>
      <c r="F190" s="583" t="s">
        <v>2141</v>
      </c>
      <c r="G190" s="114"/>
      <c r="H190" s="360">
        <v>45964</v>
      </c>
      <c r="I190" s="360"/>
      <c r="J190" s="360"/>
      <c r="K190" s="685"/>
      <c r="L190" s="444" t="s">
        <v>606</v>
      </c>
      <c r="M190" s="715" t="s">
        <v>193</v>
      </c>
      <c r="N190" s="250"/>
      <c r="O190" s="705" t="s">
        <v>69</v>
      </c>
      <c r="P190" s="254" t="s">
        <v>609</v>
      </c>
      <c r="Q190" s="254" t="s">
        <v>87</v>
      </c>
      <c r="R190" s="254"/>
      <c r="S190" s="254"/>
      <c r="T190" s="254" t="s">
        <v>2158</v>
      </c>
      <c r="U190" s="254"/>
      <c r="V190" s="258" t="s">
        <v>75</v>
      </c>
      <c r="W190" s="254"/>
      <c r="X190" s="46" t="s">
        <v>77</v>
      </c>
      <c r="Y190" s="46"/>
      <c r="Z190" s="258"/>
      <c r="AA190" s="248">
        <v>3</v>
      </c>
      <c r="AB190" s="248">
        <v>1</v>
      </c>
      <c r="AC190" s="248">
        <v>2</v>
      </c>
      <c r="AD190" s="248">
        <v>5</v>
      </c>
      <c r="AE190" s="248">
        <v>0</v>
      </c>
      <c r="AF190" s="248">
        <v>3</v>
      </c>
      <c r="AG190" s="248">
        <v>5</v>
      </c>
      <c r="AH190" s="248">
        <f t="shared" ref="AH190" si="36">(AA190*$AA$2)+(AB190*$AB$2)+(AC190*$AC$2)+(AD190*$AD$2)+(AE190*$AE$2)+(AF190*$AF$2)+(AG190*$AG$2)</f>
        <v>285</v>
      </c>
      <c r="AI190" s="248">
        <v>3</v>
      </c>
      <c r="AJ190" s="248">
        <v>3</v>
      </c>
      <c r="AK190" s="248">
        <v>2</v>
      </c>
      <c r="AL190" s="248">
        <v>4</v>
      </c>
      <c r="AM190" s="248">
        <v>4</v>
      </c>
      <c r="AN190" s="248">
        <v>3</v>
      </c>
      <c r="AO190" s="248">
        <v>5</v>
      </c>
      <c r="AP190" s="46"/>
      <c r="AQ190" s="46">
        <f t="shared" si="31"/>
        <v>285</v>
      </c>
      <c r="AR190" s="132" t="s">
        <v>2156</v>
      </c>
      <c r="AS190" s="132"/>
      <c r="AT190" s="439"/>
      <c r="AU190" s="261"/>
      <c r="AV190" s="261"/>
      <c r="AW190" s="261"/>
      <c r="AX190" s="261"/>
      <c r="AY190" s="261"/>
      <c r="AZ190" s="261"/>
      <c r="BA190" s="261"/>
      <c r="BB190" s="261"/>
      <c r="BC190" s="261"/>
      <c r="BD190" s="261"/>
      <c r="BE190" s="261"/>
      <c r="BF190" s="261"/>
      <c r="BG190" s="252" t="s">
        <v>207</v>
      </c>
    </row>
    <row r="191" spans="1:173" s="47" customFormat="1" ht="34.5" customHeight="1">
      <c r="A191" s="46"/>
      <c r="B191" s="46"/>
      <c r="C191" s="109"/>
      <c r="D191" s="46"/>
      <c r="E191" s="150" t="s">
        <v>2234</v>
      </c>
      <c r="F191" s="583"/>
      <c r="G191" s="114"/>
      <c r="H191" s="360"/>
      <c r="I191" s="360">
        <v>45962</v>
      </c>
      <c r="J191" s="360"/>
      <c r="K191" s="685"/>
      <c r="L191" s="444" t="s">
        <v>619</v>
      </c>
      <c r="M191" s="715" t="s">
        <v>103</v>
      </c>
      <c r="N191" s="250"/>
      <c r="O191" s="254" t="s">
        <v>608</v>
      </c>
      <c r="P191" s="254" t="s">
        <v>104</v>
      </c>
      <c r="Q191" s="254"/>
      <c r="R191" s="254"/>
      <c r="S191" s="254" t="s">
        <v>135</v>
      </c>
      <c r="T191" s="254"/>
      <c r="U191" s="254"/>
      <c r="V191" s="258" t="s">
        <v>2205</v>
      </c>
      <c r="W191" s="254"/>
      <c r="X191" s="46" t="s">
        <v>77</v>
      </c>
      <c r="Y191" s="46" t="s">
        <v>150</v>
      </c>
      <c r="Z191" s="379" t="s">
        <v>108</v>
      </c>
      <c r="AA191" s="248">
        <v>5</v>
      </c>
      <c r="AB191" s="248">
        <v>5</v>
      </c>
      <c r="AC191" s="248">
        <v>3</v>
      </c>
      <c r="AD191" s="248">
        <v>5</v>
      </c>
      <c r="AE191" s="248">
        <v>3</v>
      </c>
      <c r="AF191" s="248">
        <v>3</v>
      </c>
      <c r="AG191" s="248">
        <v>3</v>
      </c>
      <c r="AH191" s="248">
        <f t="shared" ref="AH191:AH193" si="37">(AA191*$AA$2)+(AB191*$AB$2)+(AC191*$AC$2)+(AD191*$AD$2)+(AE191*$AE$2)+(AF191*$AF$2)+(AG191*$AG$2)</f>
        <v>405</v>
      </c>
      <c r="AI191" s="248"/>
      <c r="AJ191" s="248"/>
      <c r="AK191" s="248"/>
      <c r="AL191" s="248"/>
      <c r="AM191" s="248"/>
      <c r="AN191" s="248"/>
      <c r="AO191" s="248"/>
      <c r="AP191" s="46">
        <f t="shared" ref="AP191:AP197" si="38">(AI191*$AI$2)+(AJ191*$AJ$2)+(AK191*$AK$2)+(AL191*$AL$2)+(AM191*$AM$2)+(AN191*$AN$2)+(AO191*$AO$2)</f>
        <v>0</v>
      </c>
      <c r="AQ191" s="46"/>
      <c r="AR191" s="132"/>
      <c r="AS191" s="132"/>
      <c r="AT191" s="439"/>
      <c r="AU191" s="261"/>
      <c r="AV191" s="261"/>
      <c r="AW191" s="261"/>
      <c r="AX191" s="261"/>
      <c r="AY191" s="261"/>
      <c r="AZ191" s="261"/>
      <c r="BA191" s="261"/>
      <c r="BB191" s="261"/>
      <c r="BC191" s="261"/>
      <c r="BD191" s="261"/>
      <c r="BE191" s="261"/>
      <c r="BF191" s="400"/>
      <c r="BG191" s="357"/>
      <c r="BH191" s="287"/>
    </row>
    <row r="192" spans="1:173" s="47" customFormat="1" ht="39.6">
      <c r="A192" s="46"/>
      <c r="B192" s="46">
        <v>125</v>
      </c>
      <c r="C192" s="46"/>
      <c r="D192" s="46"/>
      <c r="E192" s="107" t="s">
        <v>536</v>
      </c>
      <c r="F192" s="583" t="s">
        <v>537</v>
      </c>
      <c r="G192" s="597"/>
      <c r="H192" s="360">
        <v>45627</v>
      </c>
      <c r="I192" s="360"/>
      <c r="J192" s="256"/>
      <c r="K192" s="256"/>
      <c r="L192" s="444" t="s">
        <v>691</v>
      </c>
      <c r="M192" s="715" t="s">
        <v>103</v>
      </c>
      <c r="N192" s="250"/>
      <c r="O192" s="254" t="s">
        <v>69</v>
      </c>
      <c r="P192" s="254" t="s">
        <v>692</v>
      </c>
      <c r="Q192" s="254" t="s">
        <v>133</v>
      </c>
      <c r="R192" s="254"/>
      <c r="S192" s="254" t="s">
        <v>538</v>
      </c>
      <c r="T192" s="254" t="s">
        <v>538</v>
      </c>
      <c r="U192" s="254"/>
      <c r="V192" s="258" t="s">
        <v>610</v>
      </c>
      <c r="W192" s="254"/>
      <c r="X192" s="46" t="s">
        <v>77</v>
      </c>
      <c r="Y192" s="46" t="s">
        <v>138</v>
      </c>
      <c r="Z192" s="258" t="s">
        <v>108</v>
      </c>
      <c r="AA192" s="46"/>
      <c r="AB192" s="46"/>
      <c r="AC192" s="46"/>
      <c r="AD192" s="46"/>
      <c r="AE192" s="46"/>
      <c r="AF192" s="46"/>
      <c r="AG192" s="46"/>
      <c r="AH192" s="248">
        <f t="shared" si="37"/>
        <v>0</v>
      </c>
      <c r="AI192" s="46"/>
      <c r="AJ192" s="46"/>
      <c r="AK192" s="46"/>
      <c r="AL192" s="46"/>
      <c r="AM192" s="46"/>
      <c r="AN192" s="46"/>
      <c r="AO192" s="46"/>
      <c r="AP192" s="46">
        <f t="shared" si="38"/>
        <v>0</v>
      </c>
      <c r="AQ192" s="46">
        <f>AP192+AH192</f>
        <v>0</v>
      </c>
      <c r="AR192" s="132" t="s">
        <v>539</v>
      </c>
      <c r="AS192" s="132" t="s">
        <v>727</v>
      </c>
      <c r="AT192" s="254"/>
      <c r="AU192" s="46"/>
      <c r="AV192" s="46"/>
      <c r="AW192" s="46"/>
      <c r="AX192" s="46"/>
      <c r="AY192" s="46"/>
      <c r="AZ192" s="46"/>
      <c r="BA192" s="46"/>
      <c r="BB192" s="46"/>
      <c r="BC192" s="46"/>
      <c r="BD192" s="507">
        <f>SUM(AX192:BC192)</f>
        <v>0</v>
      </c>
      <c r="BE192" s="46"/>
      <c r="BF192" s="46"/>
      <c r="BG192" s="252" t="s">
        <v>207</v>
      </c>
      <c r="BI192" s="285"/>
      <c r="BJ192" s="285"/>
      <c r="BK192" s="285"/>
      <c r="BL192" s="285"/>
      <c r="BM192" s="285"/>
      <c r="BN192" s="285"/>
      <c r="BO192" s="285"/>
      <c r="BP192" s="285"/>
      <c r="BQ192" s="285"/>
      <c r="BR192" s="285"/>
      <c r="BS192" s="285"/>
      <c r="BT192" s="285"/>
      <c r="BU192" s="285"/>
      <c r="BV192" s="285"/>
      <c r="BW192" s="285"/>
      <c r="BX192" s="285"/>
      <c r="BY192" s="285"/>
      <c r="BZ192" s="285"/>
      <c r="CA192" s="285"/>
      <c r="CB192" s="285"/>
      <c r="CC192" s="285"/>
      <c r="CD192" s="285"/>
      <c r="CE192" s="285"/>
      <c r="CF192" s="285"/>
      <c r="CG192" s="285"/>
      <c r="CH192" s="285"/>
      <c r="CI192" s="285"/>
      <c r="CJ192" s="285"/>
      <c r="CK192" s="285"/>
      <c r="CL192" s="285"/>
      <c r="CM192" s="285"/>
      <c r="CN192" s="285"/>
      <c r="CO192" s="285"/>
      <c r="CP192" s="285"/>
      <c r="CQ192" s="285"/>
      <c r="CR192" s="285"/>
      <c r="CS192" s="285"/>
      <c r="CT192" s="285"/>
      <c r="CU192" s="285"/>
      <c r="CV192" s="285"/>
      <c r="CW192" s="285"/>
      <c r="CX192" s="285"/>
      <c r="CY192" s="285"/>
      <c r="CZ192" s="285"/>
      <c r="DA192" s="285"/>
      <c r="DB192" s="285"/>
      <c r="DC192" s="285"/>
      <c r="DD192" s="285"/>
      <c r="DE192" s="285"/>
      <c r="DF192" s="285"/>
      <c r="DG192" s="285"/>
      <c r="DH192" s="285"/>
      <c r="DI192" s="285"/>
      <c r="DJ192" s="285"/>
      <c r="DK192" s="285"/>
      <c r="DL192" s="285"/>
      <c r="DM192" s="285"/>
      <c r="DN192" s="285"/>
      <c r="DO192" s="285"/>
      <c r="DP192" s="285"/>
      <c r="DQ192" s="285"/>
      <c r="DR192" s="285"/>
      <c r="DS192" s="285"/>
      <c r="DT192" s="285"/>
      <c r="DU192" s="285"/>
      <c r="DV192" s="285"/>
      <c r="DW192" s="285"/>
      <c r="DX192" s="285"/>
      <c r="DY192" s="285"/>
      <c r="DZ192" s="285"/>
      <c r="EA192" s="285"/>
      <c r="EB192" s="285"/>
      <c r="EC192" s="285"/>
      <c r="ED192" s="285"/>
      <c r="EE192" s="285"/>
      <c r="EF192" s="285"/>
      <c r="EG192" s="285"/>
      <c r="EH192" s="285"/>
      <c r="EI192" s="285"/>
      <c r="EJ192" s="285"/>
      <c r="EK192" s="285"/>
      <c r="EL192" s="285"/>
      <c r="EM192" s="285"/>
      <c r="EN192" s="285"/>
      <c r="EO192" s="285"/>
      <c r="EP192" s="285"/>
      <c r="EQ192" s="285"/>
      <c r="ER192" s="285"/>
      <c r="ES192" s="285"/>
      <c r="ET192" s="285"/>
      <c r="EU192" s="285"/>
      <c r="EV192" s="285"/>
      <c r="EW192" s="285"/>
      <c r="EX192" s="285"/>
      <c r="EY192" s="285"/>
      <c r="EZ192" s="285"/>
      <c r="FA192" s="285"/>
      <c r="FB192" s="285"/>
      <c r="FC192" s="285"/>
      <c r="FD192" s="285"/>
      <c r="FE192" s="285"/>
      <c r="FF192" s="285"/>
      <c r="FG192" s="285"/>
      <c r="FH192" s="285"/>
      <c r="FI192" s="285"/>
      <c r="FJ192" s="285"/>
      <c r="FK192" s="285"/>
      <c r="FL192" s="285"/>
      <c r="FM192" s="285"/>
      <c r="FN192" s="285"/>
      <c r="FO192" s="285"/>
      <c r="FP192" s="285"/>
      <c r="FQ192" s="285"/>
    </row>
    <row r="193" spans="1:60" s="47" customFormat="1" ht="23.1" customHeight="1">
      <c r="A193" s="46"/>
      <c r="B193" s="46"/>
      <c r="C193" s="109"/>
      <c r="D193" s="46"/>
      <c r="E193" s="480" t="s">
        <v>2256</v>
      </c>
      <c r="F193" s="114" t="s">
        <v>2257</v>
      </c>
      <c r="G193" s="114"/>
      <c r="H193" s="360">
        <v>45966</v>
      </c>
      <c r="I193" s="360">
        <v>45967</v>
      </c>
      <c r="J193" s="360">
        <v>45991</v>
      </c>
      <c r="K193" s="256">
        <f ca="1">TODAY()-I193</f>
        <v>26</v>
      </c>
      <c r="L193" s="444" t="s">
        <v>619</v>
      </c>
      <c r="M193" s="715" t="s">
        <v>85</v>
      </c>
      <c r="N193" s="250"/>
      <c r="O193" s="254" t="s">
        <v>608</v>
      </c>
      <c r="P193" s="254" t="s">
        <v>104</v>
      </c>
      <c r="Q193" s="254"/>
      <c r="R193" s="254" t="s">
        <v>612</v>
      </c>
      <c r="S193" s="254"/>
      <c r="T193" s="254" t="s">
        <v>97</v>
      </c>
      <c r="U193" s="254"/>
      <c r="V193" s="258"/>
      <c r="W193" s="254"/>
      <c r="X193" s="46" t="s">
        <v>77</v>
      </c>
      <c r="Y193" s="46" t="s">
        <v>612</v>
      </c>
      <c r="Z193" s="258"/>
      <c r="AA193" s="248"/>
      <c r="AB193" s="248"/>
      <c r="AC193" s="248"/>
      <c r="AD193" s="248"/>
      <c r="AE193" s="248"/>
      <c r="AF193" s="248"/>
      <c r="AG193" s="248"/>
      <c r="AH193" s="248">
        <f t="shared" si="37"/>
        <v>0</v>
      </c>
      <c r="AI193" s="248"/>
      <c r="AJ193" s="248"/>
      <c r="AK193" s="248"/>
      <c r="AL193" s="248"/>
      <c r="AM193" s="248"/>
      <c r="AN193" s="248"/>
      <c r="AO193" s="248"/>
      <c r="AP193" s="46">
        <f t="shared" si="38"/>
        <v>0</v>
      </c>
      <c r="AQ193" s="46"/>
      <c r="AR193" s="132"/>
      <c r="AS193" s="132"/>
      <c r="AT193" s="439"/>
      <c r="AU193" s="261"/>
      <c r="AV193" s="261"/>
      <c r="AW193" s="261"/>
      <c r="AX193" s="261"/>
      <c r="AY193" s="261"/>
      <c r="AZ193" s="261"/>
      <c r="BA193" s="261"/>
      <c r="BB193" s="261"/>
      <c r="BC193" s="261"/>
      <c r="BD193" s="261"/>
      <c r="BE193" s="261"/>
      <c r="BF193" s="633"/>
      <c r="BG193" s="634"/>
      <c r="BH193" s="286"/>
    </row>
    <row r="194" spans="1:60" s="47" customFormat="1" ht="34.5" customHeight="1">
      <c r="A194" s="46"/>
      <c r="B194" s="46"/>
      <c r="C194" s="109"/>
      <c r="D194" s="46"/>
      <c r="E194" s="150" t="s">
        <v>2226</v>
      </c>
      <c r="F194" s="583"/>
      <c r="G194" s="114"/>
      <c r="H194" s="360"/>
      <c r="I194" s="360">
        <v>45962</v>
      </c>
      <c r="J194" s="360"/>
      <c r="K194" s="685"/>
      <c r="L194" s="444" t="s">
        <v>619</v>
      </c>
      <c r="M194" s="715" t="s">
        <v>103</v>
      </c>
      <c r="N194" s="250"/>
      <c r="O194" s="254" t="s">
        <v>608</v>
      </c>
      <c r="P194" s="254" t="s">
        <v>104</v>
      </c>
      <c r="Q194" s="254"/>
      <c r="R194" s="254"/>
      <c r="S194" s="254" t="s">
        <v>135</v>
      </c>
      <c r="T194" s="254"/>
      <c r="U194" s="254"/>
      <c r="V194" s="258" t="s">
        <v>2205</v>
      </c>
      <c r="W194" s="254"/>
      <c r="X194" s="46" t="s">
        <v>77</v>
      </c>
      <c r="Y194" s="46" t="s">
        <v>138</v>
      </c>
      <c r="Z194" s="258"/>
      <c r="AA194" s="248"/>
      <c r="AB194" s="248"/>
      <c r="AC194" s="248"/>
      <c r="AD194" s="248"/>
      <c r="AE194" s="248"/>
      <c r="AF194" s="248"/>
      <c r="AG194" s="248"/>
      <c r="AH194" s="248"/>
      <c r="AI194" s="248"/>
      <c r="AJ194" s="248"/>
      <c r="AK194" s="248"/>
      <c r="AL194" s="248"/>
      <c r="AM194" s="248"/>
      <c r="AN194" s="248"/>
      <c r="AO194" s="248"/>
      <c r="AP194" s="46">
        <f t="shared" si="38"/>
        <v>0</v>
      </c>
      <c r="AQ194" s="46"/>
      <c r="AR194" s="132"/>
      <c r="AS194" s="132"/>
      <c r="AT194" s="439"/>
      <c r="AU194" s="261"/>
      <c r="AV194" s="261"/>
      <c r="AW194" s="261"/>
      <c r="AX194" s="261"/>
      <c r="AY194" s="261"/>
      <c r="AZ194" s="261"/>
      <c r="BA194" s="261"/>
      <c r="BB194" s="261"/>
      <c r="BC194" s="261"/>
      <c r="BD194" s="261"/>
      <c r="BE194" s="261"/>
      <c r="BF194" s="261"/>
      <c r="BG194" s="252"/>
    </row>
    <row r="195" spans="1:60" s="47" customFormat="1" ht="22.8">
      <c r="A195" s="46"/>
      <c r="B195" s="46"/>
      <c r="C195" s="109"/>
      <c r="D195" s="46"/>
      <c r="E195" s="150" t="s">
        <v>2227</v>
      </c>
      <c r="F195" s="583"/>
      <c r="G195" s="114"/>
      <c r="H195" s="360"/>
      <c r="I195" s="360">
        <v>45962</v>
      </c>
      <c r="J195" s="360"/>
      <c r="K195" s="685"/>
      <c r="L195" s="444" t="s">
        <v>619</v>
      </c>
      <c r="M195" s="247" t="s">
        <v>103</v>
      </c>
      <c r="N195" s="250"/>
      <c r="O195" s="254" t="s">
        <v>608</v>
      </c>
      <c r="P195" s="254" t="s">
        <v>104</v>
      </c>
      <c r="Q195" s="254"/>
      <c r="R195" s="254"/>
      <c r="S195" s="254" t="s">
        <v>135</v>
      </c>
      <c r="T195" s="254"/>
      <c r="U195" s="254"/>
      <c r="V195" s="254" t="s">
        <v>2205</v>
      </c>
      <c r="W195" s="254"/>
      <c r="X195" s="46" t="s">
        <v>77</v>
      </c>
      <c r="Y195" s="46"/>
      <c r="Z195" s="254"/>
      <c r="AA195" s="248"/>
      <c r="AB195" s="248"/>
      <c r="AC195" s="248"/>
      <c r="AD195" s="248"/>
      <c r="AE195" s="248"/>
      <c r="AF195" s="248"/>
      <c r="AG195" s="248"/>
      <c r="AH195" s="248"/>
      <c r="AI195" s="248"/>
      <c r="AJ195" s="248"/>
      <c r="AK195" s="248"/>
      <c r="AL195" s="248"/>
      <c r="AM195" s="248"/>
      <c r="AN195" s="248"/>
      <c r="AO195" s="248"/>
      <c r="AP195" s="46">
        <f t="shared" si="38"/>
        <v>0</v>
      </c>
      <c r="AQ195" s="46"/>
      <c r="AR195" s="132"/>
      <c r="AS195" s="132"/>
      <c r="AT195" s="439"/>
      <c r="AU195" s="261"/>
      <c r="AV195" s="261"/>
      <c r="AW195" s="261"/>
      <c r="AX195" s="261"/>
      <c r="AY195" s="261"/>
      <c r="AZ195" s="261"/>
      <c r="BA195" s="261"/>
      <c r="BB195" s="261"/>
      <c r="BC195" s="261"/>
      <c r="BD195" s="261"/>
      <c r="BE195" s="261"/>
      <c r="BF195" s="261"/>
      <c r="BG195" s="252"/>
    </row>
    <row r="196" spans="1:60" s="285" customFormat="1" ht="118.8">
      <c r="A196" s="46"/>
      <c r="B196" s="46"/>
      <c r="C196" s="109"/>
      <c r="D196" s="46"/>
      <c r="E196" s="771" t="s">
        <v>2229</v>
      </c>
      <c r="F196" s="774" t="s">
        <v>2399</v>
      </c>
      <c r="G196" s="777" t="s">
        <v>2400</v>
      </c>
      <c r="H196" s="360"/>
      <c r="I196" s="360">
        <v>45962</v>
      </c>
      <c r="J196" s="360"/>
      <c r="K196" s="685"/>
      <c r="L196" s="444" t="s">
        <v>619</v>
      </c>
      <c r="M196" s="247" t="s">
        <v>103</v>
      </c>
      <c r="N196" s="250"/>
      <c r="O196" s="254" t="s">
        <v>608</v>
      </c>
      <c r="P196" s="254" t="s">
        <v>104</v>
      </c>
      <c r="Q196" s="254"/>
      <c r="R196" s="254"/>
      <c r="S196" s="254" t="s">
        <v>135</v>
      </c>
      <c r="T196" s="254"/>
      <c r="U196" s="254"/>
      <c r="V196" s="254" t="s">
        <v>2205</v>
      </c>
      <c r="W196" s="254"/>
      <c r="X196" s="46" t="s">
        <v>77</v>
      </c>
      <c r="Y196" s="46" t="s">
        <v>78</v>
      </c>
      <c r="Z196" s="254" t="s">
        <v>2235</v>
      </c>
      <c r="AA196" s="248"/>
      <c r="AB196" s="248"/>
      <c r="AC196" s="248"/>
      <c r="AD196" s="248"/>
      <c r="AE196" s="248"/>
      <c r="AF196" s="248"/>
      <c r="AG196" s="248"/>
      <c r="AH196" s="248"/>
      <c r="AI196" s="248"/>
      <c r="AJ196" s="248"/>
      <c r="AK196" s="248"/>
      <c r="AL196" s="248"/>
      <c r="AM196" s="248"/>
      <c r="AN196" s="248"/>
      <c r="AO196" s="248"/>
      <c r="AP196" s="46">
        <f t="shared" si="38"/>
        <v>0</v>
      </c>
      <c r="AQ196" s="46"/>
      <c r="AR196" s="132"/>
      <c r="AS196" s="132"/>
      <c r="AT196" s="439"/>
      <c r="AU196" s="261"/>
      <c r="AV196" s="261"/>
      <c r="AW196" s="261"/>
      <c r="AX196" s="261"/>
      <c r="AY196" s="261"/>
      <c r="AZ196" s="261"/>
      <c r="BA196" s="261"/>
      <c r="BB196" s="261"/>
      <c r="BC196" s="261"/>
      <c r="BD196" s="261"/>
      <c r="BE196" s="261"/>
      <c r="BF196" s="261"/>
      <c r="BG196" s="252"/>
    </row>
    <row r="197" spans="1:60" s="47" customFormat="1" ht="123.6" customHeight="1">
      <c r="A197" s="46"/>
      <c r="B197" s="46"/>
      <c r="C197" s="109"/>
      <c r="D197" s="46"/>
      <c r="E197" s="480" t="s">
        <v>2258</v>
      </c>
      <c r="F197" s="114" t="s">
        <v>2262</v>
      </c>
      <c r="G197" s="114"/>
      <c r="H197" s="360">
        <v>45979</v>
      </c>
      <c r="I197" s="360" t="s">
        <v>70</v>
      </c>
      <c r="J197" s="360" t="s">
        <v>70</v>
      </c>
      <c r="K197" s="256"/>
      <c r="L197" s="444"/>
      <c r="M197" s="247" t="s">
        <v>2259</v>
      </c>
      <c r="N197" s="250"/>
      <c r="O197" s="254"/>
      <c r="P197" s="254"/>
      <c r="Q197" s="254"/>
      <c r="R197" s="254"/>
      <c r="S197" s="254" t="s">
        <v>105</v>
      </c>
      <c r="T197" s="254" t="s">
        <v>338</v>
      </c>
      <c r="U197" s="254"/>
      <c r="V197" s="254" t="s">
        <v>2260</v>
      </c>
      <c r="W197" s="254" t="s">
        <v>2259</v>
      </c>
      <c r="X197" s="46" t="s">
        <v>2261</v>
      </c>
      <c r="Y197" s="46"/>
      <c r="Z197" s="254"/>
      <c r="AA197" s="248">
        <v>5</v>
      </c>
      <c r="AB197" s="248">
        <v>5</v>
      </c>
      <c r="AC197" s="248">
        <v>5</v>
      </c>
      <c r="AD197" s="248">
        <v>5</v>
      </c>
      <c r="AE197" s="248">
        <v>4</v>
      </c>
      <c r="AF197" s="248">
        <v>3</v>
      </c>
      <c r="AG197" s="248">
        <v>3</v>
      </c>
      <c r="AH197" s="248">
        <f>(AA197*$AA$2)+(AB197*$AB$2)+(AC197*$AC$2)+(AD197*$AD$2)+(AE197*$AE$2)+(AF197*$AF$2)+(AG197*$AG$2)</f>
        <v>450</v>
      </c>
      <c r="AI197" s="248">
        <v>5</v>
      </c>
      <c r="AJ197" s="248">
        <v>5</v>
      </c>
      <c r="AK197" s="248">
        <v>2</v>
      </c>
      <c r="AL197" s="248">
        <v>3</v>
      </c>
      <c r="AM197" s="248">
        <v>3</v>
      </c>
      <c r="AN197" s="248">
        <v>5</v>
      </c>
      <c r="AO197" s="248">
        <v>3</v>
      </c>
      <c r="AP197" s="46">
        <f t="shared" si="38"/>
        <v>390</v>
      </c>
      <c r="AQ197" s="46"/>
      <c r="AR197" s="132" t="s">
        <v>2263</v>
      </c>
      <c r="AS197" s="132" t="s">
        <v>2264</v>
      </c>
      <c r="AT197" s="439" t="s">
        <v>70</v>
      </c>
      <c r="AU197" s="261"/>
      <c r="AV197" s="261" t="s">
        <v>174</v>
      </c>
      <c r="AW197" s="261"/>
      <c r="AX197" s="261"/>
      <c r="AY197" s="261"/>
      <c r="AZ197" s="261"/>
      <c r="BA197" s="261"/>
      <c r="BB197" s="261"/>
      <c r="BC197" s="261"/>
      <c r="BD197" s="261"/>
      <c r="BE197" s="261" t="s">
        <v>2265</v>
      </c>
      <c r="BF197" s="261"/>
      <c r="BG197" s="252" t="s">
        <v>207</v>
      </c>
    </row>
    <row r="198" spans="1:60" s="47" customFormat="1">
      <c r="A198" s="46"/>
      <c r="B198" s="46"/>
      <c r="C198" s="109"/>
      <c r="D198" s="46"/>
      <c r="E198" s="480"/>
      <c r="F198" s="114"/>
      <c r="G198" s="114"/>
      <c r="H198" s="360"/>
      <c r="I198" s="360"/>
      <c r="J198" s="360"/>
      <c r="K198" s="256"/>
      <c r="L198" s="444"/>
      <c r="M198" s="247"/>
      <c r="N198" s="250"/>
      <c r="O198" s="254"/>
      <c r="P198" s="254"/>
      <c r="Q198" s="254"/>
      <c r="R198" s="254"/>
      <c r="S198" s="254"/>
      <c r="T198" s="254"/>
      <c r="U198" s="254"/>
      <c r="V198" s="254"/>
      <c r="W198" s="254"/>
      <c r="X198" s="46"/>
      <c r="Y198" s="46"/>
      <c r="Z198" s="254"/>
      <c r="AA198" s="248"/>
      <c r="AB198" s="248"/>
      <c r="AC198" s="248"/>
      <c r="AD198" s="248"/>
      <c r="AE198" s="248"/>
      <c r="AF198" s="248"/>
      <c r="AG198" s="248"/>
      <c r="AH198" s="248"/>
      <c r="AI198" s="248"/>
      <c r="AJ198" s="248"/>
      <c r="AK198" s="248"/>
      <c r="AL198" s="248"/>
      <c r="AM198" s="248"/>
      <c r="AN198" s="248"/>
      <c r="AO198" s="248"/>
      <c r="AP198" s="46">
        <f t="shared" ref="AP198:AP199" si="39">(AI198*$AI$2)+(AJ198*$AJ$2)+(AK198*$AK$2)+(AL198*$AL$2)+(AM198*$AM$2)+(AN198*$AN$2)+(AO198*$AO$2)</f>
        <v>0</v>
      </c>
      <c r="AQ198" s="46"/>
      <c r="AR198" s="132"/>
      <c r="AS198" s="132"/>
      <c r="AT198" s="439"/>
      <c r="AU198" s="261"/>
      <c r="AV198" s="261"/>
      <c r="AW198" s="261"/>
      <c r="AX198" s="261"/>
      <c r="AY198" s="261"/>
      <c r="AZ198" s="261"/>
      <c r="BA198" s="261"/>
      <c r="BB198" s="261"/>
      <c r="BC198" s="261"/>
      <c r="BD198" s="261"/>
      <c r="BE198" s="261"/>
      <c r="BF198" s="261"/>
      <c r="BG198" s="252"/>
    </row>
    <row r="199" spans="1:60" s="47" customFormat="1" ht="13.95" customHeight="1">
      <c r="A199" s="46"/>
      <c r="B199" s="46"/>
      <c r="C199" s="109"/>
      <c r="D199" s="46"/>
      <c r="E199" s="480"/>
      <c r="F199" s="114"/>
      <c r="G199" s="114"/>
      <c r="H199" s="360"/>
      <c r="I199" s="360"/>
      <c r="J199" s="360"/>
      <c r="K199" s="256"/>
      <c r="L199" s="444"/>
      <c r="M199" s="247"/>
      <c r="N199" s="250"/>
      <c r="O199" s="254"/>
      <c r="P199" s="254"/>
      <c r="Q199" s="254"/>
      <c r="R199" s="254"/>
      <c r="S199" s="254"/>
      <c r="T199" s="254"/>
      <c r="U199" s="254"/>
      <c r="V199" s="254"/>
      <c r="W199" s="254"/>
      <c r="X199" s="46"/>
      <c r="Y199" s="46"/>
      <c r="Z199" s="254"/>
      <c r="AA199" s="248"/>
      <c r="AB199" s="248"/>
      <c r="AC199" s="248"/>
      <c r="AD199" s="248"/>
      <c r="AE199" s="248"/>
      <c r="AF199" s="248"/>
      <c r="AG199" s="248"/>
      <c r="AH199" s="248"/>
      <c r="AI199" s="248"/>
      <c r="AJ199" s="248"/>
      <c r="AK199" s="248"/>
      <c r="AL199" s="248"/>
      <c r="AM199" s="248"/>
      <c r="AN199" s="248"/>
      <c r="AO199" s="248"/>
      <c r="AP199" s="46">
        <f t="shared" si="39"/>
        <v>0</v>
      </c>
      <c r="AQ199" s="46"/>
      <c r="AR199" s="132"/>
      <c r="AS199" s="132"/>
      <c r="AT199" s="439"/>
      <c r="AU199" s="261"/>
      <c r="AV199" s="261"/>
      <c r="AW199" s="261"/>
      <c r="AX199" s="261"/>
      <c r="AY199" s="261"/>
      <c r="AZ199" s="261"/>
      <c r="BA199" s="261"/>
      <c r="BB199" s="261"/>
      <c r="BC199" s="261"/>
      <c r="BD199" s="261"/>
      <c r="BE199" s="261"/>
      <c r="BF199" s="261"/>
      <c r="BG199" s="252"/>
    </row>
    <row r="200" spans="1:60" s="47" customFormat="1" ht="22.8">
      <c r="A200" s="46"/>
      <c r="B200" s="46"/>
      <c r="C200" s="109"/>
      <c r="D200" s="46"/>
      <c r="E200" s="786" t="s">
        <v>2547</v>
      </c>
      <c r="F200" s="763"/>
      <c r="G200" s="763"/>
      <c r="H200" s="360">
        <v>45964</v>
      </c>
      <c r="I200" s="360"/>
      <c r="J200" s="360"/>
      <c r="K200" s="256"/>
      <c r="L200" s="444" t="s">
        <v>606</v>
      </c>
      <c r="M200" s="247"/>
      <c r="N200" s="250"/>
      <c r="O200" s="705" t="s">
        <v>114</v>
      </c>
      <c r="P200" s="254" t="s">
        <v>609</v>
      </c>
      <c r="Q200" s="254"/>
      <c r="R200" s="254"/>
      <c r="S200" s="254" t="s">
        <v>97</v>
      </c>
      <c r="T200" s="254"/>
      <c r="U200" s="254"/>
      <c r="V200" s="254"/>
      <c r="W200" s="254"/>
      <c r="X200" s="46"/>
      <c r="Y200" s="46"/>
      <c r="Z200" s="254"/>
      <c r="AA200" s="248"/>
      <c r="AB200" s="248"/>
      <c r="AC200" s="248"/>
      <c r="AD200" s="248"/>
      <c r="AE200" s="248"/>
      <c r="AF200" s="248"/>
      <c r="AG200" s="248"/>
      <c r="AH200" s="248"/>
      <c r="AI200" s="248"/>
      <c r="AJ200" s="248"/>
      <c r="AK200" s="248"/>
      <c r="AL200" s="248"/>
      <c r="AM200" s="248"/>
      <c r="AN200" s="248"/>
      <c r="AO200" s="248"/>
      <c r="AP200" s="46"/>
      <c r="AQ200" s="46">
        <f>AP200+AH200</f>
        <v>0</v>
      </c>
      <c r="AR200" s="132"/>
      <c r="AS200" s="132"/>
      <c r="AT200" s="439"/>
      <c r="AU200" s="261"/>
      <c r="AV200" s="261"/>
      <c r="AW200" s="261"/>
      <c r="AX200" s="261"/>
      <c r="AY200" s="261"/>
      <c r="AZ200" s="261"/>
      <c r="BA200" s="261"/>
      <c r="BB200" s="261"/>
      <c r="BC200" s="261"/>
      <c r="BD200" s="261"/>
      <c r="BE200" s="261"/>
      <c r="BF200" s="261"/>
      <c r="BG200" s="252"/>
    </row>
    <row r="201" spans="1:60" s="47" customFormat="1" ht="22.8">
      <c r="A201" s="46"/>
      <c r="B201" s="46"/>
      <c r="C201" s="109"/>
      <c r="D201" s="46"/>
      <c r="E201" s="786" t="s">
        <v>2548</v>
      </c>
      <c r="F201" s="114"/>
      <c r="G201" s="114"/>
      <c r="H201" s="360">
        <v>45964</v>
      </c>
      <c r="I201" s="360"/>
      <c r="J201" s="360"/>
      <c r="K201" s="256"/>
      <c r="L201" s="444" t="s">
        <v>606</v>
      </c>
      <c r="M201" s="247"/>
      <c r="N201" s="250"/>
      <c r="O201" s="705" t="s">
        <v>114</v>
      </c>
      <c r="P201" s="254" t="s">
        <v>609</v>
      </c>
      <c r="Q201" s="254"/>
      <c r="R201" s="254"/>
      <c r="S201" s="254" t="s">
        <v>97</v>
      </c>
      <c r="T201" s="254"/>
      <c r="U201" s="254"/>
      <c r="V201" s="254"/>
      <c r="W201" s="254"/>
      <c r="X201" s="46"/>
      <c r="Y201" s="46"/>
      <c r="Z201" s="254"/>
      <c r="AA201" s="248"/>
      <c r="AB201" s="248"/>
      <c r="AC201" s="248"/>
      <c r="AD201" s="248"/>
      <c r="AE201" s="248"/>
      <c r="AF201" s="248"/>
      <c r="AG201" s="248"/>
      <c r="AH201" s="248"/>
      <c r="AI201" s="248"/>
      <c r="AJ201" s="248"/>
      <c r="AK201" s="248"/>
      <c r="AL201" s="248"/>
      <c r="AM201" s="248"/>
      <c r="AN201" s="248"/>
      <c r="AO201" s="248"/>
      <c r="AP201" s="46"/>
      <c r="AQ201" s="46">
        <f>AP201+AH201</f>
        <v>0</v>
      </c>
      <c r="AR201" s="132"/>
      <c r="AS201" s="132"/>
      <c r="AT201" s="439"/>
      <c r="AU201" s="261"/>
      <c r="AV201" s="261"/>
      <c r="AW201" s="261"/>
      <c r="AX201" s="261"/>
      <c r="AY201" s="261"/>
      <c r="AZ201" s="261"/>
      <c r="BA201" s="261"/>
      <c r="BB201" s="261"/>
      <c r="BC201" s="261"/>
      <c r="BD201" s="261"/>
      <c r="BE201" s="261"/>
      <c r="BF201" s="261"/>
      <c r="BG201" s="252"/>
    </row>
    <row r="202" spans="1:60" s="47" customFormat="1">
      <c r="A202" s="46"/>
      <c r="B202" s="46"/>
      <c r="C202" s="109"/>
      <c r="D202" s="46"/>
      <c r="E202" s="480"/>
      <c r="F202" s="114"/>
      <c r="G202" s="114"/>
      <c r="H202" s="360"/>
      <c r="I202" s="360"/>
      <c r="J202" s="360"/>
      <c r="K202" s="256"/>
      <c r="L202" s="444"/>
      <c r="M202" s="247"/>
      <c r="N202" s="250"/>
      <c r="O202" s="254"/>
      <c r="P202" s="254"/>
      <c r="Q202" s="254"/>
      <c r="R202" s="254"/>
      <c r="S202" s="254"/>
      <c r="T202" s="254"/>
      <c r="U202" s="254"/>
      <c r="V202" s="254"/>
      <c r="W202" s="254"/>
      <c r="X202" s="46"/>
      <c r="Y202" s="46"/>
      <c r="Z202" s="254"/>
      <c r="AA202" s="248"/>
      <c r="AB202" s="248"/>
      <c r="AC202" s="248"/>
      <c r="AD202" s="248"/>
      <c r="AE202" s="248"/>
      <c r="AF202" s="248"/>
      <c r="AG202" s="248"/>
      <c r="AH202" s="248"/>
      <c r="AI202" s="248"/>
      <c r="AJ202" s="248"/>
      <c r="AK202" s="248"/>
      <c r="AL202" s="248"/>
      <c r="AM202" s="248"/>
      <c r="AN202" s="248"/>
      <c r="AO202" s="248"/>
      <c r="AP202" s="46"/>
      <c r="AQ202" s="46"/>
      <c r="AR202" s="132"/>
      <c r="AS202" s="132"/>
      <c r="AT202" s="439"/>
      <c r="AU202" s="261"/>
      <c r="AV202" s="261"/>
      <c r="AW202" s="261"/>
      <c r="AX202" s="261"/>
      <c r="AY202" s="261"/>
      <c r="AZ202" s="261"/>
      <c r="BA202" s="261"/>
      <c r="BB202" s="261"/>
      <c r="BC202" s="261"/>
      <c r="BD202" s="261"/>
      <c r="BE202" s="261"/>
      <c r="BF202" s="261"/>
      <c r="BG202" s="252"/>
    </row>
    <row r="203" spans="1:60" s="47" customFormat="1">
      <c r="A203" s="46"/>
      <c r="B203" s="46"/>
      <c r="C203" s="109"/>
      <c r="D203" s="46"/>
      <c r="E203" s="480"/>
      <c r="F203" s="114"/>
      <c r="G203" s="114"/>
      <c r="H203" s="360"/>
      <c r="I203" s="360"/>
      <c r="J203" s="360"/>
      <c r="K203" s="256"/>
      <c r="L203" s="444"/>
      <c r="M203" s="247"/>
      <c r="N203" s="250"/>
      <c r="O203" s="254"/>
      <c r="P203" s="254"/>
      <c r="Q203" s="254"/>
      <c r="R203" s="254"/>
      <c r="S203" s="254"/>
      <c r="T203" s="254"/>
      <c r="U203" s="254"/>
      <c r="V203" s="254"/>
      <c r="W203" s="254"/>
      <c r="X203" s="46"/>
      <c r="Y203" s="46"/>
      <c r="Z203" s="254"/>
      <c r="AA203" s="248"/>
      <c r="AB203" s="248"/>
      <c r="AC203" s="248"/>
      <c r="AD203" s="248"/>
      <c r="AE203" s="248"/>
      <c r="AF203" s="248"/>
      <c r="AG203" s="248"/>
      <c r="AH203" s="248"/>
      <c r="AI203" s="248"/>
      <c r="AJ203" s="248"/>
      <c r="AK203" s="248"/>
      <c r="AL203" s="248"/>
      <c r="AM203" s="248"/>
      <c r="AN203" s="248"/>
      <c r="AO203" s="248"/>
      <c r="AP203" s="46"/>
      <c r="AQ203" s="46"/>
      <c r="AR203" s="132"/>
      <c r="AS203" s="132"/>
      <c r="AT203" s="439"/>
      <c r="AU203" s="261"/>
      <c r="AV203" s="261"/>
      <c r="AW203" s="261"/>
      <c r="AX203" s="261"/>
      <c r="AY203" s="261"/>
      <c r="AZ203" s="261"/>
      <c r="BA203" s="261"/>
      <c r="BB203" s="261"/>
      <c r="BC203" s="261"/>
      <c r="BD203" s="261"/>
      <c r="BE203" s="261"/>
      <c r="BF203" s="261"/>
      <c r="BG203" s="252"/>
    </row>
    <row r="204" spans="1:60" s="47" customFormat="1">
      <c r="A204" s="46"/>
      <c r="B204" s="46"/>
      <c r="C204" s="109"/>
      <c r="D204" s="46"/>
      <c r="E204" s="480"/>
      <c r="F204" s="114"/>
      <c r="G204" s="114"/>
      <c r="H204" s="360"/>
      <c r="I204" s="360"/>
      <c r="J204" s="360"/>
      <c r="K204" s="256"/>
      <c r="L204" s="444"/>
      <c r="M204" s="247"/>
      <c r="N204" s="250"/>
      <c r="O204" s="254"/>
      <c r="P204" s="254"/>
      <c r="Q204" s="254"/>
      <c r="R204" s="254"/>
      <c r="S204" s="254"/>
      <c r="T204" s="254"/>
      <c r="U204" s="254"/>
      <c r="V204" s="254"/>
      <c r="W204" s="254"/>
      <c r="X204" s="46"/>
      <c r="Y204" s="46"/>
      <c r="Z204" s="254"/>
      <c r="AA204" s="248"/>
      <c r="AB204" s="248"/>
      <c r="AC204" s="248"/>
      <c r="AD204" s="248"/>
      <c r="AE204" s="248"/>
      <c r="AF204" s="248"/>
      <c r="AG204" s="248"/>
      <c r="AH204" s="248"/>
      <c r="AI204" s="248"/>
      <c r="AJ204" s="248"/>
      <c r="AK204" s="248"/>
      <c r="AL204" s="248"/>
      <c r="AM204" s="248"/>
      <c r="AN204" s="248"/>
      <c r="AO204" s="248"/>
      <c r="AP204" s="46"/>
      <c r="AQ204" s="46"/>
      <c r="AR204" s="132"/>
      <c r="AS204" s="132"/>
      <c r="AT204" s="439"/>
      <c r="AU204" s="261"/>
      <c r="AV204" s="261"/>
      <c r="AW204" s="261"/>
      <c r="AX204" s="261"/>
      <c r="AY204" s="261"/>
      <c r="AZ204" s="261"/>
      <c r="BA204" s="261"/>
      <c r="BB204" s="261"/>
      <c r="BC204" s="261"/>
      <c r="BD204" s="261"/>
      <c r="BE204" s="261"/>
      <c r="BF204" s="261"/>
      <c r="BG204" s="252"/>
    </row>
    <row r="205" spans="1:60" s="47" customFormat="1">
      <c r="A205" s="46"/>
      <c r="B205" s="46"/>
      <c r="C205" s="109"/>
      <c r="D205" s="46"/>
      <c r="E205" s="480"/>
      <c r="F205" s="114"/>
      <c r="G205" s="114"/>
      <c r="H205" s="360"/>
      <c r="I205" s="360"/>
      <c r="J205" s="360"/>
      <c r="K205" s="256"/>
      <c r="L205" s="444"/>
      <c r="M205" s="247"/>
      <c r="N205" s="250"/>
      <c r="O205" s="254"/>
      <c r="P205" s="254"/>
      <c r="Q205" s="254"/>
      <c r="R205" s="254"/>
      <c r="S205" s="254"/>
      <c r="T205" s="254"/>
      <c r="U205" s="254"/>
      <c r="V205" s="254"/>
      <c r="W205" s="254"/>
      <c r="X205" s="46"/>
      <c r="Y205" s="46"/>
      <c r="Z205" s="254"/>
      <c r="AA205" s="248"/>
      <c r="AB205" s="248"/>
      <c r="AC205" s="248"/>
      <c r="AD205" s="248"/>
      <c r="AE205" s="248"/>
      <c r="AF205" s="248"/>
      <c r="AG205" s="248"/>
      <c r="AH205" s="248"/>
      <c r="AI205" s="248"/>
      <c r="AJ205" s="248"/>
      <c r="AK205" s="248"/>
      <c r="AL205" s="248"/>
      <c r="AM205" s="248"/>
      <c r="AN205" s="248"/>
      <c r="AO205" s="248"/>
      <c r="AP205" s="46"/>
      <c r="AQ205" s="46"/>
      <c r="AR205" s="132"/>
      <c r="AS205" s="132"/>
      <c r="AT205" s="439"/>
      <c r="AU205" s="261"/>
      <c r="AV205" s="261"/>
      <c r="AW205" s="261"/>
      <c r="AX205" s="261"/>
      <c r="AY205" s="261"/>
      <c r="AZ205" s="261"/>
      <c r="BA205" s="261"/>
      <c r="BB205" s="261"/>
      <c r="BC205" s="261"/>
      <c r="BD205" s="261"/>
      <c r="BE205" s="261"/>
      <c r="BF205" s="261"/>
      <c r="BG205" s="252"/>
    </row>
    <row r="206" spans="1:60" s="47" customFormat="1">
      <c r="A206" s="46"/>
      <c r="B206" s="46"/>
      <c r="C206" s="109"/>
      <c r="D206" s="46"/>
      <c r="E206" s="480"/>
      <c r="F206" s="114"/>
      <c r="G206" s="114"/>
      <c r="H206" s="360"/>
      <c r="I206" s="360"/>
      <c r="J206" s="360"/>
      <c r="K206" s="256"/>
      <c r="L206" s="444"/>
      <c r="M206" s="247"/>
      <c r="N206" s="250"/>
      <c r="O206" s="254"/>
      <c r="P206" s="254"/>
      <c r="Q206" s="254"/>
      <c r="R206" s="254"/>
      <c r="S206" s="254"/>
      <c r="T206" s="254"/>
      <c r="U206" s="254"/>
      <c r="V206" s="254"/>
      <c r="W206" s="254"/>
      <c r="X206" s="46"/>
      <c r="Y206" s="46"/>
      <c r="Z206" s="254"/>
      <c r="AA206" s="248"/>
      <c r="AB206" s="248"/>
      <c r="AC206" s="248"/>
      <c r="AD206" s="248"/>
      <c r="AE206" s="248"/>
      <c r="AF206" s="248"/>
      <c r="AG206" s="248"/>
      <c r="AH206" s="248"/>
      <c r="AI206" s="248"/>
      <c r="AJ206" s="248"/>
      <c r="AK206" s="248"/>
      <c r="AL206" s="248"/>
      <c r="AM206" s="248"/>
      <c r="AN206" s="248"/>
      <c r="AO206" s="248"/>
      <c r="AP206" s="46"/>
      <c r="AQ206" s="46"/>
      <c r="AR206" s="132"/>
      <c r="AS206" s="132"/>
      <c r="AT206" s="439"/>
      <c r="AU206" s="261"/>
      <c r="AV206" s="261"/>
      <c r="AW206" s="261"/>
      <c r="AX206" s="261"/>
      <c r="AY206" s="261"/>
      <c r="AZ206" s="261"/>
      <c r="BA206" s="261"/>
      <c r="BB206" s="261"/>
      <c r="BC206" s="261"/>
      <c r="BD206" s="261"/>
      <c r="BE206" s="261"/>
      <c r="BF206" s="261"/>
      <c r="BG206" s="252"/>
    </row>
    <row r="207" spans="1:60" s="47" customFormat="1">
      <c r="A207" s="46"/>
      <c r="B207" s="46"/>
      <c r="C207" s="109"/>
      <c r="D207" s="46"/>
      <c r="E207" s="480"/>
      <c r="F207" s="114"/>
      <c r="G207" s="114"/>
      <c r="H207" s="360"/>
      <c r="I207" s="360"/>
      <c r="J207" s="360"/>
      <c r="K207" s="256"/>
      <c r="L207" s="444"/>
      <c r="M207" s="247"/>
      <c r="N207" s="250"/>
      <c r="O207" s="254"/>
      <c r="P207" s="254"/>
      <c r="Q207" s="254"/>
      <c r="R207" s="254"/>
      <c r="S207" s="254"/>
      <c r="T207" s="254"/>
      <c r="U207" s="254"/>
      <c r="V207" s="254"/>
      <c r="W207" s="254"/>
      <c r="X207" s="46"/>
      <c r="Y207" s="46"/>
      <c r="Z207" s="254"/>
      <c r="AA207" s="248"/>
      <c r="AB207" s="248"/>
      <c r="AC207" s="248"/>
      <c r="AD207" s="248"/>
      <c r="AE207" s="248"/>
      <c r="AF207" s="248"/>
      <c r="AG207" s="248"/>
      <c r="AH207" s="248"/>
      <c r="AI207" s="248"/>
      <c r="AJ207" s="248"/>
      <c r="AK207" s="248"/>
      <c r="AL207" s="248"/>
      <c r="AM207" s="248"/>
      <c r="AN207" s="248"/>
      <c r="AO207" s="248"/>
      <c r="AP207" s="46"/>
      <c r="AQ207" s="46"/>
      <c r="AR207" s="132"/>
      <c r="AS207" s="132"/>
      <c r="AT207" s="439"/>
      <c r="AU207" s="261"/>
      <c r="AV207" s="261"/>
      <c r="AW207" s="261"/>
      <c r="AX207" s="261"/>
      <c r="AY207" s="261"/>
      <c r="AZ207" s="261"/>
      <c r="BA207" s="261"/>
      <c r="BB207" s="261"/>
      <c r="BC207" s="261"/>
      <c r="BD207" s="261"/>
      <c r="BE207" s="261"/>
      <c r="BF207" s="261"/>
      <c r="BG207" s="252"/>
    </row>
    <row r="208" spans="1:60" s="47" customFormat="1">
      <c r="A208" s="46"/>
      <c r="B208" s="46"/>
      <c r="C208" s="109"/>
      <c r="D208" s="46"/>
      <c r="E208" s="480"/>
      <c r="F208" s="114"/>
      <c r="G208" s="114"/>
      <c r="H208" s="360"/>
      <c r="I208" s="360"/>
      <c r="J208" s="360"/>
      <c r="K208" s="256"/>
      <c r="L208" s="444"/>
      <c r="M208" s="247"/>
      <c r="N208" s="250"/>
      <c r="O208" s="254"/>
      <c r="P208" s="254"/>
      <c r="Q208" s="254"/>
      <c r="R208" s="254"/>
      <c r="S208" s="254"/>
      <c r="T208" s="254"/>
      <c r="U208" s="254"/>
      <c r="V208" s="254"/>
      <c r="W208" s="254"/>
      <c r="X208" s="46"/>
      <c r="Y208" s="46"/>
      <c r="Z208" s="254"/>
      <c r="AA208" s="248"/>
      <c r="AB208" s="248"/>
      <c r="AC208" s="248"/>
      <c r="AD208" s="248"/>
      <c r="AE208" s="248"/>
      <c r="AF208" s="248"/>
      <c r="AG208" s="248"/>
      <c r="AH208" s="248"/>
      <c r="AI208" s="248"/>
      <c r="AJ208" s="248"/>
      <c r="AK208" s="248"/>
      <c r="AL208" s="248"/>
      <c r="AM208" s="248"/>
      <c r="AN208" s="248"/>
      <c r="AO208" s="248"/>
      <c r="AP208" s="46"/>
      <c r="AQ208" s="46"/>
      <c r="AR208" s="132"/>
      <c r="AS208" s="132"/>
      <c r="AT208" s="439"/>
      <c r="AU208" s="261"/>
      <c r="AV208" s="261"/>
      <c r="AW208" s="261"/>
      <c r="AX208" s="261"/>
      <c r="AY208" s="261"/>
      <c r="AZ208" s="261"/>
      <c r="BA208" s="261"/>
      <c r="BB208" s="261"/>
      <c r="BC208" s="261"/>
      <c r="BD208" s="261"/>
      <c r="BE208" s="261"/>
      <c r="BF208" s="261"/>
      <c r="BG208" s="252"/>
    </row>
    <row r="209" spans="1:59" s="47" customFormat="1">
      <c r="A209" s="46"/>
      <c r="B209" s="46"/>
      <c r="C209" s="109"/>
      <c r="D209" s="46"/>
      <c r="E209" s="480"/>
      <c r="F209" s="114"/>
      <c r="G209" s="114"/>
      <c r="H209" s="360"/>
      <c r="I209" s="360"/>
      <c r="J209" s="360"/>
      <c r="K209" s="256"/>
      <c r="L209" s="444"/>
      <c r="M209" s="247"/>
      <c r="N209" s="250"/>
      <c r="O209" s="254"/>
      <c r="P209" s="254"/>
      <c r="Q209" s="254"/>
      <c r="R209" s="254"/>
      <c r="S209" s="254"/>
      <c r="T209" s="254"/>
      <c r="U209" s="254"/>
      <c r="V209" s="254"/>
      <c r="W209" s="254"/>
      <c r="X209" s="46"/>
      <c r="Y209" s="46"/>
      <c r="Z209" s="254"/>
      <c r="AA209" s="248"/>
      <c r="AB209" s="248"/>
      <c r="AC209" s="248"/>
      <c r="AD209" s="248"/>
      <c r="AE209" s="248"/>
      <c r="AF209" s="248"/>
      <c r="AG209" s="248"/>
      <c r="AH209" s="248"/>
      <c r="AI209" s="248"/>
      <c r="AJ209" s="248"/>
      <c r="AK209" s="248"/>
      <c r="AL209" s="248"/>
      <c r="AM209" s="248"/>
      <c r="AN209" s="248"/>
      <c r="AO209" s="248"/>
      <c r="AP209" s="46"/>
      <c r="AQ209" s="46"/>
      <c r="AR209" s="132"/>
      <c r="AS209" s="132"/>
      <c r="AT209" s="439"/>
      <c r="AU209" s="261"/>
      <c r="AV209" s="261"/>
      <c r="AW209" s="261"/>
      <c r="AX209" s="261"/>
      <c r="AY209" s="261"/>
      <c r="AZ209" s="261"/>
      <c r="BA209" s="261"/>
      <c r="BB209" s="261"/>
      <c r="BC209" s="261"/>
      <c r="BD209" s="261"/>
      <c r="BE209" s="261"/>
      <c r="BF209" s="261"/>
      <c r="BG209" s="252"/>
    </row>
    <row r="210" spans="1:59" s="47" customFormat="1">
      <c r="A210" s="46"/>
      <c r="B210" s="46"/>
      <c r="C210" s="109"/>
      <c r="D210" s="46"/>
      <c r="E210" s="480"/>
      <c r="F210" s="114"/>
      <c r="G210" s="114"/>
      <c r="H210" s="360"/>
      <c r="I210" s="360"/>
      <c r="J210" s="360"/>
      <c r="K210" s="256"/>
      <c r="L210" s="444"/>
      <c r="M210" s="247"/>
      <c r="N210" s="250"/>
      <c r="O210" s="254"/>
      <c r="P210" s="254"/>
      <c r="Q210" s="254"/>
      <c r="R210" s="254"/>
      <c r="S210" s="254"/>
      <c r="T210" s="254"/>
      <c r="U210" s="254"/>
      <c r="V210" s="254"/>
      <c r="W210" s="254"/>
      <c r="X210" s="46"/>
      <c r="Y210" s="46"/>
      <c r="Z210" s="254"/>
      <c r="AA210" s="248"/>
      <c r="AB210" s="248"/>
      <c r="AC210" s="248"/>
      <c r="AD210" s="248"/>
      <c r="AE210" s="248"/>
      <c r="AF210" s="248"/>
      <c r="AG210" s="248"/>
      <c r="AH210" s="248"/>
      <c r="AI210" s="248"/>
      <c r="AJ210" s="248"/>
      <c r="AK210" s="248"/>
      <c r="AL210" s="248"/>
      <c r="AM210" s="248"/>
      <c r="AN210" s="248"/>
      <c r="AO210" s="248"/>
      <c r="AP210" s="46"/>
      <c r="AQ210" s="46"/>
      <c r="AR210" s="132"/>
      <c r="AS210" s="132"/>
      <c r="AT210" s="439"/>
      <c r="AU210" s="261"/>
      <c r="AV210" s="261"/>
      <c r="AW210" s="261"/>
      <c r="AX210" s="261"/>
      <c r="AY210" s="261"/>
      <c r="AZ210" s="261"/>
      <c r="BA210" s="261"/>
      <c r="BB210" s="261"/>
      <c r="BC210" s="261"/>
      <c r="BD210" s="261"/>
      <c r="BE210" s="261"/>
      <c r="BF210" s="261"/>
      <c r="BG210" s="252"/>
    </row>
    <row r="211" spans="1:59" s="47" customFormat="1">
      <c r="A211" s="46"/>
      <c r="B211" s="46"/>
      <c r="C211" s="109"/>
      <c r="D211" s="46"/>
      <c r="E211" s="480"/>
      <c r="F211" s="114"/>
      <c r="G211" s="114"/>
      <c r="H211" s="360"/>
      <c r="I211" s="360"/>
      <c r="J211" s="360"/>
      <c r="K211" s="256"/>
      <c r="L211" s="444"/>
      <c r="M211" s="247"/>
      <c r="N211" s="250"/>
      <c r="O211" s="254"/>
      <c r="P211" s="254"/>
      <c r="Q211" s="254"/>
      <c r="R211" s="254"/>
      <c r="S211" s="254"/>
      <c r="T211" s="254"/>
      <c r="U211" s="254"/>
      <c r="V211" s="254"/>
      <c r="W211" s="254"/>
      <c r="X211" s="46"/>
      <c r="Y211" s="46"/>
      <c r="Z211" s="254"/>
      <c r="AA211" s="248"/>
      <c r="AB211" s="248"/>
      <c r="AC211" s="248"/>
      <c r="AD211" s="248"/>
      <c r="AE211" s="248"/>
      <c r="AF211" s="248"/>
      <c r="AG211" s="248"/>
      <c r="AH211" s="248"/>
      <c r="AI211" s="248"/>
      <c r="AJ211" s="248"/>
      <c r="AK211" s="248"/>
      <c r="AL211" s="248"/>
      <c r="AM211" s="248"/>
      <c r="AN211" s="248"/>
      <c r="AO211" s="248"/>
      <c r="AP211" s="46"/>
      <c r="AQ211" s="46"/>
      <c r="AR211" s="132"/>
      <c r="AS211" s="132"/>
      <c r="AT211" s="439"/>
      <c r="AU211" s="261"/>
      <c r="AV211" s="261"/>
      <c r="AW211" s="261"/>
      <c r="AX211" s="261"/>
      <c r="AY211" s="261"/>
      <c r="AZ211" s="261"/>
      <c r="BA211" s="261"/>
      <c r="BB211" s="261"/>
      <c r="BC211" s="261"/>
      <c r="BD211" s="261"/>
      <c r="BE211" s="261"/>
      <c r="BF211" s="261"/>
      <c r="BG211" s="252"/>
    </row>
    <row r="212" spans="1:59" s="47" customFormat="1">
      <c r="A212" s="46"/>
      <c r="B212" s="46"/>
      <c r="C212" s="109"/>
      <c r="D212" s="46"/>
      <c r="E212" s="480"/>
      <c r="F212" s="114"/>
      <c r="G212" s="114"/>
      <c r="H212" s="360"/>
      <c r="I212" s="360"/>
      <c r="J212" s="360"/>
      <c r="K212" s="256"/>
      <c r="L212" s="444"/>
      <c r="M212" s="247"/>
      <c r="N212" s="250"/>
      <c r="O212" s="254"/>
      <c r="P212" s="254"/>
      <c r="Q212" s="254"/>
      <c r="R212" s="254"/>
      <c r="S212" s="254"/>
      <c r="T212" s="254"/>
      <c r="U212" s="254"/>
      <c r="V212" s="254"/>
      <c r="W212" s="254"/>
      <c r="X212" s="46"/>
      <c r="Y212" s="46"/>
      <c r="Z212" s="254"/>
      <c r="AA212" s="248"/>
      <c r="AB212" s="248"/>
      <c r="AC212" s="248"/>
      <c r="AD212" s="248"/>
      <c r="AE212" s="248"/>
      <c r="AF212" s="248"/>
      <c r="AG212" s="248"/>
      <c r="AH212" s="248"/>
      <c r="AI212" s="248"/>
      <c r="AJ212" s="248"/>
      <c r="AK212" s="248"/>
      <c r="AL212" s="248"/>
      <c r="AM212" s="248"/>
      <c r="AN212" s="248"/>
      <c r="AO212" s="248"/>
      <c r="AP212" s="46"/>
      <c r="AQ212" s="46"/>
      <c r="AR212" s="132"/>
      <c r="AS212" s="132"/>
      <c r="AT212" s="439"/>
      <c r="AU212" s="261"/>
      <c r="AV212" s="261"/>
      <c r="AW212" s="261"/>
      <c r="AX212" s="261"/>
      <c r="AY212" s="261"/>
      <c r="AZ212" s="261"/>
      <c r="BA212" s="261"/>
      <c r="BB212" s="261"/>
      <c r="BC212" s="261"/>
      <c r="BD212" s="261"/>
      <c r="BE212" s="261"/>
      <c r="BF212" s="261"/>
      <c r="BG212" s="252"/>
    </row>
    <row r="213" spans="1:59" s="47" customFormat="1">
      <c r="A213" s="46"/>
      <c r="B213" s="46"/>
      <c r="C213" s="109"/>
      <c r="D213" s="46"/>
      <c r="E213" s="480"/>
      <c r="F213" s="114"/>
      <c r="G213" s="114"/>
      <c r="H213" s="360"/>
      <c r="I213" s="360"/>
      <c r="J213" s="360"/>
      <c r="K213" s="256"/>
      <c r="L213" s="444"/>
      <c r="M213" s="247"/>
      <c r="N213" s="250"/>
      <c r="O213" s="254"/>
      <c r="P213" s="254"/>
      <c r="Q213" s="254"/>
      <c r="R213" s="254"/>
      <c r="S213" s="254"/>
      <c r="T213" s="254"/>
      <c r="U213" s="254"/>
      <c r="V213" s="254"/>
      <c r="W213" s="254"/>
      <c r="X213" s="46"/>
      <c r="Y213" s="46"/>
      <c r="Z213" s="254"/>
      <c r="AA213" s="248"/>
      <c r="AB213" s="248"/>
      <c r="AC213" s="248"/>
      <c r="AD213" s="248"/>
      <c r="AE213" s="248"/>
      <c r="AF213" s="248"/>
      <c r="AG213" s="248"/>
      <c r="AH213" s="248"/>
      <c r="AI213" s="248"/>
      <c r="AJ213" s="248"/>
      <c r="AK213" s="248"/>
      <c r="AL213" s="248"/>
      <c r="AM213" s="248"/>
      <c r="AN213" s="248"/>
      <c r="AO213" s="248"/>
      <c r="AP213" s="46"/>
      <c r="AQ213" s="46"/>
      <c r="AR213" s="132"/>
      <c r="AS213" s="132"/>
      <c r="AT213" s="439"/>
      <c r="AU213" s="261"/>
      <c r="AV213" s="261"/>
      <c r="AW213" s="261"/>
      <c r="AX213" s="261"/>
      <c r="AY213" s="261"/>
      <c r="AZ213" s="261"/>
      <c r="BA213" s="261"/>
      <c r="BB213" s="261"/>
      <c r="BC213" s="261"/>
      <c r="BD213" s="261"/>
      <c r="BE213" s="261"/>
      <c r="BF213" s="261"/>
      <c r="BG213" s="252"/>
    </row>
    <row r="214" spans="1:59" s="47" customFormat="1">
      <c r="A214" s="46"/>
      <c r="B214" s="46"/>
      <c r="C214" s="109"/>
      <c r="D214" s="46"/>
      <c r="E214" s="480"/>
      <c r="F214" s="114"/>
      <c r="G214" s="114"/>
      <c r="H214" s="360"/>
      <c r="I214" s="360"/>
      <c r="J214" s="360"/>
      <c r="K214" s="256"/>
      <c r="L214" s="444"/>
      <c r="M214" s="247"/>
      <c r="N214" s="250"/>
      <c r="O214" s="254"/>
      <c r="P214" s="254"/>
      <c r="Q214" s="254"/>
      <c r="R214" s="254"/>
      <c r="S214" s="254"/>
      <c r="T214" s="254"/>
      <c r="U214" s="254"/>
      <c r="V214" s="254"/>
      <c r="W214" s="254"/>
      <c r="X214" s="46"/>
      <c r="Y214" s="46"/>
      <c r="Z214" s="254"/>
      <c r="AA214" s="248"/>
      <c r="AB214" s="248"/>
      <c r="AC214" s="248"/>
      <c r="AD214" s="248"/>
      <c r="AE214" s="248"/>
      <c r="AF214" s="248"/>
      <c r="AG214" s="248"/>
      <c r="AH214" s="248"/>
      <c r="AI214" s="248"/>
      <c r="AJ214" s="248"/>
      <c r="AK214" s="248"/>
      <c r="AL214" s="248"/>
      <c r="AM214" s="248"/>
      <c r="AN214" s="248"/>
      <c r="AO214" s="248"/>
      <c r="AP214" s="46"/>
      <c r="AQ214" s="46"/>
      <c r="AR214" s="132"/>
      <c r="AS214" s="132"/>
      <c r="AT214" s="439"/>
      <c r="AU214" s="261"/>
      <c r="AV214" s="261"/>
      <c r="AW214" s="261"/>
      <c r="AX214" s="261"/>
      <c r="AY214" s="261"/>
      <c r="AZ214" s="261"/>
      <c r="BA214" s="261"/>
      <c r="BB214" s="261"/>
      <c r="BC214" s="261"/>
      <c r="BD214" s="261"/>
      <c r="BE214" s="261"/>
      <c r="BF214" s="261"/>
      <c r="BG214" s="252"/>
    </row>
    <row r="215" spans="1:59" s="47" customFormat="1">
      <c r="A215" s="46"/>
      <c r="B215" s="46"/>
      <c r="C215" s="109"/>
      <c r="D215" s="46"/>
      <c r="E215" s="480"/>
      <c r="F215" s="114"/>
      <c r="G215" s="114"/>
      <c r="H215" s="360"/>
      <c r="I215" s="360"/>
      <c r="J215" s="360"/>
      <c r="K215" s="256"/>
      <c r="L215" s="444"/>
      <c r="M215" s="247"/>
      <c r="N215" s="250"/>
      <c r="O215" s="254"/>
      <c r="P215" s="254"/>
      <c r="Q215" s="254"/>
      <c r="R215" s="254"/>
      <c r="S215" s="254"/>
      <c r="T215" s="254"/>
      <c r="U215" s="254"/>
      <c r="V215" s="254"/>
      <c r="W215" s="254"/>
      <c r="X215" s="46"/>
      <c r="Y215" s="46"/>
      <c r="Z215" s="254"/>
      <c r="AA215" s="248"/>
      <c r="AB215" s="248"/>
      <c r="AC215" s="248"/>
      <c r="AD215" s="248"/>
      <c r="AE215" s="248"/>
      <c r="AF215" s="248"/>
      <c r="AG215" s="248"/>
      <c r="AH215" s="248"/>
      <c r="AI215" s="248"/>
      <c r="AJ215" s="248"/>
      <c r="AK215" s="248"/>
      <c r="AL215" s="248"/>
      <c r="AM215" s="248"/>
      <c r="AN215" s="248"/>
      <c r="AO215" s="248"/>
      <c r="AP215" s="46"/>
      <c r="AQ215" s="46"/>
      <c r="AR215" s="132"/>
      <c r="AS215" s="132"/>
      <c r="AT215" s="439"/>
      <c r="AU215" s="261"/>
      <c r="AV215" s="261"/>
      <c r="AW215" s="261"/>
      <c r="AX215" s="261"/>
      <c r="AY215" s="261"/>
      <c r="AZ215" s="261"/>
      <c r="BA215" s="261"/>
      <c r="BB215" s="261"/>
      <c r="BC215" s="261"/>
      <c r="BD215" s="261"/>
      <c r="BE215" s="261"/>
      <c r="BF215" s="261"/>
      <c r="BG215" s="252"/>
    </row>
    <row r="216" spans="1:59" s="47" customFormat="1">
      <c r="A216" s="46"/>
      <c r="B216" s="46"/>
      <c r="C216" s="109"/>
      <c r="D216" s="46"/>
      <c r="E216" s="480"/>
      <c r="F216" s="114"/>
      <c r="G216" s="114"/>
      <c r="H216" s="360"/>
      <c r="I216" s="360"/>
      <c r="J216" s="360"/>
      <c r="K216" s="256"/>
      <c r="L216" s="444"/>
      <c r="M216" s="247"/>
      <c r="N216" s="250"/>
      <c r="O216" s="254"/>
      <c r="P216" s="254"/>
      <c r="Q216" s="254"/>
      <c r="R216" s="254"/>
      <c r="S216" s="254"/>
      <c r="T216" s="254"/>
      <c r="U216" s="254"/>
      <c r="V216" s="254"/>
      <c r="W216" s="254"/>
      <c r="X216" s="46"/>
      <c r="Y216" s="46"/>
      <c r="Z216" s="254"/>
      <c r="AA216" s="248"/>
      <c r="AB216" s="248"/>
      <c r="AC216" s="248"/>
      <c r="AD216" s="248"/>
      <c r="AE216" s="248"/>
      <c r="AF216" s="248"/>
      <c r="AG216" s="248"/>
      <c r="AH216" s="248"/>
      <c r="AI216" s="248"/>
      <c r="AJ216" s="248"/>
      <c r="AK216" s="248"/>
      <c r="AL216" s="248"/>
      <c r="AM216" s="248"/>
      <c r="AN216" s="248"/>
      <c r="AO216" s="248"/>
      <c r="AP216" s="46"/>
      <c r="AQ216" s="46"/>
      <c r="AR216" s="132"/>
      <c r="AS216" s="132"/>
      <c r="AT216" s="439"/>
      <c r="AU216" s="261"/>
      <c r="AV216" s="261"/>
      <c r="AW216" s="261"/>
      <c r="AX216" s="261"/>
      <c r="AY216" s="261"/>
      <c r="AZ216" s="261"/>
      <c r="BA216" s="261"/>
      <c r="BB216" s="261"/>
      <c r="BC216" s="261"/>
      <c r="BD216" s="261"/>
      <c r="BE216" s="261"/>
      <c r="BF216" s="261"/>
      <c r="BG216" s="252"/>
    </row>
    <row r="217" spans="1:59" s="47" customFormat="1">
      <c r="A217" s="46"/>
      <c r="B217" s="46"/>
      <c r="C217" s="109"/>
      <c r="D217" s="46"/>
      <c r="E217" s="480"/>
      <c r="F217" s="114"/>
      <c r="G217" s="114"/>
      <c r="H217" s="360"/>
      <c r="I217" s="360"/>
      <c r="J217" s="360"/>
      <c r="K217" s="256"/>
      <c r="L217" s="444"/>
      <c r="M217" s="247"/>
      <c r="N217" s="250"/>
      <c r="O217" s="254"/>
      <c r="P217" s="254"/>
      <c r="Q217" s="254"/>
      <c r="R217" s="254"/>
      <c r="S217" s="254"/>
      <c r="T217" s="254"/>
      <c r="U217" s="254"/>
      <c r="V217" s="254"/>
      <c r="W217" s="254"/>
      <c r="X217" s="46"/>
      <c r="Y217" s="46"/>
      <c r="Z217" s="254"/>
      <c r="AA217" s="248"/>
      <c r="AB217" s="248"/>
      <c r="AC217" s="248"/>
      <c r="AD217" s="248"/>
      <c r="AE217" s="248"/>
      <c r="AF217" s="248"/>
      <c r="AG217" s="248"/>
      <c r="AH217" s="248"/>
      <c r="AI217" s="248"/>
      <c r="AJ217" s="248"/>
      <c r="AK217" s="248"/>
      <c r="AL217" s="248"/>
      <c r="AM217" s="248"/>
      <c r="AN217" s="248"/>
      <c r="AO217" s="248"/>
      <c r="AP217" s="46"/>
      <c r="AQ217" s="46"/>
      <c r="AR217" s="132"/>
      <c r="AS217" s="132"/>
      <c r="AT217" s="439"/>
      <c r="AU217" s="261"/>
      <c r="AV217" s="261"/>
      <c r="AW217" s="261"/>
      <c r="AX217" s="261"/>
      <c r="AY217" s="261"/>
      <c r="AZ217" s="261"/>
      <c r="BA217" s="261"/>
      <c r="BB217" s="261"/>
      <c r="BC217" s="261"/>
      <c r="BD217" s="261"/>
      <c r="BE217" s="261"/>
      <c r="BF217" s="261"/>
      <c r="BG217" s="252"/>
    </row>
    <row r="218" spans="1:59" s="47" customFormat="1">
      <c r="A218" s="46"/>
      <c r="B218" s="46"/>
      <c r="C218" s="109"/>
      <c r="D218" s="46"/>
      <c r="E218" s="480"/>
      <c r="F218" s="114"/>
      <c r="G218" s="114"/>
      <c r="H218" s="360"/>
      <c r="I218" s="360"/>
      <c r="J218" s="360"/>
      <c r="K218" s="256"/>
      <c r="L218" s="444"/>
      <c r="M218" s="247"/>
      <c r="N218" s="250"/>
      <c r="O218" s="254"/>
      <c r="P218" s="254"/>
      <c r="Q218" s="254"/>
      <c r="R218" s="254"/>
      <c r="S218" s="254"/>
      <c r="T218" s="254"/>
      <c r="U218" s="254"/>
      <c r="V218" s="254"/>
      <c r="W218" s="254"/>
      <c r="X218" s="46"/>
      <c r="Y218" s="46"/>
      <c r="Z218" s="254"/>
      <c r="AA218" s="248"/>
      <c r="AB218" s="248"/>
      <c r="AC218" s="248"/>
      <c r="AD218" s="248"/>
      <c r="AE218" s="248"/>
      <c r="AF218" s="248"/>
      <c r="AG218" s="248"/>
      <c r="AH218" s="248"/>
      <c r="AI218" s="248"/>
      <c r="AJ218" s="248"/>
      <c r="AK218" s="248"/>
      <c r="AL218" s="248"/>
      <c r="AM218" s="248"/>
      <c r="AN218" s="248"/>
      <c r="AO218" s="248"/>
      <c r="AP218" s="46"/>
      <c r="AQ218" s="46"/>
      <c r="AR218" s="132"/>
      <c r="AS218" s="132"/>
      <c r="AT218" s="439"/>
      <c r="AU218" s="261"/>
      <c r="AV218" s="261"/>
      <c r="AW218" s="261"/>
      <c r="AX218" s="261"/>
      <c r="AY218" s="261"/>
      <c r="AZ218" s="261"/>
      <c r="BA218" s="261"/>
      <c r="BB218" s="261"/>
      <c r="BC218" s="261"/>
      <c r="BD218" s="261"/>
      <c r="BE218" s="261"/>
      <c r="BF218" s="261"/>
      <c r="BG218" s="252"/>
    </row>
    <row r="219" spans="1:59" s="47" customFormat="1">
      <c r="A219" s="46"/>
      <c r="B219" s="46"/>
      <c r="C219" s="109"/>
      <c r="D219" s="46"/>
      <c r="E219" s="480"/>
      <c r="F219" s="114"/>
      <c r="G219" s="114"/>
      <c r="H219" s="360"/>
      <c r="I219" s="360"/>
      <c r="J219" s="360"/>
      <c r="K219" s="256"/>
      <c r="L219" s="444"/>
      <c r="M219" s="247"/>
      <c r="N219" s="250"/>
      <c r="O219" s="254"/>
      <c r="P219" s="254"/>
      <c r="Q219" s="254"/>
      <c r="R219" s="254"/>
      <c r="S219" s="254"/>
      <c r="T219" s="254"/>
      <c r="U219" s="254"/>
      <c r="V219" s="254"/>
      <c r="W219" s="254"/>
      <c r="X219" s="46"/>
      <c r="Y219" s="46"/>
      <c r="Z219" s="254"/>
      <c r="AA219" s="248"/>
      <c r="AB219" s="248"/>
      <c r="AC219" s="248"/>
      <c r="AD219" s="248"/>
      <c r="AE219" s="248"/>
      <c r="AF219" s="248"/>
      <c r="AG219" s="248"/>
      <c r="AH219" s="248"/>
      <c r="AI219" s="248"/>
      <c r="AJ219" s="248"/>
      <c r="AK219" s="248"/>
      <c r="AL219" s="248"/>
      <c r="AM219" s="248"/>
      <c r="AN219" s="248"/>
      <c r="AO219" s="248"/>
      <c r="AP219" s="46"/>
      <c r="AQ219" s="46"/>
      <c r="AR219" s="132"/>
      <c r="AS219" s="132"/>
      <c r="AT219" s="439"/>
      <c r="AU219" s="261"/>
      <c r="AV219" s="261"/>
      <c r="AW219" s="261"/>
      <c r="AX219" s="261"/>
      <c r="AY219" s="261"/>
      <c r="AZ219" s="261"/>
      <c r="BA219" s="261"/>
      <c r="BB219" s="261"/>
      <c r="BC219" s="261"/>
      <c r="BD219" s="261"/>
      <c r="BE219" s="261"/>
      <c r="BF219" s="261"/>
      <c r="BG219" s="252"/>
    </row>
    <row r="220" spans="1:59" s="47" customFormat="1">
      <c r="A220" s="46"/>
      <c r="B220" s="46"/>
      <c r="C220" s="109"/>
      <c r="D220" s="46"/>
      <c r="E220" s="480"/>
      <c r="F220" s="114"/>
      <c r="G220" s="114"/>
      <c r="H220" s="360"/>
      <c r="I220" s="360"/>
      <c r="J220" s="360"/>
      <c r="K220" s="256"/>
      <c r="L220" s="444"/>
      <c r="M220" s="247"/>
      <c r="N220" s="250"/>
      <c r="O220" s="254"/>
      <c r="P220" s="254"/>
      <c r="Q220" s="254"/>
      <c r="R220" s="254"/>
      <c r="S220" s="254"/>
      <c r="T220" s="254"/>
      <c r="U220" s="254"/>
      <c r="V220" s="254"/>
      <c r="W220" s="254"/>
      <c r="X220" s="46"/>
      <c r="Y220" s="46"/>
      <c r="Z220" s="254"/>
      <c r="AA220" s="248"/>
      <c r="AB220" s="248"/>
      <c r="AC220" s="248"/>
      <c r="AD220" s="248"/>
      <c r="AE220" s="248"/>
      <c r="AF220" s="248"/>
      <c r="AG220" s="248"/>
      <c r="AH220" s="248"/>
      <c r="AI220" s="248"/>
      <c r="AJ220" s="248"/>
      <c r="AK220" s="248"/>
      <c r="AL220" s="248"/>
      <c r="AM220" s="248"/>
      <c r="AN220" s="248"/>
      <c r="AO220" s="248"/>
      <c r="AP220" s="46"/>
      <c r="AQ220" s="46"/>
      <c r="AR220" s="132"/>
      <c r="AS220" s="132"/>
      <c r="AT220" s="439"/>
      <c r="AU220" s="261"/>
      <c r="AV220" s="261"/>
      <c r="AW220" s="261"/>
      <c r="AX220" s="261"/>
      <c r="AY220" s="261"/>
      <c r="AZ220" s="261"/>
      <c r="BA220" s="261"/>
      <c r="BB220" s="261"/>
      <c r="BC220" s="261"/>
      <c r="BD220" s="261"/>
      <c r="BE220" s="261"/>
      <c r="BF220" s="261"/>
      <c r="BG220" s="252"/>
    </row>
    <row r="221" spans="1:59" s="47" customFormat="1">
      <c r="A221" s="46"/>
      <c r="B221" s="46"/>
      <c r="C221" s="109"/>
      <c r="D221" s="46"/>
      <c r="E221" s="480"/>
      <c r="F221" s="114"/>
      <c r="G221" s="114"/>
      <c r="H221" s="360"/>
      <c r="I221" s="360"/>
      <c r="J221" s="360"/>
      <c r="K221" s="256"/>
      <c r="L221" s="444"/>
      <c r="M221" s="247"/>
      <c r="N221" s="250"/>
      <c r="O221" s="254"/>
      <c r="P221" s="254"/>
      <c r="Q221" s="254"/>
      <c r="R221" s="254"/>
      <c r="S221" s="254"/>
      <c r="T221" s="254"/>
      <c r="U221" s="254"/>
      <c r="V221" s="254"/>
      <c r="W221" s="254"/>
      <c r="X221" s="46"/>
      <c r="Y221" s="46"/>
      <c r="Z221" s="254"/>
      <c r="AA221" s="248"/>
      <c r="AB221" s="248"/>
      <c r="AC221" s="248"/>
      <c r="AD221" s="248"/>
      <c r="AE221" s="248"/>
      <c r="AF221" s="248"/>
      <c r="AG221" s="248"/>
      <c r="AH221" s="248"/>
      <c r="AI221" s="248"/>
      <c r="AJ221" s="248"/>
      <c r="AK221" s="248"/>
      <c r="AL221" s="248"/>
      <c r="AM221" s="248"/>
      <c r="AN221" s="248"/>
      <c r="AO221" s="248"/>
      <c r="AP221" s="46"/>
      <c r="AQ221" s="46"/>
      <c r="AR221" s="132"/>
      <c r="AS221" s="132"/>
      <c r="AT221" s="439"/>
      <c r="AU221" s="261"/>
      <c r="AV221" s="261"/>
      <c r="AW221" s="261"/>
      <c r="AX221" s="261"/>
      <c r="AY221" s="261"/>
      <c r="AZ221" s="261"/>
      <c r="BA221" s="261"/>
      <c r="BB221" s="261"/>
      <c r="BC221" s="261"/>
      <c r="BD221" s="261"/>
      <c r="BE221" s="261"/>
      <c r="BF221" s="261"/>
      <c r="BG221" s="252"/>
    </row>
    <row r="222" spans="1:59" s="47" customFormat="1">
      <c r="A222" s="46"/>
      <c r="B222" s="46"/>
      <c r="C222" s="109"/>
      <c r="D222" s="46"/>
      <c r="E222" s="480"/>
      <c r="F222" s="114"/>
      <c r="G222" s="114"/>
      <c r="H222" s="360"/>
      <c r="I222" s="360"/>
      <c r="J222" s="360"/>
      <c r="K222" s="256"/>
      <c r="L222" s="444"/>
      <c r="M222" s="247"/>
      <c r="N222" s="250"/>
      <c r="O222" s="254"/>
      <c r="P222" s="254"/>
      <c r="Q222" s="254"/>
      <c r="R222" s="254"/>
      <c r="S222" s="254"/>
      <c r="T222" s="254"/>
      <c r="U222" s="254"/>
      <c r="V222" s="254"/>
      <c r="W222" s="254"/>
      <c r="X222" s="46"/>
      <c r="Y222" s="46"/>
      <c r="Z222" s="254"/>
      <c r="AA222" s="248"/>
      <c r="AB222" s="248"/>
      <c r="AC222" s="248"/>
      <c r="AD222" s="248"/>
      <c r="AE222" s="248"/>
      <c r="AF222" s="248"/>
      <c r="AG222" s="248"/>
      <c r="AH222" s="248"/>
      <c r="AI222" s="248"/>
      <c r="AJ222" s="248"/>
      <c r="AK222" s="248"/>
      <c r="AL222" s="248"/>
      <c r="AM222" s="248"/>
      <c r="AN222" s="248"/>
      <c r="AO222" s="248"/>
      <c r="AP222" s="46"/>
      <c r="AQ222" s="46"/>
      <c r="AR222" s="132"/>
      <c r="AS222" s="132"/>
      <c r="AT222" s="439"/>
      <c r="AU222" s="261"/>
      <c r="AV222" s="261"/>
      <c r="AW222" s="261"/>
      <c r="AX222" s="261"/>
      <c r="AY222" s="261"/>
      <c r="AZ222" s="261"/>
      <c r="BA222" s="261"/>
      <c r="BB222" s="261"/>
      <c r="BC222" s="261"/>
      <c r="BD222" s="261"/>
      <c r="BE222" s="261"/>
      <c r="BF222" s="261"/>
      <c r="BG222" s="252"/>
    </row>
    <row r="223" spans="1:59" s="47" customFormat="1">
      <c r="A223" s="46"/>
      <c r="B223" s="46"/>
      <c r="C223" s="109"/>
      <c r="D223" s="46"/>
      <c r="E223" s="480"/>
      <c r="F223" s="114"/>
      <c r="G223" s="114"/>
      <c r="H223" s="360"/>
      <c r="I223" s="360"/>
      <c r="J223" s="360"/>
      <c r="K223" s="256"/>
      <c r="L223" s="444"/>
      <c r="M223" s="247"/>
      <c r="N223" s="250"/>
      <c r="O223" s="254"/>
      <c r="P223" s="254"/>
      <c r="Q223" s="254"/>
      <c r="R223" s="254"/>
      <c r="S223" s="254"/>
      <c r="T223" s="254"/>
      <c r="U223" s="254"/>
      <c r="V223" s="254"/>
      <c r="W223" s="254"/>
      <c r="X223" s="46"/>
      <c r="Y223" s="46"/>
      <c r="Z223" s="254"/>
      <c r="AA223" s="248"/>
      <c r="AB223" s="248"/>
      <c r="AC223" s="248"/>
      <c r="AD223" s="248"/>
      <c r="AE223" s="248"/>
      <c r="AF223" s="248"/>
      <c r="AG223" s="248"/>
      <c r="AH223" s="248"/>
      <c r="AI223" s="248"/>
      <c r="AJ223" s="248"/>
      <c r="AK223" s="248"/>
      <c r="AL223" s="248"/>
      <c r="AM223" s="248"/>
      <c r="AN223" s="248"/>
      <c r="AO223" s="248"/>
      <c r="AP223" s="46"/>
      <c r="AQ223" s="46"/>
      <c r="AR223" s="132"/>
      <c r="AS223" s="132"/>
      <c r="AT223" s="439"/>
      <c r="AU223" s="261"/>
      <c r="AV223" s="261"/>
      <c r="AW223" s="261"/>
      <c r="AX223" s="261"/>
      <c r="AY223" s="261"/>
      <c r="AZ223" s="261"/>
      <c r="BA223" s="261"/>
      <c r="BB223" s="261"/>
      <c r="BC223" s="261"/>
      <c r="BD223" s="261"/>
      <c r="BE223" s="261"/>
      <c r="BF223" s="261"/>
      <c r="BG223" s="252"/>
    </row>
    <row r="224" spans="1:59" s="47" customFormat="1">
      <c r="A224" s="46"/>
      <c r="B224" s="46"/>
      <c r="C224" s="109"/>
      <c r="D224" s="46"/>
      <c r="E224" s="480"/>
      <c r="F224" s="114"/>
      <c r="G224" s="114"/>
      <c r="H224" s="360"/>
      <c r="I224" s="360"/>
      <c r="J224" s="360"/>
      <c r="K224" s="256"/>
      <c r="L224" s="444"/>
      <c r="M224" s="247"/>
      <c r="N224" s="250"/>
      <c r="O224" s="254"/>
      <c r="P224" s="254"/>
      <c r="Q224" s="254"/>
      <c r="R224" s="254"/>
      <c r="S224" s="254"/>
      <c r="T224" s="254"/>
      <c r="U224" s="254"/>
      <c r="V224" s="254"/>
      <c r="W224" s="254"/>
      <c r="X224" s="46"/>
      <c r="Y224" s="46"/>
      <c r="Z224" s="254"/>
      <c r="AA224" s="248"/>
      <c r="AB224" s="248"/>
      <c r="AC224" s="248"/>
      <c r="AD224" s="248"/>
      <c r="AE224" s="248"/>
      <c r="AF224" s="248"/>
      <c r="AG224" s="248"/>
      <c r="AH224" s="248"/>
      <c r="AI224" s="248"/>
      <c r="AJ224" s="248"/>
      <c r="AK224" s="248"/>
      <c r="AL224" s="248"/>
      <c r="AM224" s="248"/>
      <c r="AN224" s="248"/>
      <c r="AO224" s="248"/>
      <c r="AP224" s="46"/>
      <c r="AQ224" s="46"/>
      <c r="AR224" s="132"/>
      <c r="AS224" s="132"/>
      <c r="AT224" s="439"/>
      <c r="AU224" s="261"/>
      <c r="AV224" s="261"/>
      <c r="AW224" s="261"/>
      <c r="AX224" s="261"/>
      <c r="AY224" s="261"/>
      <c r="AZ224" s="261"/>
      <c r="BA224" s="261"/>
      <c r="BB224" s="261"/>
      <c r="BC224" s="261"/>
      <c r="BD224" s="261"/>
      <c r="BE224" s="261"/>
      <c r="BF224" s="261"/>
      <c r="BG224" s="252"/>
    </row>
    <row r="225" spans="1:59" s="47" customFormat="1">
      <c r="A225" s="46"/>
      <c r="B225" s="46"/>
      <c r="C225" s="109"/>
      <c r="D225" s="46"/>
      <c r="E225" s="480"/>
      <c r="F225" s="114"/>
      <c r="G225" s="114"/>
      <c r="H225" s="360"/>
      <c r="I225" s="360"/>
      <c r="J225" s="360"/>
      <c r="K225" s="256"/>
      <c r="L225" s="444"/>
      <c r="M225" s="247"/>
      <c r="N225" s="250"/>
      <c r="O225" s="254"/>
      <c r="P225" s="254"/>
      <c r="Q225" s="254"/>
      <c r="R225" s="254"/>
      <c r="S225" s="254"/>
      <c r="T225" s="254"/>
      <c r="U225" s="254"/>
      <c r="V225" s="254"/>
      <c r="W225" s="254"/>
      <c r="X225" s="46"/>
      <c r="Y225" s="46"/>
      <c r="Z225" s="254"/>
      <c r="AA225" s="248"/>
      <c r="AB225" s="248"/>
      <c r="AC225" s="248"/>
      <c r="AD225" s="248"/>
      <c r="AE225" s="248"/>
      <c r="AF225" s="248"/>
      <c r="AG225" s="248"/>
      <c r="AH225" s="248"/>
      <c r="AI225" s="248"/>
      <c r="AJ225" s="248"/>
      <c r="AK225" s="248"/>
      <c r="AL225" s="248"/>
      <c r="AM225" s="248"/>
      <c r="AN225" s="248"/>
      <c r="AO225" s="248"/>
      <c r="AP225" s="46"/>
      <c r="AQ225" s="46"/>
      <c r="AR225" s="132"/>
      <c r="AS225" s="132"/>
      <c r="AT225" s="439"/>
      <c r="AU225" s="261"/>
      <c r="AV225" s="261"/>
      <c r="AW225" s="261"/>
      <c r="AX225" s="261"/>
      <c r="AY225" s="261"/>
      <c r="AZ225" s="261"/>
      <c r="BA225" s="261"/>
      <c r="BB225" s="261"/>
      <c r="BC225" s="261"/>
      <c r="BD225" s="261"/>
      <c r="BE225" s="261"/>
      <c r="BF225" s="261"/>
      <c r="BG225" s="252"/>
    </row>
    <row r="226" spans="1:59" s="47" customFormat="1">
      <c r="A226" s="46"/>
      <c r="B226" s="46"/>
      <c r="C226" s="109"/>
      <c r="D226" s="46"/>
      <c r="E226" s="480"/>
      <c r="F226" s="114"/>
      <c r="G226" s="114"/>
      <c r="H226" s="360"/>
      <c r="I226" s="360"/>
      <c r="J226" s="360"/>
      <c r="K226" s="256"/>
      <c r="L226" s="444"/>
      <c r="M226" s="247"/>
      <c r="N226" s="250"/>
      <c r="O226" s="254"/>
      <c r="P226" s="254"/>
      <c r="Q226" s="254"/>
      <c r="R226" s="254"/>
      <c r="S226" s="254"/>
      <c r="T226" s="254"/>
      <c r="U226" s="254"/>
      <c r="V226" s="254"/>
      <c r="W226" s="254"/>
      <c r="X226" s="46"/>
      <c r="Y226" s="46"/>
      <c r="Z226" s="254"/>
      <c r="AA226" s="248"/>
      <c r="AB226" s="248"/>
      <c r="AC226" s="248"/>
      <c r="AD226" s="248"/>
      <c r="AE226" s="248"/>
      <c r="AF226" s="248"/>
      <c r="AG226" s="248"/>
      <c r="AH226" s="248"/>
      <c r="AI226" s="248"/>
      <c r="AJ226" s="248"/>
      <c r="AK226" s="248"/>
      <c r="AL226" s="248"/>
      <c r="AM226" s="248"/>
      <c r="AN226" s="248"/>
      <c r="AO226" s="248"/>
      <c r="AP226" s="46"/>
      <c r="AQ226" s="46"/>
      <c r="AR226" s="132"/>
      <c r="AS226" s="132"/>
      <c r="AT226" s="439"/>
      <c r="AU226" s="261"/>
      <c r="AV226" s="261"/>
      <c r="AW226" s="261"/>
      <c r="AX226" s="261"/>
      <c r="AY226" s="261"/>
      <c r="AZ226" s="261"/>
      <c r="BA226" s="261"/>
      <c r="BB226" s="261"/>
      <c r="BC226" s="261"/>
      <c r="BD226" s="261"/>
      <c r="BE226" s="261"/>
      <c r="BF226" s="261"/>
      <c r="BG226" s="252"/>
    </row>
    <row r="227" spans="1:59">
      <c r="A227" s="365"/>
      <c r="B227" s="365"/>
      <c r="C227" s="658"/>
      <c r="D227" s="365"/>
      <c r="E227" s="629"/>
      <c r="F227" s="416"/>
      <c r="G227" s="416"/>
      <c r="H227" s="358"/>
      <c r="I227" s="358"/>
      <c r="J227" s="358"/>
      <c r="K227" s="359"/>
      <c r="L227" s="443"/>
      <c r="M227" s="630"/>
      <c r="N227" s="631"/>
      <c r="O227" s="367"/>
      <c r="P227" s="367"/>
      <c r="Q227" s="367"/>
      <c r="R227" s="367"/>
      <c r="S227" s="367"/>
      <c r="T227" s="367"/>
      <c r="U227" s="367"/>
      <c r="V227" s="367"/>
      <c r="W227" s="367"/>
      <c r="X227" s="365"/>
      <c r="Y227" s="365"/>
      <c r="Z227" s="367"/>
      <c r="AA227" s="610"/>
      <c r="AB227" s="610"/>
      <c r="AC227" s="610"/>
      <c r="AD227" s="610"/>
      <c r="AE227" s="610"/>
      <c r="AF227" s="610"/>
      <c r="AG227" s="610"/>
      <c r="AH227" s="610"/>
      <c r="AI227" s="610"/>
      <c r="AJ227" s="610"/>
      <c r="AK227" s="610"/>
      <c r="AL227" s="610"/>
      <c r="AM227" s="610"/>
      <c r="AN227" s="610"/>
      <c r="AO227" s="610"/>
      <c r="AP227" s="365"/>
      <c r="AQ227" s="365"/>
      <c r="AR227" s="617"/>
      <c r="AS227" s="617"/>
      <c r="AT227" s="632"/>
      <c r="AU227" s="633"/>
      <c r="AV227" s="633"/>
      <c r="AW227" s="633"/>
      <c r="AX227" s="633"/>
      <c r="AY227" s="633"/>
      <c r="AZ227" s="633"/>
      <c r="BA227" s="633"/>
      <c r="BB227" s="633"/>
      <c r="BC227" s="633"/>
      <c r="BD227" s="633"/>
      <c r="BE227" s="633"/>
      <c r="BF227" s="633"/>
      <c r="BG227" s="634"/>
    </row>
    <row r="228" spans="1:59">
      <c r="A228" s="46"/>
      <c r="B228" s="46"/>
      <c r="C228" s="109"/>
      <c r="D228" s="46"/>
      <c r="E228" s="480"/>
      <c r="F228" s="114"/>
      <c r="G228" s="114"/>
      <c r="H228" s="360"/>
      <c r="I228" s="360"/>
      <c r="J228" s="360"/>
      <c r="K228" s="256"/>
      <c r="L228" s="444"/>
      <c r="M228" s="247"/>
      <c r="N228" s="250"/>
      <c r="O228" s="254"/>
      <c r="P228" s="254"/>
      <c r="Q228" s="254"/>
      <c r="R228" s="254"/>
      <c r="S228" s="254"/>
      <c r="T228" s="254"/>
      <c r="U228" s="254"/>
      <c r="V228" s="254"/>
      <c r="W228" s="254"/>
      <c r="X228" s="46"/>
      <c r="Y228" s="46"/>
      <c r="Z228" s="254"/>
      <c r="AA228" s="248"/>
      <c r="AB228" s="248"/>
      <c r="AC228" s="248"/>
      <c r="AD228" s="248"/>
      <c r="AE228" s="248"/>
      <c r="AF228" s="248"/>
      <c r="AG228" s="248"/>
      <c r="AH228" s="248"/>
      <c r="AI228" s="248"/>
      <c r="AJ228" s="248"/>
      <c r="AK228" s="248"/>
      <c r="AL228" s="248"/>
      <c r="AM228" s="248"/>
      <c r="AN228" s="248"/>
      <c r="AO228" s="248"/>
      <c r="AP228" s="46"/>
      <c r="AQ228" s="46"/>
      <c r="AR228" s="132"/>
      <c r="AS228" s="132"/>
      <c r="AT228" s="439"/>
      <c r="AU228" s="261"/>
      <c r="AV228" s="261"/>
      <c r="AW228" s="261"/>
      <c r="AX228" s="261"/>
      <c r="AY228" s="261"/>
      <c r="AZ228" s="261"/>
      <c r="BA228" s="261"/>
      <c r="BB228" s="261"/>
      <c r="BC228" s="261"/>
      <c r="BD228" s="261"/>
      <c r="BE228" s="261"/>
      <c r="BF228" s="261"/>
      <c r="BG228" s="252"/>
    </row>
    <row r="229" spans="1:59">
      <c r="A229" s="46"/>
      <c r="B229" s="46"/>
      <c r="C229" s="109"/>
      <c r="D229" s="46"/>
      <c r="E229" s="480"/>
      <c r="F229" s="114"/>
      <c r="G229" s="114"/>
      <c r="H229" s="360"/>
      <c r="I229" s="360"/>
      <c r="J229" s="360"/>
      <c r="K229" s="256"/>
      <c r="L229" s="444"/>
      <c r="M229" s="247"/>
      <c r="N229" s="250"/>
      <c r="O229" s="254"/>
      <c r="P229" s="254"/>
      <c r="Q229" s="254"/>
      <c r="R229" s="254"/>
      <c r="S229" s="254"/>
      <c r="T229" s="254"/>
      <c r="U229" s="254"/>
      <c r="V229" s="254"/>
      <c r="W229" s="254"/>
      <c r="X229" s="46"/>
      <c r="Y229" s="46"/>
      <c r="Z229" s="254"/>
      <c r="AA229" s="248"/>
      <c r="AB229" s="248"/>
      <c r="AC229" s="248"/>
      <c r="AD229" s="248"/>
      <c r="AE229" s="248"/>
      <c r="AF229" s="248"/>
      <c r="AG229" s="248"/>
      <c r="AH229" s="248"/>
      <c r="AI229" s="248"/>
      <c r="AJ229" s="248"/>
      <c r="AK229" s="248"/>
      <c r="AL229" s="248"/>
      <c r="AM229" s="248"/>
      <c r="AN229" s="248"/>
      <c r="AO229" s="248"/>
      <c r="AP229" s="46"/>
      <c r="AQ229" s="46"/>
      <c r="AR229" s="132"/>
      <c r="AS229" s="132"/>
      <c r="AT229" s="439"/>
      <c r="AU229" s="261"/>
      <c r="AV229" s="261"/>
      <c r="AW229" s="261"/>
      <c r="AX229" s="261"/>
      <c r="AY229" s="261"/>
      <c r="AZ229" s="261"/>
      <c r="BA229" s="261"/>
      <c r="BB229" s="261"/>
      <c r="BC229" s="261"/>
      <c r="BD229" s="261"/>
      <c r="BE229" s="261"/>
      <c r="BF229" s="261"/>
      <c r="BG229" s="252"/>
    </row>
    <row r="230" spans="1:59">
      <c r="A230" s="46"/>
      <c r="B230" s="46"/>
      <c r="C230" s="109"/>
      <c r="D230" s="46"/>
      <c r="E230" s="480"/>
      <c r="F230" s="114"/>
      <c r="G230" s="114"/>
      <c r="H230" s="360"/>
      <c r="I230" s="360"/>
      <c r="J230" s="360"/>
      <c r="K230" s="256"/>
      <c r="L230" s="444"/>
      <c r="M230" s="247"/>
      <c r="N230" s="250"/>
      <c r="O230" s="254"/>
      <c r="P230" s="254"/>
      <c r="Q230" s="254"/>
      <c r="R230" s="254"/>
      <c r="S230" s="254"/>
      <c r="T230" s="254"/>
      <c r="U230" s="254"/>
      <c r="V230" s="254"/>
      <c r="W230" s="254"/>
      <c r="X230" s="46"/>
      <c r="Y230" s="46"/>
      <c r="Z230" s="254"/>
      <c r="AA230" s="248"/>
      <c r="AB230" s="248"/>
      <c r="AC230" s="248"/>
      <c r="AD230" s="248"/>
      <c r="AE230" s="248"/>
      <c r="AF230" s="248"/>
      <c r="AG230" s="248"/>
      <c r="AH230" s="248"/>
      <c r="AI230" s="248"/>
      <c r="AJ230" s="248"/>
      <c r="AK230" s="248"/>
      <c r="AL230" s="248"/>
      <c r="AM230" s="248"/>
      <c r="AN230" s="248"/>
      <c r="AO230" s="248"/>
      <c r="AP230" s="46"/>
      <c r="AQ230" s="46"/>
      <c r="AR230" s="132"/>
      <c r="AS230" s="132"/>
      <c r="AT230" s="439"/>
      <c r="AU230" s="261"/>
      <c r="AV230" s="261"/>
      <c r="AW230" s="261"/>
      <c r="AX230" s="261"/>
      <c r="AY230" s="261"/>
      <c r="AZ230" s="261"/>
      <c r="BA230" s="261"/>
      <c r="BB230" s="261"/>
      <c r="BC230" s="261"/>
      <c r="BD230" s="261"/>
      <c r="BE230" s="261"/>
      <c r="BF230" s="261"/>
      <c r="BG230" s="252"/>
    </row>
    <row r="231" spans="1:59">
      <c r="A231" s="46"/>
      <c r="B231" s="46"/>
      <c r="C231" s="109"/>
      <c r="D231" s="46"/>
      <c r="E231" s="480"/>
      <c r="F231" s="114"/>
      <c r="G231" s="114"/>
      <c r="H231" s="360"/>
      <c r="I231" s="360"/>
      <c r="J231" s="360"/>
      <c r="K231" s="256"/>
      <c r="L231" s="444"/>
      <c r="M231" s="247"/>
      <c r="N231" s="250"/>
      <c r="O231" s="254"/>
      <c r="P231" s="254"/>
      <c r="Q231" s="254"/>
      <c r="R231" s="254"/>
      <c r="S231" s="254"/>
      <c r="T231" s="254"/>
      <c r="U231" s="254"/>
      <c r="V231" s="254"/>
      <c r="W231" s="254"/>
      <c r="X231" s="46"/>
      <c r="Y231" s="46"/>
      <c r="Z231" s="254"/>
      <c r="AA231" s="248"/>
      <c r="AB231" s="248"/>
      <c r="AC231" s="248"/>
      <c r="AD231" s="248"/>
      <c r="AE231" s="248"/>
      <c r="AF231" s="248"/>
      <c r="AG231" s="248"/>
      <c r="AH231" s="248"/>
      <c r="AI231" s="248"/>
      <c r="AJ231" s="248"/>
      <c r="AK231" s="248"/>
      <c r="AL231" s="248"/>
      <c r="AM231" s="248"/>
      <c r="AN231" s="248"/>
      <c r="AO231" s="248"/>
      <c r="AP231" s="46"/>
      <c r="AQ231" s="46"/>
      <c r="AR231" s="132"/>
      <c r="AS231" s="132"/>
      <c r="AT231" s="439"/>
      <c r="AU231" s="261"/>
      <c r="AV231" s="261"/>
      <c r="AW231" s="261"/>
      <c r="AX231" s="261"/>
      <c r="AY231" s="261"/>
      <c r="AZ231" s="261"/>
      <c r="BA231" s="261"/>
      <c r="BB231" s="261"/>
      <c r="BC231" s="261"/>
      <c r="BD231" s="261"/>
      <c r="BE231" s="261"/>
      <c r="BF231" s="261"/>
      <c r="BG231" s="252"/>
    </row>
    <row r="232" spans="1:59">
      <c r="A232" s="46"/>
      <c r="B232" s="46"/>
      <c r="C232" s="109"/>
      <c r="D232" s="46"/>
      <c r="E232" s="480"/>
      <c r="F232" s="114"/>
      <c r="G232" s="114"/>
      <c r="H232" s="360"/>
      <c r="I232" s="360"/>
      <c r="J232" s="360"/>
      <c r="K232" s="256"/>
      <c r="L232" s="444"/>
      <c r="M232" s="247"/>
      <c r="N232" s="250"/>
      <c r="O232" s="254"/>
      <c r="P232" s="254"/>
      <c r="Q232" s="254"/>
      <c r="R232" s="254"/>
      <c r="S232" s="254"/>
      <c r="T232" s="254"/>
      <c r="U232" s="254"/>
      <c r="V232" s="254"/>
      <c r="W232" s="254"/>
      <c r="X232" s="46"/>
      <c r="Y232" s="46"/>
      <c r="Z232" s="254"/>
      <c r="AA232" s="248"/>
      <c r="AB232" s="248"/>
      <c r="AC232" s="248"/>
      <c r="AD232" s="248"/>
      <c r="AE232" s="248"/>
      <c r="AF232" s="248"/>
      <c r="AG232" s="248"/>
      <c r="AH232" s="248"/>
      <c r="AI232" s="248"/>
      <c r="AJ232" s="248"/>
      <c r="AK232" s="248"/>
      <c r="AL232" s="248"/>
      <c r="AM232" s="248"/>
      <c r="AN232" s="248"/>
      <c r="AO232" s="248"/>
      <c r="AP232" s="46"/>
      <c r="AQ232" s="46"/>
      <c r="AR232" s="132"/>
      <c r="AS232" s="132"/>
      <c r="AT232" s="439"/>
      <c r="AU232" s="261"/>
      <c r="AV232" s="261"/>
      <c r="AW232" s="261"/>
      <c r="AX232" s="261"/>
      <c r="AY232" s="261"/>
      <c r="AZ232" s="261"/>
      <c r="BA232" s="261"/>
      <c r="BB232" s="261"/>
      <c r="BC232" s="261"/>
      <c r="BD232" s="261"/>
      <c r="BE232" s="261"/>
      <c r="BF232" s="261"/>
      <c r="BG232" s="252"/>
    </row>
    <row r="233" spans="1:59">
      <c r="A233" s="46"/>
      <c r="B233" s="46"/>
      <c r="C233" s="109"/>
      <c r="D233" s="46"/>
      <c r="E233" s="480"/>
      <c r="F233" s="114"/>
      <c r="G233" s="114"/>
      <c r="H233" s="360"/>
      <c r="I233" s="360"/>
      <c r="J233" s="360"/>
      <c r="K233" s="256"/>
      <c r="L233" s="444"/>
      <c r="M233" s="247"/>
      <c r="N233" s="250"/>
      <c r="O233" s="254"/>
      <c r="P233" s="254"/>
      <c r="Q233" s="254"/>
      <c r="R233" s="254"/>
      <c r="S233" s="254"/>
      <c r="T233" s="254"/>
      <c r="U233" s="254"/>
      <c r="V233" s="254"/>
      <c r="W233" s="254"/>
      <c r="X233" s="46"/>
      <c r="Y233" s="46"/>
      <c r="Z233" s="254"/>
      <c r="AA233" s="248"/>
      <c r="AB233" s="248"/>
      <c r="AC233" s="248"/>
      <c r="AD233" s="248"/>
      <c r="AE233" s="248"/>
      <c r="AF233" s="248"/>
      <c r="AG233" s="248"/>
      <c r="AH233" s="248"/>
      <c r="AI233" s="248"/>
      <c r="AJ233" s="248"/>
      <c r="AK233" s="248"/>
      <c r="AL233" s="248"/>
      <c r="AM233" s="248"/>
      <c r="AN233" s="248"/>
      <c r="AO233" s="248"/>
      <c r="AP233" s="46"/>
      <c r="AQ233" s="46"/>
      <c r="AR233" s="132"/>
      <c r="AS233" s="132"/>
      <c r="AT233" s="439"/>
      <c r="AU233" s="261"/>
      <c r="AV233" s="261"/>
      <c r="AW233" s="261"/>
      <c r="AX233" s="261"/>
      <c r="AY233" s="261"/>
      <c r="AZ233" s="261"/>
      <c r="BA233" s="261"/>
      <c r="BB233" s="261"/>
      <c r="BC233" s="261"/>
      <c r="BD233" s="261"/>
      <c r="BE233" s="261"/>
      <c r="BF233" s="261"/>
      <c r="BG233" s="252"/>
    </row>
    <row r="234" spans="1:59">
      <c r="A234" s="46"/>
      <c r="B234" s="46"/>
      <c r="C234" s="109"/>
      <c r="D234" s="46"/>
      <c r="E234" s="480"/>
      <c r="F234" s="114"/>
      <c r="G234" s="114"/>
      <c r="H234" s="360"/>
      <c r="I234" s="360"/>
      <c r="J234" s="360"/>
      <c r="K234" s="256"/>
      <c r="L234" s="444"/>
      <c r="M234" s="247"/>
      <c r="N234" s="250"/>
      <c r="O234" s="254"/>
      <c r="P234" s="254"/>
      <c r="Q234" s="254"/>
      <c r="R234" s="254"/>
      <c r="S234" s="254"/>
      <c r="T234" s="254"/>
      <c r="U234" s="254"/>
      <c r="V234" s="254"/>
      <c r="W234" s="254"/>
      <c r="X234" s="46"/>
      <c r="Y234" s="46"/>
      <c r="Z234" s="254"/>
      <c r="AA234" s="248"/>
      <c r="AB234" s="248"/>
      <c r="AC234" s="248"/>
      <c r="AD234" s="248"/>
      <c r="AE234" s="248"/>
      <c r="AF234" s="248"/>
      <c r="AG234" s="248"/>
      <c r="AH234" s="248"/>
      <c r="AI234" s="248"/>
      <c r="AJ234" s="248"/>
      <c r="AK234" s="248"/>
      <c r="AL234" s="248"/>
      <c r="AM234" s="248"/>
      <c r="AN234" s="248"/>
      <c r="AO234" s="248"/>
      <c r="AP234" s="46"/>
      <c r="AQ234" s="46"/>
      <c r="AR234" s="132"/>
      <c r="AS234" s="132"/>
      <c r="AT234" s="439"/>
      <c r="AU234" s="261"/>
      <c r="AV234" s="261"/>
      <c r="AW234" s="261"/>
      <c r="AX234" s="261"/>
      <c r="AY234" s="261"/>
      <c r="AZ234" s="261"/>
      <c r="BA234" s="261"/>
      <c r="BB234" s="261"/>
      <c r="BC234" s="261"/>
      <c r="BD234" s="261"/>
      <c r="BE234" s="261"/>
      <c r="BF234" s="261"/>
      <c r="BG234" s="252"/>
    </row>
    <row r="235" spans="1:59">
      <c r="A235" s="46"/>
      <c r="B235" s="46"/>
      <c r="C235" s="109"/>
      <c r="D235" s="46"/>
      <c r="E235" s="480"/>
      <c r="F235" s="114"/>
      <c r="G235" s="114"/>
      <c r="H235" s="360"/>
      <c r="I235" s="360"/>
      <c r="J235" s="360"/>
      <c r="K235" s="256"/>
      <c r="L235" s="444"/>
      <c r="M235" s="247"/>
      <c r="N235" s="250"/>
      <c r="O235" s="254"/>
      <c r="P235" s="254"/>
      <c r="Q235" s="254"/>
      <c r="R235" s="254"/>
      <c r="S235" s="254"/>
      <c r="T235" s="254"/>
      <c r="U235" s="254"/>
      <c r="V235" s="254"/>
      <c r="W235" s="254"/>
      <c r="X235" s="46"/>
      <c r="Y235" s="46"/>
      <c r="Z235" s="254"/>
      <c r="AA235" s="248"/>
      <c r="AB235" s="248"/>
      <c r="AC235" s="248"/>
      <c r="AD235" s="248"/>
      <c r="AE235" s="248"/>
      <c r="AF235" s="248"/>
      <c r="AG235" s="248"/>
      <c r="AH235" s="248"/>
      <c r="AI235" s="248"/>
      <c r="AJ235" s="248"/>
      <c r="AK235" s="248"/>
      <c r="AL235" s="248"/>
      <c r="AM235" s="248"/>
      <c r="AN235" s="248"/>
      <c r="AO235" s="248"/>
      <c r="AP235" s="46"/>
      <c r="AQ235" s="46"/>
      <c r="AR235" s="132"/>
      <c r="AS235" s="132"/>
      <c r="AT235" s="439"/>
      <c r="AU235" s="261"/>
      <c r="AV235" s="261"/>
      <c r="AW235" s="261"/>
      <c r="AX235" s="261"/>
      <c r="AY235" s="261"/>
      <c r="AZ235" s="261"/>
      <c r="BA235" s="261"/>
      <c r="BB235" s="261"/>
      <c r="BC235" s="261"/>
      <c r="BD235" s="261"/>
      <c r="BE235" s="261"/>
      <c r="BF235" s="261"/>
      <c r="BG235" s="252"/>
    </row>
    <row r="236" spans="1:59">
      <c r="A236" s="46"/>
      <c r="B236" s="46"/>
      <c r="C236" s="109"/>
      <c r="D236" s="46"/>
      <c r="E236" s="480"/>
      <c r="F236" s="114"/>
      <c r="G236" s="114"/>
      <c r="H236" s="360"/>
      <c r="I236" s="360"/>
      <c r="J236" s="360"/>
      <c r="K236" s="256"/>
      <c r="L236" s="444"/>
      <c r="M236" s="247"/>
      <c r="N236" s="250"/>
      <c r="O236" s="254"/>
      <c r="P236" s="254"/>
      <c r="Q236" s="254"/>
      <c r="R236" s="254"/>
      <c r="S236" s="254"/>
      <c r="T236" s="254"/>
      <c r="U236" s="254"/>
      <c r="V236" s="254"/>
      <c r="W236" s="254"/>
      <c r="X236" s="46"/>
      <c r="Y236" s="46"/>
      <c r="Z236" s="254"/>
      <c r="AA236" s="248"/>
      <c r="AB236" s="248"/>
      <c r="AC236" s="248"/>
      <c r="AD236" s="248"/>
      <c r="AE236" s="248"/>
      <c r="AF236" s="248"/>
      <c r="AG236" s="248"/>
      <c r="AH236" s="248"/>
      <c r="AI236" s="248"/>
      <c r="AJ236" s="248"/>
      <c r="AK236" s="248"/>
      <c r="AL236" s="248"/>
      <c r="AM236" s="248"/>
      <c r="AN236" s="248"/>
      <c r="AO236" s="248"/>
      <c r="AP236" s="46"/>
      <c r="AQ236" s="46"/>
      <c r="AR236" s="132"/>
      <c r="AS236" s="132"/>
      <c r="AT236" s="439"/>
      <c r="AU236" s="261"/>
      <c r="AV236" s="261"/>
      <c r="AW236" s="261"/>
      <c r="AX236" s="261"/>
      <c r="AY236" s="261"/>
      <c r="AZ236" s="261"/>
      <c r="BA236" s="261"/>
      <c r="BB236" s="261"/>
      <c r="BC236" s="261"/>
      <c r="BD236" s="261"/>
      <c r="BE236" s="261"/>
      <c r="BF236" s="261"/>
      <c r="BG236" s="252"/>
    </row>
    <row r="237" spans="1:59">
      <c r="A237" s="46"/>
      <c r="B237" s="46"/>
      <c r="C237" s="109"/>
      <c r="D237" s="46"/>
      <c r="E237" s="480"/>
      <c r="F237" s="114"/>
      <c r="G237" s="114"/>
      <c r="H237" s="360"/>
      <c r="I237" s="360"/>
      <c r="J237" s="360"/>
      <c r="K237" s="256"/>
      <c r="L237" s="444"/>
      <c r="M237" s="247"/>
      <c r="N237" s="250"/>
      <c r="O237" s="254"/>
      <c r="P237" s="254"/>
      <c r="Q237" s="254"/>
      <c r="R237" s="254"/>
      <c r="S237" s="254"/>
      <c r="T237" s="254"/>
      <c r="U237" s="254"/>
      <c r="V237" s="254"/>
      <c r="W237" s="254"/>
      <c r="X237" s="46"/>
      <c r="Y237" s="46"/>
      <c r="Z237" s="254"/>
      <c r="AA237" s="248"/>
      <c r="AB237" s="248"/>
      <c r="AC237" s="248"/>
      <c r="AD237" s="248"/>
      <c r="AE237" s="248"/>
      <c r="AF237" s="248"/>
      <c r="AG237" s="248"/>
      <c r="AH237" s="248"/>
      <c r="AI237" s="248"/>
      <c r="AJ237" s="248"/>
      <c r="AK237" s="248"/>
      <c r="AL237" s="248"/>
      <c r="AM237" s="248"/>
      <c r="AN237" s="248"/>
      <c r="AO237" s="248"/>
      <c r="AP237" s="46"/>
      <c r="AQ237" s="46"/>
      <c r="AR237" s="132"/>
      <c r="AS237" s="132"/>
      <c r="AT237" s="439"/>
      <c r="AU237" s="261"/>
      <c r="AV237" s="261"/>
      <c r="AW237" s="261"/>
      <c r="AX237" s="261"/>
      <c r="AY237" s="261"/>
      <c r="AZ237" s="261"/>
      <c r="BA237" s="261"/>
      <c r="BB237" s="261"/>
      <c r="BC237" s="261"/>
      <c r="BD237" s="261"/>
      <c r="BE237" s="261"/>
      <c r="BF237" s="261"/>
      <c r="BG237" s="252"/>
    </row>
    <row r="238" spans="1:59">
      <c r="A238" s="46"/>
      <c r="B238" s="46"/>
      <c r="C238" s="109"/>
      <c r="D238" s="46"/>
      <c r="E238" s="480"/>
      <c r="F238" s="114"/>
      <c r="G238" s="114"/>
      <c r="H238" s="360"/>
      <c r="I238" s="360"/>
      <c r="J238" s="360"/>
      <c r="K238" s="256"/>
      <c r="L238" s="444"/>
      <c r="M238" s="247"/>
      <c r="N238" s="250"/>
      <c r="O238" s="254"/>
      <c r="P238" s="254"/>
      <c r="Q238" s="254"/>
      <c r="R238" s="254"/>
      <c r="S238" s="254"/>
      <c r="T238" s="254"/>
      <c r="U238" s="254"/>
      <c r="V238" s="254"/>
      <c r="W238" s="254"/>
      <c r="X238" s="46"/>
      <c r="Y238" s="46"/>
      <c r="Z238" s="254"/>
      <c r="AA238" s="248"/>
      <c r="AB238" s="248"/>
      <c r="AC238" s="248"/>
      <c r="AD238" s="248"/>
      <c r="AE238" s="248"/>
      <c r="AF238" s="248"/>
      <c r="AG238" s="248"/>
      <c r="AH238" s="248"/>
      <c r="AI238" s="248"/>
      <c r="AJ238" s="248"/>
      <c r="AK238" s="248"/>
      <c r="AL238" s="248"/>
      <c r="AM238" s="248"/>
      <c r="AN238" s="248"/>
      <c r="AO238" s="248"/>
      <c r="AP238" s="46"/>
      <c r="AQ238" s="46"/>
      <c r="AR238" s="132"/>
      <c r="AS238" s="132"/>
      <c r="AT238" s="439"/>
      <c r="AU238" s="261"/>
      <c r="AV238" s="261"/>
      <c r="AW238" s="261"/>
      <c r="AX238" s="261"/>
      <c r="AY238" s="261"/>
      <c r="AZ238" s="261"/>
      <c r="BA238" s="261"/>
      <c r="BB238" s="261"/>
      <c r="BC238" s="261"/>
      <c r="BD238" s="261"/>
      <c r="BE238" s="261"/>
      <c r="BF238" s="261"/>
      <c r="BG238" s="252"/>
    </row>
    <row r="239" spans="1:59">
      <c r="A239" s="46"/>
      <c r="B239" s="46"/>
      <c r="C239" s="109"/>
      <c r="D239" s="46"/>
      <c r="E239" s="480"/>
      <c r="F239" s="114"/>
      <c r="G239" s="114"/>
      <c r="H239" s="360"/>
      <c r="I239" s="360"/>
      <c r="J239" s="360"/>
      <c r="K239" s="256"/>
      <c r="L239" s="444"/>
      <c r="M239" s="247"/>
      <c r="N239" s="250"/>
      <c r="O239" s="254"/>
      <c r="P239" s="254"/>
      <c r="Q239" s="254"/>
      <c r="R239" s="254"/>
      <c r="S239" s="254"/>
      <c r="T239" s="254"/>
      <c r="U239" s="254"/>
      <c r="V239" s="254"/>
      <c r="W239" s="254"/>
      <c r="X239" s="46"/>
      <c r="Y239" s="46"/>
      <c r="Z239" s="254"/>
      <c r="AA239" s="248"/>
      <c r="AB239" s="248"/>
      <c r="AC239" s="248"/>
      <c r="AD239" s="248"/>
      <c r="AE239" s="248"/>
      <c r="AF239" s="248"/>
      <c r="AG239" s="248"/>
      <c r="AH239" s="248"/>
      <c r="AI239" s="248"/>
      <c r="AJ239" s="248"/>
      <c r="AK239" s="248"/>
      <c r="AL239" s="248"/>
      <c r="AM239" s="248"/>
      <c r="AN239" s="248"/>
      <c r="AO239" s="248"/>
      <c r="AP239" s="46"/>
      <c r="AQ239" s="46"/>
      <c r="AR239" s="132"/>
      <c r="AS239" s="132"/>
      <c r="AT239" s="439"/>
      <c r="AU239" s="261"/>
      <c r="AV239" s="261"/>
      <c r="AW239" s="261"/>
      <c r="AX239" s="261"/>
      <c r="AY239" s="261"/>
      <c r="AZ239" s="261"/>
      <c r="BA239" s="261"/>
      <c r="BB239" s="261"/>
      <c r="BC239" s="261"/>
      <c r="BD239" s="261"/>
      <c r="BE239" s="261"/>
      <c r="BF239" s="261"/>
      <c r="BG239" s="252"/>
    </row>
    <row r="240" spans="1:59">
      <c r="A240" s="46"/>
      <c r="B240" s="46"/>
      <c r="C240" s="109"/>
      <c r="D240" s="46"/>
      <c r="E240" s="480"/>
      <c r="F240" s="114"/>
      <c r="G240" s="114"/>
      <c r="H240" s="360"/>
      <c r="I240" s="360"/>
      <c r="J240" s="360"/>
      <c r="K240" s="256"/>
      <c r="L240" s="444"/>
      <c r="M240" s="247"/>
      <c r="N240" s="250"/>
      <c r="O240" s="254"/>
      <c r="P240" s="254"/>
      <c r="Q240" s="254"/>
      <c r="R240" s="254"/>
      <c r="S240" s="254"/>
      <c r="T240" s="254"/>
      <c r="U240" s="254"/>
      <c r="V240" s="254"/>
      <c r="W240" s="254"/>
      <c r="X240" s="46"/>
      <c r="Y240" s="46"/>
      <c r="Z240" s="254"/>
      <c r="AA240" s="248"/>
      <c r="AB240" s="248"/>
      <c r="AC240" s="248"/>
      <c r="AD240" s="248"/>
      <c r="AE240" s="248"/>
      <c r="AF240" s="248"/>
      <c r="AG240" s="248"/>
      <c r="AH240" s="248"/>
      <c r="AI240" s="248"/>
      <c r="AJ240" s="248"/>
      <c r="AK240" s="248"/>
      <c r="AL240" s="248"/>
      <c r="AM240" s="248"/>
      <c r="AN240" s="248"/>
      <c r="AO240" s="248"/>
      <c r="AP240" s="46"/>
      <c r="AQ240" s="46"/>
      <c r="AR240" s="132"/>
      <c r="AS240" s="132"/>
      <c r="AT240" s="439"/>
      <c r="AU240" s="261"/>
      <c r="AV240" s="261"/>
      <c r="AW240" s="261"/>
      <c r="AX240" s="261"/>
      <c r="AY240" s="261"/>
      <c r="AZ240" s="261"/>
      <c r="BA240" s="261"/>
      <c r="BB240" s="261"/>
      <c r="BC240" s="261"/>
      <c r="BD240" s="261"/>
      <c r="BE240" s="261"/>
      <c r="BF240" s="261"/>
      <c r="BG240" s="252"/>
    </row>
    <row r="241" spans="1:59">
      <c r="A241" s="46"/>
      <c r="B241" s="46"/>
      <c r="C241" s="109"/>
      <c r="D241" s="46"/>
      <c r="E241" s="480"/>
      <c r="F241" s="114"/>
      <c r="G241" s="114"/>
      <c r="H241" s="360"/>
      <c r="I241" s="360"/>
      <c r="J241" s="360"/>
      <c r="K241" s="256"/>
      <c r="L241" s="444"/>
      <c r="M241" s="247"/>
      <c r="N241" s="250"/>
      <c r="O241" s="254"/>
      <c r="P241" s="254"/>
      <c r="Q241" s="254"/>
      <c r="R241" s="254"/>
      <c r="S241" s="254"/>
      <c r="T241" s="254"/>
      <c r="U241" s="254"/>
      <c r="V241" s="254"/>
      <c r="W241" s="254"/>
      <c r="X241" s="46"/>
      <c r="Y241" s="46"/>
      <c r="Z241" s="254"/>
      <c r="AA241" s="248"/>
      <c r="AB241" s="248"/>
      <c r="AC241" s="248"/>
      <c r="AD241" s="248"/>
      <c r="AE241" s="248"/>
      <c r="AF241" s="248"/>
      <c r="AG241" s="248"/>
      <c r="AH241" s="248"/>
      <c r="AI241" s="248"/>
      <c r="AJ241" s="248"/>
      <c r="AK241" s="248"/>
      <c r="AL241" s="248"/>
      <c r="AM241" s="248"/>
      <c r="AN241" s="248"/>
      <c r="AO241" s="248"/>
      <c r="AP241" s="46"/>
      <c r="AQ241" s="46"/>
      <c r="AR241" s="132"/>
      <c r="AS241" s="132"/>
      <c r="AT241" s="439"/>
      <c r="AU241" s="261"/>
      <c r="AV241" s="261"/>
      <c r="AW241" s="261"/>
      <c r="AX241" s="261"/>
      <c r="AY241" s="261"/>
      <c r="AZ241" s="261"/>
      <c r="BA241" s="261"/>
      <c r="BB241" s="261"/>
      <c r="BC241" s="261"/>
      <c r="BD241" s="261"/>
      <c r="BE241" s="261"/>
      <c r="BF241" s="261"/>
      <c r="BG241" s="252"/>
    </row>
    <row r="242" spans="1:59">
      <c r="A242" s="46"/>
      <c r="B242" s="46"/>
      <c r="C242" s="109"/>
      <c r="D242" s="46"/>
      <c r="E242" s="480"/>
      <c r="F242" s="114"/>
      <c r="G242" s="114"/>
      <c r="H242" s="360"/>
      <c r="I242" s="360"/>
      <c r="J242" s="360"/>
      <c r="K242" s="256"/>
      <c r="L242" s="444"/>
      <c r="M242" s="247"/>
      <c r="N242" s="250"/>
      <c r="O242" s="254"/>
      <c r="P242" s="254"/>
      <c r="Q242" s="254"/>
      <c r="R242" s="254"/>
      <c r="S242" s="254"/>
      <c r="T242" s="254"/>
      <c r="U242" s="254"/>
      <c r="V242" s="254"/>
      <c r="W242" s="254"/>
      <c r="X242" s="46"/>
      <c r="Y242" s="46"/>
      <c r="Z242" s="254"/>
      <c r="AA242" s="248"/>
      <c r="AB242" s="248"/>
      <c r="AC242" s="248"/>
      <c r="AD242" s="248"/>
      <c r="AE242" s="248"/>
      <c r="AF242" s="248"/>
      <c r="AG242" s="248"/>
      <c r="AH242" s="248"/>
      <c r="AI242" s="248"/>
      <c r="AJ242" s="248"/>
      <c r="AK242" s="248"/>
      <c r="AL242" s="248"/>
      <c r="AM242" s="248"/>
      <c r="AN242" s="248"/>
      <c r="AO242" s="248"/>
      <c r="AP242" s="46"/>
      <c r="AQ242" s="46"/>
      <c r="AR242" s="132"/>
      <c r="AS242" s="132"/>
      <c r="AT242" s="439"/>
      <c r="AU242" s="261"/>
      <c r="AV242" s="261"/>
      <c r="AW242" s="261"/>
      <c r="AX242" s="261"/>
      <c r="AY242" s="261"/>
      <c r="AZ242" s="261"/>
      <c r="BA242" s="261"/>
      <c r="BB242" s="261"/>
      <c r="BC242" s="261"/>
      <c r="BD242" s="261"/>
      <c r="BE242" s="261"/>
      <c r="BF242" s="261"/>
      <c r="BG242" s="252"/>
    </row>
    <row r="243" spans="1:59">
      <c r="A243" s="46"/>
      <c r="B243" s="46"/>
      <c r="C243" s="109"/>
      <c r="D243" s="46"/>
      <c r="E243" s="480"/>
      <c r="F243" s="114"/>
      <c r="G243" s="114"/>
      <c r="H243" s="360"/>
      <c r="I243" s="360"/>
      <c r="J243" s="360"/>
      <c r="K243" s="256"/>
      <c r="L243" s="444"/>
      <c r="M243" s="247"/>
      <c r="N243" s="250"/>
      <c r="O243" s="254"/>
      <c r="P243" s="254"/>
      <c r="Q243" s="254"/>
      <c r="R243" s="254"/>
      <c r="S243" s="254"/>
      <c r="T243" s="254"/>
      <c r="U243" s="254"/>
      <c r="V243" s="254"/>
      <c r="W243" s="254"/>
      <c r="X243" s="46"/>
      <c r="Y243" s="46"/>
      <c r="Z243" s="254"/>
      <c r="AA243" s="248"/>
      <c r="AB243" s="248"/>
      <c r="AC243" s="248"/>
      <c r="AD243" s="248"/>
      <c r="AE243" s="248"/>
      <c r="AF243" s="248"/>
      <c r="AG243" s="248"/>
      <c r="AH243" s="248"/>
      <c r="AI243" s="248"/>
      <c r="AJ243" s="248"/>
      <c r="AK243" s="248"/>
      <c r="AL243" s="248"/>
      <c r="AM243" s="248"/>
      <c r="AN243" s="248"/>
      <c r="AO243" s="248"/>
      <c r="AP243" s="46"/>
      <c r="AQ243" s="46"/>
      <c r="AR243" s="132"/>
      <c r="AS243" s="132"/>
      <c r="AT243" s="439"/>
      <c r="AU243" s="261"/>
      <c r="AV243" s="261"/>
      <c r="AW243" s="261"/>
      <c r="AX243" s="261"/>
      <c r="AY243" s="261"/>
      <c r="AZ243" s="261"/>
      <c r="BA243" s="261"/>
      <c r="BB243" s="261"/>
      <c r="BC243" s="261"/>
      <c r="BD243" s="261"/>
      <c r="BE243" s="261"/>
      <c r="BF243" s="261"/>
      <c r="BG243" s="252"/>
    </row>
    <row r="244" spans="1:59">
      <c r="A244" s="46"/>
      <c r="B244" s="46"/>
      <c r="C244" s="109"/>
      <c r="D244" s="46"/>
      <c r="E244" s="480"/>
      <c r="F244" s="114"/>
      <c r="G244" s="114"/>
      <c r="H244" s="360"/>
      <c r="I244" s="360"/>
      <c r="J244" s="360"/>
      <c r="K244" s="256"/>
      <c r="L244" s="444"/>
      <c r="M244" s="247"/>
      <c r="N244" s="250"/>
      <c r="O244" s="254"/>
      <c r="P244" s="254"/>
      <c r="Q244" s="254"/>
      <c r="R244" s="254"/>
      <c r="S244" s="254"/>
      <c r="T244" s="254"/>
      <c r="U244" s="254"/>
      <c r="V244" s="254"/>
      <c r="W244" s="254"/>
      <c r="X244" s="46"/>
      <c r="Y244" s="46"/>
      <c r="Z244" s="254"/>
      <c r="AA244" s="248"/>
      <c r="AB244" s="248"/>
      <c r="AC244" s="248"/>
      <c r="AD244" s="248"/>
      <c r="AE244" s="248"/>
      <c r="AF244" s="248"/>
      <c r="AG244" s="248"/>
      <c r="AH244" s="248"/>
      <c r="AI244" s="248"/>
      <c r="AJ244" s="248"/>
      <c r="AK244" s="248"/>
      <c r="AL244" s="248"/>
      <c r="AM244" s="248"/>
      <c r="AN244" s="248"/>
      <c r="AO244" s="248"/>
      <c r="AP244" s="46"/>
      <c r="AQ244" s="46"/>
      <c r="AR244" s="132"/>
      <c r="AS244" s="132"/>
      <c r="AT244" s="439"/>
      <c r="AU244" s="261"/>
      <c r="AV244" s="261"/>
      <c r="AW244" s="261"/>
      <c r="AX244" s="261"/>
      <c r="AY244" s="261"/>
      <c r="AZ244" s="261"/>
      <c r="BA244" s="261"/>
      <c r="BB244" s="261"/>
      <c r="BC244" s="261"/>
      <c r="BD244" s="261"/>
      <c r="BE244" s="261"/>
      <c r="BF244" s="261"/>
      <c r="BG244" s="252"/>
    </row>
    <row r="245" spans="1:59">
      <c r="A245" s="46"/>
      <c r="B245" s="46"/>
      <c r="C245" s="109"/>
      <c r="D245" s="46"/>
      <c r="E245" s="480"/>
      <c r="F245" s="114"/>
      <c r="G245" s="114"/>
      <c r="H245" s="360"/>
      <c r="I245" s="360"/>
      <c r="J245" s="360"/>
      <c r="K245" s="256"/>
      <c r="L245" s="444"/>
      <c r="M245" s="247"/>
      <c r="N245" s="250"/>
      <c r="O245" s="254"/>
      <c r="P245" s="254"/>
      <c r="Q245" s="254"/>
      <c r="R245" s="254"/>
      <c r="S245" s="254"/>
      <c r="T245" s="254"/>
      <c r="U245" s="254"/>
      <c r="V245" s="254"/>
      <c r="W245" s="254"/>
      <c r="X245" s="46"/>
      <c r="Y245" s="46"/>
      <c r="Z245" s="254"/>
      <c r="AA245" s="248"/>
      <c r="AB245" s="248"/>
      <c r="AC245" s="248"/>
      <c r="AD245" s="248"/>
      <c r="AE245" s="248"/>
      <c r="AF245" s="248"/>
      <c r="AG245" s="248"/>
      <c r="AH245" s="248"/>
      <c r="AI245" s="248"/>
      <c r="AJ245" s="248"/>
      <c r="AK245" s="248"/>
      <c r="AL245" s="248"/>
      <c r="AM245" s="248"/>
      <c r="AN245" s="248"/>
      <c r="AO245" s="248"/>
      <c r="AP245" s="46"/>
      <c r="AQ245" s="46"/>
      <c r="AR245" s="132"/>
      <c r="AS245" s="132"/>
      <c r="AT245" s="439"/>
      <c r="AU245" s="261"/>
      <c r="AV245" s="261"/>
      <c r="AW245" s="261"/>
      <c r="AX245" s="261"/>
      <c r="AY245" s="261"/>
      <c r="AZ245" s="261"/>
      <c r="BA245" s="261"/>
      <c r="BB245" s="261"/>
      <c r="BC245" s="261"/>
      <c r="BD245" s="261"/>
      <c r="BE245" s="261"/>
      <c r="BF245" s="261"/>
      <c r="BG245" s="252"/>
    </row>
    <row r="246" spans="1:59">
      <c r="A246" s="46"/>
      <c r="B246" s="46"/>
      <c r="C246" s="109"/>
      <c r="D246" s="46"/>
      <c r="E246" s="480"/>
      <c r="F246" s="114"/>
      <c r="G246" s="114"/>
      <c r="H246" s="360"/>
      <c r="I246" s="360"/>
      <c r="J246" s="360"/>
      <c r="K246" s="256"/>
      <c r="L246" s="444"/>
      <c r="M246" s="247"/>
      <c r="N246" s="250"/>
      <c r="O246" s="254"/>
      <c r="P246" s="254"/>
      <c r="Q246" s="254"/>
      <c r="R246" s="254"/>
      <c r="S246" s="254"/>
      <c r="T246" s="254"/>
      <c r="U246" s="254"/>
      <c r="V246" s="254"/>
      <c r="W246" s="254"/>
      <c r="X246" s="46"/>
      <c r="Y246" s="46"/>
      <c r="Z246" s="254"/>
      <c r="AA246" s="248"/>
      <c r="AB246" s="248"/>
      <c r="AC246" s="248"/>
      <c r="AD246" s="248"/>
      <c r="AE246" s="248"/>
      <c r="AF246" s="248"/>
      <c r="AG246" s="248"/>
      <c r="AH246" s="248"/>
      <c r="AI246" s="248"/>
      <c r="AJ246" s="248"/>
      <c r="AK246" s="248"/>
      <c r="AL246" s="248"/>
      <c r="AM246" s="248"/>
      <c r="AN246" s="248"/>
      <c r="AO246" s="248"/>
      <c r="AP246" s="46"/>
      <c r="AQ246" s="46"/>
      <c r="AR246" s="132"/>
      <c r="AS246" s="132"/>
      <c r="AT246" s="439"/>
      <c r="AU246" s="261"/>
      <c r="AV246" s="261"/>
      <c r="AW246" s="261"/>
      <c r="AX246" s="261"/>
      <c r="AY246" s="261"/>
      <c r="AZ246" s="261"/>
      <c r="BA246" s="261"/>
      <c r="BB246" s="261"/>
      <c r="BC246" s="261"/>
      <c r="BD246" s="261"/>
      <c r="BE246" s="261"/>
      <c r="BF246" s="261"/>
      <c r="BG246" s="252"/>
    </row>
    <row r="247" spans="1:59">
      <c r="A247" s="46"/>
      <c r="B247" s="46"/>
      <c r="C247" s="109"/>
      <c r="D247" s="46"/>
      <c r="E247" s="480"/>
      <c r="F247" s="114"/>
      <c r="G247" s="114"/>
      <c r="H247" s="360"/>
      <c r="I247" s="360"/>
      <c r="J247" s="360"/>
      <c r="K247" s="256"/>
      <c r="L247" s="444"/>
      <c r="M247" s="247"/>
      <c r="N247" s="250"/>
      <c r="O247" s="254"/>
      <c r="P247" s="254"/>
      <c r="Q247" s="254"/>
      <c r="R247" s="254"/>
      <c r="S247" s="254"/>
      <c r="T247" s="254"/>
      <c r="U247" s="254"/>
      <c r="V247" s="254"/>
      <c r="W247" s="254"/>
      <c r="X247" s="46"/>
      <c r="Y247" s="46"/>
      <c r="Z247" s="254"/>
      <c r="AA247" s="248"/>
      <c r="AB247" s="248"/>
      <c r="AC247" s="248"/>
      <c r="AD247" s="248"/>
      <c r="AE247" s="248"/>
      <c r="AF247" s="248"/>
      <c r="AG247" s="248"/>
      <c r="AH247" s="248"/>
      <c r="AI247" s="248"/>
      <c r="AJ247" s="248"/>
      <c r="AK247" s="248"/>
      <c r="AL247" s="248"/>
      <c r="AM247" s="248"/>
      <c r="AN247" s="248"/>
      <c r="AO247" s="248"/>
      <c r="AP247" s="46"/>
      <c r="AQ247" s="46"/>
      <c r="AR247" s="132"/>
      <c r="AS247" s="132"/>
      <c r="AT247" s="439"/>
      <c r="AU247" s="261"/>
      <c r="AV247" s="261"/>
      <c r="AW247" s="261"/>
      <c r="AX247" s="261"/>
      <c r="AY247" s="261"/>
      <c r="AZ247" s="261"/>
      <c r="BA247" s="261"/>
      <c r="BB247" s="261"/>
      <c r="BC247" s="261"/>
      <c r="BD247" s="261"/>
      <c r="BE247" s="261"/>
      <c r="BF247" s="261"/>
      <c r="BG247" s="252"/>
    </row>
    <row r="248" spans="1:59">
      <c r="A248" s="46"/>
      <c r="B248" s="46"/>
      <c r="C248" s="109"/>
      <c r="D248" s="46"/>
      <c r="E248" s="480"/>
      <c r="F248" s="114"/>
      <c r="G248" s="114"/>
      <c r="H248" s="360"/>
      <c r="I248" s="360"/>
      <c r="J248" s="360"/>
      <c r="K248" s="256"/>
      <c r="L248" s="444"/>
      <c r="M248" s="247"/>
      <c r="N248" s="250"/>
      <c r="O248" s="254"/>
      <c r="P248" s="254"/>
      <c r="Q248" s="254"/>
      <c r="R248" s="254"/>
      <c r="S248" s="254"/>
      <c r="T248" s="254"/>
      <c r="U248" s="254"/>
      <c r="V248" s="254"/>
      <c r="W248" s="254"/>
      <c r="X248" s="46"/>
      <c r="Y248" s="46"/>
      <c r="Z248" s="254"/>
      <c r="AA248" s="248"/>
      <c r="AB248" s="248"/>
      <c r="AC248" s="248"/>
      <c r="AD248" s="248"/>
      <c r="AE248" s="248"/>
      <c r="AF248" s="248"/>
      <c r="AG248" s="248"/>
      <c r="AH248" s="248"/>
      <c r="AI248" s="248"/>
      <c r="AJ248" s="248"/>
      <c r="AK248" s="248"/>
      <c r="AL248" s="248"/>
      <c r="AM248" s="248"/>
      <c r="AN248" s="248"/>
      <c r="AO248" s="248"/>
      <c r="AP248" s="46"/>
      <c r="AQ248" s="46"/>
      <c r="AR248" s="132"/>
      <c r="AS248" s="132"/>
      <c r="AT248" s="439"/>
      <c r="AU248" s="261"/>
      <c r="AV248" s="261"/>
      <c r="AW248" s="261"/>
      <c r="AX248" s="261"/>
      <c r="AY248" s="261"/>
      <c r="AZ248" s="261"/>
      <c r="BA248" s="261"/>
      <c r="BB248" s="261"/>
      <c r="BC248" s="261"/>
      <c r="BD248" s="261"/>
      <c r="BE248" s="261"/>
      <c r="BF248" s="261"/>
      <c r="BG248" s="252"/>
    </row>
    <row r="249" spans="1:59">
      <c r="A249" s="46"/>
      <c r="B249" s="46"/>
      <c r="C249" s="109"/>
      <c r="D249" s="46"/>
      <c r="E249" s="480"/>
      <c r="F249" s="114"/>
      <c r="G249" s="114"/>
      <c r="H249" s="360"/>
      <c r="I249" s="360"/>
      <c r="J249" s="360"/>
      <c r="K249" s="256"/>
      <c r="L249" s="444"/>
      <c r="M249" s="247"/>
      <c r="N249" s="250"/>
      <c r="O249" s="254"/>
      <c r="P249" s="254"/>
      <c r="Q249" s="254"/>
      <c r="R249" s="254"/>
      <c r="S249" s="254"/>
      <c r="T249" s="254"/>
      <c r="U249" s="254"/>
      <c r="V249" s="254"/>
      <c r="W249" s="254"/>
      <c r="X249" s="46"/>
      <c r="Y249" s="46"/>
      <c r="Z249" s="254"/>
      <c r="AA249" s="248"/>
      <c r="AB249" s="248"/>
      <c r="AC249" s="248"/>
      <c r="AD249" s="248"/>
      <c r="AE249" s="248"/>
      <c r="AF249" s="248"/>
      <c r="AG249" s="248"/>
      <c r="AH249" s="248"/>
      <c r="AI249" s="248"/>
      <c r="AJ249" s="248"/>
      <c r="AK249" s="248"/>
      <c r="AL249" s="248"/>
      <c r="AM249" s="248"/>
      <c r="AN249" s="248"/>
      <c r="AO249" s="248"/>
      <c r="AP249" s="46"/>
      <c r="AQ249" s="46"/>
      <c r="AR249" s="132"/>
      <c r="AS249" s="132"/>
      <c r="AT249" s="439"/>
      <c r="AU249" s="261"/>
      <c r="AV249" s="261"/>
      <c r="AW249" s="261"/>
      <c r="AX249" s="261"/>
      <c r="AY249" s="261"/>
      <c r="AZ249" s="261"/>
      <c r="BA249" s="261"/>
      <c r="BB249" s="261"/>
      <c r="BC249" s="261"/>
      <c r="BD249" s="261"/>
      <c r="BE249" s="261"/>
      <c r="BF249" s="261"/>
      <c r="BG249" s="252"/>
    </row>
    <row r="250" spans="1:59">
      <c r="A250" s="46"/>
      <c r="B250" s="46"/>
      <c r="C250" s="109"/>
      <c r="D250" s="46"/>
      <c r="E250" s="480"/>
      <c r="F250" s="114"/>
      <c r="G250" s="114"/>
      <c r="H250" s="360"/>
      <c r="I250" s="360"/>
      <c r="J250" s="360"/>
      <c r="K250" s="256"/>
      <c r="L250" s="444"/>
      <c r="M250" s="247"/>
      <c r="N250" s="250"/>
      <c r="O250" s="254"/>
      <c r="P250" s="254"/>
      <c r="Q250" s="254"/>
      <c r="R250" s="254"/>
      <c r="S250" s="254"/>
      <c r="T250" s="254"/>
      <c r="U250" s="254"/>
      <c r="V250" s="254"/>
      <c r="W250" s="254"/>
      <c r="X250" s="46"/>
      <c r="Y250" s="46"/>
      <c r="Z250" s="254"/>
      <c r="AA250" s="248"/>
      <c r="AB250" s="248"/>
      <c r="AC250" s="248"/>
      <c r="AD250" s="248"/>
      <c r="AE250" s="248"/>
      <c r="AF250" s="248"/>
      <c r="AG250" s="248"/>
      <c r="AH250" s="248"/>
      <c r="AI250" s="248"/>
      <c r="AJ250" s="248"/>
      <c r="AK250" s="248"/>
      <c r="AL250" s="248"/>
      <c r="AM250" s="248"/>
      <c r="AN250" s="248"/>
      <c r="AO250" s="248"/>
      <c r="AP250" s="46"/>
      <c r="AQ250" s="46"/>
      <c r="AR250" s="132"/>
      <c r="AS250" s="132"/>
      <c r="AT250" s="439"/>
      <c r="AU250" s="261"/>
      <c r="AV250" s="261"/>
      <c r="AW250" s="261"/>
      <c r="AX250" s="261"/>
      <c r="AY250" s="261"/>
      <c r="AZ250" s="261"/>
      <c r="BA250" s="261"/>
      <c r="BB250" s="261"/>
      <c r="BC250" s="261"/>
      <c r="BD250" s="261"/>
      <c r="BE250" s="261"/>
      <c r="BF250" s="261"/>
      <c r="BG250" s="252"/>
    </row>
    <row r="251" spans="1:59">
      <c r="A251" s="46"/>
      <c r="B251" s="46"/>
      <c r="C251" s="109"/>
      <c r="D251" s="46"/>
      <c r="E251" s="480"/>
      <c r="F251" s="114"/>
      <c r="G251" s="114"/>
      <c r="H251" s="360"/>
      <c r="I251" s="360"/>
      <c r="J251" s="360"/>
      <c r="K251" s="256"/>
      <c r="L251" s="444"/>
      <c r="M251" s="247"/>
      <c r="N251" s="250"/>
      <c r="O251" s="254"/>
      <c r="P251" s="254"/>
      <c r="Q251" s="254"/>
      <c r="R251" s="254"/>
      <c r="S251" s="254"/>
      <c r="T251" s="254"/>
      <c r="U251" s="254"/>
      <c r="V251" s="254"/>
      <c r="W251" s="254"/>
      <c r="X251" s="46"/>
      <c r="Y251" s="46"/>
      <c r="Z251" s="254"/>
      <c r="AA251" s="248"/>
      <c r="AB251" s="248"/>
      <c r="AC251" s="248"/>
      <c r="AD251" s="248"/>
      <c r="AE251" s="248"/>
      <c r="AF251" s="248"/>
      <c r="AG251" s="248"/>
      <c r="AH251" s="248"/>
      <c r="AI251" s="248"/>
      <c r="AJ251" s="248"/>
      <c r="AK251" s="248"/>
      <c r="AL251" s="248"/>
      <c r="AM251" s="248"/>
      <c r="AN251" s="248"/>
      <c r="AO251" s="248"/>
      <c r="AP251" s="46"/>
      <c r="AQ251" s="46"/>
      <c r="AR251" s="132"/>
      <c r="AS251" s="132"/>
      <c r="AT251" s="439"/>
      <c r="AU251" s="261"/>
      <c r="AV251" s="261"/>
      <c r="AW251" s="261"/>
      <c r="AX251" s="261"/>
      <c r="AY251" s="261"/>
      <c r="AZ251" s="261"/>
      <c r="BA251" s="261"/>
      <c r="BB251" s="261"/>
      <c r="BC251" s="261"/>
      <c r="BD251" s="261"/>
      <c r="BE251" s="261"/>
      <c r="BF251" s="261"/>
      <c r="BG251" s="252"/>
    </row>
    <row r="252" spans="1:59">
      <c r="A252" s="46"/>
      <c r="B252" s="46"/>
      <c r="C252" s="109"/>
      <c r="D252" s="46"/>
      <c r="E252" s="480"/>
      <c r="F252" s="114"/>
      <c r="G252" s="114"/>
      <c r="H252" s="360"/>
      <c r="I252" s="360"/>
      <c r="J252" s="360"/>
      <c r="K252" s="256"/>
      <c r="L252" s="444"/>
      <c r="M252" s="247"/>
      <c r="N252" s="250"/>
      <c r="O252" s="254"/>
      <c r="P252" s="254"/>
      <c r="Q252" s="254"/>
      <c r="R252" s="254"/>
      <c r="S252" s="254"/>
      <c r="T252" s="254"/>
      <c r="U252" s="254"/>
      <c r="V252" s="254"/>
      <c r="W252" s="254"/>
      <c r="X252" s="46"/>
      <c r="Y252" s="46"/>
      <c r="Z252" s="254"/>
      <c r="AA252" s="248"/>
      <c r="AB252" s="248"/>
      <c r="AC252" s="248"/>
      <c r="AD252" s="248"/>
      <c r="AE252" s="248"/>
      <c r="AF252" s="248"/>
      <c r="AG252" s="248"/>
      <c r="AH252" s="248"/>
      <c r="AI252" s="248"/>
      <c r="AJ252" s="248"/>
      <c r="AK252" s="248"/>
      <c r="AL252" s="248"/>
      <c r="AM252" s="248"/>
      <c r="AN252" s="248"/>
      <c r="AO252" s="248"/>
      <c r="AP252" s="46"/>
      <c r="AQ252" s="46"/>
      <c r="AR252" s="132"/>
      <c r="AS252" s="132"/>
      <c r="AT252" s="439"/>
      <c r="AU252" s="261"/>
      <c r="AV252" s="261"/>
      <c r="AW252" s="261"/>
      <c r="AX252" s="261"/>
      <c r="AY252" s="261"/>
      <c r="AZ252" s="261"/>
      <c r="BA252" s="261"/>
      <c r="BB252" s="261"/>
      <c r="BC252" s="261"/>
      <c r="BD252" s="261"/>
      <c r="BE252" s="261"/>
      <c r="BF252" s="261"/>
      <c r="BG252" s="252"/>
    </row>
    <row r="253" spans="1:59">
      <c r="A253" s="46"/>
      <c r="B253" s="46"/>
      <c r="C253" s="109"/>
      <c r="D253" s="46"/>
      <c r="E253" s="480"/>
      <c r="F253" s="114"/>
      <c r="G253" s="114"/>
      <c r="H253" s="360"/>
      <c r="I253" s="360"/>
      <c r="J253" s="360"/>
      <c r="K253" s="256"/>
      <c r="L253" s="444"/>
      <c r="M253" s="247"/>
      <c r="N253" s="250"/>
      <c r="O253" s="254"/>
      <c r="P253" s="254"/>
      <c r="Q253" s="254"/>
      <c r="R253" s="254"/>
      <c r="S253" s="254"/>
      <c r="T253" s="254"/>
      <c r="U253" s="254"/>
      <c r="V253" s="254"/>
      <c r="W253" s="254"/>
      <c r="X253" s="46"/>
      <c r="Y253" s="46"/>
      <c r="Z253" s="254"/>
      <c r="AA253" s="248"/>
      <c r="AB253" s="248"/>
      <c r="AC253" s="248"/>
      <c r="AD253" s="248"/>
      <c r="AE253" s="248"/>
      <c r="AF253" s="248"/>
      <c r="AG253" s="248"/>
      <c r="AH253" s="248"/>
      <c r="AI253" s="248"/>
      <c r="AJ253" s="248"/>
      <c r="AK253" s="248"/>
      <c r="AL253" s="248"/>
      <c r="AM253" s="248"/>
      <c r="AN253" s="248"/>
      <c r="AO253" s="248"/>
      <c r="AP253" s="46"/>
      <c r="AQ253" s="46"/>
      <c r="AR253" s="132"/>
      <c r="AS253" s="132"/>
      <c r="AT253" s="439"/>
      <c r="AU253" s="261"/>
      <c r="AV253" s="261"/>
      <c r="AW253" s="261"/>
      <c r="AX253" s="261"/>
      <c r="AY253" s="261"/>
      <c r="AZ253" s="261"/>
      <c r="BA253" s="261"/>
      <c r="BB253" s="261"/>
      <c r="BC253" s="261"/>
      <c r="BD253" s="261"/>
      <c r="BE253" s="261"/>
      <c r="BF253" s="261"/>
      <c r="BG253" s="252"/>
    </row>
    <row r="254" spans="1:59">
      <c r="A254" s="46"/>
      <c r="B254" s="46"/>
      <c r="C254" s="109"/>
      <c r="D254" s="46"/>
      <c r="E254" s="480"/>
      <c r="F254" s="114"/>
      <c r="G254" s="114"/>
      <c r="H254" s="360"/>
      <c r="I254" s="360"/>
      <c r="J254" s="360"/>
      <c r="K254" s="256"/>
      <c r="L254" s="444"/>
      <c r="M254" s="247"/>
      <c r="N254" s="250"/>
      <c r="O254" s="254"/>
      <c r="P254" s="254"/>
      <c r="Q254" s="254"/>
      <c r="R254" s="254"/>
      <c r="S254" s="254"/>
      <c r="T254" s="254"/>
      <c r="U254" s="254"/>
      <c r="V254" s="254"/>
      <c r="W254" s="254"/>
      <c r="X254" s="46"/>
      <c r="Y254" s="46"/>
      <c r="Z254" s="254"/>
      <c r="AA254" s="248"/>
      <c r="AB254" s="248"/>
      <c r="AC254" s="248"/>
      <c r="AD254" s="248"/>
      <c r="AE254" s="248"/>
      <c r="AF254" s="248"/>
      <c r="AG254" s="248"/>
      <c r="AH254" s="248"/>
      <c r="AI254" s="248"/>
      <c r="AJ254" s="248"/>
      <c r="AK254" s="248"/>
      <c r="AL254" s="248"/>
      <c r="AM254" s="248"/>
      <c r="AN254" s="248"/>
      <c r="AO254" s="248"/>
      <c r="AP254" s="46"/>
      <c r="AQ254" s="46"/>
      <c r="AR254" s="132"/>
      <c r="AS254" s="132"/>
      <c r="AT254" s="439"/>
      <c r="AU254" s="261"/>
      <c r="AV254" s="261"/>
      <c r="AW254" s="261"/>
      <c r="AX254" s="261"/>
      <c r="AY254" s="261"/>
      <c r="AZ254" s="261"/>
      <c r="BA254" s="261"/>
      <c r="BB254" s="261"/>
      <c r="BC254" s="261"/>
      <c r="BD254" s="261"/>
      <c r="BE254" s="261"/>
      <c r="BF254" s="261"/>
      <c r="BG254" s="252"/>
    </row>
    <row r="255" spans="1:59">
      <c r="A255" s="46"/>
      <c r="B255" s="46"/>
      <c r="C255" s="109"/>
      <c r="D255" s="46"/>
      <c r="E255" s="480"/>
      <c r="F255" s="114"/>
      <c r="G255" s="114"/>
      <c r="H255" s="360"/>
      <c r="I255" s="360"/>
      <c r="J255" s="360"/>
      <c r="K255" s="256"/>
      <c r="L255" s="444"/>
      <c r="M255" s="247"/>
      <c r="N255" s="250"/>
      <c r="O255" s="254"/>
      <c r="P255" s="254"/>
      <c r="Q255" s="254"/>
      <c r="R255" s="254"/>
      <c r="S255" s="254"/>
      <c r="T255" s="254"/>
      <c r="U255" s="254"/>
      <c r="V255" s="254"/>
      <c r="W255" s="254"/>
      <c r="X255" s="46"/>
      <c r="Y255" s="46"/>
      <c r="Z255" s="254"/>
      <c r="AA255" s="248"/>
      <c r="AB255" s="248"/>
      <c r="AC255" s="248"/>
      <c r="AD255" s="248"/>
      <c r="AE255" s="248"/>
      <c r="AF255" s="248"/>
      <c r="AG255" s="248"/>
      <c r="AH255" s="248"/>
      <c r="AI255" s="248"/>
      <c r="AJ255" s="248"/>
      <c r="AK255" s="248"/>
      <c r="AL255" s="248"/>
      <c r="AM255" s="248"/>
      <c r="AN255" s="248"/>
      <c r="AO255" s="248"/>
      <c r="AP255" s="46"/>
      <c r="AQ255" s="46"/>
      <c r="AR255" s="132"/>
      <c r="AS255" s="132"/>
      <c r="AT255" s="439"/>
      <c r="AU255" s="261"/>
      <c r="AV255" s="261"/>
      <c r="AW255" s="261"/>
      <c r="AX255" s="261"/>
      <c r="AY255" s="261"/>
      <c r="AZ255" s="261"/>
      <c r="BA255" s="261"/>
      <c r="BB255" s="261"/>
      <c r="BC255" s="261"/>
      <c r="BD255" s="261"/>
      <c r="BE255" s="261"/>
      <c r="BF255" s="261"/>
      <c r="BG255" s="252"/>
    </row>
    <row r="256" spans="1:59">
      <c r="A256" s="46"/>
      <c r="B256" s="46"/>
      <c r="C256" s="109"/>
      <c r="D256" s="46"/>
      <c r="E256" s="480"/>
      <c r="F256" s="114"/>
      <c r="G256" s="114"/>
      <c r="H256" s="360"/>
      <c r="I256" s="360"/>
      <c r="J256" s="360"/>
      <c r="K256" s="256"/>
      <c r="L256" s="444"/>
      <c r="M256" s="247"/>
      <c r="N256" s="250"/>
      <c r="O256" s="254"/>
      <c r="P256" s="254"/>
      <c r="Q256" s="254"/>
      <c r="R256" s="254"/>
      <c r="S256" s="254"/>
      <c r="T256" s="254"/>
      <c r="U256" s="254"/>
      <c r="V256" s="254"/>
      <c r="W256" s="254"/>
      <c r="X256" s="46"/>
      <c r="Y256" s="46"/>
      <c r="Z256" s="254"/>
      <c r="AA256" s="248"/>
      <c r="AB256" s="248"/>
      <c r="AC256" s="248"/>
      <c r="AD256" s="248"/>
      <c r="AE256" s="248"/>
      <c r="AF256" s="248"/>
      <c r="AG256" s="248"/>
      <c r="AH256" s="248"/>
      <c r="AI256" s="248"/>
      <c r="AJ256" s="248"/>
      <c r="AK256" s="248"/>
      <c r="AL256" s="248"/>
      <c r="AM256" s="248"/>
      <c r="AN256" s="248"/>
      <c r="AO256" s="248"/>
      <c r="AP256" s="46"/>
      <c r="AQ256" s="46"/>
      <c r="AR256" s="132"/>
      <c r="AS256" s="132"/>
      <c r="AT256" s="439"/>
      <c r="AU256" s="261"/>
      <c r="AV256" s="261"/>
      <c r="AW256" s="261"/>
      <c r="AX256" s="261"/>
      <c r="AY256" s="261"/>
      <c r="AZ256" s="261"/>
      <c r="BA256" s="261"/>
      <c r="BB256" s="261"/>
      <c r="BC256" s="261"/>
      <c r="BD256" s="261"/>
      <c r="BE256" s="261"/>
      <c r="BF256" s="261"/>
      <c r="BG256" s="252"/>
    </row>
    <row r="257" spans="1:59">
      <c r="A257" s="46"/>
      <c r="B257" s="46"/>
      <c r="C257" s="109"/>
      <c r="D257" s="46"/>
      <c r="E257" s="480"/>
      <c r="F257" s="114"/>
      <c r="G257" s="114"/>
      <c r="H257" s="360"/>
      <c r="I257" s="360"/>
      <c r="J257" s="360"/>
      <c r="K257" s="256"/>
      <c r="L257" s="444"/>
      <c r="M257" s="247"/>
      <c r="N257" s="250"/>
      <c r="O257" s="254"/>
      <c r="P257" s="254"/>
      <c r="Q257" s="254"/>
      <c r="R257" s="254"/>
      <c r="S257" s="254"/>
      <c r="T257" s="254"/>
      <c r="U257" s="254"/>
      <c r="V257" s="254"/>
      <c r="W257" s="254"/>
      <c r="X257" s="46"/>
      <c r="Y257" s="46"/>
      <c r="Z257" s="254"/>
      <c r="AA257" s="248"/>
      <c r="AB257" s="248"/>
      <c r="AC257" s="248"/>
      <c r="AD257" s="248"/>
      <c r="AE257" s="248"/>
      <c r="AF257" s="248"/>
      <c r="AG257" s="248"/>
      <c r="AH257" s="248"/>
      <c r="AI257" s="248"/>
      <c r="AJ257" s="248"/>
      <c r="AK257" s="248"/>
      <c r="AL257" s="248"/>
      <c r="AM257" s="248"/>
      <c r="AN257" s="248"/>
      <c r="AO257" s="248"/>
      <c r="AP257" s="46"/>
      <c r="AQ257" s="46"/>
      <c r="AR257" s="132"/>
      <c r="AS257" s="132"/>
      <c r="AT257" s="439"/>
      <c r="AU257" s="261"/>
      <c r="AV257" s="261"/>
      <c r="AW257" s="261"/>
      <c r="AX257" s="261"/>
      <c r="AY257" s="261"/>
      <c r="AZ257" s="261"/>
      <c r="BA257" s="261"/>
      <c r="BB257" s="261"/>
      <c r="BC257" s="261"/>
      <c r="BD257" s="261"/>
      <c r="BE257" s="261"/>
      <c r="BF257" s="261"/>
      <c r="BG257" s="252"/>
    </row>
    <row r="258" spans="1:59">
      <c r="A258" s="46"/>
      <c r="B258" s="46"/>
      <c r="C258" s="109"/>
      <c r="D258" s="46"/>
      <c r="E258" s="480"/>
      <c r="F258" s="114"/>
      <c r="G258" s="114"/>
      <c r="H258" s="360"/>
      <c r="I258" s="360"/>
      <c r="J258" s="360"/>
      <c r="K258" s="256"/>
      <c r="L258" s="444"/>
      <c r="M258" s="247"/>
      <c r="N258" s="250"/>
      <c r="O258" s="254"/>
      <c r="P258" s="254"/>
      <c r="Q258" s="254"/>
      <c r="R258" s="254"/>
      <c r="S258" s="254"/>
      <c r="T258" s="254"/>
      <c r="U258" s="254"/>
      <c r="V258" s="254"/>
      <c r="W258" s="254"/>
      <c r="X258" s="46"/>
      <c r="Y258" s="46"/>
      <c r="Z258" s="254"/>
      <c r="AA258" s="248"/>
      <c r="AB258" s="248"/>
      <c r="AC258" s="248"/>
      <c r="AD258" s="248"/>
      <c r="AE258" s="248"/>
      <c r="AF258" s="248"/>
      <c r="AG258" s="248"/>
      <c r="AH258" s="248"/>
      <c r="AI258" s="248"/>
      <c r="AJ258" s="248"/>
      <c r="AK258" s="248"/>
      <c r="AL258" s="248"/>
      <c r="AM258" s="248"/>
      <c r="AN258" s="248"/>
      <c r="AO258" s="248"/>
      <c r="AP258" s="46"/>
      <c r="AQ258" s="46"/>
      <c r="AR258" s="132"/>
      <c r="AS258" s="132"/>
      <c r="AT258" s="439"/>
      <c r="AU258" s="261"/>
      <c r="AV258" s="261"/>
      <c r="AW258" s="261"/>
      <c r="AX258" s="261"/>
      <c r="AY258" s="261"/>
      <c r="AZ258" s="261"/>
      <c r="BA258" s="261"/>
      <c r="BB258" s="261"/>
      <c r="BC258" s="261"/>
      <c r="BD258" s="261"/>
      <c r="BE258" s="261"/>
      <c r="BF258" s="261"/>
      <c r="BG258" s="252"/>
    </row>
    <row r="259" spans="1:59">
      <c r="A259" s="46"/>
      <c r="B259" s="46"/>
      <c r="C259" s="109"/>
      <c r="D259" s="46"/>
      <c r="E259" s="480"/>
      <c r="F259" s="114"/>
      <c r="G259" s="114"/>
      <c r="H259" s="360"/>
      <c r="I259" s="360"/>
      <c r="J259" s="360"/>
      <c r="K259" s="256"/>
      <c r="L259" s="444"/>
      <c r="M259" s="247"/>
      <c r="N259" s="250"/>
      <c r="O259" s="254"/>
      <c r="P259" s="254"/>
      <c r="Q259" s="254"/>
      <c r="R259" s="254"/>
      <c r="S259" s="254"/>
      <c r="T259" s="254"/>
      <c r="U259" s="254"/>
      <c r="V259" s="254"/>
      <c r="W259" s="254"/>
      <c r="X259" s="46"/>
      <c r="Y259" s="46"/>
      <c r="Z259" s="254"/>
      <c r="AA259" s="248"/>
      <c r="AB259" s="248"/>
      <c r="AC259" s="248"/>
      <c r="AD259" s="248"/>
      <c r="AE259" s="248"/>
      <c r="AF259" s="248"/>
      <c r="AG259" s="248"/>
      <c r="AH259" s="248"/>
      <c r="AI259" s="248"/>
      <c r="AJ259" s="248"/>
      <c r="AK259" s="248"/>
      <c r="AL259" s="248"/>
      <c r="AM259" s="248"/>
      <c r="AN259" s="248"/>
      <c r="AO259" s="248"/>
      <c r="AP259" s="46"/>
      <c r="AQ259" s="46"/>
      <c r="AR259" s="132"/>
      <c r="AS259" s="132"/>
      <c r="AT259" s="439"/>
      <c r="AU259" s="261"/>
      <c r="AV259" s="261"/>
      <c r="AW259" s="261"/>
      <c r="AX259" s="261"/>
      <c r="AY259" s="261"/>
      <c r="AZ259" s="261"/>
      <c r="BA259" s="261"/>
      <c r="BB259" s="261"/>
      <c r="BC259" s="261"/>
      <c r="BD259" s="261"/>
      <c r="BE259" s="261"/>
      <c r="BF259" s="261"/>
      <c r="BG259" s="252"/>
    </row>
    <row r="260" spans="1:59">
      <c r="A260" s="46"/>
      <c r="B260" s="46"/>
      <c r="C260" s="109"/>
      <c r="D260" s="46"/>
      <c r="E260" s="480"/>
      <c r="F260" s="114"/>
      <c r="G260" s="114"/>
      <c r="H260" s="360"/>
      <c r="I260" s="360"/>
      <c r="J260" s="360"/>
      <c r="K260" s="256"/>
      <c r="L260" s="444"/>
      <c r="M260" s="247"/>
      <c r="N260" s="250"/>
      <c r="O260" s="254"/>
      <c r="P260" s="254"/>
      <c r="Q260" s="254"/>
      <c r="R260" s="254"/>
      <c r="S260" s="254"/>
      <c r="T260" s="254"/>
      <c r="U260" s="254"/>
      <c r="V260" s="254"/>
      <c r="W260" s="254"/>
      <c r="X260" s="46"/>
      <c r="Y260" s="46"/>
      <c r="Z260" s="254"/>
      <c r="AA260" s="248"/>
      <c r="AB260" s="248"/>
      <c r="AC260" s="248"/>
      <c r="AD260" s="248"/>
      <c r="AE260" s="248"/>
      <c r="AF260" s="248"/>
      <c r="AG260" s="248"/>
      <c r="AH260" s="248"/>
      <c r="AI260" s="248"/>
      <c r="AJ260" s="248"/>
      <c r="AK260" s="248"/>
      <c r="AL260" s="248"/>
      <c r="AM260" s="248"/>
      <c r="AN260" s="248"/>
      <c r="AO260" s="248"/>
      <c r="AP260" s="46"/>
      <c r="AQ260" s="46"/>
      <c r="AR260" s="132"/>
      <c r="AS260" s="132"/>
      <c r="AT260" s="439"/>
      <c r="AU260" s="261"/>
      <c r="AV260" s="261"/>
      <c r="AW260" s="261"/>
      <c r="AX260" s="261"/>
      <c r="AY260" s="261"/>
      <c r="AZ260" s="261"/>
      <c r="BA260" s="261"/>
      <c r="BB260" s="261"/>
      <c r="BC260" s="261"/>
      <c r="BD260" s="261"/>
      <c r="BE260" s="261"/>
      <c r="BF260" s="261"/>
      <c r="BG260" s="252"/>
    </row>
    <row r="261" spans="1:59">
      <c r="A261" s="46"/>
      <c r="B261" s="46"/>
      <c r="C261" s="109"/>
      <c r="D261" s="46"/>
      <c r="E261" s="480"/>
      <c r="F261" s="114"/>
      <c r="G261" s="114"/>
      <c r="H261" s="360"/>
      <c r="I261" s="360"/>
      <c r="J261" s="360"/>
      <c r="K261" s="256"/>
      <c r="L261" s="444"/>
      <c r="M261" s="247"/>
      <c r="N261" s="250"/>
      <c r="O261" s="254"/>
      <c r="P261" s="254"/>
      <c r="Q261" s="254"/>
      <c r="R261" s="254"/>
      <c r="S261" s="254"/>
      <c r="T261" s="254"/>
      <c r="U261" s="254"/>
      <c r="V261" s="254"/>
      <c r="W261" s="254"/>
      <c r="X261" s="46"/>
      <c r="Y261" s="46"/>
      <c r="Z261" s="254"/>
      <c r="AA261" s="248"/>
      <c r="AB261" s="248"/>
      <c r="AC261" s="248"/>
      <c r="AD261" s="248"/>
      <c r="AE261" s="248"/>
      <c r="AF261" s="248"/>
      <c r="AG261" s="248"/>
      <c r="AH261" s="248"/>
      <c r="AI261" s="248"/>
      <c r="AJ261" s="248"/>
      <c r="AK261" s="248"/>
      <c r="AL261" s="248"/>
      <c r="AM261" s="248"/>
      <c r="AN261" s="248"/>
      <c r="AO261" s="248"/>
      <c r="AP261" s="46"/>
      <c r="AQ261" s="46"/>
      <c r="AR261" s="132"/>
      <c r="AS261" s="132"/>
      <c r="AT261" s="439"/>
      <c r="AU261" s="261"/>
      <c r="AV261" s="261"/>
      <c r="AW261" s="261"/>
      <c r="AX261" s="261"/>
      <c r="AY261" s="261"/>
      <c r="AZ261" s="261"/>
      <c r="BA261" s="261"/>
      <c r="BB261" s="261"/>
      <c r="BC261" s="261"/>
      <c r="BD261" s="261"/>
      <c r="BE261" s="261"/>
      <c r="BF261" s="261"/>
      <c r="BG261" s="252"/>
    </row>
    <row r="262" spans="1:59">
      <c r="A262" s="46"/>
      <c r="B262" s="46"/>
      <c r="C262" s="109"/>
      <c r="D262" s="46"/>
      <c r="E262" s="480"/>
      <c r="F262" s="114"/>
      <c r="G262" s="114"/>
      <c r="H262" s="360"/>
      <c r="I262" s="360"/>
      <c r="J262" s="360"/>
      <c r="K262" s="256"/>
      <c r="L262" s="444"/>
      <c r="M262" s="247"/>
      <c r="N262" s="250"/>
      <c r="O262" s="254"/>
      <c r="P262" s="254"/>
      <c r="Q262" s="254"/>
      <c r="R262" s="254"/>
      <c r="S262" s="254"/>
      <c r="T262" s="254"/>
      <c r="U262" s="254"/>
      <c r="V262" s="254"/>
      <c r="W262" s="254"/>
      <c r="X262" s="46"/>
      <c r="Y262" s="46"/>
      <c r="Z262" s="254"/>
      <c r="AA262" s="248"/>
      <c r="AB262" s="248"/>
      <c r="AC262" s="248"/>
      <c r="AD262" s="248"/>
      <c r="AE262" s="248"/>
      <c r="AF262" s="248"/>
      <c r="AG262" s="248"/>
      <c r="AH262" s="248"/>
      <c r="AI262" s="248"/>
      <c r="AJ262" s="248"/>
      <c r="AK262" s="248"/>
      <c r="AL262" s="248"/>
      <c r="AM262" s="248"/>
      <c r="AN262" s="248"/>
      <c r="AO262" s="248"/>
      <c r="AP262" s="46"/>
      <c r="AQ262" s="46"/>
      <c r="AR262" s="132"/>
      <c r="AS262" s="132"/>
      <c r="AT262" s="439"/>
      <c r="AU262" s="261"/>
      <c r="AV262" s="261"/>
      <c r="AW262" s="261"/>
      <c r="AX262" s="261"/>
      <c r="AY262" s="261"/>
      <c r="AZ262" s="261"/>
      <c r="BA262" s="261"/>
      <c r="BB262" s="261"/>
      <c r="BC262" s="261"/>
      <c r="BD262" s="261"/>
      <c r="BE262" s="261"/>
      <c r="BF262" s="261"/>
      <c r="BG262" s="252"/>
    </row>
    <row r="263" spans="1:59">
      <c r="A263" s="46"/>
      <c r="B263" s="46"/>
      <c r="C263" s="109"/>
      <c r="D263" s="46"/>
      <c r="E263" s="480"/>
      <c r="F263" s="114"/>
      <c r="G263" s="114"/>
      <c r="H263" s="360"/>
      <c r="I263" s="360"/>
      <c r="J263" s="360"/>
      <c r="K263" s="256"/>
      <c r="L263" s="444"/>
      <c r="M263" s="247"/>
      <c r="N263" s="250"/>
      <c r="O263" s="254"/>
      <c r="P263" s="254"/>
      <c r="Q263" s="254"/>
      <c r="R263" s="254"/>
      <c r="S263" s="254"/>
      <c r="T263" s="254"/>
      <c r="U263" s="254"/>
      <c r="V263" s="254"/>
      <c r="W263" s="254"/>
      <c r="X263" s="46"/>
      <c r="Y263" s="46"/>
      <c r="Z263" s="254"/>
      <c r="AA263" s="248"/>
      <c r="AB263" s="248"/>
      <c r="AC263" s="248"/>
      <c r="AD263" s="248"/>
      <c r="AE263" s="248"/>
      <c r="AF263" s="248"/>
      <c r="AG263" s="248"/>
      <c r="AH263" s="248"/>
      <c r="AI263" s="248"/>
      <c r="AJ263" s="248"/>
      <c r="AK263" s="248"/>
      <c r="AL263" s="248"/>
      <c r="AM263" s="248"/>
      <c r="AN263" s="248"/>
      <c r="AO263" s="248"/>
      <c r="AP263" s="46"/>
      <c r="AQ263" s="46"/>
      <c r="AR263" s="132"/>
      <c r="AS263" s="132"/>
      <c r="AT263" s="439"/>
      <c r="AU263" s="261"/>
      <c r="AV263" s="261"/>
      <c r="AW263" s="261"/>
      <c r="AX263" s="261"/>
      <c r="AY263" s="261"/>
      <c r="AZ263" s="261"/>
      <c r="BA263" s="261"/>
      <c r="BB263" s="261"/>
      <c r="BC263" s="261"/>
      <c r="BD263" s="261"/>
      <c r="BE263" s="261"/>
      <c r="BF263" s="261"/>
      <c r="BG263" s="252"/>
    </row>
    <row r="264" spans="1:59">
      <c r="A264" s="46"/>
      <c r="B264" s="46"/>
      <c r="C264" s="109"/>
      <c r="D264" s="46"/>
      <c r="E264" s="480"/>
      <c r="F264" s="114"/>
      <c r="G264" s="114"/>
      <c r="H264" s="360"/>
      <c r="I264" s="360"/>
      <c r="J264" s="360"/>
      <c r="K264" s="256"/>
      <c r="L264" s="444"/>
      <c r="M264" s="247"/>
      <c r="N264" s="250"/>
      <c r="O264" s="254"/>
      <c r="P264" s="254"/>
      <c r="Q264" s="254"/>
      <c r="R264" s="254"/>
      <c r="S264" s="254"/>
      <c r="T264" s="254"/>
      <c r="U264" s="254"/>
      <c r="V264" s="254"/>
      <c r="W264" s="254"/>
      <c r="X264" s="46"/>
      <c r="Y264" s="46"/>
      <c r="Z264" s="254"/>
      <c r="AA264" s="248"/>
      <c r="AB264" s="248"/>
      <c r="AC264" s="248"/>
      <c r="AD264" s="248"/>
      <c r="AE264" s="248"/>
      <c r="AF264" s="248"/>
      <c r="AG264" s="248"/>
      <c r="AH264" s="248"/>
      <c r="AI264" s="248"/>
      <c r="AJ264" s="248"/>
      <c r="AK264" s="248"/>
      <c r="AL264" s="248"/>
      <c r="AM264" s="248"/>
      <c r="AN264" s="248"/>
      <c r="AO264" s="248"/>
      <c r="AP264" s="46"/>
      <c r="AQ264" s="46"/>
      <c r="AR264" s="132"/>
      <c r="AS264" s="132"/>
      <c r="AT264" s="439"/>
      <c r="AU264" s="261"/>
      <c r="AV264" s="261"/>
      <c r="AW264" s="261"/>
      <c r="AX264" s="261"/>
      <c r="AY264" s="261"/>
      <c r="AZ264" s="261"/>
      <c r="BA264" s="261"/>
      <c r="BB264" s="261"/>
      <c r="BC264" s="261"/>
      <c r="BD264" s="261"/>
      <c r="BE264" s="261"/>
      <c r="BF264" s="261"/>
      <c r="BG264" s="252"/>
    </row>
    <row r="265" spans="1:59">
      <c r="A265" s="46"/>
      <c r="B265" s="46"/>
      <c r="C265" s="109"/>
      <c r="D265" s="46"/>
      <c r="E265" s="480"/>
      <c r="F265" s="114"/>
      <c r="G265" s="114"/>
      <c r="H265" s="360"/>
      <c r="I265" s="360"/>
      <c r="J265" s="360"/>
      <c r="K265" s="256"/>
      <c r="L265" s="444"/>
      <c r="M265" s="247"/>
      <c r="N265" s="250"/>
      <c r="O265" s="254"/>
      <c r="P265" s="254"/>
      <c r="Q265" s="254"/>
      <c r="R265" s="254"/>
      <c r="S265" s="254"/>
      <c r="T265" s="254"/>
      <c r="U265" s="254"/>
      <c r="V265" s="254"/>
      <c r="W265" s="254"/>
      <c r="X265" s="46"/>
      <c r="Y265" s="46"/>
      <c r="Z265" s="254"/>
      <c r="AA265" s="248"/>
      <c r="AB265" s="248"/>
      <c r="AC265" s="248"/>
      <c r="AD265" s="248"/>
      <c r="AE265" s="248"/>
      <c r="AF265" s="248"/>
      <c r="AG265" s="248"/>
      <c r="AH265" s="248"/>
      <c r="AI265" s="248"/>
      <c r="AJ265" s="248"/>
      <c r="AK265" s="248"/>
      <c r="AL265" s="248"/>
      <c r="AM265" s="248"/>
      <c r="AN265" s="248"/>
      <c r="AO265" s="248"/>
      <c r="AP265" s="46"/>
      <c r="AQ265" s="46"/>
      <c r="AR265" s="132"/>
      <c r="AS265" s="132"/>
      <c r="AT265" s="439"/>
      <c r="AU265" s="261"/>
      <c r="AV265" s="261"/>
      <c r="AW265" s="261"/>
      <c r="AX265" s="261"/>
      <c r="AY265" s="261"/>
      <c r="AZ265" s="261"/>
      <c r="BA265" s="261"/>
      <c r="BB265" s="261"/>
      <c r="BC265" s="261"/>
      <c r="BD265" s="261"/>
      <c r="BE265" s="261"/>
      <c r="BF265" s="261"/>
      <c r="BG265" s="252"/>
    </row>
    <row r="266" spans="1:59">
      <c r="A266" s="46"/>
      <c r="B266" s="46"/>
      <c r="C266" s="109"/>
      <c r="D266" s="46"/>
      <c r="E266" s="480"/>
      <c r="F266" s="114"/>
      <c r="G266" s="114"/>
      <c r="H266" s="360"/>
      <c r="I266" s="360"/>
      <c r="J266" s="360"/>
      <c r="K266" s="256"/>
      <c r="L266" s="444"/>
      <c r="M266" s="247"/>
      <c r="N266" s="250"/>
      <c r="O266" s="254"/>
      <c r="P266" s="254"/>
      <c r="Q266" s="254"/>
      <c r="R266" s="254"/>
      <c r="S266" s="254"/>
      <c r="T266" s="254"/>
      <c r="U266" s="254"/>
      <c r="V266" s="254"/>
      <c r="W266" s="254"/>
      <c r="X266" s="46"/>
      <c r="Y266" s="46"/>
      <c r="Z266" s="254"/>
      <c r="AA266" s="248"/>
      <c r="AB266" s="248"/>
      <c r="AC266" s="248"/>
      <c r="AD266" s="248"/>
      <c r="AE266" s="248"/>
      <c r="AF266" s="248"/>
      <c r="AG266" s="248"/>
      <c r="AH266" s="248"/>
      <c r="AI266" s="248"/>
      <c r="AJ266" s="248"/>
      <c r="AK266" s="248"/>
      <c r="AL266" s="248"/>
      <c r="AM266" s="248"/>
      <c r="AN266" s="248"/>
      <c r="AO266" s="248"/>
      <c r="AP266" s="46"/>
      <c r="AQ266" s="46"/>
      <c r="AR266" s="132"/>
      <c r="AS266" s="132"/>
      <c r="AT266" s="439"/>
      <c r="AU266" s="261"/>
      <c r="AV266" s="261"/>
      <c r="AW266" s="261"/>
      <c r="AX266" s="261"/>
      <c r="AY266" s="261"/>
      <c r="AZ266" s="261"/>
      <c r="BA266" s="261"/>
      <c r="BB266" s="261"/>
      <c r="BC266" s="261"/>
      <c r="BD266" s="261"/>
      <c r="BE266" s="261"/>
      <c r="BF266" s="261"/>
      <c r="BG266" s="252"/>
    </row>
    <row r="267" spans="1:59">
      <c r="A267" s="46"/>
      <c r="B267" s="46"/>
      <c r="C267" s="109"/>
      <c r="D267" s="46"/>
      <c r="E267" s="480"/>
      <c r="F267" s="114"/>
      <c r="G267" s="114"/>
      <c r="H267" s="360"/>
      <c r="I267" s="360"/>
      <c r="J267" s="360"/>
      <c r="K267" s="256"/>
      <c r="L267" s="444"/>
      <c r="M267" s="247"/>
      <c r="N267" s="250"/>
      <c r="O267" s="254"/>
      <c r="P267" s="254"/>
      <c r="Q267" s="254"/>
      <c r="R267" s="254"/>
      <c r="S267" s="254"/>
      <c r="T267" s="254"/>
      <c r="U267" s="254"/>
      <c r="V267" s="254"/>
      <c r="W267" s="254"/>
      <c r="X267" s="46"/>
      <c r="Y267" s="46"/>
      <c r="Z267" s="254"/>
      <c r="AA267" s="248"/>
      <c r="AB267" s="248"/>
      <c r="AC267" s="248"/>
      <c r="AD267" s="248"/>
      <c r="AE267" s="248"/>
      <c r="AF267" s="248"/>
      <c r="AG267" s="248"/>
      <c r="AH267" s="248"/>
      <c r="AI267" s="248"/>
      <c r="AJ267" s="248"/>
      <c r="AK267" s="248"/>
      <c r="AL267" s="248"/>
      <c r="AM267" s="248"/>
      <c r="AN267" s="248"/>
      <c r="AO267" s="248"/>
      <c r="AP267" s="46"/>
      <c r="AQ267" s="46"/>
      <c r="AR267" s="132"/>
      <c r="AS267" s="132"/>
      <c r="AT267" s="439"/>
      <c r="AU267" s="261"/>
      <c r="AV267" s="261"/>
      <c r="AW267" s="261"/>
      <c r="AX267" s="261"/>
      <c r="AY267" s="261"/>
      <c r="AZ267" s="261"/>
      <c r="BA267" s="261"/>
      <c r="BB267" s="261"/>
      <c r="BC267" s="261"/>
      <c r="BD267" s="261"/>
      <c r="BE267" s="261"/>
      <c r="BF267" s="261"/>
      <c r="BG267" s="252"/>
    </row>
    <row r="268" spans="1:59">
      <c r="A268" s="46"/>
      <c r="B268" s="46"/>
      <c r="C268" s="109"/>
      <c r="D268" s="46"/>
      <c r="E268" s="480"/>
      <c r="F268" s="114"/>
      <c r="G268" s="114"/>
      <c r="H268" s="360"/>
      <c r="I268" s="360"/>
      <c r="J268" s="360"/>
      <c r="K268" s="256"/>
      <c r="L268" s="444"/>
      <c r="M268" s="247"/>
      <c r="N268" s="250"/>
      <c r="O268" s="254"/>
      <c r="P268" s="254"/>
      <c r="Q268" s="254"/>
      <c r="R268" s="254"/>
      <c r="S268" s="254"/>
      <c r="T268" s="254"/>
      <c r="U268" s="254"/>
      <c r="V268" s="254"/>
      <c r="W268" s="254"/>
      <c r="X268" s="46"/>
      <c r="Y268" s="46"/>
      <c r="Z268" s="254"/>
      <c r="AA268" s="248"/>
      <c r="AB268" s="248"/>
      <c r="AC268" s="248"/>
      <c r="AD268" s="248"/>
      <c r="AE268" s="248"/>
      <c r="AF268" s="248"/>
      <c r="AG268" s="248"/>
      <c r="AH268" s="248"/>
      <c r="AI268" s="248"/>
      <c r="AJ268" s="248"/>
      <c r="AK268" s="248"/>
      <c r="AL268" s="248"/>
      <c r="AM268" s="248"/>
      <c r="AN268" s="248"/>
      <c r="AO268" s="248"/>
      <c r="AP268" s="46"/>
      <c r="AQ268" s="46"/>
      <c r="AR268" s="132"/>
      <c r="AS268" s="132"/>
      <c r="AT268" s="439"/>
      <c r="AU268" s="261"/>
      <c r="AV268" s="261"/>
      <c r="AW268" s="261"/>
      <c r="AX268" s="261"/>
      <c r="AY268" s="261"/>
      <c r="AZ268" s="261"/>
      <c r="BA268" s="261"/>
      <c r="BB268" s="261"/>
      <c r="BC268" s="261"/>
      <c r="BD268" s="261"/>
      <c r="BE268" s="261"/>
      <c r="BF268" s="261"/>
      <c r="BG268" s="252"/>
    </row>
    <row r="269" spans="1:59">
      <c r="A269" s="46"/>
      <c r="B269" s="46"/>
      <c r="C269" s="109"/>
      <c r="D269" s="46"/>
      <c r="E269" s="480"/>
      <c r="F269" s="114"/>
      <c r="G269" s="114"/>
      <c r="H269" s="360"/>
      <c r="I269" s="360"/>
      <c r="J269" s="360"/>
      <c r="K269" s="256"/>
      <c r="L269" s="444"/>
      <c r="M269" s="247"/>
      <c r="N269" s="250"/>
      <c r="O269" s="254"/>
      <c r="P269" s="254"/>
      <c r="Q269" s="254"/>
      <c r="R269" s="254"/>
      <c r="S269" s="254"/>
      <c r="T269" s="254"/>
      <c r="U269" s="254"/>
      <c r="V269" s="254"/>
      <c r="W269" s="254"/>
      <c r="X269" s="46"/>
      <c r="Y269" s="46"/>
      <c r="Z269" s="254"/>
      <c r="AA269" s="248"/>
      <c r="AB269" s="248"/>
      <c r="AC269" s="248"/>
      <c r="AD269" s="248"/>
      <c r="AE269" s="248"/>
      <c r="AF269" s="248"/>
      <c r="AG269" s="248"/>
      <c r="AH269" s="248"/>
      <c r="AI269" s="248"/>
      <c r="AJ269" s="248"/>
      <c r="AK269" s="248"/>
      <c r="AL269" s="248"/>
      <c r="AM269" s="248"/>
      <c r="AN269" s="248"/>
      <c r="AO269" s="248"/>
      <c r="AP269" s="46"/>
      <c r="AQ269" s="46"/>
      <c r="AR269" s="132"/>
      <c r="AS269" s="132"/>
      <c r="AT269" s="439"/>
      <c r="AU269" s="261"/>
      <c r="AV269" s="261"/>
      <c r="AW269" s="261"/>
      <c r="AX269" s="261"/>
      <c r="AY269" s="261"/>
      <c r="AZ269" s="261"/>
      <c r="BA269" s="261"/>
      <c r="BB269" s="261"/>
      <c r="BC269" s="261"/>
      <c r="BD269" s="261"/>
      <c r="BE269" s="261"/>
      <c r="BF269" s="261"/>
      <c r="BG269" s="252"/>
    </row>
    <row r="270" spans="1:59">
      <c r="A270" s="46"/>
      <c r="B270" s="46"/>
      <c r="C270" s="109"/>
      <c r="D270" s="46"/>
      <c r="E270" s="480"/>
      <c r="F270" s="114"/>
      <c r="G270" s="114"/>
      <c r="H270" s="360"/>
      <c r="I270" s="360"/>
      <c r="J270" s="360"/>
      <c r="K270" s="256"/>
      <c r="L270" s="444"/>
      <c r="M270" s="247"/>
      <c r="N270" s="250"/>
      <c r="O270" s="254"/>
      <c r="P270" s="254"/>
      <c r="Q270" s="254"/>
      <c r="R270" s="254"/>
      <c r="S270" s="254"/>
      <c r="T270" s="254"/>
      <c r="U270" s="254"/>
      <c r="V270" s="254"/>
      <c r="W270" s="254"/>
      <c r="X270" s="46"/>
      <c r="Y270" s="46"/>
      <c r="Z270" s="254"/>
      <c r="AA270" s="248"/>
      <c r="AB270" s="248"/>
      <c r="AC270" s="248"/>
      <c r="AD270" s="248"/>
      <c r="AE270" s="248"/>
      <c r="AF270" s="248"/>
      <c r="AG270" s="248"/>
      <c r="AH270" s="248"/>
      <c r="AI270" s="248"/>
      <c r="AJ270" s="248"/>
      <c r="AK270" s="248"/>
      <c r="AL270" s="248"/>
      <c r="AM270" s="248"/>
      <c r="AN270" s="248"/>
      <c r="AO270" s="248"/>
      <c r="AP270" s="46"/>
      <c r="AQ270" s="46"/>
      <c r="AR270" s="132"/>
      <c r="AS270" s="132"/>
      <c r="AT270" s="439"/>
      <c r="AU270" s="261"/>
      <c r="AV270" s="261"/>
      <c r="AW270" s="261"/>
      <c r="AX270" s="261"/>
      <c r="AY270" s="261"/>
      <c r="AZ270" s="261"/>
      <c r="BA270" s="261"/>
      <c r="BB270" s="261"/>
      <c r="BC270" s="261"/>
      <c r="BD270" s="261"/>
      <c r="BE270" s="261"/>
      <c r="BF270" s="261"/>
      <c r="BG270" s="252"/>
    </row>
    <row r="271" spans="1:59">
      <c r="A271" s="46"/>
      <c r="B271" s="46"/>
      <c r="C271" s="109"/>
      <c r="D271" s="46"/>
      <c r="E271" s="480"/>
      <c r="F271" s="114"/>
      <c r="G271" s="114"/>
      <c r="H271" s="360"/>
      <c r="I271" s="360"/>
      <c r="J271" s="360"/>
      <c r="K271" s="256"/>
      <c r="L271" s="444"/>
      <c r="M271" s="247"/>
      <c r="N271" s="250"/>
      <c r="O271" s="254"/>
      <c r="P271" s="254"/>
      <c r="Q271" s="254"/>
      <c r="R271" s="254"/>
      <c r="S271" s="254"/>
      <c r="T271" s="254"/>
      <c r="U271" s="254"/>
      <c r="V271" s="254"/>
      <c r="W271" s="254"/>
      <c r="X271" s="46"/>
      <c r="Y271" s="46"/>
      <c r="Z271" s="254"/>
      <c r="AA271" s="248"/>
      <c r="AB271" s="248"/>
      <c r="AC271" s="248"/>
      <c r="AD271" s="248"/>
      <c r="AE271" s="248"/>
      <c r="AF271" s="248"/>
      <c r="AG271" s="248"/>
      <c r="AH271" s="248"/>
      <c r="AI271" s="248"/>
      <c r="AJ271" s="248"/>
      <c r="AK271" s="248"/>
      <c r="AL271" s="248"/>
      <c r="AM271" s="248"/>
      <c r="AN271" s="248"/>
      <c r="AO271" s="248"/>
      <c r="AP271" s="46"/>
      <c r="AQ271" s="46"/>
      <c r="AR271" s="132"/>
      <c r="AS271" s="132"/>
      <c r="AT271" s="439"/>
      <c r="AU271" s="261"/>
      <c r="AV271" s="261"/>
      <c r="AW271" s="261"/>
      <c r="AX271" s="261"/>
      <c r="AY271" s="261"/>
      <c r="AZ271" s="261"/>
      <c r="BA271" s="261"/>
      <c r="BB271" s="261"/>
      <c r="BC271" s="261"/>
      <c r="BD271" s="261"/>
      <c r="BE271" s="261"/>
      <c r="BF271" s="261"/>
      <c r="BG271" s="252"/>
    </row>
    <row r="272" spans="1:59">
      <c r="A272" s="46"/>
      <c r="B272" s="46"/>
      <c r="C272" s="109"/>
      <c r="D272" s="46"/>
      <c r="E272" s="480"/>
      <c r="F272" s="114"/>
      <c r="G272" s="114"/>
      <c r="H272" s="360"/>
      <c r="I272" s="360"/>
      <c r="J272" s="360"/>
      <c r="K272" s="256"/>
      <c r="L272" s="444"/>
      <c r="M272" s="247"/>
      <c r="N272" s="250"/>
      <c r="O272" s="254"/>
      <c r="P272" s="254"/>
      <c r="Q272" s="254"/>
      <c r="R272" s="254"/>
      <c r="S272" s="254"/>
      <c r="T272" s="254"/>
      <c r="U272" s="254"/>
      <c r="V272" s="254"/>
      <c r="W272" s="254"/>
      <c r="X272" s="46"/>
      <c r="Y272" s="46"/>
      <c r="Z272" s="254"/>
      <c r="AA272" s="248"/>
      <c r="AB272" s="248"/>
      <c r="AC272" s="248"/>
      <c r="AD272" s="248"/>
      <c r="AE272" s="248"/>
      <c r="AF272" s="248"/>
      <c r="AG272" s="248"/>
      <c r="AH272" s="248"/>
      <c r="AI272" s="248"/>
      <c r="AJ272" s="248"/>
      <c r="AK272" s="248"/>
      <c r="AL272" s="248"/>
      <c r="AM272" s="248"/>
      <c r="AN272" s="248"/>
      <c r="AO272" s="248"/>
      <c r="AP272" s="46"/>
      <c r="AQ272" s="46"/>
      <c r="AR272" s="132"/>
      <c r="AS272" s="132"/>
      <c r="AT272" s="439"/>
      <c r="AU272" s="261"/>
      <c r="AV272" s="261"/>
      <c r="AW272" s="261"/>
      <c r="AX272" s="261"/>
      <c r="AY272" s="261"/>
      <c r="AZ272" s="261"/>
      <c r="BA272" s="261"/>
      <c r="BB272" s="261"/>
      <c r="BC272" s="261"/>
      <c r="BD272" s="261"/>
      <c r="BE272" s="261"/>
      <c r="BF272" s="261"/>
      <c r="BG272" s="252"/>
    </row>
    <row r="273" spans="1:59">
      <c r="A273" s="46"/>
      <c r="B273" s="46"/>
      <c r="C273" s="109"/>
      <c r="D273" s="46"/>
      <c r="E273" s="480"/>
      <c r="F273" s="114"/>
      <c r="G273" s="114"/>
      <c r="H273" s="360"/>
      <c r="I273" s="360"/>
      <c r="J273" s="360"/>
      <c r="K273" s="256"/>
      <c r="L273" s="444"/>
      <c r="M273" s="247"/>
      <c r="N273" s="250"/>
      <c r="O273" s="254"/>
      <c r="P273" s="254"/>
      <c r="Q273" s="254"/>
      <c r="R273" s="254"/>
      <c r="S273" s="254"/>
      <c r="T273" s="254"/>
      <c r="U273" s="254"/>
      <c r="V273" s="254"/>
      <c r="W273" s="254"/>
      <c r="X273" s="46"/>
      <c r="Y273" s="46"/>
      <c r="Z273" s="254"/>
      <c r="AA273" s="248"/>
      <c r="AB273" s="248"/>
      <c r="AC273" s="248"/>
      <c r="AD273" s="248"/>
      <c r="AE273" s="248"/>
      <c r="AF273" s="248"/>
      <c r="AG273" s="248"/>
      <c r="AH273" s="248"/>
      <c r="AI273" s="248"/>
      <c r="AJ273" s="248"/>
      <c r="AK273" s="248"/>
      <c r="AL273" s="248"/>
      <c r="AM273" s="248"/>
      <c r="AN273" s="248"/>
      <c r="AO273" s="248"/>
      <c r="AP273" s="46"/>
      <c r="AQ273" s="46"/>
      <c r="AR273" s="132"/>
      <c r="AS273" s="132"/>
      <c r="AT273" s="439"/>
      <c r="AU273" s="261"/>
      <c r="AV273" s="261"/>
      <c r="AW273" s="261"/>
      <c r="AX273" s="261"/>
      <c r="AY273" s="261"/>
      <c r="AZ273" s="261"/>
      <c r="BA273" s="261"/>
      <c r="BB273" s="261"/>
      <c r="BC273" s="261"/>
      <c r="BD273" s="261"/>
      <c r="BE273" s="261"/>
      <c r="BF273" s="261"/>
      <c r="BG273" s="252"/>
    </row>
    <row r="274" spans="1:59">
      <c r="A274" s="46"/>
      <c r="B274" s="46"/>
      <c r="C274" s="109"/>
      <c r="D274" s="46"/>
      <c r="E274" s="480"/>
      <c r="F274" s="114"/>
      <c r="G274" s="114"/>
      <c r="H274" s="360"/>
      <c r="I274" s="360"/>
      <c r="J274" s="360"/>
      <c r="K274" s="256"/>
      <c r="L274" s="444"/>
      <c r="M274" s="247"/>
      <c r="N274" s="250"/>
      <c r="O274" s="254"/>
      <c r="P274" s="254"/>
      <c r="Q274" s="254"/>
      <c r="R274" s="254"/>
      <c r="S274" s="254"/>
      <c r="T274" s="254"/>
      <c r="U274" s="254"/>
      <c r="V274" s="254"/>
      <c r="W274" s="254"/>
      <c r="X274" s="46"/>
      <c r="Y274" s="46"/>
      <c r="Z274" s="254"/>
      <c r="AA274" s="248"/>
      <c r="AB274" s="248"/>
      <c r="AC274" s="248"/>
      <c r="AD274" s="248"/>
      <c r="AE274" s="248"/>
      <c r="AF274" s="248"/>
      <c r="AG274" s="248"/>
      <c r="AH274" s="248"/>
      <c r="AI274" s="248"/>
      <c r="AJ274" s="248"/>
      <c r="AK274" s="248"/>
      <c r="AL274" s="248"/>
      <c r="AM274" s="248"/>
      <c r="AN274" s="248"/>
      <c r="AO274" s="248"/>
      <c r="AP274" s="46"/>
      <c r="AQ274" s="46"/>
      <c r="AR274" s="132"/>
      <c r="AS274" s="132"/>
      <c r="AT274" s="439"/>
      <c r="AU274" s="261"/>
      <c r="AV274" s="261"/>
      <c r="AW274" s="261"/>
      <c r="AX274" s="261"/>
      <c r="AY274" s="261"/>
      <c r="AZ274" s="261"/>
      <c r="BA274" s="261"/>
      <c r="BB274" s="261"/>
      <c r="BC274" s="261"/>
      <c r="BD274" s="261"/>
      <c r="BE274" s="261"/>
      <c r="BF274" s="261"/>
      <c r="BG274" s="252"/>
    </row>
    <row r="275" spans="1:59">
      <c r="A275" s="46"/>
      <c r="B275" s="46"/>
      <c r="C275" s="109"/>
      <c r="D275" s="46"/>
      <c r="E275" s="480"/>
      <c r="F275" s="114"/>
      <c r="G275" s="114"/>
      <c r="H275" s="360"/>
      <c r="I275" s="360"/>
      <c r="J275" s="360"/>
      <c r="K275" s="256"/>
      <c r="L275" s="444"/>
      <c r="M275" s="247"/>
      <c r="N275" s="250"/>
      <c r="O275" s="254"/>
      <c r="P275" s="254"/>
      <c r="Q275" s="254"/>
      <c r="R275" s="254"/>
      <c r="S275" s="254"/>
      <c r="T275" s="254"/>
      <c r="U275" s="254"/>
      <c r="V275" s="254"/>
      <c r="W275" s="254"/>
      <c r="X275" s="46"/>
      <c r="Y275" s="46"/>
      <c r="Z275" s="254"/>
      <c r="AA275" s="248"/>
      <c r="AB275" s="248"/>
      <c r="AC275" s="248"/>
      <c r="AD275" s="248"/>
      <c r="AE275" s="248"/>
      <c r="AF275" s="248"/>
      <c r="AG275" s="248"/>
      <c r="AH275" s="248"/>
      <c r="AI275" s="248"/>
      <c r="AJ275" s="248"/>
      <c r="AK275" s="248"/>
      <c r="AL275" s="248"/>
      <c r="AM275" s="248"/>
      <c r="AN275" s="248"/>
      <c r="AO275" s="248"/>
      <c r="AP275" s="46"/>
      <c r="AQ275" s="46"/>
      <c r="AR275" s="132"/>
      <c r="AS275" s="132"/>
      <c r="AT275" s="439"/>
      <c r="AU275" s="261"/>
      <c r="AV275" s="261"/>
      <c r="AW275" s="261"/>
      <c r="AX275" s="261"/>
      <c r="AY275" s="261"/>
      <c r="AZ275" s="261"/>
      <c r="BA275" s="261"/>
      <c r="BB275" s="261"/>
      <c r="BC275" s="261"/>
      <c r="BD275" s="261"/>
      <c r="BE275" s="261"/>
      <c r="BF275" s="261"/>
      <c r="BG275" s="252"/>
    </row>
    <row r="276" spans="1:59">
      <c r="A276" s="46"/>
      <c r="B276" s="46"/>
      <c r="C276" s="109"/>
      <c r="D276" s="46"/>
      <c r="E276" s="480"/>
      <c r="F276" s="114"/>
      <c r="G276" s="114"/>
      <c r="H276" s="360"/>
      <c r="I276" s="360"/>
      <c r="J276" s="360"/>
      <c r="K276" s="256"/>
      <c r="L276" s="444"/>
      <c r="M276" s="247"/>
      <c r="N276" s="250"/>
      <c r="O276" s="254"/>
      <c r="P276" s="254"/>
      <c r="Q276" s="254"/>
      <c r="R276" s="254"/>
      <c r="S276" s="254"/>
      <c r="T276" s="254"/>
      <c r="U276" s="254"/>
      <c r="V276" s="254"/>
      <c r="W276" s="254"/>
      <c r="X276" s="46"/>
      <c r="Y276" s="46"/>
      <c r="Z276" s="254"/>
      <c r="AA276" s="248"/>
      <c r="AB276" s="248"/>
      <c r="AC276" s="248"/>
      <c r="AD276" s="248"/>
      <c r="AE276" s="248"/>
      <c r="AF276" s="248"/>
      <c r="AG276" s="248"/>
      <c r="AH276" s="248"/>
      <c r="AI276" s="248"/>
      <c r="AJ276" s="248"/>
      <c r="AK276" s="248"/>
      <c r="AL276" s="248"/>
      <c r="AM276" s="248"/>
      <c r="AN276" s="248"/>
      <c r="AO276" s="248"/>
      <c r="AP276" s="46"/>
      <c r="AQ276" s="46"/>
      <c r="AR276" s="132"/>
      <c r="AS276" s="132"/>
      <c r="AT276" s="439"/>
      <c r="AU276" s="261"/>
      <c r="AV276" s="261"/>
      <c r="AW276" s="261"/>
      <c r="AX276" s="261"/>
      <c r="AY276" s="261"/>
      <c r="AZ276" s="261"/>
      <c r="BA276" s="261"/>
      <c r="BB276" s="261"/>
      <c r="BC276" s="261"/>
      <c r="BD276" s="261"/>
      <c r="BE276" s="261"/>
      <c r="BF276" s="261"/>
      <c r="BG276" s="252"/>
    </row>
    <row r="277" spans="1:59">
      <c r="A277" s="46"/>
      <c r="B277" s="46"/>
      <c r="C277" s="109"/>
      <c r="D277" s="46"/>
      <c r="E277" s="480"/>
      <c r="F277" s="114"/>
      <c r="G277" s="114"/>
      <c r="H277" s="360"/>
      <c r="I277" s="360"/>
      <c r="J277" s="360"/>
      <c r="K277" s="256"/>
      <c r="L277" s="444"/>
      <c r="M277" s="247"/>
      <c r="N277" s="250"/>
      <c r="O277" s="254"/>
      <c r="P277" s="254"/>
      <c r="Q277" s="254"/>
      <c r="R277" s="254"/>
      <c r="S277" s="254"/>
      <c r="T277" s="254"/>
      <c r="U277" s="254"/>
      <c r="V277" s="254"/>
      <c r="W277" s="254"/>
      <c r="X277" s="46"/>
      <c r="Y277" s="46"/>
      <c r="Z277" s="254"/>
      <c r="AA277" s="248"/>
      <c r="AB277" s="248"/>
      <c r="AC277" s="248"/>
      <c r="AD277" s="248"/>
      <c r="AE277" s="248"/>
      <c r="AF277" s="248"/>
      <c r="AG277" s="248"/>
      <c r="AH277" s="248"/>
      <c r="AI277" s="248"/>
      <c r="AJ277" s="248"/>
      <c r="AK277" s="248"/>
      <c r="AL277" s="248"/>
      <c r="AM277" s="248"/>
      <c r="AN277" s="248"/>
      <c r="AO277" s="248"/>
      <c r="AP277" s="46"/>
      <c r="AQ277" s="46"/>
      <c r="AR277" s="132"/>
      <c r="AS277" s="132"/>
      <c r="AT277" s="439"/>
      <c r="AU277" s="261"/>
      <c r="AV277" s="261"/>
      <c r="AW277" s="261"/>
      <c r="AX277" s="261"/>
      <c r="AY277" s="261"/>
      <c r="AZ277" s="261"/>
      <c r="BA277" s="261"/>
      <c r="BB277" s="261"/>
      <c r="BC277" s="261"/>
      <c r="BD277" s="261"/>
      <c r="BE277" s="261"/>
      <c r="BF277" s="261"/>
      <c r="BG277" s="252"/>
    </row>
    <row r="278" spans="1:59">
      <c r="A278" s="46"/>
      <c r="B278" s="46"/>
      <c r="C278" s="109"/>
      <c r="D278" s="46"/>
      <c r="E278" s="480"/>
      <c r="F278" s="114"/>
      <c r="G278" s="114"/>
      <c r="H278" s="360"/>
      <c r="I278" s="360"/>
      <c r="J278" s="360"/>
      <c r="K278" s="256"/>
      <c r="L278" s="444"/>
      <c r="M278" s="247"/>
      <c r="N278" s="250"/>
      <c r="O278" s="254"/>
      <c r="P278" s="254"/>
      <c r="Q278" s="254"/>
      <c r="R278" s="254"/>
      <c r="S278" s="254"/>
      <c r="T278" s="254"/>
      <c r="U278" s="254"/>
      <c r="V278" s="254"/>
      <c r="W278" s="254"/>
      <c r="X278" s="46"/>
      <c r="Y278" s="46"/>
      <c r="Z278" s="254"/>
      <c r="AA278" s="248"/>
      <c r="AB278" s="248"/>
      <c r="AC278" s="248"/>
      <c r="AD278" s="248"/>
      <c r="AE278" s="248"/>
      <c r="AF278" s="248"/>
      <c r="AG278" s="248"/>
      <c r="AH278" s="248"/>
      <c r="AI278" s="248"/>
      <c r="AJ278" s="248"/>
      <c r="AK278" s="248"/>
      <c r="AL278" s="248"/>
      <c r="AM278" s="248"/>
      <c r="AN278" s="248"/>
      <c r="AO278" s="248"/>
      <c r="AP278" s="46"/>
      <c r="AQ278" s="46"/>
      <c r="AR278" s="132"/>
      <c r="AS278" s="132"/>
      <c r="AT278" s="439"/>
      <c r="AU278" s="261"/>
      <c r="AV278" s="261"/>
      <c r="AW278" s="261"/>
      <c r="AX278" s="261"/>
      <c r="AY278" s="261"/>
      <c r="AZ278" s="261"/>
      <c r="BA278" s="261"/>
      <c r="BB278" s="261"/>
      <c r="BC278" s="261"/>
      <c r="BD278" s="261"/>
      <c r="BE278" s="261"/>
      <c r="BF278" s="261"/>
      <c r="BG278" s="252"/>
    </row>
    <row r="279" spans="1:59">
      <c r="A279" s="46"/>
      <c r="B279" s="46"/>
      <c r="C279" s="109"/>
      <c r="D279" s="46"/>
      <c r="E279" s="480"/>
      <c r="F279" s="114"/>
      <c r="G279" s="114"/>
      <c r="H279" s="360"/>
      <c r="I279" s="360"/>
      <c r="J279" s="360"/>
      <c r="K279" s="256"/>
      <c r="L279" s="444"/>
      <c r="M279" s="247"/>
      <c r="N279" s="250"/>
      <c r="O279" s="254"/>
      <c r="P279" s="254"/>
      <c r="Q279" s="254"/>
      <c r="R279" s="254"/>
      <c r="S279" s="254"/>
      <c r="T279" s="254"/>
      <c r="U279" s="254"/>
      <c r="V279" s="254"/>
      <c r="W279" s="254"/>
      <c r="X279" s="46"/>
      <c r="Y279" s="46"/>
      <c r="Z279" s="254"/>
      <c r="AA279" s="248"/>
      <c r="AB279" s="248"/>
      <c r="AC279" s="248"/>
      <c r="AD279" s="248"/>
      <c r="AE279" s="248"/>
      <c r="AF279" s="248"/>
      <c r="AG279" s="248"/>
      <c r="AH279" s="248"/>
      <c r="AI279" s="248"/>
      <c r="AJ279" s="248"/>
      <c r="AK279" s="248"/>
      <c r="AL279" s="248"/>
      <c r="AM279" s="248"/>
      <c r="AN279" s="248"/>
      <c r="AO279" s="248"/>
      <c r="AP279" s="46"/>
      <c r="AQ279" s="46"/>
      <c r="AR279" s="132"/>
      <c r="AS279" s="132"/>
      <c r="AT279" s="439"/>
      <c r="AU279" s="261"/>
      <c r="AV279" s="261"/>
      <c r="AW279" s="261"/>
      <c r="AX279" s="261"/>
      <c r="AY279" s="261"/>
      <c r="AZ279" s="261"/>
      <c r="BA279" s="261"/>
      <c r="BB279" s="261"/>
      <c r="BC279" s="261"/>
      <c r="BD279" s="261"/>
      <c r="BE279" s="261"/>
      <c r="BF279" s="261"/>
      <c r="BG279" s="252"/>
    </row>
    <row r="280" spans="1:59">
      <c r="A280" s="46"/>
      <c r="B280" s="46"/>
      <c r="C280" s="109"/>
      <c r="D280" s="46"/>
      <c r="E280" s="480"/>
      <c r="F280" s="114"/>
      <c r="G280" s="114"/>
      <c r="H280" s="360"/>
      <c r="I280" s="360"/>
      <c r="J280" s="360"/>
      <c r="K280" s="256"/>
      <c r="L280" s="444"/>
      <c r="M280" s="247"/>
      <c r="N280" s="250"/>
      <c r="O280" s="254"/>
      <c r="P280" s="254"/>
      <c r="Q280" s="254"/>
      <c r="R280" s="254"/>
      <c r="S280" s="254"/>
      <c r="T280" s="254"/>
      <c r="U280" s="254"/>
      <c r="V280" s="254"/>
      <c r="W280" s="254"/>
      <c r="X280" s="46"/>
      <c r="Y280" s="46"/>
      <c r="Z280" s="254"/>
      <c r="AA280" s="248"/>
      <c r="AB280" s="248"/>
      <c r="AC280" s="248"/>
      <c r="AD280" s="248"/>
      <c r="AE280" s="248"/>
      <c r="AF280" s="248"/>
      <c r="AG280" s="248"/>
      <c r="AH280" s="248"/>
      <c r="AI280" s="248"/>
      <c r="AJ280" s="248"/>
      <c r="AK280" s="248"/>
      <c r="AL280" s="248"/>
      <c r="AM280" s="248"/>
      <c r="AN280" s="248"/>
      <c r="AO280" s="248"/>
      <c r="AP280" s="46"/>
      <c r="AQ280" s="46"/>
      <c r="AR280" s="132"/>
      <c r="AS280" s="132"/>
      <c r="AT280" s="439"/>
      <c r="AU280" s="261"/>
      <c r="AV280" s="261"/>
      <c r="AW280" s="261"/>
      <c r="AX280" s="261"/>
      <c r="AY280" s="261"/>
      <c r="AZ280" s="261"/>
      <c r="BA280" s="261"/>
      <c r="BB280" s="261"/>
      <c r="BC280" s="261"/>
      <c r="BD280" s="261"/>
      <c r="BE280" s="261"/>
      <c r="BF280" s="261"/>
      <c r="BG280" s="252"/>
    </row>
    <row r="281" spans="1:59">
      <c r="A281" s="46"/>
      <c r="B281" s="46"/>
      <c r="C281" s="109"/>
      <c r="D281" s="46"/>
      <c r="E281" s="480"/>
      <c r="F281" s="114"/>
      <c r="G281" s="114"/>
      <c r="H281" s="360"/>
      <c r="I281" s="360"/>
      <c r="J281" s="360"/>
      <c r="K281" s="256"/>
      <c r="L281" s="444"/>
      <c r="M281" s="247"/>
      <c r="N281" s="250"/>
      <c r="O281" s="254"/>
      <c r="P281" s="254"/>
      <c r="Q281" s="254"/>
      <c r="R281" s="254"/>
      <c r="S281" s="254"/>
      <c r="T281" s="254"/>
      <c r="U281" s="254"/>
      <c r="V281" s="254"/>
      <c r="W281" s="254"/>
      <c r="X281" s="46"/>
      <c r="Y281" s="46"/>
      <c r="Z281" s="254"/>
      <c r="AA281" s="248"/>
      <c r="AB281" s="248"/>
      <c r="AC281" s="248"/>
      <c r="AD281" s="248"/>
      <c r="AE281" s="248"/>
      <c r="AF281" s="248"/>
      <c r="AG281" s="248"/>
      <c r="AH281" s="248"/>
      <c r="AI281" s="248"/>
      <c r="AJ281" s="248"/>
      <c r="AK281" s="248"/>
      <c r="AL281" s="248"/>
      <c r="AM281" s="248"/>
      <c r="AN281" s="248"/>
      <c r="AO281" s="248"/>
      <c r="AP281" s="46"/>
      <c r="AQ281" s="46"/>
      <c r="AR281" s="132"/>
      <c r="AS281" s="132"/>
      <c r="AT281" s="439"/>
      <c r="AU281" s="261"/>
      <c r="AV281" s="261"/>
      <c r="AW281" s="261"/>
      <c r="AX281" s="261"/>
      <c r="AY281" s="261"/>
      <c r="AZ281" s="261"/>
      <c r="BA281" s="261"/>
      <c r="BB281" s="261"/>
      <c r="BC281" s="261"/>
      <c r="BD281" s="261"/>
      <c r="BE281" s="261"/>
      <c r="BF281" s="261"/>
      <c r="BG281" s="252"/>
    </row>
    <row r="282" spans="1:59">
      <c r="A282" s="46"/>
      <c r="B282" s="46"/>
      <c r="C282" s="109"/>
      <c r="D282" s="46"/>
      <c r="E282" s="480"/>
      <c r="F282" s="114"/>
      <c r="G282" s="114"/>
      <c r="H282" s="360"/>
      <c r="I282" s="360"/>
      <c r="J282" s="360"/>
      <c r="K282" s="256"/>
      <c r="L282" s="444"/>
      <c r="M282" s="247"/>
      <c r="N282" s="250"/>
      <c r="O282" s="254"/>
      <c r="P282" s="254"/>
      <c r="Q282" s="254"/>
      <c r="R282" s="254"/>
      <c r="S282" s="254"/>
      <c r="T282" s="254"/>
      <c r="U282" s="254"/>
      <c r="V282" s="254"/>
      <c r="W282" s="254"/>
      <c r="X282" s="46"/>
      <c r="Y282" s="46"/>
      <c r="Z282" s="254"/>
      <c r="AA282" s="248"/>
      <c r="AB282" s="248"/>
      <c r="AC282" s="248"/>
      <c r="AD282" s="248"/>
      <c r="AE282" s="248"/>
      <c r="AF282" s="248"/>
      <c r="AG282" s="248"/>
      <c r="AH282" s="248"/>
      <c r="AI282" s="248"/>
      <c r="AJ282" s="248"/>
      <c r="AK282" s="248"/>
      <c r="AL282" s="248"/>
      <c r="AM282" s="248"/>
      <c r="AN282" s="248"/>
      <c r="AO282" s="248"/>
      <c r="AP282" s="46"/>
      <c r="AQ282" s="46"/>
      <c r="AR282" s="132"/>
      <c r="AS282" s="132"/>
      <c r="AT282" s="439"/>
      <c r="AU282" s="261"/>
      <c r="AV282" s="261"/>
      <c r="AW282" s="261"/>
      <c r="AX282" s="261"/>
      <c r="AY282" s="261"/>
      <c r="AZ282" s="261"/>
      <c r="BA282" s="261"/>
      <c r="BB282" s="261"/>
      <c r="BC282" s="261"/>
      <c r="BD282" s="261"/>
      <c r="BE282" s="261"/>
      <c r="BF282" s="261"/>
      <c r="BG282" s="252"/>
    </row>
    <row r="283" spans="1:59">
      <c r="A283" s="46"/>
      <c r="B283" s="46"/>
      <c r="C283" s="109"/>
      <c r="D283" s="46"/>
      <c r="E283" s="480"/>
      <c r="F283" s="114"/>
      <c r="G283" s="114"/>
      <c r="H283" s="360"/>
      <c r="I283" s="360"/>
      <c r="J283" s="360"/>
      <c r="K283" s="256"/>
      <c r="L283" s="444"/>
      <c r="M283" s="247"/>
      <c r="N283" s="250"/>
      <c r="O283" s="254"/>
      <c r="P283" s="254"/>
      <c r="Q283" s="254"/>
      <c r="R283" s="254"/>
      <c r="S283" s="254"/>
      <c r="T283" s="254"/>
      <c r="U283" s="254"/>
      <c r="V283" s="254"/>
      <c r="W283" s="254"/>
      <c r="X283" s="46"/>
      <c r="Y283" s="46"/>
      <c r="Z283" s="254"/>
      <c r="AA283" s="248"/>
      <c r="AB283" s="248"/>
      <c r="AC283" s="248"/>
      <c r="AD283" s="248"/>
      <c r="AE283" s="248"/>
      <c r="AF283" s="248"/>
      <c r="AG283" s="248"/>
      <c r="AH283" s="248"/>
      <c r="AI283" s="248"/>
      <c r="AJ283" s="248"/>
      <c r="AK283" s="248"/>
      <c r="AL283" s="248"/>
      <c r="AM283" s="248"/>
      <c r="AN283" s="248"/>
      <c r="AO283" s="248"/>
      <c r="AP283" s="46"/>
      <c r="AQ283" s="46"/>
      <c r="AR283" s="132"/>
      <c r="AS283" s="132"/>
      <c r="AT283" s="439"/>
      <c r="AU283" s="261"/>
      <c r="AV283" s="261"/>
      <c r="AW283" s="261"/>
      <c r="AX283" s="261"/>
      <c r="AY283" s="261"/>
      <c r="AZ283" s="261"/>
      <c r="BA283" s="261"/>
      <c r="BB283" s="261"/>
      <c r="BC283" s="261"/>
      <c r="BD283" s="261"/>
      <c r="BE283" s="261"/>
      <c r="BF283" s="261"/>
      <c r="BG283" s="252"/>
    </row>
    <row r="284" spans="1:59">
      <c r="A284" s="46"/>
      <c r="B284" s="46"/>
      <c r="C284" s="109"/>
      <c r="D284" s="46"/>
      <c r="E284" s="480"/>
      <c r="F284" s="114"/>
      <c r="G284" s="114"/>
      <c r="H284" s="360"/>
      <c r="I284" s="360"/>
      <c r="J284" s="360"/>
      <c r="K284" s="256"/>
      <c r="L284" s="444"/>
      <c r="M284" s="247"/>
      <c r="N284" s="250"/>
      <c r="O284" s="254"/>
      <c r="P284" s="254"/>
      <c r="Q284" s="254"/>
      <c r="R284" s="254"/>
      <c r="S284" s="254"/>
      <c r="T284" s="254"/>
      <c r="U284" s="254"/>
      <c r="V284" s="254"/>
      <c r="W284" s="254"/>
      <c r="X284" s="46"/>
      <c r="Y284" s="46"/>
      <c r="Z284" s="254"/>
      <c r="AA284" s="248"/>
      <c r="AB284" s="248"/>
      <c r="AC284" s="248"/>
      <c r="AD284" s="248"/>
      <c r="AE284" s="248"/>
      <c r="AF284" s="248"/>
      <c r="AG284" s="248"/>
      <c r="AH284" s="248"/>
      <c r="AI284" s="248"/>
      <c r="AJ284" s="248"/>
      <c r="AK284" s="248"/>
      <c r="AL284" s="248"/>
      <c r="AM284" s="248"/>
      <c r="AN284" s="248"/>
      <c r="AO284" s="248"/>
      <c r="AP284" s="46"/>
      <c r="AQ284" s="46"/>
      <c r="AR284" s="132"/>
      <c r="AS284" s="132"/>
      <c r="AT284" s="439"/>
      <c r="AU284" s="261"/>
      <c r="AV284" s="261"/>
      <c r="AW284" s="261"/>
      <c r="AX284" s="261"/>
      <c r="AY284" s="261"/>
      <c r="AZ284" s="261"/>
      <c r="BA284" s="261"/>
      <c r="BB284" s="261"/>
      <c r="BC284" s="261"/>
      <c r="BD284" s="261"/>
      <c r="BE284" s="261"/>
      <c r="BF284" s="261"/>
      <c r="BG284" s="252"/>
    </row>
    <row r="285" spans="1:59">
      <c r="A285" s="46"/>
      <c r="B285" s="46"/>
      <c r="C285" s="109"/>
      <c r="D285" s="46"/>
      <c r="E285" s="480"/>
      <c r="F285" s="114"/>
      <c r="G285" s="114"/>
      <c r="H285" s="360"/>
      <c r="I285" s="360"/>
      <c r="J285" s="360"/>
      <c r="K285" s="256"/>
      <c r="L285" s="444"/>
      <c r="M285" s="247"/>
      <c r="N285" s="250"/>
      <c r="O285" s="254"/>
      <c r="P285" s="254"/>
      <c r="Q285" s="254"/>
      <c r="R285" s="254"/>
      <c r="S285" s="254"/>
      <c r="T285" s="254"/>
      <c r="U285" s="254"/>
      <c r="V285" s="254"/>
      <c r="W285" s="254"/>
      <c r="X285" s="46"/>
      <c r="Y285" s="46"/>
      <c r="Z285" s="254"/>
      <c r="AA285" s="248"/>
      <c r="AB285" s="248"/>
      <c r="AC285" s="248"/>
      <c r="AD285" s="248"/>
      <c r="AE285" s="248"/>
      <c r="AF285" s="248"/>
      <c r="AG285" s="248"/>
      <c r="AH285" s="248"/>
      <c r="AI285" s="248"/>
      <c r="AJ285" s="248"/>
      <c r="AK285" s="248"/>
      <c r="AL285" s="248"/>
      <c r="AM285" s="248"/>
      <c r="AN285" s="248"/>
      <c r="AO285" s="248"/>
      <c r="AP285" s="46"/>
      <c r="AQ285" s="46"/>
      <c r="AR285" s="132"/>
      <c r="AS285" s="132"/>
      <c r="AT285" s="439"/>
      <c r="AU285" s="261"/>
      <c r="AV285" s="261"/>
      <c r="AW285" s="261"/>
      <c r="AX285" s="261"/>
      <c r="AY285" s="261"/>
      <c r="AZ285" s="261"/>
      <c r="BA285" s="261"/>
      <c r="BB285" s="261"/>
      <c r="BC285" s="261"/>
      <c r="BD285" s="261"/>
      <c r="BE285" s="261"/>
      <c r="BF285" s="261"/>
      <c r="BG285" s="252"/>
    </row>
    <row r="286" spans="1:59">
      <c r="A286" s="46"/>
      <c r="B286" s="46"/>
      <c r="C286" s="109"/>
      <c r="D286" s="46"/>
      <c r="E286" s="480"/>
      <c r="F286" s="114"/>
      <c r="G286" s="114"/>
      <c r="H286" s="360"/>
      <c r="I286" s="360"/>
      <c r="J286" s="360"/>
      <c r="K286" s="256"/>
      <c r="L286" s="444"/>
      <c r="M286" s="247"/>
      <c r="N286" s="250"/>
      <c r="O286" s="254"/>
      <c r="P286" s="254"/>
      <c r="Q286" s="254"/>
      <c r="R286" s="254"/>
      <c r="S286" s="254"/>
      <c r="T286" s="254"/>
      <c r="U286" s="254"/>
      <c r="V286" s="254"/>
      <c r="W286" s="254"/>
      <c r="X286" s="46"/>
      <c r="Y286" s="46"/>
      <c r="Z286" s="254"/>
      <c r="AA286" s="248"/>
      <c r="AB286" s="248"/>
      <c r="AC286" s="248"/>
      <c r="AD286" s="248"/>
      <c r="AE286" s="248"/>
      <c r="AF286" s="248"/>
      <c r="AG286" s="248"/>
      <c r="AH286" s="248"/>
      <c r="AI286" s="248"/>
      <c r="AJ286" s="248"/>
      <c r="AK286" s="248"/>
      <c r="AL286" s="248"/>
      <c r="AM286" s="248"/>
      <c r="AN286" s="248"/>
      <c r="AO286" s="248"/>
      <c r="AP286" s="46"/>
      <c r="AQ286" s="46"/>
      <c r="AR286" s="132"/>
      <c r="AS286" s="132"/>
      <c r="AT286" s="439"/>
      <c r="AU286" s="261"/>
      <c r="AV286" s="261"/>
      <c r="AW286" s="261"/>
      <c r="AX286" s="261"/>
      <c r="AY286" s="261"/>
      <c r="AZ286" s="261"/>
      <c r="BA286" s="261"/>
      <c r="BB286" s="261"/>
      <c r="BC286" s="261"/>
      <c r="BD286" s="261"/>
      <c r="BE286" s="261"/>
      <c r="BF286" s="261"/>
      <c r="BG286" s="252"/>
    </row>
    <row r="287" spans="1:59">
      <c r="A287" s="46"/>
      <c r="B287" s="46"/>
      <c r="C287" s="109"/>
      <c r="D287" s="46"/>
      <c r="E287" s="480"/>
      <c r="F287" s="114"/>
      <c r="G287" s="114"/>
      <c r="H287" s="360"/>
      <c r="I287" s="360"/>
      <c r="J287" s="360"/>
      <c r="K287" s="256"/>
      <c r="L287" s="444"/>
      <c r="M287" s="247"/>
      <c r="N287" s="250"/>
      <c r="O287" s="254"/>
      <c r="P287" s="254"/>
      <c r="Q287" s="254"/>
      <c r="R287" s="254"/>
      <c r="S287" s="254"/>
      <c r="T287" s="254"/>
      <c r="U287" s="254"/>
      <c r="V287" s="254"/>
      <c r="W287" s="254"/>
      <c r="X287" s="46"/>
      <c r="Y287" s="46"/>
      <c r="Z287" s="254"/>
      <c r="AA287" s="248"/>
      <c r="AB287" s="248"/>
      <c r="AC287" s="248"/>
      <c r="AD287" s="248"/>
      <c r="AE287" s="248"/>
      <c r="AF287" s="248"/>
      <c r="AG287" s="248"/>
      <c r="AH287" s="248"/>
      <c r="AI287" s="248"/>
      <c r="AJ287" s="248"/>
      <c r="AK287" s="248"/>
      <c r="AL287" s="248"/>
      <c r="AM287" s="248"/>
      <c r="AN287" s="248"/>
      <c r="AO287" s="248"/>
      <c r="AP287" s="46"/>
      <c r="AQ287" s="46"/>
      <c r="AR287" s="132"/>
      <c r="AS287" s="132"/>
      <c r="AT287" s="439"/>
      <c r="AU287" s="261"/>
      <c r="AV287" s="261"/>
      <c r="AW287" s="261"/>
      <c r="AX287" s="261"/>
      <c r="AY287" s="261"/>
      <c r="AZ287" s="261"/>
      <c r="BA287" s="261"/>
      <c r="BB287" s="261"/>
      <c r="BC287" s="261"/>
      <c r="BD287" s="261"/>
      <c r="BE287" s="261"/>
      <c r="BF287" s="261"/>
      <c r="BG287" s="252"/>
    </row>
    <row r="288" spans="1:59">
      <c r="A288" s="46"/>
      <c r="B288" s="46"/>
      <c r="C288" s="109"/>
      <c r="D288" s="46"/>
      <c r="E288" s="480"/>
      <c r="F288" s="114"/>
      <c r="G288" s="114"/>
      <c r="H288" s="360"/>
      <c r="I288" s="360"/>
      <c r="J288" s="360"/>
      <c r="K288" s="256"/>
      <c r="L288" s="444"/>
      <c r="M288" s="247"/>
      <c r="N288" s="250"/>
      <c r="O288" s="254"/>
      <c r="P288" s="254"/>
      <c r="Q288" s="254"/>
      <c r="R288" s="254"/>
      <c r="S288" s="254"/>
      <c r="T288" s="254"/>
      <c r="U288" s="254"/>
      <c r="V288" s="254"/>
      <c r="W288" s="254"/>
      <c r="X288" s="46"/>
      <c r="Y288" s="46"/>
      <c r="Z288" s="254"/>
      <c r="AA288" s="248"/>
      <c r="AB288" s="248"/>
      <c r="AC288" s="248"/>
      <c r="AD288" s="248"/>
      <c r="AE288" s="248"/>
      <c r="AF288" s="248"/>
      <c r="AG288" s="248"/>
      <c r="AH288" s="248"/>
      <c r="AI288" s="248"/>
      <c r="AJ288" s="248"/>
      <c r="AK288" s="248"/>
      <c r="AL288" s="248"/>
      <c r="AM288" s="248"/>
      <c r="AN288" s="248"/>
      <c r="AO288" s="248"/>
      <c r="AP288" s="46"/>
      <c r="AQ288" s="46"/>
      <c r="AR288" s="132"/>
      <c r="AS288" s="132"/>
      <c r="AT288" s="439"/>
      <c r="AU288" s="261"/>
      <c r="AV288" s="261"/>
      <c r="AW288" s="261"/>
      <c r="AX288" s="261"/>
      <c r="AY288" s="261"/>
      <c r="AZ288" s="261"/>
      <c r="BA288" s="261"/>
      <c r="BB288" s="261"/>
      <c r="BC288" s="261"/>
      <c r="BD288" s="261"/>
      <c r="BE288" s="261"/>
      <c r="BF288" s="261"/>
      <c r="BG288" s="252"/>
    </row>
    <row r="289" spans="1:59">
      <c r="A289" s="46"/>
      <c r="B289" s="46"/>
      <c r="C289" s="109"/>
      <c r="D289" s="46"/>
      <c r="E289" s="480"/>
      <c r="F289" s="114"/>
      <c r="G289" s="114"/>
      <c r="H289" s="360"/>
      <c r="I289" s="360"/>
      <c r="J289" s="360"/>
      <c r="K289" s="256"/>
      <c r="L289" s="444"/>
      <c r="M289" s="247"/>
      <c r="N289" s="250"/>
      <c r="O289" s="254"/>
      <c r="P289" s="254"/>
      <c r="Q289" s="254"/>
      <c r="R289" s="254"/>
      <c r="S289" s="254"/>
      <c r="T289" s="254"/>
      <c r="U289" s="254"/>
      <c r="V289" s="254"/>
      <c r="W289" s="254"/>
      <c r="X289" s="46"/>
      <c r="Y289" s="46"/>
      <c r="Z289" s="254"/>
      <c r="AA289" s="248"/>
      <c r="AB289" s="248"/>
      <c r="AC289" s="248"/>
      <c r="AD289" s="248"/>
      <c r="AE289" s="248"/>
      <c r="AF289" s="248"/>
      <c r="AG289" s="248"/>
      <c r="AH289" s="248"/>
      <c r="AI289" s="248"/>
      <c r="AJ289" s="248"/>
      <c r="AK289" s="248"/>
      <c r="AL289" s="248"/>
      <c r="AM289" s="248"/>
      <c r="AN289" s="248"/>
      <c r="AO289" s="248"/>
      <c r="AP289" s="46"/>
      <c r="AQ289" s="46"/>
      <c r="AR289" s="132"/>
      <c r="AS289" s="132"/>
      <c r="AT289" s="439"/>
      <c r="AU289" s="261"/>
      <c r="AV289" s="261"/>
      <c r="AW289" s="261"/>
      <c r="AX289" s="261"/>
      <c r="AY289" s="261"/>
      <c r="AZ289" s="261"/>
      <c r="BA289" s="261"/>
      <c r="BB289" s="261"/>
      <c r="BC289" s="261"/>
      <c r="BD289" s="261"/>
      <c r="BE289" s="261"/>
      <c r="BF289" s="261"/>
      <c r="BG289" s="252"/>
    </row>
    <row r="290" spans="1:59">
      <c r="A290" s="46"/>
      <c r="B290" s="46"/>
      <c r="C290" s="109"/>
      <c r="D290" s="46"/>
      <c r="E290" s="480"/>
      <c r="F290" s="114"/>
      <c r="G290" s="114"/>
      <c r="H290" s="360"/>
      <c r="I290" s="360"/>
      <c r="J290" s="360"/>
      <c r="K290" s="256"/>
      <c r="L290" s="444"/>
      <c r="M290" s="247"/>
      <c r="N290" s="250"/>
      <c r="O290" s="254"/>
      <c r="P290" s="254"/>
      <c r="Q290" s="254"/>
      <c r="R290" s="254"/>
      <c r="S290" s="254"/>
      <c r="T290" s="254"/>
      <c r="U290" s="254"/>
      <c r="V290" s="254"/>
      <c r="W290" s="254"/>
      <c r="X290" s="46"/>
      <c r="Y290" s="46"/>
      <c r="Z290" s="254"/>
      <c r="AA290" s="248"/>
      <c r="AB290" s="248"/>
      <c r="AC290" s="248"/>
      <c r="AD290" s="248"/>
      <c r="AE290" s="248"/>
      <c r="AF290" s="248"/>
      <c r="AG290" s="248"/>
      <c r="AH290" s="248"/>
      <c r="AI290" s="248"/>
      <c r="AJ290" s="248"/>
      <c r="AK290" s="248"/>
      <c r="AL290" s="248"/>
      <c r="AM290" s="248"/>
      <c r="AN290" s="248"/>
      <c r="AO290" s="248"/>
      <c r="AP290" s="46"/>
      <c r="AQ290" s="46"/>
      <c r="AR290" s="132"/>
      <c r="AS290" s="132"/>
      <c r="AT290" s="439"/>
      <c r="AU290" s="261"/>
      <c r="AV290" s="261"/>
      <c r="AW290" s="261"/>
      <c r="AX290" s="261"/>
      <c r="AY290" s="261"/>
      <c r="AZ290" s="261"/>
      <c r="BA290" s="261"/>
      <c r="BB290" s="261"/>
      <c r="BC290" s="261"/>
      <c r="BD290" s="261"/>
      <c r="BE290" s="261"/>
      <c r="BF290" s="261"/>
      <c r="BG290" s="252"/>
    </row>
    <row r="291" spans="1:59">
      <c r="A291" s="46"/>
      <c r="B291" s="46"/>
      <c r="C291" s="109"/>
      <c r="D291" s="46"/>
      <c r="E291" s="480"/>
      <c r="F291" s="114"/>
      <c r="G291" s="114"/>
      <c r="H291" s="360"/>
      <c r="I291" s="360"/>
      <c r="J291" s="360"/>
      <c r="K291" s="256"/>
      <c r="L291" s="444"/>
      <c r="M291" s="247"/>
      <c r="N291" s="250"/>
      <c r="O291" s="254"/>
      <c r="P291" s="254"/>
      <c r="Q291" s="254"/>
      <c r="R291" s="254"/>
      <c r="S291" s="254"/>
      <c r="T291" s="254"/>
      <c r="U291" s="254"/>
      <c r="V291" s="254"/>
      <c r="W291" s="254"/>
      <c r="X291" s="46"/>
      <c r="Y291" s="46"/>
      <c r="Z291" s="254"/>
      <c r="AA291" s="248"/>
      <c r="AB291" s="248"/>
      <c r="AC291" s="248"/>
      <c r="AD291" s="248"/>
      <c r="AE291" s="248"/>
      <c r="AF291" s="248"/>
      <c r="AG291" s="248"/>
      <c r="AH291" s="248"/>
      <c r="AI291" s="248"/>
      <c r="AJ291" s="248"/>
      <c r="AK291" s="248"/>
      <c r="AL291" s="248"/>
      <c r="AM291" s="248"/>
      <c r="AN291" s="248"/>
      <c r="AO291" s="248"/>
      <c r="AP291" s="46"/>
      <c r="AQ291" s="46"/>
      <c r="AR291" s="132"/>
      <c r="AS291" s="132"/>
      <c r="AT291" s="439"/>
      <c r="AU291" s="261"/>
      <c r="AV291" s="261"/>
      <c r="AW291" s="261"/>
      <c r="AX291" s="261"/>
      <c r="AY291" s="261"/>
      <c r="AZ291" s="261"/>
      <c r="BA291" s="261"/>
      <c r="BB291" s="261"/>
      <c r="BC291" s="261"/>
      <c r="BD291" s="261"/>
      <c r="BE291" s="261"/>
      <c r="BF291" s="261"/>
      <c r="BG291" s="252"/>
    </row>
    <row r="292" spans="1:59">
      <c r="A292" s="46"/>
      <c r="B292" s="46"/>
      <c r="C292" s="109"/>
      <c r="D292" s="46"/>
      <c r="E292" s="480"/>
      <c r="F292" s="114"/>
      <c r="G292" s="114"/>
      <c r="H292" s="360"/>
      <c r="I292" s="360"/>
      <c r="J292" s="360"/>
      <c r="K292" s="256"/>
      <c r="L292" s="444"/>
      <c r="M292" s="247"/>
      <c r="N292" s="250"/>
      <c r="O292" s="254"/>
      <c r="P292" s="254"/>
      <c r="Q292" s="254"/>
      <c r="R292" s="254"/>
      <c r="S292" s="254"/>
      <c r="T292" s="254"/>
      <c r="U292" s="254"/>
      <c r="V292" s="254"/>
      <c r="W292" s="254"/>
      <c r="X292" s="46"/>
      <c r="Y292" s="46"/>
      <c r="Z292" s="254"/>
      <c r="AA292" s="248"/>
      <c r="AB292" s="248"/>
      <c r="AC292" s="248"/>
      <c r="AD292" s="248"/>
      <c r="AE292" s="248"/>
      <c r="AF292" s="248"/>
      <c r="AG292" s="248"/>
      <c r="AH292" s="248"/>
      <c r="AI292" s="248"/>
      <c r="AJ292" s="248"/>
      <c r="AK292" s="248"/>
      <c r="AL292" s="248"/>
      <c r="AM292" s="248"/>
      <c r="AN292" s="248"/>
      <c r="AO292" s="248"/>
      <c r="AP292" s="46"/>
      <c r="AQ292" s="46"/>
      <c r="AR292" s="132"/>
      <c r="AS292" s="132"/>
      <c r="AT292" s="439"/>
      <c r="AU292" s="261"/>
      <c r="AV292" s="261"/>
      <c r="AW292" s="261"/>
      <c r="AX292" s="261"/>
      <c r="AY292" s="261"/>
      <c r="AZ292" s="261"/>
      <c r="BA292" s="261"/>
      <c r="BB292" s="261"/>
      <c r="BC292" s="261"/>
      <c r="BD292" s="261"/>
      <c r="BE292" s="261"/>
      <c r="BF292" s="261"/>
      <c r="BG292" s="252"/>
    </row>
    <row r="293" spans="1:59">
      <c r="A293" s="46"/>
      <c r="B293" s="46"/>
      <c r="C293" s="109"/>
      <c r="D293" s="46"/>
      <c r="E293" s="480"/>
      <c r="F293" s="114"/>
      <c r="G293" s="114"/>
      <c r="H293" s="360"/>
      <c r="I293" s="360"/>
      <c r="J293" s="360"/>
      <c r="K293" s="256"/>
      <c r="L293" s="444"/>
      <c r="M293" s="247"/>
      <c r="N293" s="250"/>
      <c r="O293" s="254"/>
      <c r="P293" s="254"/>
      <c r="Q293" s="254"/>
      <c r="R293" s="254"/>
      <c r="S293" s="254"/>
      <c r="T293" s="254"/>
      <c r="U293" s="254"/>
      <c r="V293" s="254"/>
      <c r="W293" s="254"/>
      <c r="X293" s="46"/>
      <c r="Y293" s="46"/>
      <c r="Z293" s="254"/>
      <c r="AA293" s="248"/>
      <c r="AB293" s="248"/>
      <c r="AC293" s="248"/>
      <c r="AD293" s="248"/>
      <c r="AE293" s="248"/>
      <c r="AF293" s="248"/>
      <c r="AG293" s="248"/>
      <c r="AH293" s="248"/>
      <c r="AI293" s="248"/>
      <c r="AJ293" s="248"/>
      <c r="AK293" s="248"/>
      <c r="AL293" s="248"/>
      <c r="AM293" s="248"/>
      <c r="AN293" s="248"/>
      <c r="AO293" s="248"/>
      <c r="AP293" s="46"/>
      <c r="AQ293" s="46"/>
      <c r="AR293" s="132"/>
      <c r="AS293" s="132"/>
      <c r="AT293" s="439"/>
      <c r="AU293" s="261"/>
      <c r="AV293" s="261"/>
      <c r="AW293" s="261"/>
      <c r="AX293" s="261"/>
      <c r="AY293" s="261"/>
      <c r="AZ293" s="261"/>
      <c r="BA293" s="261"/>
      <c r="BB293" s="261"/>
      <c r="BC293" s="261"/>
      <c r="BD293" s="261"/>
      <c r="BE293" s="261"/>
      <c r="BF293" s="261"/>
      <c r="BG293" s="252"/>
    </row>
    <row r="294" spans="1:59">
      <c r="A294" s="46"/>
      <c r="B294" s="46"/>
      <c r="C294" s="109"/>
      <c r="D294" s="46"/>
      <c r="E294" s="480"/>
      <c r="F294" s="114"/>
      <c r="G294" s="114"/>
      <c r="H294" s="360"/>
      <c r="I294" s="360"/>
      <c r="J294" s="360"/>
      <c r="K294" s="256"/>
      <c r="L294" s="444"/>
      <c r="M294" s="247"/>
      <c r="N294" s="250"/>
      <c r="O294" s="254"/>
      <c r="P294" s="254"/>
      <c r="Q294" s="254"/>
      <c r="R294" s="254"/>
      <c r="S294" s="254"/>
      <c r="T294" s="254"/>
      <c r="U294" s="254"/>
      <c r="V294" s="254"/>
      <c r="W294" s="254"/>
      <c r="X294" s="46"/>
      <c r="Y294" s="46"/>
      <c r="Z294" s="254"/>
      <c r="AA294" s="248"/>
      <c r="AB294" s="248"/>
      <c r="AC294" s="248"/>
      <c r="AD294" s="248"/>
      <c r="AE294" s="248"/>
      <c r="AF294" s="248"/>
      <c r="AG294" s="248"/>
      <c r="AH294" s="248"/>
      <c r="AI294" s="248"/>
      <c r="AJ294" s="248"/>
      <c r="AK294" s="248"/>
      <c r="AL294" s="248"/>
      <c r="AM294" s="248"/>
      <c r="AN294" s="248"/>
      <c r="AO294" s="248"/>
      <c r="AP294" s="46"/>
      <c r="AQ294" s="46"/>
      <c r="AR294" s="132"/>
      <c r="AS294" s="132"/>
      <c r="AT294" s="439"/>
      <c r="AU294" s="261"/>
      <c r="AV294" s="261"/>
      <c r="AW294" s="261"/>
      <c r="AX294" s="261"/>
      <c r="AY294" s="261"/>
      <c r="AZ294" s="261"/>
      <c r="BA294" s="261"/>
      <c r="BB294" s="261"/>
      <c r="BC294" s="261"/>
      <c r="BD294" s="261"/>
      <c r="BE294" s="261"/>
      <c r="BF294" s="261"/>
      <c r="BG294" s="252"/>
    </row>
    <row r="295" spans="1:59">
      <c r="A295" s="46"/>
      <c r="B295" s="46"/>
      <c r="C295" s="109"/>
      <c r="D295" s="46"/>
      <c r="E295" s="480"/>
      <c r="F295" s="114"/>
      <c r="G295" s="114"/>
      <c r="H295" s="360"/>
      <c r="I295" s="360"/>
      <c r="J295" s="360"/>
      <c r="K295" s="256"/>
      <c r="L295" s="444"/>
      <c r="M295" s="247"/>
      <c r="N295" s="250"/>
      <c r="O295" s="254"/>
      <c r="P295" s="254"/>
      <c r="Q295" s="254"/>
      <c r="R295" s="254"/>
      <c r="S295" s="254"/>
      <c r="T295" s="254"/>
      <c r="U295" s="254"/>
      <c r="V295" s="254"/>
      <c r="W295" s="254"/>
      <c r="X295" s="46"/>
      <c r="Y295" s="46"/>
      <c r="Z295" s="254"/>
      <c r="AA295" s="248"/>
      <c r="AB295" s="248"/>
      <c r="AC295" s="248"/>
      <c r="AD295" s="248"/>
      <c r="AE295" s="248"/>
      <c r="AF295" s="248"/>
      <c r="AG295" s="248"/>
      <c r="AH295" s="248"/>
      <c r="AI295" s="248"/>
      <c r="AJ295" s="248"/>
      <c r="AK295" s="248"/>
      <c r="AL295" s="248"/>
      <c r="AM295" s="248"/>
      <c r="AN295" s="248"/>
      <c r="AO295" s="248"/>
      <c r="AP295" s="46"/>
      <c r="AQ295" s="46"/>
      <c r="AR295" s="132"/>
      <c r="AS295" s="132"/>
      <c r="AT295" s="439"/>
      <c r="AU295" s="261"/>
      <c r="AV295" s="261"/>
      <c r="AW295" s="261"/>
      <c r="AX295" s="261"/>
      <c r="AY295" s="261"/>
      <c r="AZ295" s="261"/>
      <c r="BA295" s="261"/>
      <c r="BB295" s="261"/>
      <c r="BC295" s="261"/>
      <c r="BD295" s="261"/>
      <c r="BE295" s="261"/>
      <c r="BF295" s="261"/>
      <c r="BG295" s="252"/>
    </row>
    <row r="296" spans="1:59">
      <c r="A296" s="46"/>
      <c r="B296" s="46"/>
      <c r="C296" s="109"/>
      <c r="D296" s="46"/>
      <c r="E296" s="480"/>
      <c r="F296" s="114"/>
      <c r="G296" s="114"/>
      <c r="H296" s="360"/>
      <c r="I296" s="360"/>
      <c r="J296" s="360"/>
      <c r="K296" s="256"/>
      <c r="L296" s="444"/>
      <c r="M296" s="247"/>
      <c r="N296" s="250"/>
      <c r="O296" s="254"/>
      <c r="P296" s="254"/>
      <c r="Q296" s="254"/>
      <c r="R296" s="254"/>
      <c r="S296" s="254"/>
      <c r="T296" s="254"/>
      <c r="U296" s="254"/>
      <c r="V296" s="254"/>
      <c r="W296" s="254"/>
      <c r="X296" s="46"/>
      <c r="Y296" s="46"/>
      <c r="Z296" s="254"/>
      <c r="AA296" s="248"/>
      <c r="AB296" s="248"/>
      <c r="AC296" s="248"/>
      <c r="AD296" s="248"/>
      <c r="AE296" s="248"/>
      <c r="AF296" s="248"/>
      <c r="AG296" s="248"/>
      <c r="AH296" s="248"/>
      <c r="AI296" s="248"/>
      <c r="AJ296" s="248"/>
      <c r="AK296" s="248"/>
      <c r="AL296" s="248"/>
      <c r="AM296" s="248"/>
      <c r="AN296" s="248"/>
      <c r="AO296" s="248"/>
      <c r="AP296" s="46"/>
      <c r="AQ296" s="46"/>
      <c r="AR296" s="132"/>
      <c r="AS296" s="132"/>
      <c r="AT296" s="439"/>
      <c r="AU296" s="261"/>
      <c r="AV296" s="261"/>
      <c r="AW296" s="261"/>
      <c r="AX296" s="261"/>
      <c r="AY296" s="261"/>
      <c r="AZ296" s="261"/>
      <c r="BA296" s="261"/>
      <c r="BB296" s="261"/>
      <c r="BC296" s="261"/>
      <c r="BD296" s="261"/>
      <c r="BE296" s="261"/>
      <c r="BF296" s="261"/>
      <c r="BG296" s="252"/>
    </row>
    <row r="297" spans="1:59">
      <c r="A297" s="365"/>
      <c r="B297" s="365"/>
      <c r="C297" s="658"/>
      <c r="D297" s="365"/>
      <c r="E297" s="629"/>
      <c r="F297" s="416"/>
      <c r="G297" s="416"/>
      <c r="H297" s="358"/>
      <c r="I297" s="358"/>
      <c r="J297" s="358"/>
      <c r="K297" s="359"/>
      <c r="L297" s="443"/>
      <c r="M297" s="630"/>
      <c r="N297" s="631"/>
      <c r="O297" s="367"/>
      <c r="P297" s="367"/>
      <c r="Q297" s="367"/>
      <c r="R297" s="367"/>
      <c r="S297" s="367"/>
      <c r="T297" s="367"/>
      <c r="U297" s="367"/>
      <c r="V297" s="367"/>
      <c r="W297" s="367"/>
      <c r="X297" s="616"/>
      <c r="Y297" s="365"/>
      <c r="Z297" s="367"/>
      <c r="AA297" s="610"/>
      <c r="AB297" s="610"/>
      <c r="AC297" s="610"/>
      <c r="AD297" s="610"/>
      <c r="AE297" s="610"/>
      <c r="AF297" s="610"/>
      <c r="AG297" s="610"/>
      <c r="AH297" s="610"/>
      <c r="AI297" s="610"/>
      <c r="AJ297" s="610"/>
      <c r="AK297" s="610"/>
      <c r="AL297" s="610"/>
      <c r="AM297" s="610"/>
      <c r="AN297" s="610"/>
      <c r="AO297" s="610"/>
      <c r="AP297" s="365"/>
      <c r="AR297" s="617"/>
      <c r="AS297" s="113"/>
      <c r="AT297" s="632"/>
      <c r="AU297" s="633"/>
      <c r="AV297" s="633"/>
      <c r="AW297" s="633"/>
      <c r="AX297" s="633"/>
      <c r="AY297" s="633"/>
      <c r="AZ297" s="633"/>
      <c r="BA297" s="633"/>
      <c r="BB297" s="633"/>
      <c r="BC297" s="633"/>
      <c r="BD297" s="633"/>
      <c r="BE297" s="633"/>
      <c r="BF297" s="633"/>
      <c r="BG297" s="634"/>
    </row>
    <row r="298" spans="1:59">
      <c r="A298" s="46"/>
      <c r="B298" s="46"/>
      <c r="C298" s="109"/>
      <c r="D298" s="46"/>
      <c r="E298" s="480"/>
      <c r="F298" s="114"/>
      <c r="G298" s="114"/>
      <c r="H298" s="360"/>
      <c r="I298" s="360"/>
      <c r="J298" s="360"/>
      <c r="K298" s="359"/>
      <c r="L298" s="443"/>
      <c r="M298" s="247"/>
      <c r="N298" s="250"/>
      <c r="O298" s="254"/>
      <c r="P298" s="254"/>
      <c r="Q298" s="254"/>
      <c r="R298" s="254"/>
      <c r="S298" s="254"/>
      <c r="T298" s="254"/>
      <c r="U298" s="254"/>
      <c r="V298" s="254"/>
      <c r="W298" s="254"/>
      <c r="X298" s="292"/>
      <c r="Y298" s="46"/>
      <c r="Z298" s="254"/>
      <c r="AA298" s="248"/>
      <c r="AB298" s="248"/>
      <c r="AC298" s="248"/>
      <c r="AD298" s="248"/>
      <c r="AE298" s="248"/>
      <c r="AF298" s="248"/>
      <c r="AG298" s="248"/>
      <c r="AH298" s="248"/>
      <c r="AI298" s="248"/>
      <c r="AJ298" s="248"/>
      <c r="AK298" s="248"/>
      <c r="AL298" s="248"/>
      <c r="AM298" s="248"/>
      <c r="AN298" s="248"/>
      <c r="AO298" s="248"/>
      <c r="AP298" s="46"/>
      <c r="AR298" s="132"/>
      <c r="AS298" s="344"/>
      <c r="AT298" s="439"/>
      <c r="AU298" s="261"/>
      <c r="AV298" s="261"/>
      <c r="AW298" s="261"/>
      <c r="AX298" s="261"/>
      <c r="AY298" s="261"/>
      <c r="AZ298" s="261"/>
      <c r="BA298" s="261"/>
      <c r="BB298" s="261"/>
      <c r="BC298" s="261"/>
      <c r="BD298" s="261"/>
      <c r="BE298" s="261"/>
      <c r="BF298" s="261"/>
      <c r="BG298" s="252"/>
    </row>
    <row r="299" spans="1:59">
      <c r="A299" s="46"/>
      <c r="B299" s="46"/>
      <c r="C299" s="109"/>
      <c r="D299" s="46"/>
      <c r="E299" s="480"/>
      <c r="F299" s="114"/>
      <c r="G299" s="114"/>
      <c r="H299" s="360"/>
      <c r="I299" s="360"/>
      <c r="J299" s="360"/>
      <c r="K299" s="359"/>
      <c r="L299" s="443"/>
      <c r="M299" s="247"/>
      <c r="N299" s="250"/>
      <c r="O299" s="254"/>
      <c r="P299" s="254"/>
      <c r="Q299" s="254"/>
      <c r="R299" s="254"/>
      <c r="S299" s="254"/>
      <c r="T299" s="254"/>
      <c r="U299" s="254"/>
      <c r="V299" s="254"/>
      <c r="W299" s="254"/>
      <c r="X299" s="292"/>
      <c r="Y299" s="46"/>
      <c r="Z299" s="254"/>
      <c r="AA299" s="248"/>
      <c r="AB299" s="248"/>
      <c r="AC299" s="248"/>
      <c r="AD299" s="248"/>
      <c r="AE299" s="248"/>
      <c r="AF299" s="248"/>
      <c r="AG299" s="248"/>
      <c r="AH299" s="248"/>
      <c r="AI299" s="248"/>
      <c r="AJ299" s="248"/>
      <c r="AK299" s="248"/>
      <c r="AL299" s="248"/>
      <c r="AM299" s="248"/>
      <c r="AN299" s="248"/>
      <c r="AO299" s="248"/>
      <c r="AP299" s="46"/>
      <c r="AR299" s="132"/>
      <c r="AS299" s="344"/>
      <c r="AT299" s="439"/>
      <c r="AU299" s="261"/>
      <c r="AV299" s="261"/>
      <c r="AW299" s="261"/>
      <c r="AX299" s="261"/>
      <c r="AY299" s="261"/>
      <c r="AZ299" s="261"/>
      <c r="BA299" s="261"/>
      <c r="BB299" s="261"/>
      <c r="BC299" s="261"/>
      <c r="BD299" s="261"/>
      <c r="BE299" s="261"/>
      <c r="BF299" s="261"/>
      <c r="BG299" s="252"/>
    </row>
    <row r="300" spans="1:59">
      <c r="A300" s="46"/>
      <c r="B300" s="46"/>
      <c r="C300" s="109"/>
      <c r="D300" s="46"/>
      <c r="E300" s="480"/>
      <c r="F300" s="114"/>
      <c r="G300" s="114"/>
      <c r="H300" s="360"/>
      <c r="I300" s="360"/>
      <c r="J300" s="360"/>
      <c r="K300" s="359"/>
      <c r="L300" s="443"/>
      <c r="M300" s="247"/>
      <c r="N300" s="250"/>
      <c r="O300" s="254"/>
      <c r="P300" s="254"/>
      <c r="Q300" s="254"/>
      <c r="R300" s="254"/>
      <c r="S300" s="254"/>
      <c r="T300" s="254"/>
      <c r="U300" s="254"/>
      <c r="V300" s="254"/>
      <c r="W300" s="254"/>
      <c r="X300" s="292"/>
      <c r="Y300" s="46"/>
      <c r="Z300" s="254"/>
      <c r="AA300" s="248"/>
      <c r="AB300" s="248"/>
      <c r="AC300" s="248"/>
      <c r="AD300" s="248"/>
      <c r="AE300" s="248"/>
      <c r="AF300" s="248"/>
      <c r="AG300" s="248"/>
      <c r="AH300" s="248"/>
      <c r="AI300" s="248"/>
      <c r="AJ300" s="248"/>
      <c r="AK300" s="248"/>
      <c r="AL300" s="248"/>
      <c r="AM300" s="248"/>
      <c r="AN300" s="248"/>
      <c r="AO300" s="248"/>
      <c r="AP300" s="46"/>
      <c r="AR300" s="132"/>
      <c r="AS300" s="344"/>
      <c r="AT300" s="439"/>
      <c r="AU300" s="261"/>
      <c r="AV300" s="261"/>
      <c r="AW300" s="261"/>
      <c r="AX300" s="261"/>
      <c r="AY300" s="261"/>
      <c r="AZ300" s="261"/>
      <c r="BA300" s="261"/>
      <c r="BB300" s="261"/>
      <c r="BC300" s="261"/>
      <c r="BD300" s="261"/>
      <c r="BE300" s="261"/>
      <c r="BF300" s="261"/>
      <c r="BG300" s="252"/>
    </row>
    <row r="301" spans="1:59">
      <c r="A301" s="46"/>
      <c r="B301" s="46"/>
      <c r="C301" s="109"/>
      <c r="D301" s="46"/>
      <c r="E301" s="480"/>
      <c r="F301" s="114"/>
      <c r="G301" s="114"/>
      <c r="H301" s="360"/>
      <c r="I301" s="360"/>
      <c r="J301" s="360"/>
      <c r="K301" s="359"/>
      <c r="L301" s="443"/>
      <c r="M301" s="247"/>
      <c r="N301" s="250"/>
      <c r="O301" s="254"/>
      <c r="P301" s="254"/>
      <c r="Q301" s="254"/>
      <c r="R301" s="254"/>
      <c r="S301" s="254"/>
      <c r="T301" s="254"/>
      <c r="U301" s="254"/>
      <c r="V301" s="254"/>
      <c r="W301" s="254"/>
      <c r="X301" s="292"/>
      <c r="Y301" s="46"/>
      <c r="Z301" s="254"/>
      <c r="AA301" s="248"/>
      <c r="AB301" s="248"/>
      <c r="AC301" s="248"/>
      <c r="AD301" s="248"/>
      <c r="AE301" s="248"/>
      <c r="AF301" s="248"/>
      <c r="AG301" s="248"/>
      <c r="AH301" s="248"/>
      <c r="AI301" s="248"/>
      <c r="AJ301" s="248"/>
      <c r="AK301" s="248"/>
      <c r="AL301" s="248"/>
      <c r="AM301" s="248"/>
      <c r="AN301" s="248"/>
      <c r="AO301" s="248"/>
      <c r="AP301" s="46"/>
      <c r="AR301" s="132"/>
      <c r="AS301" s="344"/>
      <c r="AT301" s="439"/>
      <c r="AU301" s="261"/>
      <c r="AV301" s="261"/>
      <c r="AW301" s="261"/>
      <c r="AX301" s="261"/>
      <c r="AY301" s="261"/>
      <c r="AZ301" s="261"/>
      <c r="BA301" s="261"/>
      <c r="BB301" s="261"/>
      <c r="BC301" s="261"/>
      <c r="BD301" s="261"/>
      <c r="BE301" s="261"/>
      <c r="BF301" s="261"/>
      <c r="BG301" s="252"/>
    </row>
    <row r="302" spans="1:59">
      <c r="A302" s="46"/>
      <c r="B302" s="46"/>
      <c r="C302" s="109"/>
      <c r="D302" s="46"/>
      <c r="E302" s="480"/>
      <c r="F302" s="114"/>
      <c r="G302" s="114"/>
      <c r="H302" s="360"/>
      <c r="I302" s="360"/>
      <c r="J302" s="360"/>
      <c r="K302" s="359"/>
      <c r="L302" s="443"/>
      <c r="M302" s="247"/>
      <c r="N302" s="250"/>
      <c r="O302" s="254"/>
      <c r="P302" s="254"/>
      <c r="Q302" s="254"/>
      <c r="R302" s="254"/>
      <c r="S302" s="254"/>
      <c r="T302" s="254"/>
      <c r="U302" s="254"/>
      <c r="V302" s="254"/>
      <c r="W302" s="254"/>
      <c r="X302" s="292"/>
      <c r="Y302" s="46"/>
      <c r="Z302" s="254"/>
      <c r="AA302" s="248"/>
      <c r="AB302" s="248"/>
      <c r="AC302" s="248"/>
      <c r="AD302" s="248"/>
      <c r="AE302" s="248"/>
      <c r="AF302" s="248"/>
      <c r="AG302" s="248"/>
      <c r="AH302" s="248"/>
      <c r="AI302" s="248"/>
      <c r="AJ302" s="248"/>
      <c r="AK302" s="248"/>
      <c r="AL302" s="248"/>
      <c r="AM302" s="248"/>
      <c r="AN302" s="248"/>
      <c r="AO302" s="248"/>
      <c r="AP302" s="46"/>
      <c r="AR302" s="132"/>
      <c r="AS302" s="344"/>
      <c r="AT302" s="439"/>
      <c r="AU302" s="261"/>
      <c r="AV302" s="261"/>
      <c r="AW302" s="261"/>
      <c r="AX302" s="261"/>
      <c r="AY302" s="261"/>
      <c r="AZ302" s="261"/>
      <c r="BA302" s="261"/>
      <c r="BB302" s="261"/>
      <c r="BC302" s="261"/>
      <c r="BD302" s="261"/>
      <c r="BE302" s="261"/>
      <c r="BF302" s="261"/>
      <c r="BG302" s="252"/>
    </row>
    <row r="303" spans="1:59">
      <c r="A303" s="46"/>
      <c r="B303" s="46"/>
      <c r="C303" s="109"/>
      <c r="D303" s="46"/>
      <c r="E303" s="480"/>
      <c r="F303" s="114"/>
      <c r="G303" s="114"/>
      <c r="H303" s="360"/>
      <c r="I303" s="360"/>
      <c r="J303" s="360"/>
      <c r="K303" s="359"/>
      <c r="L303" s="443"/>
      <c r="M303" s="247"/>
      <c r="N303" s="250"/>
      <c r="O303" s="254"/>
      <c r="P303" s="254"/>
      <c r="Q303" s="254"/>
      <c r="R303" s="254"/>
      <c r="S303" s="254"/>
      <c r="T303" s="254"/>
      <c r="U303" s="254"/>
      <c r="V303" s="254"/>
      <c r="W303" s="254"/>
      <c r="X303" s="292"/>
      <c r="Y303" s="46"/>
      <c r="Z303" s="254"/>
      <c r="AA303" s="248"/>
      <c r="AB303" s="248"/>
      <c r="AC303" s="248"/>
      <c r="AD303" s="248"/>
      <c r="AE303" s="248"/>
      <c r="AF303" s="248"/>
      <c r="AG303" s="248"/>
      <c r="AH303" s="248"/>
      <c r="AI303" s="248"/>
      <c r="AJ303" s="248"/>
      <c r="AK303" s="248"/>
      <c r="AL303" s="248"/>
      <c r="AM303" s="248"/>
      <c r="AN303" s="248"/>
      <c r="AO303" s="248"/>
      <c r="AP303" s="46"/>
      <c r="AR303" s="132"/>
      <c r="AS303" s="344"/>
      <c r="AT303" s="439"/>
      <c r="AU303" s="261"/>
      <c r="AV303" s="261"/>
      <c r="AW303" s="261"/>
      <c r="AX303" s="261"/>
      <c r="AY303" s="261"/>
      <c r="AZ303" s="261"/>
      <c r="BA303" s="261"/>
      <c r="BB303" s="261"/>
      <c r="BC303" s="261"/>
      <c r="BD303" s="261"/>
      <c r="BE303" s="261"/>
      <c r="BF303" s="261"/>
      <c r="BG303" s="252"/>
    </row>
    <row r="304" spans="1:59">
      <c r="A304" s="46"/>
      <c r="B304" s="46"/>
      <c r="C304" s="109"/>
      <c r="D304" s="46"/>
      <c r="E304" s="480"/>
      <c r="F304" s="114"/>
      <c r="G304" s="114"/>
      <c r="H304" s="360"/>
      <c r="I304" s="360"/>
      <c r="J304" s="360"/>
      <c r="K304" s="359"/>
      <c r="L304" s="443"/>
      <c r="M304" s="247"/>
      <c r="N304" s="250"/>
      <c r="O304" s="254"/>
      <c r="P304" s="254"/>
      <c r="Q304" s="254"/>
      <c r="R304" s="254"/>
      <c r="S304" s="254"/>
      <c r="T304" s="254"/>
      <c r="U304" s="254"/>
      <c r="V304" s="254"/>
      <c r="W304" s="254"/>
      <c r="X304" s="292"/>
      <c r="Y304" s="46"/>
      <c r="Z304" s="254"/>
      <c r="AA304" s="248"/>
      <c r="AB304" s="248"/>
      <c r="AC304" s="248"/>
      <c r="AD304" s="248"/>
      <c r="AE304" s="248"/>
      <c r="AF304" s="248"/>
      <c r="AG304" s="248"/>
      <c r="AH304" s="248"/>
      <c r="AI304" s="248"/>
      <c r="AJ304" s="248"/>
      <c r="AK304" s="248"/>
      <c r="AL304" s="248"/>
      <c r="AM304" s="248"/>
      <c r="AN304" s="248"/>
      <c r="AO304" s="248"/>
      <c r="AP304" s="46"/>
      <c r="AR304" s="132"/>
      <c r="AS304" s="344"/>
      <c r="AT304" s="439"/>
      <c r="AU304" s="261"/>
      <c r="AV304" s="261"/>
      <c r="AW304" s="261"/>
      <c r="AX304" s="261"/>
      <c r="AY304" s="261"/>
      <c r="AZ304" s="261"/>
      <c r="BA304" s="261"/>
      <c r="BB304" s="261"/>
      <c r="BC304" s="261"/>
      <c r="BD304" s="261"/>
      <c r="BE304" s="261"/>
      <c r="BF304" s="261"/>
      <c r="BG304" s="252"/>
    </row>
    <row r="305" spans="1:59">
      <c r="A305" s="46"/>
      <c r="B305" s="46"/>
      <c r="C305" s="109"/>
      <c r="D305" s="46"/>
      <c r="E305" s="480"/>
      <c r="F305" s="114"/>
      <c r="G305" s="114"/>
      <c r="H305" s="360"/>
      <c r="I305" s="360"/>
      <c r="J305" s="360"/>
      <c r="K305" s="359"/>
      <c r="L305" s="443"/>
      <c r="M305" s="247"/>
      <c r="N305" s="250"/>
      <c r="O305" s="254"/>
      <c r="P305" s="254"/>
      <c r="Q305" s="254"/>
      <c r="R305" s="254"/>
      <c r="S305" s="254"/>
      <c r="T305" s="254"/>
      <c r="U305" s="254"/>
      <c r="V305" s="254"/>
      <c r="W305" s="254"/>
      <c r="X305" s="292"/>
      <c r="Y305" s="46"/>
      <c r="Z305" s="254"/>
      <c r="AA305" s="248"/>
      <c r="AB305" s="248"/>
      <c r="AC305" s="248"/>
      <c r="AD305" s="248"/>
      <c r="AE305" s="248"/>
      <c r="AF305" s="248"/>
      <c r="AG305" s="248"/>
      <c r="AH305" s="248"/>
      <c r="AI305" s="248"/>
      <c r="AJ305" s="248"/>
      <c r="AK305" s="248"/>
      <c r="AL305" s="248"/>
      <c r="AM305" s="248"/>
      <c r="AN305" s="248"/>
      <c r="AO305" s="248"/>
      <c r="AP305" s="46"/>
      <c r="AR305" s="132"/>
      <c r="AS305" s="344"/>
      <c r="AT305" s="439"/>
      <c r="AU305" s="261"/>
      <c r="AV305" s="261"/>
      <c r="AW305" s="261"/>
      <c r="AX305" s="261"/>
      <c r="AY305" s="261"/>
      <c r="AZ305" s="261"/>
      <c r="BA305" s="261"/>
      <c r="BB305" s="261"/>
      <c r="BC305" s="261"/>
      <c r="BD305" s="261"/>
      <c r="BE305" s="261"/>
      <c r="BF305" s="261"/>
      <c r="BG305" s="252"/>
    </row>
    <row r="306" spans="1:59">
      <c r="A306" s="46"/>
      <c r="B306" s="46"/>
      <c r="C306" s="109"/>
      <c r="D306" s="46"/>
      <c r="E306" s="480"/>
      <c r="F306" s="114"/>
      <c r="G306" s="114"/>
      <c r="H306" s="360"/>
      <c r="I306" s="360"/>
      <c r="J306" s="360"/>
      <c r="K306" s="359"/>
      <c r="L306" s="443"/>
      <c r="M306" s="247"/>
      <c r="N306" s="250"/>
      <c r="O306" s="254"/>
      <c r="P306" s="254"/>
      <c r="Q306" s="254"/>
      <c r="R306" s="254"/>
      <c r="S306" s="254"/>
      <c r="T306" s="254"/>
      <c r="U306" s="254"/>
      <c r="V306" s="254"/>
      <c r="W306" s="254"/>
      <c r="X306" s="292"/>
      <c r="Y306" s="46"/>
      <c r="Z306" s="254"/>
      <c r="AA306" s="248"/>
      <c r="AB306" s="248"/>
      <c r="AC306" s="248"/>
      <c r="AD306" s="248"/>
      <c r="AE306" s="248"/>
      <c r="AF306" s="248"/>
      <c r="AG306" s="248"/>
      <c r="AH306" s="248"/>
      <c r="AI306" s="248"/>
      <c r="AJ306" s="248"/>
      <c r="AK306" s="248"/>
      <c r="AL306" s="248"/>
      <c r="AM306" s="248"/>
      <c r="AN306" s="248"/>
      <c r="AO306" s="248"/>
      <c r="AP306" s="46"/>
      <c r="AR306" s="132"/>
      <c r="AS306" s="344"/>
      <c r="AT306" s="439"/>
      <c r="AU306" s="261"/>
      <c r="AV306" s="261"/>
      <c r="AW306" s="261"/>
      <c r="AX306" s="261"/>
      <c r="AY306" s="261"/>
      <c r="AZ306" s="261"/>
      <c r="BA306" s="261"/>
      <c r="BB306" s="261"/>
      <c r="BC306" s="261"/>
      <c r="BD306" s="261"/>
      <c r="BE306" s="261"/>
      <c r="BF306" s="261"/>
      <c r="BG306" s="252"/>
    </row>
    <row r="307" spans="1:59">
      <c r="A307" s="46"/>
      <c r="B307" s="46"/>
      <c r="C307" s="109"/>
      <c r="D307" s="46"/>
      <c r="E307" s="480"/>
      <c r="F307" s="114"/>
      <c r="G307" s="114"/>
      <c r="H307" s="360"/>
      <c r="I307" s="360"/>
      <c r="J307" s="360"/>
      <c r="K307" s="359"/>
      <c r="L307" s="443"/>
      <c r="M307" s="247"/>
      <c r="N307" s="250"/>
      <c r="O307" s="254"/>
      <c r="P307" s="254"/>
      <c r="Q307" s="254"/>
      <c r="R307" s="254"/>
      <c r="S307" s="254"/>
      <c r="T307" s="254"/>
      <c r="U307" s="254"/>
      <c r="V307" s="254"/>
      <c r="W307" s="254"/>
      <c r="X307" s="292"/>
      <c r="Y307" s="46"/>
      <c r="Z307" s="254"/>
      <c r="AA307" s="248"/>
      <c r="AB307" s="248"/>
      <c r="AC307" s="248"/>
      <c r="AD307" s="248"/>
      <c r="AE307" s="248"/>
      <c r="AF307" s="248"/>
      <c r="AG307" s="248"/>
      <c r="AH307" s="248"/>
      <c r="AI307" s="248"/>
      <c r="AJ307" s="248"/>
      <c r="AK307" s="248"/>
      <c r="AL307" s="248"/>
      <c r="AM307" s="248"/>
      <c r="AN307" s="248"/>
      <c r="AO307" s="248"/>
      <c r="AP307" s="46"/>
      <c r="AR307" s="132"/>
      <c r="AS307" s="344"/>
      <c r="AT307" s="439"/>
      <c r="AU307" s="261"/>
      <c r="AV307" s="261"/>
      <c r="AW307" s="261"/>
      <c r="AX307" s="261"/>
      <c r="AY307" s="261"/>
      <c r="AZ307" s="261"/>
      <c r="BA307" s="261"/>
      <c r="BB307" s="261"/>
      <c r="BC307" s="261"/>
      <c r="BD307" s="261"/>
      <c r="BE307" s="261"/>
      <c r="BF307" s="261"/>
      <c r="BG307" s="252"/>
    </row>
    <row r="308" spans="1:59">
      <c r="A308" s="46"/>
      <c r="B308" s="46"/>
      <c r="C308" s="109"/>
      <c r="D308" s="46"/>
      <c r="E308" s="480"/>
      <c r="F308" s="114"/>
      <c r="G308" s="114"/>
      <c r="H308" s="360"/>
      <c r="I308" s="360"/>
      <c r="J308" s="360"/>
      <c r="K308" s="359"/>
      <c r="L308" s="443"/>
      <c r="M308" s="247"/>
      <c r="N308" s="250"/>
      <c r="O308" s="254"/>
      <c r="P308" s="254"/>
      <c r="Q308" s="254"/>
      <c r="R308" s="254"/>
      <c r="S308" s="254"/>
      <c r="T308" s="254"/>
      <c r="U308" s="254"/>
      <c r="V308" s="254"/>
      <c r="W308" s="254"/>
      <c r="X308" s="292"/>
      <c r="Y308" s="46"/>
      <c r="Z308" s="254"/>
      <c r="AA308" s="248"/>
      <c r="AB308" s="248"/>
      <c r="AC308" s="248"/>
      <c r="AD308" s="248"/>
      <c r="AE308" s="248"/>
      <c r="AF308" s="248"/>
      <c r="AG308" s="248"/>
      <c r="AH308" s="248"/>
      <c r="AI308" s="248"/>
      <c r="AJ308" s="248"/>
      <c r="AK308" s="248"/>
      <c r="AL308" s="248"/>
      <c r="AM308" s="248"/>
      <c r="AN308" s="248"/>
      <c r="AO308" s="248"/>
      <c r="AP308" s="46"/>
      <c r="AR308" s="132"/>
      <c r="AS308" s="344"/>
      <c r="AT308" s="439"/>
      <c r="AU308" s="261"/>
      <c r="AV308" s="261"/>
      <c r="AW308" s="261"/>
      <c r="AX308" s="261"/>
      <c r="AY308" s="261"/>
      <c r="AZ308" s="261"/>
      <c r="BA308" s="261"/>
      <c r="BB308" s="261"/>
      <c r="BC308" s="261"/>
      <c r="BD308" s="261"/>
      <c r="BE308" s="261"/>
      <c r="BF308" s="261"/>
      <c r="BG308" s="252"/>
    </row>
    <row r="309" spans="1:59">
      <c r="A309" s="46"/>
      <c r="B309" s="46"/>
      <c r="C309" s="109"/>
      <c r="D309" s="46"/>
      <c r="E309" s="480"/>
      <c r="F309" s="114"/>
      <c r="G309" s="114"/>
      <c r="H309" s="360"/>
      <c r="I309" s="360"/>
      <c r="J309" s="360"/>
      <c r="K309" s="359"/>
      <c r="L309" s="443"/>
      <c r="M309" s="247"/>
      <c r="N309" s="250"/>
      <c r="O309" s="254"/>
      <c r="P309" s="254"/>
      <c r="Q309" s="254"/>
      <c r="R309" s="254"/>
      <c r="S309" s="254"/>
      <c r="T309" s="254"/>
      <c r="U309" s="254"/>
      <c r="V309" s="254"/>
      <c r="W309" s="254"/>
      <c r="X309" s="292"/>
      <c r="Y309" s="46"/>
      <c r="Z309" s="254"/>
      <c r="AA309" s="248"/>
      <c r="AB309" s="248"/>
      <c r="AC309" s="248"/>
      <c r="AD309" s="248"/>
      <c r="AE309" s="248"/>
      <c r="AF309" s="248"/>
      <c r="AG309" s="248"/>
      <c r="AH309" s="248"/>
      <c r="AI309" s="248"/>
      <c r="AJ309" s="248"/>
      <c r="AK309" s="248"/>
      <c r="AL309" s="248"/>
      <c r="AM309" s="248"/>
      <c r="AN309" s="248"/>
      <c r="AO309" s="248"/>
      <c r="AP309" s="46"/>
      <c r="AR309" s="132"/>
      <c r="AS309" s="344"/>
      <c r="AT309" s="439"/>
      <c r="AU309" s="261"/>
      <c r="AV309" s="261"/>
      <c r="AW309" s="261"/>
      <c r="AX309" s="261"/>
      <c r="AY309" s="261"/>
      <c r="AZ309" s="261"/>
      <c r="BA309" s="261"/>
      <c r="BB309" s="261"/>
      <c r="BC309" s="261"/>
      <c r="BD309" s="261"/>
      <c r="BE309" s="261"/>
      <c r="BF309" s="261"/>
      <c r="BG309" s="252"/>
    </row>
    <row r="310" spans="1:59">
      <c r="A310" s="46"/>
      <c r="B310" s="46"/>
      <c r="C310" s="109"/>
      <c r="D310" s="46"/>
      <c r="E310" s="480"/>
      <c r="F310" s="114"/>
      <c r="G310" s="114"/>
      <c r="H310" s="360"/>
      <c r="I310" s="360"/>
      <c r="J310" s="360"/>
      <c r="K310" s="359"/>
      <c r="L310" s="443"/>
      <c r="M310" s="247"/>
      <c r="N310" s="250"/>
      <c r="O310" s="254"/>
      <c r="P310" s="254"/>
      <c r="Q310" s="254"/>
      <c r="R310" s="254"/>
      <c r="S310" s="254"/>
      <c r="T310" s="254"/>
      <c r="U310" s="254"/>
      <c r="V310" s="254"/>
      <c r="W310" s="254"/>
      <c r="X310" s="292"/>
      <c r="Y310" s="46"/>
      <c r="Z310" s="254"/>
      <c r="AA310" s="248"/>
      <c r="AB310" s="248"/>
      <c r="AC310" s="248"/>
      <c r="AD310" s="248"/>
      <c r="AE310" s="248"/>
      <c r="AF310" s="248"/>
      <c r="AG310" s="248"/>
      <c r="AH310" s="248"/>
      <c r="AI310" s="248"/>
      <c r="AJ310" s="248"/>
      <c r="AK310" s="248"/>
      <c r="AL310" s="248"/>
      <c r="AM310" s="248"/>
      <c r="AN310" s="248"/>
      <c r="AO310" s="248"/>
      <c r="AP310" s="46"/>
      <c r="AR310" s="132"/>
      <c r="AS310" s="344"/>
      <c r="AT310" s="439"/>
      <c r="AU310" s="261"/>
      <c r="AV310" s="261"/>
      <c r="AW310" s="261"/>
      <c r="AX310" s="261"/>
      <c r="AY310" s="261"/>
      <c r="AZ310" s="261"/>
      <c r="BA310" s="261"/>
      <c r="BB310" s="261"/>
      <c r="BC310" s="261"/>
      <c r="BD310" s="261"/>
      <c r="BE310" s="261"/>
      <c r="BF310" s="261"/>
      <c r="BG310" s="252"/>
    </row>
    <row r="311" spans="1:59">
      <c r="A311" s="46"/>
      <c r="B311" s="46"/>
      <c r="C311" s="109"/>
      <c r="D311" s="46"/>
      <c r="E311" s="480"/>
      <c r="F311" s="114"/>
      <c r="G311" s="114"/>
      <c r="H311" s="360"/>
      <c r="I311" s="360"/>
      <c r="J311" s="360"/>
      <c r="K311" s="359"/>
      <c r="L311" s="443"/>
      <c r="M311" s="247"/>
      <c r="N311" s="250"/>
      <c r="O311" s="254"/>
      <c r="P311" s="254"/>
      <c r="Q311" s="254"/>
      <c r="R311" s="254"/>
      <c r="S311" s="254"/>
      <c r="T311" s="254"/>
      <c r="U311" s="254"/>
      <c r="V311" s="254"/>
      <c r="W311" s="254"/>
      <c r="X311" s="292"/>
      <c r="Y311" s="46"/>
      <c r="Z311" s="254"/>
      <c r="AA311" s="248"/>
      <c r="AB311" s="248"/>
      <c r="AC311" s="248"/>
      <c r="AD311" s="248"/>
      <c r="AE311" s="248"/>
      <c r="AF311" s="248"/>
      <c r="AG311" s="248"/>
      <c r="AH311" s="248"/>
      <c r="AI311" s="248"/>
      <c r="AJ311" s="248"/>
      <c r="AK311" s="248"/>
      <c r="AL311" s="248"/>
      <c r="AM311" s="248"/>
      <c r="AN311" s="248"/>
      <c r="AO311" s="248"/>
      <c r="AP311" s="46"/>
      <c r="AR311" s="132"/>
      <c r="AS311" s="344"/>
      <c r="AT311" s="439"/>
      <c r="AU311" s="261"/>
      <c r="AV311" s="261"/>
      <c r="AW311" s="261"/>
      <c r="AX311" s="261"/>
      <c r="AY311" s="261"/>
      <c r="AZ311" s="261"/>
      <c r="BA311" s="261"/>
      <c r="BB311" s="261"/>
      <c r="BC311" s="261"/>
      <c r="BD311" s="261"/>
      <c r="BE311" s="261"/>
      <c r="BF311" s="261"/>
      <c r="BG311" s="252"/>
    </row>
    <row r="312" spans="1:59">
      <c r="A312" s="46"/>
      <c r="B312" s="46"/>
      <c r="C312" s="109"/>
      <c r="D312" s="46"/>
      <c r="E312" s="480"/>
      <c r="F312" s="114"/>
      <c r="G312" s="114"/>
      <c r="H312" s="360"/>
      <c r="I312" s="360"/>
      <c r="J312" s="360"/>
      <c r="K312" s="359"/>
      <c r="L312" s="443"/>
      <c r="M312" s="247"/>
      <c r="N312" s="250"/>
      <c r="O312" s="254"/>
      <c r="P312" s="254"/>
      <c r="Q312" s="254"/>
      <c r="R312" s="254"/>
      <c r="S312" s="254"/>
      <c r="T312" s="254"/>
      <c r="U312" s="254"/>
      <c r="V312" s="254"/>
      <c r="W312" s="254"/>
      <c r="X312" s="292"/>
      <c r="Y312" s="46"/>
      <c r="Z312" s="254"/>
      <c r="AA312" s="248"/>
      <c r="AB312" s="248"/>
      <c r="AC312" s="248"/>
      <c r="AD312" s="248"/>
      <c r="AE312" s="248"/>
      <c r="AF312" s="248"/>
      <c r="AG312" s="248"/>
      <c r="AH312" s="248"/>
      <c r="AI312" s="248"/>
      <c r="AJ312" s="248"/>
      <c r="AK312" s="248"/>
      <c r="AL312" s="248"/>
      <c r="AM312" s="248"/>
      <c r="AN312" s="248"/>
      <c r="AO312" s="248"/>
      <c r="AP312" s="46"/>
      <c r="AR312" s="132"/>
      <c r="AS312" s="344"/>
      <c r="AT312" s="439"/>
      <c r="AU312" s="261"/>
      <c r="AV312" s="261"/>
      <c r="AW312" s="261"/>
      <c r="AX312" s="261"/>
      <c r="AY312" s="261"/>
      <c r="AZ312" s="261"/>
      <c r="BA312" s="261"/>
      <c r="BB312" s="261"/>
      <c r="BC312" s="261"/>
      <c r="BD312" s="261"/>
      <c r="BE312" s="261"/>
      <c r="BF312" s="261"/>
      <c r="BG312" s="252"/>
    </row>
    <row r="313" spans="1:59">
      <c r="A313" s="46"/>
      <c r="B313" s="46"/>
      <c r="C313" s="109"/>
      <c r="D313" s="46"/>
      <c r="E313" s="480"/>
      <c r="F313" s="114"/>
      <c r="G313" s="114"/>
      <c r="H313" s="360"/>
      <c r="I313" s="360"/>
      <c r="J313" s="360"/>
      <c r="K313" s="359"/>
      <c r="L313" s="443"/>
      <c r="M313" s="247"/>
      <c r="N313" s="250"/>
      <c r="O313" s="254"/>
      <c r="P313" s="254"/>
      <c r="Q313" s="254"/>
      <c r="R313" s="254"/>
      <c r="S313" s="254"/>
      <c r="T313" s="254"/>
      <c r="U313" s="254"/>
      <c r="V313" s="254"/>
      <c r="W313" s="254"/>
      <c r="X313" s="292"/>
      <c r="Y313" s="46"/>
      <c r="Z313" s="254"/>
      <c r="AA313" s="248"/>
      <c r="AB313" s="248"/>
      <c r="AC313" s="248"/>
      <c r="AD313" s="248"/>
      <c r="AE313" s="248"/>
      <c r="AF313" s="248"/>
      <c r="AG313" s="248"/>
      <c r="AH313" s="248"/>
      <c r="AI313" s="248"/>
      <c r="AJ313" s="248"/>
      <c r="AK313" s="248"/>
      <c r="AL313" s="248"/>
      <c r="AM313" s="248"/>
      <c r="AN313" s="248"/>
      <c r="AO313" s="248"/>
      <c r="AP313" s="46"/>
      <c r="AR313" s="132"/>
      <c r="AS313" s="344"/>
      <c r="AT313" s="439"/>
      <c r="AU313" s="261"/>
      <c r="AV313" s="261"/>
      <c r="AW313" s="261"/>
      <c r="AX313" s="261"/>
      <c r="AY313" s="261"/>
      <c r="AZ313" s="261"/>
      <c r="BA313" s="261"/>
      <c r="BB313" s="261"/>
      <c r="BC313" s="261"/>
      <c r="BD313" s="261"/>
      <c r="BE313" s="261"/>
      <c r="BF313" s="261"/>
      <c r="BG313" s="252"/>
    </row>
    <row r="314" spans="1:59">
      <c r="A314" s="46"/>
      <c r="B314" s="46"/>
      <c r="C314" s="109"/>
      <c r="D314" s="46"/>
      <c r="E314" s="480"/>
      <c r="F314" s="114"/>
      <c r="G314" s="114"/>
      <c r="H314" s="360"/>
      <c r="I314" s="360"/>
      <c r="J314" s="360"/>
      <c r="K314" s="359"/>
      <c r="L314" s="443"/>
      <c r="M314" s="247"/>
      <c r="N314" s="250"/>
      <c r="O314" s="254"/>
      <c r="P314" s="254"/>
      <c r="Q314" s="254"/>
      <c r="R314" s="254"/>
      <c r="S314" s="254"/>
      <c r="T314" s="254"/>
      <c r="U314" s="254"/>
      <c r="V314" s="254"/>
      <c r="W314" s="254"/>
      <c r="X314" s="292"/>
      <c r="Y314" s="46"/>
      <c r="Z314" s="254"/>
      <c r="AA314" s="248"/>
      <c r="AB314" s="248"/>
      <c r="AC314" s="248"/>
      <c r="AD314" s="248"/>
      <c r="AE314" s="248"/>
      <c r="AF314" s="248"/>
      <c r="AG314" s="248"/>
      <c r="AH314" s="248"/>
      <c r="AI314" s="248"/>
      <c r="AJ314" s="248"/>
      <c r="AK314" s="248"/>
      <c r="AL314" s="248"/>
      <c r="AM314" s="248"/>
      <c r="AN314" s="248"/>
      <c r="AO314" s="248"/>
      <c r="AP314" s="46"/>
      <c r="AR314" s="132"/>
      <c r="AS314" s="344"/>
      <c r="AT314" s="439"/>
      <c r="AU314" s="261"/>
      <c r="AV314" s="261"/>
      <c r="AW314" s="261"/>
      <c r="AX314" s="261"/>
      <c r="AY314" s="261"/>
      <c r="AZ314" s="261"/>
      <c r="BA314" s="261"/>
      <c r="BB314" s="261"/>
      <c r="BC314" s="261"/>
      <c r="BD314" s="261"/>
      <c r="BE314" s="261"/>
      <c r="BF314" s="261"/>
      <c r="BG314" s="252"/>
    </row>
    <row r="315" spans="1:59">
      <c r="A315" s="46"/>
      <c r="B315" s="46"/>
      <c r="C315" s="109"/>
      <c r="D315" s="46"/>
      <c r="E315" s="480"/>
      <c r="F315" s="114"/>
      <c r="G315" s="114"/>
      <c r="H315" s="360"/>
      <c r="I315" s="360"/>
      <c r="J315" s="360"/>
      <c r="K315" s="359"/>
      <c r="L315" s="443"/>
      <c r="M315" s="247"/>
      <c r="N315" s="250"/>
      <c r="O315" s="254"/>
      <c r="P315" s="254"/>
      <c r="Q315" s="254"/>
      <c r="R315" s="254"/>
      <c r="S315" s="254"/>
      <c r="T315" s="254"/>
      <c r="U315" s="254"/>
      <c r="V315" s="254"/>
      <c r="W315" s="254"/>
      <c r="X315" s="292"/>
      <c r="Y315" s="46"/>
      <c r="Z315" s="254"/>
      <c r="AA315" s="248"/>
      <c r="AB315" s="248"/>
      <c r="AC315" s="248"/>
      <c r="AD315" s="248"/>
      <c r="AE315" s="248"/>
      <c r="AF315" s="248"/>
      <c r="AG315" s="248"/>
      <c r="AH315" s="248"/>
      <c r="AI315" s="248"/>
      <c r="AJ315" s="248"/>
      <c r="AK315" s="248"/>
      <c r="AL315" s="248"/>
      <c r="AM315" s="248"/>
      <c r="AN315" s="248"/>
      <c r="AO315" s="248"/>
      <c r="AP315" s="46"/>
      <c r="AR315" s="132"/>
      <c r="AS315" s="344"/>
      <c r="AT315" s="439"/>
      <c r="AU315" s="261"/>
      <c r="AV315" s="261"/>
      <c r="AW315" s="261"/>
      <c r="AX315" s="261"/>
      <c r="AY315" s="261"/>
      <c r="AZ315" s="261"/>
      <c r="BA315" s="261"/>
      <c r="BB315" s="261"/>
      <c r="BC315" s="261"/>
      <c r="BD315" s="261"/>
      <c r="BE315" s="261"/>
      <c r="BF315" s="261"/>
      <c r="BG315" s="252"/>
    </row>
    <row r="316" spans="1:59">
      <c r="A316" s="46"/>
      <c r="B316" s="46"/>
      <c r="C316" s="109"/>
      <c r="D316" s="46"/>
      <c r="E316" s="480"/>
      <c r="F316" s="114"/>
      <c r="G316" s="114"/>
      <c r="H316" s="360"/>
      <c r="I316" s="360"/>
      <c r="J316" s="360"/>
      <c r="K316" s="359"/>
      <c r="L316" s="443"/>
      <c r="M316" s="247"/>
      <c r="N316" s="250"/>
      <c r="O316" s="254"/>
      <c r="P316" s="254"/>
      <c r="Q316" s="254"/>
      <c r="R316" s="254"/>
      <c r="S316" s="254"/>
      <c r="T316" s="254"/>
      <c r="U316" s="254"/>
      <c r="V316" s="254"/>
      <c r="W316" s="254"/>
      <c r="X316" s="292"/>
      <c r="Y316" s="46"/>
      <c r="Z316" s="254"/>
      <c r="AA316" s="248"/>
      <c r="AB316" s="248"/>
      <c r="AC316" s="248"/>
      <c r="AD316" s="248"/>
      <c r="AE316" s="248"/>
      <c r="AF316" s="248"/>
      <c r="AG316" s="248"/>
      <c r="AH316" s="248"/>
      <c r="AI316" s="248"/>
      <c r="AJ316" s="248"/>
      <c r="AK316" s="248"/>
      <c r="AL316" s="248"/>
      <c r="AM316" s="248"/>
      <c r="AN316" s="248"/>
      <c r="AO316" s="248"/>
      <c r="AP316" s="46"/>
      <c r="AR316" s="132"/>
      <c r="AS316" s="344"/>
      <c r="AT316" s="439"/>
      <c r="AU316" s="261"/>
      <c r="AV316" s="261"/>
      <c r="AW316" s="261"/>
      <c r="AX316" s="261"/>
      <c r="AY316" s="261"/>
      <c r="AZ316" s="261"/>
      <c r="BA316" s="261"/>
      <c r="BB316" s="261"/>
      <c r="BC316" s="261"/>
      <c r="BD316" s="261"/>
      <c r="BE316" s="261"/>
      <c r="BF316" s="261"/>
      <c r="BG316" s="252"/>
    </row>
    <row r="317" spans="1:59">
      <c r="A317" s="46"/>
      <c r="B317" s="46"/>
      <c r="C317" s="109"/>
      <c r="D317" s="46"/>
      <c r="E317" s="480"/>
      <c r="F317" s="114"/>
      <c r="G317" s="114"/>
      <c r="H317" s="360"/>
      <c r="I317" s="360"/>
      <c r="J317" s="360"/>
      <c r="K317" s="359"/>
      <c r="L317" s="443"/>
      <c r="M317" s="247"/>
      <c r="N317" s="250"/>
      <c r="O317" s="254"/>
      <c r="P317" s="254"/>
      <c r="Q317" s="254"/>
      <c r="R317" s="254"/>
      <c r="S317" s="254"/>
      <c r="T317" s="254"/>
      <c r="U317" s="254"/>
      <c r="V317" s="254"/>
      <c r="W317" s="254"/>
      <c r="X317" s="292"/>
      <c r="Y317" s="46"/>
      <c r="Z317" s="254"/>
      <c r="AA317" s="248"/>
      <c r="AB317" s="248"/>
      <c r="AC317" s="248"/>
      <c r="AD317" s="248"/>
      <c r="AE317" s="248"/>
      <c r="AF317" s="248"/>
      <c r="AG317" s="248"/>
      <c r="AH317" s="248"/>
      <c r="AI317" s="248"/>
      <c r="AJ317" s="248"/>
      <c r="AK317" s="248"/>
      <c r="AL317" s="248"/>
      <c r="AM317" s="248"/>
      <c r="AN317" s="248"/>
      <c r="AO317" s="248"/>
      <c r="AP317" s="46"/>
      <c r="AR317" s="132"/>
      <c r="AS317" s="344"/>
      <c r="AT317" s="439"/>
      <c r="AU317" s="261"/>
      <c r="AV317" s="261"/>
      <c r="AW317" s="261"/>
      <c r="AX317" s="261"/>
      <c r="AY317" s="261"/>
      <c r="AZ317" s="261"/>
      <c r="BA317" s="261"/>
      <c r="BB317" s="261"/>
      <c r="BC317" s="261"/>
      <c r="BD317" s="261"/>
      <c r="BE317" s="261"/>
      <c r="BF317" s="261"/>
      <c r="BG317" s="252"/>
    </row>
    <row r="318" spans="1:59">
      <c r="A318" s="46"/>
      <c r="B318" s="46"/>
      <c r="C318" s="109"/>
      <c r="D318" s="46"/>
      <c r="E318" s="480"/>
      <c r="F318" s="114"/>
      <c r="G318" s="114"/>
      <c r="H318" s="360"/>
      <c r="I318" s="360"/>
      <c r="J318" s="360"/>
      <c r="K318" s="359"/>
      <c r="L318" s="443"/>
      <c r="M318" s="247"/>
      <c r="N318" s="250"/>
      <c r="O318" s="254"/>
      <c r="P318" s="254"/>
      <c r="Q318" s="254"/>
      <c r="R318" s="254"/>
      <c r="S318" s="254"/>
      <c r="T318" s="254"/>
      <c r="U318" s="254"/>
      <c r="V318" s="254"/>
      <c r="W318" s="254"/>
      <c r="X318" s="292"/>
      <c r="Y318" s="46"/>
      <c r="Z318" s="254"/>
      <c r="AA318" s="248"/>
      <c r="AB318" s="248"/>
      <c r="AC318" s="248"/>
      <c r="AD318" s="248"/>
      <c r="AE318" s="248"/>
      <c r="AF318" s="248"/>
      <c r="AG318" s="248"/>
      <c r="AH318" s="248"/>
      <c r="AI318" s="248"/>
      <c r="AJ318" s="248"/>
      <c r="AK318" s="248"/>
      <c r="AL318" s="248"/>
      <c r="AM318" s="248"/>
      <c r="AN318" s="248"/>
      <c r="AO318" s="248"/>
      <c r="AP318" s="46"/>
      <c r="AR318" s="132"/>
      <c r="AS318" s="344"/>
      <c r="AT318" s="439"/>
      <c r="AU318" s="261"/>
      <c r="AV318" s="261"/>
      <c r="AW318" s="261"/>
      <c r="AX318" s="261"/>
      <c r="AY318" s="261"/>
      <c r="AZ318" s="261"/>
      <c r="BA318" s="261"/>
      <c r="BB318" s="261"/>
      <c r="BC318" s="261"/>
      <c r="BD318" s="261"/>
      <c r="BE318" s="261"/>
      <c r="BF318" s="261"/>
      <c r="BG318" s="252"/>
    </row>
    <row r="319" spans="1:59">
      <c r="A319" s="46"/>
      <c r="B319" s="46"/>
      <c r="C319" s="109"/>
      <c r="D319" s="46"/>
      <c r="E319" s="480"/>
      <c r="F319" s="114"/>
      <c r="G319" s="114"/>
      <c r="H319" s="360"/>
      <c r="I319" s="360"/>
      <c r="J319" s="360"/>
      <c r="K319" s="359"/>
      <c r="L319" s="443"/>
      <c r="M319" s="247"/>
      <c r="N319" s="250"/>
      <c r="O319" s="254"/>
      <c r="P319" s="254"/>
      <c r="Q319" s="254"/>
      <c r="R319" s="254"/>
      <c r="S319" s="254"/>
      <c r="T319" s="254"/>
      <c r="U319" s="254"/>
      <c r="V319" s="254"/>
      <c r="W319" s="254"/>
      <c r="X319" s="292"/>
      <c r="Y319" s="46"/>
      <c r="Z319" s="254"/>
      <c r="AA319" s="248"/>
      <c r="AB319" s="248"/>
      <c r="AC319" s="248"/>
      <c r="AD319" s="248"/>
      <c r="AE319" s="248"/>
      <c r="AF319" s="248"/>
      <c r="AG319" s="248"/>
      <c r="AH319" s="248"/>
      <c r="AI319" s="248"/>
      <c r="AJ319" s="248"/>
      <c r="AK319" s="248"/>
      <c r="AL319" s="248"/>
      <c r="AM319" s="248"/>
      <c r="AN319" s="248"/>
      <c r="AO319" s="248"/>
      <c r="AP319" s="46"/>
      <c r="AR319" s="132"/>
      <c r="AS319" s="344"/>
      <c r="AT319" s="439"/>
      <c r="AU319" s="261"/>
      <c r="AV319" s="261"/>
      <c r="AW319" s="261"/>
      <c r="AX319" s="261"/>
      <c r="AY319" s="261"/>
      <c r="AZ319" s="261"/>
      <c r="BA319" s="261"/>
      <c r="BB319" s="261"/>
      <c r="BC319" s="261"/>
      <c r="BD319" s="261"/>
      <c r="BE319" s="261"/>
      <c r="BF319" s="261"/>
      <c r="BG319" s="252"/>
    </row>
    <row r="320" spans="1:59">
      <c r="A320" s="46"/>
      <c r="B320" s="46"/>
      <c r="C320" s="109"/>
      <c r="D320" s="46"/>
      <c r="E320" s="480"/>
      <c r="F320" s="114"/>
      <c r="G320" s="114"/>
      <c r="H320" s="360"/>
      <c r="I320" s="360"/>
      <c r="J320" s="360"/>
      <c r="K320" s="359"/>
      <c r="L320" s="443"/>
      <c r="M320" s="247"/>
      <c r="N320" s="250"/>
      <c r="O320" s="254"/>
      <c r="P320" s="254"/>
      <c r="Q320" s="254"/>
      <c r="R320" s="254"/>
      <c r="S320" s="254"/>
      <c r="T320" s="254"/>
      <c r="U320" s="254"/>
      <c r="V320" s="254"/>
      <c r="W320" s="254"/>
      <c r="X320" s="292"/>
      <c r="Y320" s="46"/>
      <c r="Z320" s="254"/>
      <c r="AA320" s="248"/>
      <c r="AB320" s="248"/>
      <c r="AC320" s="248"/>
      <c r="AD320" s="248"/>
      <c r="AE320" s="248"/>
      <c r="AF320" s="248"/>
      <c r="AG320" s="248"/>
      <c r="AH320" s="248"/>
      <c r="AI320" s="248"/>
      <c r="AJ320" s="248"/>
      <c r="AK320" s="248"/>
      <c r="AL320" s="248"/>
      <c r="AM320" s="248"/>
      <c r="AN320" s="248"/>
      <c r="AO320" s="248"/>
      <c r="AP320" s="46"/>
      <c r="AR320" s="132"/>
      <c r="AS320" s="344"/>
      <c r="AT320" s="439"/>
      <c r="AU320" s="261"/>
      <c r="AV320" s="261"/>
      <c r="AW320" s="261"/>
      <c r="AX320" s="261"/>
      <c r="AY320" s="261"/>
      <c r="AZ320" s="261"/>
      <c r="BA320" s="261"/>
      <c r="BB320" s="261"/>
      <c r="BC320" s="261"/>
      <c r="BD320" s="261"/>
      <c r="BE320" s="261"/>
      <c r="BF320" s="261"/>
      <c r="BG320" s="252"/>
    </row>
    <row r="321" spans="1:59">
      <c r="A321" s="46"/>
      <c r="B321" s="46"/>
      <c r="C321" s="109"/>
      <c r="D321" s="46"/>
      <c r="E321" s="480"/>
      <c r="F321" s="114"/>
      <c r="G321" s="114"/>
      <c r="H321" s="360"/>
      <c r="I321" s="360"/>
      <c r="J321" s="360"/>
      <c r="K321" s="359"/>
      <c r="L321" s="443"/>
      <c r="M321" s="247"/>
      <c r="N321" s="250"/>
      <c r="O321" s="254"/>
      <c r="P321" s="254"/>
      <c r="Q321" s="254"/>
      <c r="R321" s="254"/>
      <c r="S321" s="254"/>
      <c r="T321" s="254"/>
      <c r="U321" s="254"/>
      <c r="V321" s="254"/>
      <c r="W321" s="254"/>
      <c r="X321" s="292"/>
      <c r="Y321" s="46"/>
      <c r="Z321" s="254"/>
      <c r="AA321" s="248"/>
      <c r="AB321" s="248"/>
      <c r="AC321" s="248"/>
      <c r="AD321" s="248"/>
      <c r="AE321" s="248"/>
      <c r="AF321" s="248"/>
      <c r="AG321" s="248"/>
      <c r="AH321" s="248"/>
      <c r="AI321" s="248"/>
      <c r="AJ321" s="248"/>
      <c r="AK321" s="248"/>
      <c r="AL321" s="248"/>
      <c r="AM321" s="248"/>
      <c r="AN321" s="248"/>
      <c r="AO321" s="248"/>
      <c r="AP321" s="46"/>
      <c r="AR321" s="132"/>
      <c r="AS321" s="344"/>
      <c r="AT321" s="439"/>
      <c r="AU321" s="261"/>
      <c r="AV321" s="261"/>
      <c r="AW321" s="261"/>
      <c r="AX321" s="261"/>
      <c r="AY321" s="261"/>
      <c r="AZ321" s="261"/>
      <c r="BA321" s="261"/>
      <c r="BB321" s="261"/>
      <c r="BC321" s="261"/>
      <c r="BD321" s="261"/>
      <c r="BE321" s="261"/>
      <c r="BF321" s="261"/>
      <c r="BG321" s="252"/>
    </row>
    <row r="322" spans="1:59">
      <c r="A322" s="46"/>
      <c r="B322" s="46"/>
      <c r="C322" s="109"/>
      <c r="D322" s="46"/>
      <c r="E322" s="480"/>
      <c r="F322" s="114"/>
      <c r="G322" s="114"/>
      <c r="H322" s="360"/>
      <c r="I322" s="360"/>
      <c r="J322" s="360"/>
      <c r="K322" s="359"/>
      <c r="L322" s="443"/>
      <c r="M322" s="247"/>
      <c r="N322" s="250"/>
      <c r="O322" s="254"/>
      <c r="P322" s="254"/>
      <c r="Q322" s="254"/>
      <c r="R322" s="254"/>
      <c r="S322" s="254"/>
      <c r="T322" s="254"/>
      <c r="U322" s="254"/>
      <c r="V322" s="254"/>
      <c r="W322" s="254"/>
      <c r="X322" s="292"/>
      <c r="Y322" s="46"/>
      <c r="Z322" s="254"/>
      <c r="AA322" s="248"/>
      <c r="AB322" s="248"/>
      <c r="AC322" s="248"/>
      <c r="AD322" s="248"/>
      <c r="AE322" s="248"/>
      <c r="AF322" s="248"/>
      <c r="AG322" s="248"/>
      <c r="AH322" s="248"/>
      <c r="AI322" s="248"/>
      <c r="AJ322" s="248"/>
      <c r="AK322" s="248"/>
      <c r="AL322" s="248"/>
      <c r="AM322" s="248"/>
      <c r="AN322" s="248"/>
      <c r="AO322" s="248"/>
      <c r="AP322" s="46"/>
      <c r="AR322" s="132"/>
      <c r="AS322" s="344"/>
      <c r="AT322" s="439"/>
      <c r="AU322" s="261"/>
      <c r="AV322" s="261"/>
      <c r="AW322" s="261"/>
      <c r="AX322" s="261"/>
      <c r="AY322" s="261"/>
      <c r="AZ322" s="261"/>
      <c r="BA322" s="261"/>
      <c r="BB322" s="261"/>
      <c r="BC322" s="261"/>
      <c r="BD322" s="261"/>
      <c r="BE322" s="261"/>
      <c r="BF322" s="261"/>
      <c r="BG322" s="252"/>
    </row>
    <row r="323" spans="1:59">
      <c r="A323" s="46"/>
      <c r="B323" s="46"/>
      <c r="C323" s="109"/>
      <c r="D323" s="46"/>
      <c r="E323" s="480"/>
      <c r="F323" s="114"/>
      <c r="G323" s="114"/>
      <c r="H323" s="360"/>
      <c r="I323" s="360"/>
      <c r="J323" s="360"/>
      <c r="K323" s="359"/>
      <c r="L323" s="443"/>
      <c r="M323" s="247"/>
      <c r="N323" s="250"/>
      <c r="O323" s="254"/>
      <c r="P323" s="254"/>
      <c r="Q323" s="254"/>
      <c r="R323" s="254"/>
      <c r="S323" s="254"/>
      <c r="T323" s="254"/>
      <c r="U323" s="254"/>
      <c r="V323" s="254"/>
      <c r="W323" s="254"/>
      <c r="X323" s="292"/>
      <c r="Y323" s="46"/>
      <c r="Z323" s="254"/>
      <c r="AA323" s="248"/>
      <c r="AB323" s="248"/>
      <c r="AC323" s="248"/>
      <c r="AD323" s="248"/>
      <c r="AE323" s="248"/>
      <c r="AF323" s="248"/>
      <c r="AG323" s="248"/>
      <c r="AH323" s="248"/>
      <c r="AI323" s="248"/>
      <c r="AJ323" s="248"/>
      <c r="AK323" s="248"/>
      <c r="AL323" s="248"/>
      <c r="AM323" s="248"/>
      <c r="AN323" s="248"/>
      <c r="AO323" s="248"/>
      <c r="AP323" s="46"/>
      <c r="AR323" s="132"/>
      <c r="AS323" s="344"/>
      <c r="AT323" s="439"/>
      <c r="AU323" s="261"/>
      <c r="AV323" s="261"/>
      <c r="AW323" s="261"/>
      <c r="AX323" s="261"/>
      <c r="AY323" s="261"/>
      <c r="AZ323" s="261"/>
      <c r="BA323" s="261"/>
      <c r="BB323" s="261"/>
      <c r="BC323" s="261"/>
      <c r="BD323" s="261"/>
      <c r="BE323" s="261"/>
      <c r="BF323" s="261"/>
      <c r="BG323" s="252"/>
    </row>
    <row r="324" spans="1:59">
      <c r="A324" s="46"/>
      <c r="B324" s="46"/>
      <c r="C324" s="109"/>
      <c r="D324" s="46"/>
      <c r="E324" s="480"/>
      <c r="F324" s="114"/>
      <c r="G324" s="114"/>
      <c r="H324" s="360"/>
      <c r="I324" s="360"/>
      <c r="J324" s="360"/>
      <c r="K324" s="359"/>
      <c r="L324" s="443"/>
      <c r="M324" s="247"/>
      <c r="N324" s="250"/>
      <c r="O324" s="254"/>
      <c r="P324" s="254"/>
      <c r="Q324" s="254"/>
      <c r="R324" s="254"/>
      <c r="S324" s="254"/>
      <c r="T324" s="254"/>
      <c r="U324" s="254"/>
      <c r="V324" s="254"/>
      <c r="W324" s="254"/>
      <c r="X324" s="292"/>
      <c r="Y324" s="46"/>
      <c r="Z324" s="254"/>
      <c r="AA324" s="248"/>
      <c r="AB324" s="248"/>
      <c r="AC324" s="248"/>
      <c r="AD324" s="248"/>
      <c r="AE324" s="248"/>
      <c r="AF324" s="248"/>
      <c r="AG324" s="248"/>
      <c r="AH324" s="248"/>
      <c r="AI324" s="248"/>
      <c r="AJ324" s="248"/>
      <c r="AK324" s="248"/>
      <c r="AL324" s="248"/>
      <c r="AM324" s="248"/>
      <c r="AN324" s="248"/>
      <c r="AO324" s="248"/>
      <c r="AP324" s="46"/>
      <c r="AR324" s="132"/>
      <c r="AS324" s="344"/>
      <c r="AT324" s="439"/>
      <c r="AU324" s="261"/>
      <c r="AV324" s="261"/>
      <c r="AW324" s="261"/>
      <c r="AX324" s="261"/>
      <c r="AY324" s="261"/>
      <c r="AZ324" s="261"/>
      <c r="BA324" s="261"/>
      <c r="BB324" s="261"/>
      <c r="BC324" s="261"/>
      <c r="BD324" s="261"/>
      <c r="BE324" s="261"/>
      <c r="BF324" s="261"/>
      <c r="BG324" s="252"/>
    </row>
    <row r="325" spans="1:59">
      <c r="A325" s="46"/>
      <c r="B325" s="46"/>
      <c r="C325" s="109"/>
      <c r="D325" s="46"/>
      <c r="E325" s="480"/>
      <c r="F325" s="114"/>
      <c r="G325" s="114"/>
      <c r="H325" s="360"/>
      <c r="I325" s="360"/>
      <c r="J325" s="360"/>
      <c r="K325" s="359"/>
      <c r="L325" s="443"/>
      <c r="M325" s="247"/>
      <c r="N325" s="250"/>
      <c r="O325" s="254"/>
      <c r="P325" s="254"/>
      <c r="Q325" s="254"/>
      <c r="R325" s="254"/>
      <c r="S325" s="254"/>
      <c r="T325" s="254"/>
      <c r="U325" s="254"/>
      <c r="V325" s="254"/>
      <c r="W325" s="254"/>
      <c r="X325" s="292"/>
      <c r="Y325" s="46"/>
      <c r="Z325" s="254"/>
      <c r="AA325" s="248"/>
      <c r="AB325" s="248"/>
      <c r="AC325" s="248"/>
      <c r="AD325" s="248"/>
      <c r="AE325" s="248"/>
      <c r="AF325" s="248"/>
      <c r="AG325" s="248"/>
      <c r="AH325" s="248"/>
      <c r="AI325" s="248"/>
      <c r="AJ325" s="248"/>
      <c r="AK325" s="248"/>
      <c r="AL325" s="248"/>
      <c r="AM325" s="248"/>
      <c r="AN325" s="248"/>
      <c r="AO325" s="248"/>
      <c r="AP325" s="46"/>
      <c r="AR325" s="132"/>
      <c r="AS325" s="344"/>
      <c r="AT325" s="439"/>
      <c r="AU325" s="261"/>
      <c r="AV325" s="261"/>
      <c r="AW325" s="261"/>
      <c r="AX325" s="261"/>
      <c r="AY325" s="261"/>
      <c r="AZ325" s="261"/>
      <c r="BA325" s="261"/>
      <c r="BB325" s="261"/>
      <c r="BC325" s="261"/>
      <c r="BD325" s="261"/>
      <c r="BE325" s="261"/>
      <c r="BF325" s="261"/>
      <c r="BG325" s="252"/>
    </row>
    <row r="326" spans="1:59">
      <c r="A326" s="46"/>
      <c r="B326" s="46"/>
      <c r="C326" s="109"/>
      <c r="D326" s="46"/>
      <c r="E326" s="480"/>
      <c r="F326" s="114"/>
      <c r="G326" s="114"/>
      <c r="H326" s="360"/>
      <c r="I326" s="360"/>
      <c r="J326" s="360"/>
      <c r="K326" s="359"/>
      <c r="L326" s="443"/>
      <c r="M326" s="247"/>
      <c r="N326" s="250"/>
      <c r="O326" s="254"/>
      <c r="P326" s="254"/>
      <c r="Q326" s="254"/>
      <c r="R326" s="254"/>
      <c r="S326" s="254"/>
      <c r="T326" s="254"/>
      <c r="U326" s="254"/>
      <c r="V326" s="254"/>
      <c r="W326" s="254"/>
      <c r="X326" s="292"/>
      <c r="Y326" s="46"/>
      <c r="Z326" s="254"/>
      <c r="AA326" s="248"/>
      <c r="AB326" s="248"/>
      <c r="AC326" s="248"/>
      <c r="AD326" s="248"/>
      <c r="AE326" s="248"/>
      <c r="AF326" s="248"/>
      <c r="AG326" s="248"/>
      <c r="AH326" s="248"/>
      <c r="AI326" s="248"/>
      <c r="AJ326" s="248"/>
      <c r="AK326" s="248"/>
      <c r="AL326" s="248"/>
      <c r="AM326" s="248"/>
      <c r="AN326" s="248"/>
      <c r="AO326" s="248"/>
      <c r="AP326" s="46"/>
      <c r="AR326" s="132"/>
      <c r="AS326" s="344"/>
      <c r="AT326" s="439"/>
      <c r="AU326" s="261"/>
      <c r="AV326" s="261"/>
      <c r="AW326" s="261"/>
      <c r="AX326" s="261"/>
      <c r="AY326" s="261"/>
      <c r="AZ326" s="261"/>
      <c r="BA326" s="261"/>
      <c r="BB326" s="261"/>
      <c r="BC326" s="261"/>
      <c r="BD326" s="261"/>
      <c r="BE326" s="261"/>
      <c r="BF326" s="261"/>
      <c r="BG326" s="252"/>
    </row>
    <row r="1048573" spans="59:59">
      <c r="BG1048573" s="252"/>
    </row>
  </sheetData>
  <autoFilter ref="A4:FQ199" xr:uid="{EEF1E12B-4BB2-427E-8B8E-2868DA064E0B}"/>
  <sortState xmlns:xlrd2="http://schemas.microsoft.com/office/spreadsheetml/2017/richdata2" ref="A4:BH90">
    <sortCondition sortBy="cellColor" ref="O5:O93"/>
  </sortState>
  <dataConsolidate/>
  <mergeCells count="1">
    <mergeCell ref="AT3:AV3"/>
  </mergeCells>
  <conditionalFormatting sqref="L5:L326">
    <cfRule type="cellIs" dxfId="9" priority="11" operator="equal">
      <formula>"Stand By"</formula>
    </cfRule>
    <cfRule type="cellIs" dxfId="8" priority="12" operator="equal">
      <formula>"Cancelado"</formula>
    </cfRule>
    <cfRule type="cellIs" dxfId="7" priority="13" operator="equal">
      <formula>"En riesgo o vencido &gt; 2 meses"</formula>
    </cfRule>
    <cfRule type="cellIs" dxfId="6" priority="14" operator="equal">
      <formula>"En riesgo ente &gt;1&lt;2 meses"</formula>
    </cfRule>
    <cfRule type="cellIs" dxfId="5" priority="15" operator="equal">
      <formula>"On time"</formula>
    </cfRule>
  </conditionalFormatting>
  <dataValidations count="1">
    <dataValidation type="list" allowBlank="1" showInputMessage="1" showErrorMessage="1" sqref="L138:L142 L147 L128:L134 L149:L166 L168:L195 L200:L201 L5:L126" xr:uid="{8886ADD8-0487-4600-AA8C-9B89E3077DA5}">
      <formula1>"On time, En riesgo ente &gt;1&lt;2 meses, En riesgo o vencido &gt; 2 meses, No iniciado, Stand by, Cancelado"</formula1>
    </dataValidation>
  </dataValidations>
  <pageMargins left="0.70866141732283472" right="0.70866141732283472" top="0.74803149606299213" bottom="0.74803149606299213" header="0.31496062992125984" footer="0.31496062992125984"/>
  <pageSetup scale="14"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3ED15-A6F7-4530-A5CB-7BF2B94CFA39}">
  <sheetPr>
    <pageSetUpPr fitToPage="1"/>
  </sheetPr>
  <dimension ref="A1:XDV93"/>
  <sheetViews>
    <sheetView showGridLines="0" zoomScale="60" zoomScaleNormal="60" workbookViewId="0">
      <pane xSplit="4" ySplit="4" topLeftCell="E9" activePane="bottomRight" state="frozen"/>
      <selection pane="topRight" activeCell="D1" sqref="D1"/>
      <selection pane="bottomLeft" activeCell="A5" sqref="A5"/>
      <selection pane="bottomRight" activeCell="E3" sqref="E3"/>
    </sheetView>
  </sheetViews>
  <sheetFormatPr baseColWidth="10" defaultColWidth="8.5546875" defaultRowHeight="17.399999999999999"/>
  <cols>
    <col min="1" max="1" width="7.5546875" style="191" customWidth="1"/>
    <col min="2" max="2" width="15.44140625" style="191" customWidth="1"/>
    <col min="3" max="3" width="67" style="166" customWidth="1"/>
    <col min="4" max="4" width="24.44140625" style="195" customWidth="1"/>
    <col min="5" max="5" width="25" style="194" customWidth="1"/>
    <col min="6" max="6" width="20.5546875" style="201" customWidth="1"/>
    <col min="7" max="7" width="19.44140625" style="194" bestFit="1" customWidth="1"/>
    <col min="8" max="8" width="22.5546875" style="194" customWidth="1"/>
    <col min="9" max="10" width="81.44140625" style="193" customWidth="1"/>
    <col min="11" max="11" width="23" style="6" customWidth="1"/>
    <col min="12" max="12" width="26.44140625" style="27" customWidth="1"/>
    <col min="13" max="13" width="60.5546875" style="6" customWidth="1"/>
    <col min="14" max="14" width="50.5546875" style="6" customWidth="1"/>
    <col min="15" max="15" width="55.5546875" style="6" customWidth="1"/>
    <col min="16" max="39" width="26.44140625" style="6" customWidth="1"/>
    <col min="40" max="16384" width="8.5546875" style="6"/>
  </cols>
  <sheetData>
    <row r="1" spans="1:129">
      <c r="A1" s="165"/>
      <c r="B1" s="165"/>
      <c r="E1" s="167"/>
      <c r="F1" s="198"/>
      <c r="G1" s="167"/>
      <c r="H1" s="167"/>
      <c r="I1" s="168"/>
      <c r="J1" s="168"/>
      <c r="K1" s="30"/>
      <c r="L1" s="142"/>
      <c r="M1" s="30"/>
      <c r="N1" s="30"/>
      <c r="O1" s="30"/>
      <c r="P1" s="30"/>
      <c r="Q1" s="30"/>
      <c r="R1" s="30"/>
      <c r="S1"/>
      <c r="T1"/>
      <c r="U1"/>
    </row>
    <row r="2" spans="1:129">
      <c r="A2" s="165"/>
      <c r="B2" s="165"/>
      <c r="E2" s="167"/>
      <c r="F2" s="198"/>
      <c r="G2" s="167"/>
      <c r="H2" s="167"/>
      <c r="I2" s="168"/>
      <c r="J2" s="168"/>
      <c r="K2" s="30"/>
      <c r="L2" s="142"/>
      <c r="M2" s="30"/>
      <c r="N2" s="30"/>
      <c r="O2" s="30"/>
      <c r="P2" s="30"/>
      <c r="Q2" s="30"/>
      <c r="R2" s="30"/>
      <c r="S2"/>
      <c r="T2"/>
      <c r="U2"/>
    </row>
    <row r="3" spans="1:129" ht="31.35" customHeight="1">
      <c r="A3" s="165"/>
      <c r="B3" s="165"/>
      <c r="E3" s="167"/>
      <c r="F3" s="198"/>
      <c r="G3" s="167"/>
      <c r="H3" s="167"/>
      <c r="I3" s="168"/>
      <c r="J3" s="168"/>
      <c r="K3" s="30"/>
      <c r="L3" s="142"/>
      <c r="M3" s="30"/>
      <c r="N3" s="30"/>
      <c r="O3" s="30"/>
      <c r="P3" s="30"/>
      <c r="Q3" s="30"/>
      <c r="R3" s="30"/>
      <c r="S3"/>
      <c r="T3"/>
      <c r="U3"/>
    </row>
    <row r="4" spans="1:129" ht="77.099999999999994" customHeight="1">
      <c r="A4" s="169" t="s">
        <v>1018</v>
      </c>
      <c r="B4" s="203" t="s">
        <v>1019</v>
      </c>
      <c r="C4" s="170" t="s">
        <v>585</v>
      </c>
      <c r="D4" s="196" t="s">
        <v>1020</v>
      </c>
      <c r="E4" s="171" t="s">
        <v>34</v>
      </c>
      <c r="F4" s="172" t="s">
        <v>1021</v>
      </c>
      <c r="G4" s="173" t="s">
        <v>38</v>
      </c>
      <c r="H4" s="173" t="s">
        <v>1022</v>
      </c>
      <c r="I4" s="173" t="s">
        <v>1023</v>
      </c>
      <c r="J4" s="203" t="s">
        <v>1024</v>
      </c>
      <c r="K4" s="163" t="s">
        <v>1025</v>
      </c>
      <c r="L4" s="163" t="s">
        <v>1026</v>
      </c>
      <c r="M4" s="163" t="s">
        <v>1027</v>
      </c>
      <c r="N4" s="163" t="s">
        <v>1028</v>
      </c>
      <c r="O4" s="164" t="s">
        <v>1029</v>
      </c>
      <c r="P4" s="30"/>
      <c r="Q4" s="30"/>
      <c r="R4" s="30"/>
      <c r="S4"/>
      <c r="T4"/>
      <c r="U4"/>
    </row>
    <row r="5" spans="1:129" customFormat="1" ht="34.799999999999997" hidden="1">
      <c r="A5" s="174">
        <v>1</v>
      </c>
      <c r="B5" s="174"/>
      <c r="C5" s="175" t="s">
        <v>1030</v>
      </c>
      <c r="D5" s="184" t="s">
        <v>169</v>
      </c>
      <c r="E5" s="177" t="s">
        <v>104</v>
      </c>
      <c r="F5" s="185" t="s">
        <v>227</v>
      </c>
      <c r="G5" s="177" t="s">
        <v>228</v>
      </c>
      <c r="H5" s="177" t="s">
        <v>228</v>
      </c>
      <c r="I5" s="175" t="s">
        <v>226</v>
      </c>
      <c r="J5" s="175" t="s">
        <v>1031</v>
      </c>
      <c r="K5" s="131"/>
      <c r="L5" s="76"/>
      <c r="M5" s="131"/>
      <c r="N5" s="131"/>
      <c r="O5" s="151"/>
    </row>
    <row r="6" spans="1:129" s="135" customFormat="1" ht="62.85" hidden="1" customHeight="1">
      <c r="A6" s="174">
        <v>2</v>
      </c>
      <c r="B6" s="174"/>
      <c r="C6" s="175" t="s">
        <v>290</v>
      </c>
      <c r="D6" s="184" t="s">
        <v>169</v>
      </c>
      <c r="E6" s="177" t="s">
        <v>104</v>
      </c>
      <c r="F6" s="185" t="s">
        <v>133</v>
      </c>
      <c r="G6" s="177" t="s">
        <v>228</v>
      </c>
      <c r="H6" s="177" t="s">
        <v>228</v>
      </c>
      <c r="I6" s="178" t="s">
        <v>291</v>
      </c>
      <c r="J6" s="178" t="s">
        <v>1031</v>
      </c>
      <c r="K6" s="131"/>
      <c r="L6" s="131"/>
      <c r="M6" s="150" t="s">
        <v>1032</v>
      </c>
      <c r="N6" s="131"/>
      <c r="O6" s="151"/>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s="134"/>
    </row>
    <row r="7" spans="1:129" s="59" customFormat="1" ht="34.799999999999997" hidden="1">
      <c r="A7" s="174">
        <v>3</v>
      </c>
      <c r="B7" s="174" t="s">
        <v>1033</v>
      </c>
      <c r="C7" s="179" t="s">
        <v>366</v>
      </c>
      <c r="D7" s="180" t="s">
        <v>169</v>
      </c>
      <c r="E7" s="181" t="s">
        <v>88</v>
      </c>
      <c r="F7" s="185" t="s">
        <v>71</v>
      </c>
      <c r="G7" s="177" t="s">
        <v>228</v>
      </c>
      <c r="H7" s="181" t="s">
        <v>228</v>
      </c>
      <c r="I7" s="182" t="s">
        <v>367</v>
      </c>
      <c r="J7" s="182" t="s">
        <v>1034</v>
      </c>
      <c r="K7" s="145" t="s">
        <v>1035</v>
      </c>
      <c r="L7" s="145" t="s">
        <v>369</v>
      </c>
      <c r="M7" s="145" t="s">
        <v>1036</v>
      </c>
      <c r="N7" s="76"/>
      <c r="O7" s="7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s="136"/>
    </row>
    <row r="8" spans="1:129" customFormat="1" ht="69" hidden="1">
      <c r="A8" s="174">
        <v>4</v>
      </c>
      <c r="B8" s="174" t="s">
        <v>1037</v>
      </c>
      <c r="C8" s="179" t="s">
        <v>393</v>
      </c>
      <c r="D8" s="180" t="s">
        <v>169</v>
      </c>
      <c r="E8" s="181" t="s">
        <v>88</v>
      </c>
      <c r="F8" s="181" t="s">
        <v>195</v>
      </c>
      <c r="G8" s="177" t="s">
        <v>117</v>
      </c>
      <c r="H8" s="181" t="s">
        <v>395</v>
      </c>
      <c r="I8" s="182" t="s">
        <v>394</v>
      </c>
      <c r="J8" s="182" t="s">
        <v>1038</v>
      </c>
      <c r="K8" s="145" t="s">
        <v>1039</v>
      </c>
      <c r="L8" s="145" t="s">
        <v>919</v>
      </c>
      <c r="M8" s="145" t="s">
        <v>1036</v>
      </c>
      <c r="N8" s="76"/>
      <c r="O8" s="77"/>
    </row>
    <row r="9" spans="1:129" customFormat="1" ht="34.799999999999997">
      <c r="A9" s="174">
        <v>5</v>
      </c>
      <c r="B9" s="174" t="s">
        <v>1040</v>
      </c>
      <c r="C9" s="179" t="s">
        <v>446</v>
      </c>
      <c r="D9" s="180" t="s">
        <v>169</v>
      </c>
      <c r="E9" s="181" t="s">
        <v>88</v>
      </c>
      <c r="F9" s="185" t="s">
        <v>227</v>
      </c>
      <c r="G9" s="177" t="s">
        <v>228</v>
      </c>
      <c r="H9" s="181" t="s">
        <v>228</v>
      </c>
      <c r="I9" s="182" t="s">
        <v>447</v>
      </c>
      <c r="J9" s="182" t="s">
        <v>1041</v>
      </c>
      <c r="K9" s="145" t="s">
        <v>1042</v>
      </c>
      <c r="L9" s="144" t="s">
        <v>490</v>
      </c>
      <c r="M9" s="144" t="s">
        <v>130</v>
      </c>
      <c r="N9" s="76"/>
      <c r="O9" s="77"/>
    </row>
    <row r="10" spans="1:129" s="135" customFormat="1" ht="52.2" hidden="1">
      <c r="A10" s="174">
        <v>6</v>
      </c>
      <c r="B10" s="174"/>
      <c r="C10" s="183" t="s">
        <v>238</v>
      </c>
      <c r="D10" s="184" t="s">
        <v>169</v>
      </c>
      <c r="E10" s="181" t="s">
        <v>88</v>
      </c>
      <c r="F10" s="185" t="s">
        <v>71</v>
      </c>
      <c r="G10" s="177" t="s">
        <v>117</v>
      </c>
      <c r="H10" s="177" t="s">
        <v>117</v>
      </c>
      <c r="I10" s="182" t="s">
        <v>239</v>
      </c>
      <c r="J10" s="175" t="s">
        <v>1031</v>
      </c>
      <c r="K10" s="147"/>
      <c r="L10" s="147"/>
      <c r="M10" s="147"/>
      <c r="N10" s="147"/>
      <c r="O10" s="148"/>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s="134"/>
    </row>
    <row r="11" spans="1:129" s="16" customFormat="1" ht="77.099999999999994" customHeight="1">
      <c r="A11" s="174">
        <v>7</v>
      </c>
      <c r="B11" s="174"/>
      <c r="C11" s="183" t="s">
        <v>529</v>
      </c>
      <c r="D11" s="184" t="s">
        <v>169</v>
      </c>
      <c r="E11" s="177" t="s">
        <v>88</v>
      </c>
      <c r="F11" s="185" t="s">
        <v>531</v>
      </c>
      <c r="G11" s="176" t="s">
        <v>345</v>
      </c>
      <c r="H11" s="176" t="s">
        <v>345</v>
      </c>
      <c r="I11" s="182" t="s">
        <v>530</v>
      </c>
      <c r="J11" s="182" t="s">
        <v>1043</v>
      </c>
      <c r="K11" s="147" t="s">
        <v>1044</v>
      </c>
      <c r="L11" s="147" t="s">
        <v>936</v>
      </c>
      <c r="M11" s="147" t="s">
        <v>207</v>
      </c>
      <c r="N11" s="147"/>
      <c r="O11" s="148"/>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s="137"/>
    </row>
    <row r="12" spans="1:129" s="16" customFormat="1" ht="34.799999999999997" hidden="1">
      <c r="A12" s="174">
        <v>8</v>
      </c>
      <c r="B12" s="174"/>
      <c r="C12" s="183" t="s">
        <v>465</v>
      </c>
      <c r="D12" s="184" t="s">
        <v>169</v>
      </c>
      <c r="E12" s="181" t="s">
        <v>88</v>
      </c>
      <c r="F12" s="185" t="s">
        <v>133</v>
      </c>
      <c r="G12" s="177" t="s">
        <v>453</v>
      </c>
      <c r="H12" s="177" t="s">
        <v>453</v>
      </c>
      <c r="I12" s="182" t="s">
        <v>466</v>
      </c>
      <c r="J12" s="175" t="s">
        <v>1031</v>
      </c>
      <c r="K12" s="147"/>
      <c r="L12" s="147"/>
      <c r="M12" s="147"/>
      <c r="N12" s="147"/>
      <c r="O12" s="148"/>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s="137"/>
    </row>
    <row r="13" spans="1:129" s="16" customFormat="1" ht="77.099999999999994" hidden="1" customHeight="1">
      <c r="A13" s="174">
        <v>9</v>
      </c>
      <c r="B13" s="174"/>
      <c r="C13" s="175" t="s">
        <v>1045</v>
      </c>
      <c r="D13" s="184" t="s">
        <v>169</v>
      </c>
      <c r="E13" s="181" t="s">
        <v>88</v>
      </c>
      <c r="F13" s="185" t="s">
        <v>133</v>
      </c>
      <c r="G13" s="177" t="s">
        <v>135</v>
      </c>
      <c r="H13" s="177" t="s">
        <v>135</v>
      </c>
      <c r="I13" s="178" t="s">
        <v>301</v>
      </c>
      <c r="J13" s="178" t="s">
        <v>1046</v>
      </c>
      <c r="K13" s="131" t="s">
        <v>1047</v>
      </c>
      <c r="L13" s="76"/>
      <c r="M13" s="131"/>
      <c r="N13" s="131"/>
      <c r="O13" s="151"/>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s="137"/>
    </row>
    <row r="14" spans="1:129" s="16" customFormat="1" ht="54.6" hidden="1" customHeight="1">
      <c r="A14" s="174">
        <v>10</v>
      </c>
      <c r="B14" s="174"/>
      <c r="C14" s="175" t="s">
        <v>1048</v>
      </c>
      <c r="D14" s="184" t="s">
        <v>169</v>
      </c>
      <c r="E14" s="181" t="s">
        <v>88</v>
      </c>
      <c r="F14" s="185" t="s">
        <v>171</v>
      </c>
      <c r="G14" s="185" t="s">
        <v>91</v>
      </c>
      <c r="H14" s="185" t="s">
        <v>91</v>
      </c>
      <c r="I14" s="182" t="s">
        <v>168</v>
      </c>
      <c r="J14" s="175" t="s">
        <v>1031</v>
      </c>
      <c r="K14" s="133"/>
      <c r="L14" s="133"/>
      <c r="M14" s="133"/>
      <c r="N14" s="133"/>
      <c r="O14" s="149"/>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s="137"/>
    </row>
    <row r="15" spans="1:129" s="16" customFormat="1" ht="165" hidden="1" customHeight="1">
      <c r="A15" s="174">
        <v>11</v>
      </c>
      <c r="B15" s="174"/>
      <c r="C15" s="175" t="s">
        <v>472</v>
      </c>
      <c r="D15" s="184" t="s">
        <v>169</v>
      </c>
      <c r="E15" s="181" t="s">
        <v>88</v>
      </c>
      <c r="F15" s="185" t="s">
        <v>171</v>
      </c>
      <c r="G15" s="185" t="s">
        <v>91</v>
      </c>
      <c r="H15" s="185" t="s">
        <v>91</v>
      </c>
      <c r="I15" s="182" t="s">
        <v>473</v>
      </c>
      <c r="J15" s="178" t="s">
        <v>1031</v>
      </c>
      <c r="K15" s="133"/>
      <c r="L15" s="133"/>
      <c r="M15" s="133"/>
      <c r="N15" s="133"/>
      <c r="O15" s="149"/>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s="137"/>
    </row>
    <row r="16" spans="1:129" s="16" customFormat="1" ht="50.1" hidden="1" customHeight="1">
      <c r="A16" s="174">
        <v>12</v>
      </c>
      <c r="B16" s="174"/>
      <c r="C16" s="175" t="s">
        <v>462</v>
      </c>
      <c r="D16" s="184" t="s">
        <v>169</v>
      </c>
      <c r="E16" s="181" t="s">
        <v>88</v>
      </c>
      <c r="F16" s="185" t="s">
        <v>171</v>
      </c>
      <c r="G16" s="185" t="s">
        <v>91</v>
      </c>
      <c r="H16" s="185" t="s">
        <v>91</v>
      </c>
      <c r="I16" s="182" t="s">
        <v>463</v>
      </c>
      <c r="J16" s="175" t="s">
        <v>1031</v>
      </c>
      <c r="K16" s="133"/>
      <c r="L16" s="133"/>
      <c r="M16" s="133"/>
      <c r="N16" s="133"/>
      <c r="O16" s="149"/>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s="137"/>
    </row>
    <row r="17" spans="1:129" s="16" customFormat="1" ht="77.099999999999994" hidden="1" customHeight="1">
      <c r="A17" s="174">
        <v>13</v>
      </c>
      <c r="B17" s="174"/>
      <c r="C17" s="183" t="s">
        <v>1049</v>
      </c>
      <c r="D17" s="184" t="s">
        <v>169</v>
      </c>
      <c r="E17" s="181" t="s">
        <v>88</v>
      </c>
      <c r="F17" s="185" t="s">
        <v>187</v>
      </c>
      <c r="G17" s="177" t="s">
        <v>221</v>
      </c>
      <c r="H17" s="177" t="s">
        <v>686</v>
      </c>
      <c r="I17" s="182" t="s">
        <v>544</v>
      </c>
      <c r="J17" s="178" t="s">
        <v>1031</v>
      </c>
      <c r="K17" s="147"/>
      <c r="L17" s="147"/>
      <c r="M17" s="147"/>
      <c r="N17" s="147"/>
      <c r="O17" s="148"/>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s="137"/>
    </row>
    <row r="18" spans="1:129" s="16" customFormat="1" ht="77.099999999999994" hidden="1" customHeight="1">
      <c r="A18" s="174">
        <v>14</v>
      </c>
      <c r="B18" s="174" t="s">
        <v>1040</v>
      </c>
      <c r="C18" s="179" t="s">
        <v>113</v>
      </c>
      <c r="D18" s="180" t="s">
        <v>68</v>
      </c>
      <c r="E18" s="181" t="s">
        <v>104</v>
      </c>
      <c r="F18" s="185" t="s">
        <v>116</v>
      </c>
      <c r="G18" s="181" t="s">
        <v>117</v>
      </c>
      <c r="H18" s="181" t="s">
        <v>1050</v>
      </c>
      <c r="I18" s="178" t="s">
        <v>617</v>
      </c>
      <c r="J18" s="178" t="s">
        <v>1051</v>
      </c>
      <c r="K18" s="145" t="s">
        <v>1052</v>
      </c>
      <c r="L18" s="144" t="s">
        <v>414</v>
      </c>
      <c r="M18" s="144" t="s">
        <v>82</v>
      </c>
      <c r="N18" s="76"/>
      <c r="O18" s="77"/>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s="137"/>
    </row>
    <row r="19" spans="1:129" s="16" customFormat="1" ht="69.599999999999994" hidden="1">
      <c r="A19" s="174">
        <v>15</v>
      </c>
      <c r="B19" s="174" t="s">
        <v>1040</v>
      </c>
      <c r="C19" s="179" t="s">
        <v>1053</v>
      </c>
      <c r="D19" s="180" t="s">
        <v>68</v>
      </c>
      <c r="E19" s="181" t="s">
        <v>104</v>
      </c>
      <c r="F19" s="185" t="s">
        <v>116</v>
      </c>
      <c r="G19" s="177" t="s">
        <v>97</v>
      </c>
      <c r="H19" s="181" t="s">
        <v>138</v>
      </c>
      <c r="I19" s="178" t="s">
        <v>410</v>
      </c>
      <c r="J19" s="178" t="s">
        <v>1054</v>
      </c>
      <c r="K19" s="145" t="s">
        <v>1055</v>
      </c>
      <c r="L19" s="144" t="s">
        <v>414</v>
      </c>
      <c r="M19" s="144" t="s">
        <v>130</v>
      </c>
      <c r="N19" s="76"/>
      <c r="O19" s="77"/>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s="137"/>
    </row>
    <row r="20" spans="1:129" s="16" customFormat="1" ht="69.599999999999994" hidden="1">
      <c r="A20" s="174">
        <v>16</v>
      </c>
      <c r="B20" s="174"/>
      <c r="C20" s="179" t="s">
        <v>154</v>
      </c>
      <c r="D20" s="180" t="s">
        <v>68</v>
      </c>
      <c r="E20" s="181" t="s">
        <v>104</v>
      </c>
      <c r="F20" s="181" t="s">
        <v>116</v>
      </c>
      <c r="G20" s="181" t="s">
        <v>135</v>
      </c>
      <c r="H20" s="181" t="s">
        <v>612</v>
      </c>
      <c r="I20" s="178" t="s">
        <v>155</v>
      </c>
      <c r="J20" s="178" t="s">
        <v>1056</v>
      </c>
      <c r="K20" s="145" t="s">
        <v>1057</v>
      </c>
      <c r="L20" s="144" t="s">
        <v>1058</v>
      </c>
      <c r="M20" s="144" t="s">
        <v>82</v>
      </c>
      <c r="N20" s="94" t="s">
        <v>1059</v>
      </c>
      <c r="O20" s="153" t="s">
        <v>1059</v>
      </c>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s="137"/>
    </row>
    <row r="21" spans="1:129" s="16" customFormat="1" ht="34.799999999999997" hidden="1">
      <c r="A21" s="174">
        <v>17</v>
      </c>
      <c r="B21" s="174"/>
      <c r="C21" s="179" t="s">
        <v>384</v>
      </c>
      <c r="D21" s="180" t="s">
        <v>68</v>
      </c>
      <c r="E21" s="180" t="s">
        <v>104</v>
      </c>
      <c r="F21" s="180" t="s">
        <v>116</v>
      </c>
      <c r="G21" s="180" t="s">
        <v>105</v>
      </c>
      <c r="H21" s="180" t="s">
        <v>702</v>
      </c>
      <c r="I21" s="182" t="s">
        <v>1060</v>
      </c>
      <c r="J21" s="178" t="s">
        <v>1031</v>
      </c>
      <c r="K21" s="143" t="s">
        <v>1061</v>
      </c>
      <c r="L21" s="143"/>
      <c r="M21" s="143"/>
      <c r="N21" s="143"/>
      <c r="O21" s="155"/>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s="137"/>
    </row>
    <row r="22" spans="1:129" s="16" customFormat="1" ht="34.799999999999997" hidden="1">
      <c r="A22" s="174">
        <v>18</v>
      </c>
      <c r="B22" s="174"/>
      <c r="C22" s="183" t="s">
        <v>343</v>
      </c>
      <c r="D22" s="184" t="s">
        <v>68</v>
      </c>
      <c r="E22" s="177" t="s">
        <v>104</v>
      </c>
      <c r="F22" s="185" t="s">
        <v>1062</v>
      </c>
      <c r="G22" s="177" t="s">
        <v>345</v>
      </c>
      <c r="H22" s="177" t="s">
        <v>345</v>
      </c>
      <c r="I22" s="182" t="s">
        <v>1063</v>
      </c>
      <c r="J22" s="182" t="s">
        <v>1064</v>
      </c>
      <c r="K22" s="158" t="s">
        <v>1065</v>
      </c>
      <c r="L22" s="147"/>
      <c r="M22" s="147" t="s">
        <v>1066</v>
      </c>
      <c r="N22" s="147" t="s">
        <v>1067</v>
      </c>
      <c r="O22" s="148"/>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s="137"/>
    </row>
    <row r="23" spans="1:129" s="16" customFormat="1" ht="34.799999999999997" hidden="1">
      <c r="A23" s="174">
        <v>19</v>
      </c>
      <c r="B23" s="174"/>
      <c r="C23" s="183" t="s">
        <v>353</v>
      </c>
      <c r="D23" s="184" t="s">
        <v>68</v>
      </c>
      <c r="E23" s="177" t="s">
        <v>104</v>
      </c>
      <c r="F23" s="185" t="s">
        <v>71</v>
      </c>
      <c r="G23" s="177" t="s">
        <v>345</v>
      </c>
      <c r="H23" s="177" t="s">
        <v>354</v>
      </c>
      <c r="I23" s="182" t="s">
        <v>1063</v>
      </c>
      <c r="J23" s="182" t="s">
        <v>1068</v>
      </c>
      <c r="K23" s="158" t="s">
        <v>1065</v>
      </c>
      <c r="L23" s="147"/>
      <c r="M23" s="147" t="s">
        <v>1066</v>
      </c>
      <c r="N23" s="147" t="s">
        <v>1067</v>
      </c>
      <c r="O23" s="148"/>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s="137"/>
    </row>
    <row r="24" spans="1:129" s="16" customFormat="1" ht="69.599999999999994" hidden="1">
      <c r="A24" s="174">
        <v>20</v>
      </c>
      <c r="B24" s="174"/>
      <c r="C24" s="183" t="s">
        <v>557</v>
      </c>
      <c r="D24" s="184" t="s">
        <v>68</v>
      </c>
      <c r="E24" s="177" t="s">
        <v>104</v>
      </c>
      <c r="F24" s="185" t="s">
        <v>195</v>
      </c>
      <c r="G24" s="177" t="s">
        <v>345</v>
      </c>
      <c r="H24" s="177" t="s">
        <v>345</v>
      </c>
      <c r="I24" s="182" t="s">
        <v>1069</v>
      </c>
      <c r="J24" s="182" t="s">
        <v>1070</v>
      </c>
      <c r="K24" s="158" t="s">
        <v>1071</v>
      </c>
      <c r="L24" s="147"/>
      <c r="M24" s="147"/>
      <c r="N24" s="158" t="s">
        <v>1072</v>
      </c>
      <c r="O24" s="148"/>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s="137"/>
    </row>
    <row r="25" spans="1:129" s="16" customFormat="1" ht="34.799999999999997" hidden="1">
      <c r="A25" s="174">
        <v>21</v>
      </c>
      <c r="B25" s="174"/>
      <c r="C25" s="183" t="s">
        <v>423</v>
      </c>
      <c r="D25" s="184" t="s">
        <v>68</v>
      </c>
      <c r="E25" s="177" t="s">
        <v>104</v>
      </c>
      <c r="F25" s="185" t="s">
        <v>133</v>
      </c>
      <c r="G25" s="177" t="s">
        <v>354</v>
      </c>
      <c r="H25" s="177" t="s">
        <v>345</v>
      </c>
      <c r="I25" s="182" t="s">
        <v>424</v>
      </c>
      <c r="J25" s="178" t="s">
        <v>1031</v>
      </c>
      <c r="K25" s="147">
        <v>2025</v>
      </c>
      <c r="L25" s="147"/>
      <c r="M25" s="147" t="s">
        <v>82</v>
      </c>
      <c r="N25" s="158" t="s">
        <v>1073</v>
      </c>
      <c r="O25" s="148"/>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s="137"/>
    </row>
    <row r="26" spans="1:129" s="16" customFormat="1" ht="77.099999999999994" hidden="1" customHeight="1">
      <c r="A26" s="174">
        <v>22</v>
      </c>
      <c r="B26" s="174" t="s">
        <v>1033</v>
      </c>
      <c r="C26" s="179" t="s">
        <v>1074</v>
      </c>
      <c r="D26" s="180" t="s">
        <v>68</v>
      </c>
      <c r="E26" s="181" t="s">
        <v>88</v>
      </c>
      <c r="F26" s="181" t="s">
        <v>133</v>
      </c>
      <c r="G26" s="181" t="s">
        <v>135</v>
      </c>
      <c r="H26" s="181" t="s">
        <v>135</v>
      </c>
      <c r="I26" s="178" t="s">
        <v>1075</v>
      </c>
      <c r="J26" s="178" t="s">
        <v>1076</v>
      </c>
      <c r="K26" s="145" t="s">
        <v>1077</v>
      </c>
      <c r="L26" s="145" t="s">
        <v>1078</v>
      </c>
      <c r="M26" s="145" t="s">
        <v>1036</v>
      </c>
      <c r="N26" s="144" t="s">
        <v>1079</v>
      </c>
      <c r="O26" s="152" t="s">
        <v>1080</v>
      </c>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s="137"/>
    </row>
    <row r="27" spans="1:129" s="16" customFormat="1" ht="86.4" hidden="1">
      <c r="A27" s="174">
        <v>23</v>
      </c>
      <c r="B27" s="174" t="s">
        <v>1033</v>
      </c>
      <c r="C27" s="179" t="s">
        <v>161</v>
      </c>
      <c r="D27" s="180" t="s">
        <v>68</v>
      </c>
      <c r="E27" s="181" t="s">
        <v>88</v>
      </c>
      <c r="F27" s="181" t="s">
        <v>146</v>
      </c>
      <c r="G27" s="177" t="s">
        <v>72</v>
      </c>
      <c r="H27" s="181" t="s">
        <v>772</v>
      </c>
      <c r="I27" s="178" t="s">
        <v>1081</v>
      </c>
      <c r="J27" s="178" t="s">
        <v>1082</v>
      </c>
      <c r="K27" s="145" t="s">
        <v>1083</v>
      </c>
      <c r="L27" s="145" t="s">
        <v>1078</v>
      </c>
      <c r="M27" s="145" t="s">
        <v>130</v>
      </c>
      <c r="N27" s="76"/>
      <c r="O27" s="153" t="s">
        <v>1084</v>
      </c>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s="137"/>
    </row>
    <row r="28" spans="1:129" s="16" customFormat="1" ht="100.8" hidden="1">
      <c r="A28" s="174">
        <v>24</v>
      </c>
      <c r="B28" s="174" t="s">
        <v>1033</v>
      </c>
      <c r="C28" s="179" t="s">
        <v>185</v>
      </c>
      <c r="D28" s="180" t="s">
        <v>68</v>
      </c>
      <c r="E28" s="181" t="s">
        <v>88</v>
      </c>
      <c r="F28" s="185" t="s">
        <v>71</v>
      </c>
      <c r="G28" s="177" t="s">
        <v>72</v>
      </c>
      <c r="H28" s="181" t="s">
        <v>72</v>
      </c>
      <c r="I28" s="175" t="s">
        <v>1085</v>
      </c>
      <c r="J28" s="175" t="s">
        <v>1086</v>
      </c>
      <c r="K28" s="145" t="s">
        <v>1087</v>
      </c>
      <c r="L28" s="145" t="s">
        <v>1088</v>
      </c>
      <c r="M28" s="145" t="s">
        <v>82</v>
      </c>
      <c r="N28" s="76"/>
      <c r="O28" s="153" t="s">
        <v>1089</v>
      </c>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s="137"/>
    </row>
    <row r="29" spans="1:129" s="16" customFormat="1" ht="69.599999999999994" hidden="1">
      <c r="A29" s="174">
        <v>25</v>
      </c>
      <c r="B29" s="174" t="s">
        <v>1037</v>
      </c>
      <c r="C29" s="179" t="s">
        <v>371</v>
      </c>
      <c r="D29" s="180" t="s">
        <v>68</v>
      </c>
      <c r="E29" s="181" t="s">
        <v>88</v>
      </c>
      <c r="F29" s="181" t="s">
        <v>195</v>
      </c>
      <c r="G29" s="181" t="s">
        <v>280</v>
      </c>
      <c r="H29" s="181" t="s">
        <v>1090</v>
      </c>
      <c r="I29" s="178" t="s">
        <v>372</v>
      </c>
      <c r="J29" s="178" t="s">
        <v>1091</v>
      </c>
      <c r="K29" s="145" t="s">
        <v>1092</v>
      </c>
      <c r="L29" s="145" t="s">
        <v>375</v>
      </c>
      <c r="M29" s="145" t="s">
        <v>1036</v>
      </c>
      <c r="N29" s="76"/>
      <c r="O29" s="77"/>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s="137"/>
    </row>
    <row r="30" spans="1:129" s="16" customFormat="1" ht="69.599999999999994">
      <c r="A30" s="174">
        <v>26</v>
      </c>
      <c r="B30" s="174" t="s">
        <v>1040</v>
      </c>
      <c r="C30" s="179" t="s">
        <v>509</v>
      </c>
      <c r="D30" s="180" t="s">
        <v>68</v>
      </c>
      <c r="E30" s="181" t="s">
        <v>88</v>
      </c>
      <c r="F30" s="185" t="s">
        <v>116</v>
      </c>
      <c r="G30" s="181" t="s">
        <v>105</v>
      </c>
      <c r="H30" s="181" t="s">
        <v>1093</v>
      </c>
      <c r="I30" s="178" t="s">
        <v>510</v>
      </c>
      <c r="J30" s="178" t="s">
        <v>1094</v>
      </c>
      <c r="K30" s="76" t="s">
        <v>1095</v>
      </c>
      <c r="L30" s="144" t="s">
        <v>414</v>
      </c>
      <c r="M30" s="144" t="s">
        <v>130</v>
      </c>
      <c r="N30" s="76"/>
      <c r="O30" s="77"/>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s="137"/>
    </row>
    <row r="31" spans="1:129" s="16" customFormat="1" ht="34.799999999999997">
      <c r="A31" s="174">
        <v>27</v>
      </c>
      <c r="B31" s="174" t="s">
        <v>1040</v>
      </c>
      <c r="C31" s="179" t="s">
        <v>485</v>
      </c>
      <c r="D31" s="180" t="s">
        <v>68</v>
      </c>
      <c r="E31" s="181" t="s">
        <v>88</v>
      </c>
      <c r="F31" s="185" t="s">
        <v>227</v>
      </c>
      <c r="G31" s="181" t="s">
        <v>105</v>
      </c>
      <c r="H31" s="181" t="s">
        <v>487</v>
      </c>
      <c r="I31" s="178" t="s">
        <v>1096</v>
      </c>
      <c r="J31" s="178" t="s">
        <v>1031</v>
      </c>
      <c r="K31" s="145" t="s">
        <v>1097</v>
      </c>
      <c r="L31" s="144" t="s">
        <v>490</v>
      </c>
      <c r="M31" s="144" t="s">
        <v>207</v>
      </c>
      <c r="N31" s="76"/>
      <c r="O31" s="77"/>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s="137"/>
    </row>
    <row r="32" spans="1:129" customFormat="1" ht="69.599999999999994" hidden="1">
      <c r="A32" s="174">
        <v>28</v>
      </c>
      <c r="B32" s="174"/>
      <c r="C32" s="179" t="s">
        <v>125</v>
      </c>
      <c r="D32" s="180" t="s">
        <v>68</v>
      </c>
      <c r="E32" s="181" t="s">
        <v>88</v>
      </c>
      <c r="F32" s="181" t="s">
        <v>71</v>
      </c>
      <c r="G32" s="181" t="s">
        <v>127</v>
      </c>
      <c r="H32" s="181" t="s">
        <v>97</v>
      </c>
      <c r="I32" s="186" t="s">
        <v>126</v>
      </c>
      <c r="J32" s="178" t="s">
        <v>1031</v>
      </c>
      <c r="K32" s="145" t="s">
        <v>1098</v>
      </c>
      <c r="L32" s="76"/>
      <c r="M32" s="76" t="s">
        <v>207</v>
      </c>
      <c r="N32" s="76"/>
      <c r="O32" s="77"/>
    </row>
    <row r="33" spans="1:15" customFormat="1" ht="56.85" customHeight="1">
      <c r="A33" s="174">
        <v>29</v>
      </c>
      <c r="B33" s="174"/>
      <c r="C33" s="183" t="s">
        <v>426</v>
      </c>
      <c r="D33" s="184" t="s">
        <v>68</v>
      </c>
      <c r="E33" s="181" t="s">
        <v>88</v>
      </c>
      <c r="F33" s="181" t="s">
        <v>263</v>
      </c>
      <c r="G33" s="181" t="s">
        <v>127</v>
      </c>
      <c r="H33" s="181" t="s">
        <v>97</v>
      </c>
      <c r="I33" s="186" t="s">
        <v>427</v>
      </c>
      <c r="J33" s="178" t="s">
        <v>1099</v>
      </c>
      <c r="K33" s="145" t="s">
        <v>1098</v>
      </c>
      <c r="L33" s="76"/>
      <c r="M33" s="76" t="s">
        <v>207</v>
      </c>
      <c r="N33" s="94" t="s">
        <v>1100</v>
      </c>
      <c r="O33" s="153" t="s">
        <v>1100</v>
      </c>
    </row>
    <row r="34" spans="1:15" customFormat="1" ht="107.1" hidden="1" customHeight="1">
      <c r="A34" s="174">
        <v>30</v>
      </c>
      <c r="B34" s="174"/>
      <c r="C34" s="183" t="s">
        <v>131</v>
      </c>
      <c r="D34" s="184" t="s">
        <v>68</v>
      </c>
      <c r="E34" s="181" t="s">
        <v>88</v>
      </c>
      <c r="F34" s="185" t="s">
        <v>133</v>
      </c>
      <c r="G34" s="177" t="s">
        <v>135</v>
      </c>
      <c r="H34" s="177" t="s">
        <v>135</v>
      </c>
      <c r="I34" s="182" t="s">
        <v>1101</v>
      </c>
      <c r="J34" s="182" t="s">
        <v>1102</v>
      </c>
      <c r="K34" s="94" t="s">
        <v>1103</v>
      </c>
      <c r="L34" s="76" t="s">
        <v>142</v>
      </c>
      <c r="M34" s="76" t="s">
        <v>82</v>
      </c>
      <c r="N34" s="14" t="s">
        <v>1104</v>
      </c>
      <c r="O34" s="77"/>
    </row>
    <row r="35" spans="1:15" customFormat="1" ht="34.799999999999997" hidden="1">
      <c r="A35" s="174">
        <v>31</v>
      </c>
      <c r="B35" s="174"/>
      <c r="C35" s="183" t="s">
        <v>416</v>
      </c>
      <c r="D35" s="184" t="s">
        <v>68</v>
      </c>
      <c r="E35" s="181" t="s">
        <v>88</v>
      </c>
      <c r="F35" s="185" t="s">
        <v>71</v>
      </c>
      <c r="G35" s="177" t="s">
        <v>135</v>
      </c>
      <c r="H35" s="177" t="s">
        <v>135</v>
      </c>
      <c r="I35" s="182" t="s">
        <v>1105</v>
      </c>
      <c r="J35" s="178" t="s">
        <v>1031</v>
      </c>
      <c r="K35" s="76"/>
      <c r="L35" s="76"/>
      <c r="M35" s="76"/>
      <c r="N35" s="76"/>
      <c r="O35" s="77"/>
    </row>
    <row r="36" spans="1:15" s="138" customFormat="1" ht="77.099999999999994" hidden="1" customHeight="1">
      <c r="A36" s="174">
        <v>32</v>
      </c>
      <c r="B36" s="174"/>
      <c r="C36" s="183" t="s">
        <v>247</v>
      </c>
      <c r="D36" s="184" t="s">
        <v>68</v>
      </c>
      <c r="E36" s="181" t="s">
        <v>88</v>
      </c>
      <c r="F36" s="185" t="s">
        <v>71</v>
      </c>
      <c r="G36" s="177" t="s">
        <v>135</v>
      </c>
      <c r="H36" s="177" t="s">
        <v>135</v>
      </c>
      <c r="I36" s="182" t="s">
        <v>1106</v>
      </c>
      <c r="J36" s="182" t="s">
        <v>1031</v>
      </c>
      <c r="K36" s="154" t="s">
        <v>1107</v>
      </c>
      <c r="L36" s="76" t="s">
        <v>364</v>
      </c>
      <c r="M36" s="76" t="s">
        <v>207</v>
      </c>
      <c r="N36" s="76" t="s">
        <v>1108</v>
      </c>
      <c r="O36" s="77"/>
    </row>
    <row r="37" spans="1:15" customFormat="1" ht="62.1" hidden="1" customHeight="1">
      <c r="A37" s="174">
        <v>33</v>
      </c>
      <c r="B37" s="174"/>
      <c r="C37" s="183" t="s">
        <v>1109</v>
      </c>
      <c r="D37" s="184" t="s">
        <v>68</v>
      </c>
      <c r="E37" s="181" t="s">
        <v>88</v>
      </c>
      <c r="F37" s="185" t="s">
        <v>71</v>
      </c>
      <c r="G37" s="177" t="s">
        <v>135</v>
      </c>
      <c r="H37" s="177" t="s">
        <v>135</v>
      </c>
      <c r="I37" s="182" t="s">
        <v>1110</v>
      </c>
      <c r="J37" s="182" t="s">
        <v>1031</v>
      </c>
      <c r="K37" s="76" t="s">
        <v>1111</v>
      </c>
      <c r="L37" s="76" t="s">
        <v>1112</v>
      </c>
      <c r="M37" s="76" t="s">
        <v>207</v>
      </c>
      <c r="N37" s="76" t="s">
        <v>1108</v>
      </c>
      <c r="O37" s="77"/>
    </row>
    <row r="38" spans="1:15" customFormat="1" ht="57" hidden="1" customHeight="1">
      <c r="A38" s="174">
        <v>34</v>
      </c>
      <c r="B38" s="174"/>
      <c r="C38" s="183" t="s">
        <v>324</v>
      </c>
      <c r="D38" s="184" t="s">
        <v>68</v>
      </c>
      <c r="E38" s="181" t="s">
        <v>88</v>
      </c>
      <c r="F38" s="185" t="s">
        <v>71</v>
      </c>
      <c r="G38" s="177" t="s">
        <v>135</v>
      </c>
      <c r="H38" s="177" t="s">
        <v>135</v>
      </c>
      <c r="I38" s="182" t="s">
        <v>1113</v>
      </c>
      <c r="J38" s="182" t="s">
        <v>1031</v>
      </c>
      <c r="K38" s="76" t="s">
        <v>1114</v>
      </c>
      <c r="L38" s="76" t="s">
        <v>364</v>
      </c>
      <c r="M38" s="76" t="s">
        <v>207</v>
      </c>
      <c r="N38" s="76"/>
      <c r="O38" s="77"/>
    </row>
    <row r="39" spans="1:15" customFormat="1" ht="77.099999999999994" hidden="1" customHeight="1">
      <c r="A39" s="174">
        <v>35</v>
      </c>
      <c r="B39" s="174"/>
      <c r="C39" s="179" t="s">
        <v>182</v>
      </c>
      <c r="D39" s="180" t="s">
        <v>68</v>
      </c>
      <c r="E39" s="180" t="s">
        <v>88</v>
      </c>
      <c r="F39" s="180" t="s">
        <v>133</v>
      </c>
      <c r="G39" s="180" t="s">
        <v>345</v>
      </c>
      <c r="H39" s="180" t="s">
        <v>179</v>
      </c>
      <c r="I39" s="182" t="s">
        <v>183</v>
      </c>
      <c r="J39" s="182" t="s">
        <v>1031</v>
      </c>
      <c r="K39" s="156">
        <v>45658</v>
      </c>
      <c r="L39" s="143" t="s">
        <v>130</v>
      </c>
      <c r="M39" s="143" t="s">
        <v>130</v>
      </c>
      <c r="N39" s="143" t="s">
        <v>1115</v>
      </c>
      <c r="O39" s="155"/>
    </row>
    <row r="40" spans="1:15" customFormat="1" ht="69.599999999999994" hidden="1" customHeight="1">
      <c r="A40" s="174">
        <v>36</v>
      </c>
      <c r="B40" s="174"/>
      <c r="C40" s="183" t="s">
        <v>176</v>
      </c>
      <c r="D40" s="184" t="s">
        <v>68</v>
      </c>
      <c r="E40" s="177" t="s">
        <v>88</v>
      </c>
      <c r="F40" s="185" t="s">
        <v>146</v>
      </c>
      <c r="G40" s="180" t="s">
        <v>345</v>
      </c>
      <c r="H40" s="180" t="s">
        <v>179</v>
      </c>
      <c r="I40" s="182" t="s">
        <v>177</v>
      </c>
      <c r="J40" s="182" t="s">
        <v>1116</v>
      </c>
      <c r="K40" s="147"/>
      <c r="L40" s="147"/>
      <c r="M40" s="147"/>
      <c r="N40" s="147" t="s">
        <v>1117</v>
      </c>
      <c r="O40" s="148"/>
    </row>
    <row r="41" spans="1:15" customFormat="1" ht="54" hidden="1" customHeight="1">
      <c r="A41" s="174">
        <v>37</v>
      </c>
      <c r="B41" s="174"/>
      <c r="C41" s="183" t="s">
        <v>219</v>
      </c>
      <c r="D41" s="184" t="s">
        <v>68</v>
      </c>
      <c r="E41" s="177" t="s">
        <v>88</v>
      </c>
      <c r="F41" s="185" t="s">
        <v>133</v>
      </c>
      <c r="G41" s="177" t="s">
        <v>221</v>
      </c>
      <c r="H41" s="177" t="s">
        <v>1118</v>
      </c>
      <c r="I41" s="182" t="s">
        <v>220</v>
      </c>
      <c r="J41" s="182" t="s">
        <v>1031</v>
      </c>
      <c r="K41" s="147"/>
      <c r="L41" s="147"/>
      <c r="M41" s="147"/>
      <c r="N41" s="157" t="s">
        <v>1119</v>
      </c>
      <c r="O41" s="148"/>
    </row>
    <row r="42" spans="1:15" customFormat="1" ht="34.799999999999997" hidden="1">
      <c r="A42" s="174">
        <v>38</v>
      </c>
      <c r="B42" s="174"/>
      <c r="C42" s="183" t="s">
        <v>547</v>
      </c>
      <c r="D42" s="184" t="s">
        <v>68</v>
      </c>
      <c r="E42" s="181" t="s">
        <v>88</v>
      </c>
      <c r="F42" s="185" t="s">
        <v>133</v>
      </c>
      <c r="G42" s="177" t="s">
        <v>221</v>
      </c>
      <c r="H42" s="177" t="s">
        <v>1120</v>
      </c>
      <c r="I42" s="183" t="s">
        <v>548</v>
      </c>
      <c r="J42" s="182" t="s">
        <v>1031</v>
      </c>
      <c r="K42" s="147"/>
      <c r="L42" s="147"/>
      <c r="M42" s="147"/>
      <c r="N42" s="146" t="s">
        <v>548</v>
      </c>
      <c r="O42" s="148"/>
    </row>
    <row r="43" spans="1:15" s="54" customFormat="1" ht="34.799999999999997" hidden="1">
      <c r="A43" s="174">
        <v>39</v>
      </c>
      <c r="B43" s="174"/>
      <c r="C43" s="183" t="s">
        <v>348</v>
      </c>
      <c r="D43" s="184" t="s">
        <v>68</v>
      </c>
      <c r="E43" s="177" t="s">
        <v>88</v>
      </c>
      <c r="F43" s="185" t="s">
        <v>133</v>
      </c>
      <c r="G43" s="177" t="s">
        <v>345</v>
      </c>
      <c r="H43" s="177" t="s">
        <v>345</v>
      </c>
      <c r="I43" s="182" t="s">
        <v>1063</v>
      </c>
      <c r="J43" s="182" t="s">
        <v>1064</v>
      </c>
      <c r="K43" s="147" t="s">
        <v>1121</v>
      </c>
      <c r="L43" s="147"/>
      <c r="M43" s="147" t="s">
        <v>130</v>
      </c>
      <c r="N43" s="147"/>
      <c r="O43" s="148"/>
    </row>
    <row r="44" spans="1:15" s="54" customFormat="1" ht="34.799999999999997" hidden="1">
      <c r="A44" s="174">
        <v>40</v>
      </c>
      <c r="B44" s="174"/>
      <c r="C44" s="183" t="s">
        <v>350</v>
      </c>
      <c r="D44" s="184" t="s">
        <v>68</v>
      </c>
      <c r="E44" s="177" t="s">
        <v>88</v>
      </c>
      <c r="F44" s="185" t="s">
        <v>133</v>
      </c>
      <c r="G44" s="177" t="s">
        <v>345</v>
      </c>
      <c r="H44" s="177" t="s">
        <v>345</v>
      </c>
      <c r="I44" s="182" t="s">
        <v>351</v>
      </c>
      <c r="J44" s="182" t="s">
        <v>1031</v>
      </c>
      <c r="K44" s="147" t="s">
        <v>1122</v>
      </c>
      <c r="L44" s="147"/>
      <c r="M44" s="147"/>
      <c r="N44" s="147"/>
      <c r="O44" s="148"/>
    </row>
    <row r="45" spans="1:15" s="54" customFormat="1" ht="34.799999999999997">
      <c r="A45" s="174">
        <v>41</v>
      </c>
      <c r="B45" s="174"/>
      <c r="C45" s="183" t="s">
        <v>525</v>
      </c>
      <c r="D45" s="184" t="s">
        <v>68</v>
      </c>
      <c r="E45" s="177" t="s">
        <v>88</v>
      </c>
      <c r="F45" s="185" t="s">
        <v>527</v>
      </c>
      <c r="G45" s="177" t="s">
        <v>354</v>
      </c>
      <c r="H45" s="177" t="s">
        <v>345</v>
      </c>
      <c r="I45" s="182" t="s">
        <v>526</v>
      </c>
      <c r="J45" s="182" t="s">
        <v>1031</v>
      </c>
      <c r="K45" s="147">
        <v>2025</v>
      </c>
      <c r="L45" s="147"/>
      <c r="M45" s="147"/>
      <c r="N45" s="147"/>
      <c r="O45" s="148"/>
    </row>
    <row r="46" spans="1:15" s="54" customFormat="1" ht="34.799999999999997">
      <c r="A46" s="174">
        <v>42</v>
      </c>
      <c r="B46" s="174"/>
      <c r="C46" s="183" t="s">
        <v>533</v>
      </c>
      <c r="D46" s="184" t="s">
        <v>68</v>
      </c>
      <c r="E46" s="177" t="s">
        <v>88</v>
      </c>
      <c r="F46" s="185" t="s">
        <v>535</v>
      </c>
      <c r="G46" s="177" t="s">
        <v>345</v>
      </c>
      <c r="H46" s="177" t="s">
        <v>345</v>
      </c>
      <c r="I46" s="182" t="s">
        <v>534</v>
      </c>
      <c r="J46" s="182" t="s">
        <v>1031</v>
      </c>
      <c r="K46" s="147">
        <v>2025</v>
      </c>
      <c r="L46" s="147"/>
      <c r="M46" s="147"/>
      <c r="N46" s="158" t="s">
        <v>1123</v>
      </c>
      <c r="O46" s="148"/>
    </row>
    <row r="47" spans="1:15" s="54" customFormat="1" ht="34.799999999999997">
      <c r="A47" s="174">
        <v>43</v>
      </c>
      <c r="B47" s="174"/>
      <c r="C47" s="175" t="s">
        <v>474</v>
      </c>
      <c r="D47" s="184" t="s">
        <v>68</v>
      </c>
      <c r="E47" s="181" t="s">
        <v>88</v>
      </c>
      <c r="F47" s="185" t="s">
        <v>227</v>
      </c>
      <c r="G47" s="177" t="s">
        <v>477</v>
      </c>
      <c r="H47" s="181" t="s">
        <v>72</v>
      </c>
      <c r="I47" s="178" t="s">
        <v>475</v>
      </c>
      <c r="J47" s="182" t="s">
        <v>1031</v>
      </c>
      <c r="K47" s="131"/>
      <c r="L47" s="131"/>
      <c r="M47" s="131"/>
      <c r="N47" s="131"/>
      <c r="O47" s="151"/>
    </row>
    <row r="48" spans="1:15" s="54" customFormat="1" ht="34.799999999999997" hidden="1">
      <c r="A48" s="174">
        <v>44</v>
      </c>
      <c r="B48" s="174"/>
      <c r="C48" s="175" t="s">
        <v>1124</v>
      </c>
      <c r="D48" s="184" t="s">
        <v>68</v>
      </c>
      <c r="E48" s="181" t="s">
        <v>88</v>
      </c>
      <c r="F48" s="185" t="s">
        <v>71</v>
      </c>
      <c r="G48" s="177" t="s">
        <v>135</v>
      </c>
      <c r="H48" s="177" t="s">
        <v>135</v>
      </c>
      <c r="I48" s="178" t="s">
        <v>1125</v>
      </c>
      <c r="J48" s="182" t="s">
        <v>1031</v>
      </c>
      <c r="K48" s="131" t="s">
        <v>1126</v>
      </c>
      <c r="L48" s="76" t="s">
        <v>70</v>
      </c>
      <c r="M48" s="131"/>
      <c r="N48" s="131"/>
      <c r="O48" s="151"/>
    </row>
    <row r="49" spans="1:15" s="54" customFormat="1" ht="52.2" hidden="1">
      <c r="A49" s="174">
        <v>45</v>
      </c>
      <c r="B49" s="174"/>
      <c r="C49" s="175" t="s">
        <v>434</v>
      </c>
      <c r="D49" s="184" t="s">
        <v>68</v>
      </c>
      <c r="E49" s="181" t="s">
        <v>88</v>
      </c>
      <c r="F49" s="185" t="s">
        <v>133</v>
      </c>
      <c r="G49" s="177" t="s">
        <v>135</v>
      </c>
      <c r="H49" s="177" t="s">
        <v>135</v>
      </c>
      <c r="I49" s="178" t="s">
        <v>1127</v>
      </c>
      <c r="J49" s="182" t="s">
        <v>1031</v>
      </c>
      <c r="K49" s="131"/>
      <c r="L49" s="76"/>
      <c r="M49" s="131"/>
      <c r="N49" s="131"/>
      <c r="O49" s="151"/>
    </row>
    <row r="50" spans="1:15" s="54" customFormat="1" ht="77.099999999999994" hidden="1" customHeight="1">
      <c r="A50" s="174">
        <v>46</v>
      </c>
      <c r="B50" s="174"/>
      <c r="C50" s="175" t="s">
        <v>1128</v>
      </c>
      <c r="D50" s="184" t="s">
        <v>68</v>
      </c>
      <c r="E50" s="181" t="s">
        <v>88</v>
      </c>
      <c r="F50" s="185" t="s">
        <v>71</v>
      </c>
      <c r="G50" s="177" t="s">
        <v>135</v>
      </c>
      <c r="H50" s="177" t="s">
        <v>135</v>
      </c>
      <c r="I50" s="179" t="s">
        <v>254</v>
      </c>
      <c r="J50" s="179" t="s">
        <v>1129</v>
      </c>
      <c r="K50" s="131" t="s">
        <v>1097</v>
      </c>
      <c r="L50" s="76"/>
      <c r="M50" s="131"/>
      <c r="N50" s="131"/>
      <c r="O50" s="151"/>
    </row>
    <row r="51" spans="1:15" s="54" customFormat="1" ht="52.2" hidden="1">
      <c r="A51" s="174">
        <v>47</v>
      </c>
      <c r="B51" s="174"/>
      <c r="C51" s="175" t="s">
        <v>506</v>
      </c>
      <c r="D51" s="184" t="s">
        <v>68</v>
      </c>
      <c r="E51" s="181" t="s">
        <v>88</v>
      </c>
      <c r="F51" s="185" t="s">
        <v>171</v>
      </c>
      <c r="G51" s="185" t="s">
        <v>91</v>
      </c>
      <c r="H51" s="185" t="s">
        <v>91</v>
      </c>
      <c r="I51" s="178" t="s">
        <v>507</v>
      </c>
      <c r="J51" s="182" t="s">
        <v>1031</v>
      </c>
      <c r="K51" s="133"/>
      <c r="L51" s="133"/>
      <c r="M51" s="133"/>
      <c r="N51" s="133"/>
      <c r="O51" s="149"/>
    </row>
    <row r="52" spans="1:15" s="54" customFormat="1" ht="52.2">
      <c r="A52" s="174">
        <v>48</v>
      </c>
      <c r="B52" s="174"/>
      <c r="C52" s="183" t="s">
        <v>468</v>
      </c>
      <c r="D52" s="184" t="s">
        <v>1130</v>
      </c>
      <c r="E52" s="177" t="s">
        <v>88</v>
      </c>
      <c r="F52" s="185" t="s">
        <v>470</v>
      </c>
      <c r="G52" s="177" t="s">
        <v>345</v>
      </c>
      <c r="H52" s="177" t="s">
        <v>345</v>
      </c>
      <c r="I52" s="182" t="s">
        <v>469</v>
      </c>
      <c r="J52" s="182" t="s">
        <v>1131</v>
      </c>
      <c r="K52" s="147" t="s">
        <v>1044</v>
      </c>
      <c r="L52" s="147"/>
      <c r="M52" s="147" t="s">
        <v>130</v>
      </c>
      <c r="N52" s="147"/>
      <c r="O52" s="148"/>
    </row>
    <row r="53" spans="1:15" s="54" customFormat="1" ht="34.799999999999997">
      <c r="A53" s="174">
        <v>49</v>
      </c>
      <c r="B53" s="174" t="s">
        <v>1040</v>
      </c>
      <c r="C53" s="179" t="s">
        <v>1132</v>
      </c>
      <c r="D53" s="180" t="s">
        <v>1130</v>
      </c>
      <c r="E53" s="181" t="s">
        <v>88</v>
      </c>
      <c r="F53" s="185" t="s">
        <v>116</v>
      </c>
      <c r="G53" s="181" t="s">
        <v>1133</v>
      </c>
      <c r="H53" s="181" t="s">
        <v>1133</v>
      </c>
      <c r="I53" s="179" t="s">
        <v>1134</v>
      </c>
      <c r="J53" s="179" t="s">
        <v>1135</v>
      </c>
      <c r="K53" s="145" t="s">
        <v>1136</v>
      </c>
      <c r="L53" s="144" t="s">
        <v>414</v>
      </c>
      <c r="M53" s="144" t="s">
        <v>153</v>
      </c>
      <c r="N53" s="76"/>
      <c r="O53" s="77"/>
    </row>
    <row r="54" spans="1:15" s="54" customFormat="1" ht="75" customHeight="1">
      <c r="A54" s="174">
        <v>50</v>
      </c>
      <c r="B54" s="174" t="s">
        <v>1040</v>
      </c>
      <c r="C54" s="179" t="s">
        <v>519</v>
      </c>
      <c r="D54" s="180" t="s">
        <v>1130</v>
      </c>
      <c r="E54" s="181" t="s">
        <v>88</v>
      </c>
      <c r="F54" s="185" t="s">
        <v>227</v>
      </c>
      <c r="G54" s="181" t="s">
        <v>521</v>
      </c>
      <c r="H54" s="181" t="s">
        <v>522</v>
      </c>
      <c r="I54" s="186" t="s">
        <v>520</v>
      </c>
      <c r="J54" s="186" t="s">
        <v>1137</v>
      </c>
      <c r="K54" s="145" t="s">
        <v>1042</v>
      </c>
      <c r="L54" s="144" t="s">
        <v>414</v>
      </c>
      <c r="M54" s="144" t="s">
        <v>130</v>
      </c>
      <c r="N54" s="76"/>
      <c r="O54" s="153" t="s">
        <v>1138</v>
      </c>
    </row>
    <row r="55" spans="1:15" s="54" customFormat="1" ht="52.2" hidden="1">
      <c r="A55" s="174">
        <v>51</v>
      </c>
      <c r="B55" s="174"/>
      <c r="C55" s="179" t="s">
        <v>480</v>
      </c>
      <c r="D55" s="180" t="s">
        <v>1130</v>
      </c>
      <c r="E55" s="181" t="s">
        <v>88</v>
      </c>
      <c r="F55" s="181" t="s">
        <v>133</v>
      </c>
      <c r="G55" s="181" t="s">
        <v>127</v>
      </c>
      <c r="H55" s="181" t="s">
        <v>97</v>
      </c>
      <c r="I55" s="186" t="s">
        <v>481</v>
      </c>
      <c r="J55" s="182" t="s">
        <v>1031</v>
      </c>
      <c r="K55" s="145" t="s">
        <v>1098</v>
      </c>
      <c r="L55" s="76"/>
      <c r="M55" s="76" t="s">
        <v>207</v>
      </c>
      <c r="N55" s="76"/>
      <c r="O55" s="77"/>
    </row>
    <row r="56" spans="1:15" s="54" customFormat="1" ht="96" hidden="1" customHeight="1">
      <c r="A56" s="174">
        <v>52</v>
      </c>
      <c r="B56" s="174" t="s">
        <v>1037</v>
      </c>
      <c r="C56" s="179" t="s">
        <v>320</v>
      </c>
      <c r="D56" s="180" t="s">
        <v>193</v>
      </c>
      <c r="E56" s="181" t="s">
        <v>104</v>
      </c>
      <c r="F56" s="181" t="s">
        <v>195</v>
      </c>
      <c r="G56" s="177" t="s">
        <v>280</v>
      </c>
      <c r="H56" s="181" t="s">
        <v>211</v>
      </c>
      <c r="I56" s="186" t="s">
        <v>321</v>
      </c>
      <c r="J56" s="186" t="s">
        <v>1139</v>
      </c>
      <c r="K56" s="145" t="s">
        <v>1140</v>
      </c>
      <c r="L56" s="145" t="s">
        <v>323</v>
      </c>
      <c r="M56" s="145" t="s">
        <v>130</v>
      </c>
      <c r="N56" s="76"/>
      <c r="O56" s="77"/>
    </row>
    <row r="57" spans="1:15" s="54" customFormat="1" ht="52.2" hidden="1">
      <c r="A57" s="174">
        <v>53</v>
      </c>
      <c r="B57" s="174"/>
      <c r="C57" s="183" t="s">
        <v>1141</v>
      </c>
      <c r="D57" s="197" t="s">
        <v>193</v>
      </c>
      <c r="E57" s="177" t="s">
        <v>104</v>
      </c>
      <c r="F57" s="185" t="s">
        <v>227</v>
      </c>
      <c r="G57" s="177" t="s">
        <v>221</v>
      </c>
      <c r="H57" s="177" t="s">
        <v>306</v>
      </c>
      <c r="I57" s="179" t="s">
        <v>1142</v>
      </c>
      <c r="J57" s="179" t="s">
        <v>1143</v>
      </c>
      <c r="K57" s="147" t="s">
        <v>1144</v>
      </c>
      <c r="L57" s="147"/>
      <c r="M57" s="147"/>
      <c r="N57" s="157" t="s">
        <v>1145</v>
      </c>
      <c r="O57" s="148"/>
    </row>
    <row r="58" spans="1:15" s="54" customFormat="1" ht="98.1" hidden="1" customHeight="1">
      <c r="A58" s="174">
        <v>54</v>
      </c>
      <c r="B58" s="174" t="s">
        <v>1033</v>
      </c>
      <c r="C58" s="179" t="s">
        <v>457</v>
      </c>
      <c r="D58" s="180" t="s">
        <v>193</v>
      </c>
      <c r="E58" s="181" t="s">
        <v>88</v>
      </c>
      <c r="F58" s="185" t="s">
        <v>133</v>
      </c>
      <c r="G58" s="181" t="s">
        <v>698</v>
      </c>
      <c r="H58" s="181" t="s">
        <v>698</v>
      </c>
      <c r="I58" s="179" t="s">
        <v>458</v>
      </c>
      <c r="J58" s="179" t="s">
        <v>1146</v>
      </c>
      <c r="K58" s="145" t="s">
        <v>1147</v>
      </c>
      <c r="L58" s="145" t="s">
        <v>369</v>
      </c>
      <c r="M58" s="145" t="s">
        <v>130</v>
      </c>
      <c r="N58" s="76"/>
      <c r="O58" s="153" t="s">
        <v>1148</v>
      </c>
    </row>
    <row r="59" spans="1:15" s="54" customFormat="1" ht="64.349999999999994" hidden="1" customHeight="1">
      <c r="A59" s="174">
        <v>55</v>
      </c>
      <c r="B59" s="174" t="s">
        <v>1033</v>
      </c>
      <c r="C59" s="179" t="s">
        <v>284</v>
      </c>
      <c r="D59" s="180" t="s">
        <v>193</v>
      </c>
      <c r="E59" s="181" t="s">
        <v>88</v>
      </c>
      <c r="F59" s="185" t="s">
        <v>146</v>
      </c>
      <c r="G59" s="181" t="s">
        <v>698</v>
      </c>
      <c r="H59" s="181" t="s">
        <v>698</v>
      </c>
      <c r="I59" s="186" t="s">
        <v>285</v>
      </c>
      <c r="J59" s="186" t="s">
        <v>1149</v>
      </c>
      <c r="K59" s="145" t="s">
        <v>1147</v>
      </c>
      <c r="L59" s="145" t="s">
        <v>70</v>
      </c>
      <c r="M59" s="145" t="s">
        <v>207</v>
      </c>
      <c r="N59" s="76"/>
      <c r="O59" s="153" t="s">
        <v>1150</v>
      </c>
    </row>
    <row r="60" spans="1:15" s="54" customFormat="1" ht="74.099999999999994" hidden="1" customHeight="1">
      <c r="A60" s="174">
        <v>56</v>
      </c>
      <c r="B60" s="174" t="s">
        <v>1033</v>
      </c>
      <c r="C60" s="179" t="s">
        <v>566</v>
      </c>
      <c r="D60" s="180" t="s">
        <v>193</v>
      </c>
      <c r="E60" s="181" t="s">
        <v>88</v>
      </c>
      <c r="F60" s="185" t="s">
        <v>71</v>
      </c>
      <c r="G60" s="181" t="s">
        <v>698</v>
      </c>
      <c r="H60" s="181" t="s">
        <v>698</v>
      </c>
      <c r="I60" s="186" t="s">
        <v>567</v>
      </c>
      <c r="J60" s="186" t="s">
        <v>1151</v>
      </c>
      <c r="K60" s="145" t="s">
        <v>1152</v>
      </c>
      <c r="L60" s="145" t="s">
        <v>369</v>
      </c>
      <c r="M60" s="145" t="s">
        <v>82</v>
      </c>
      <c r="N60" s="76"/>
      <c r="O60" s="153" t="s">
        <v>1153</v>
      </c>
    </row>
    <row r="61" spans="1:15" s="54" customFormat="1" ht="59.1" hidden="1" customHeight="1">
      <c r="A61" s="174">
        <v>57</v>
      </c>
      <c r="B61" s="174" t="s">
        <v>1154</v>
      </c>
      <c r="C61" s="179" t="s">
        <v>209</v>
      </c>
      <c r="D61" s="180" t="s">
        <v>193</v>
      </c>
      <c r="E61" s="181" t="s">
        <v>88</v>
      </c>
      <c r="F61" s="181" t="s">
        <v>195</v>
      </c>
      <c r="G61" s="177" t="s">
        <v>117</v>
      </c>
      <c r="H61" s="181" t="s">
        <v>211</v>
      </c>
      <c r="I61" s="186" t="s">
        <v>210</v>
      </c>
      <c r="J61" s="186" t="s">
        <v>1155</v>
      </c>
      <c r="K61" s="145" t="s">
        <v>1156</v>
      </c>
      <c r="L61" s="145" t="s">
        <v>1157</v>
      </c>
      <c r="M61" s="145" t="s">
        <v>130</v>
      </c>
      <c r="N61" s="76"/>
      <c r="O61" s="77"/>
    </row>
    <row r="62" spans="1:15" s="54" customFormat="1" ht="53.1" hidden="1" customHeight="1">
      <c r="A62" s="174">
        <v>58</v>
      </c>
      <c r="B62" s="174" t="s">
        <v>1037</v>
      </c>
      <c r="C62" s="179" t="s">
        <v>191</v>
      </c>
      <c r="D62" s="180" t="s">
        <v>193</v>
      </c>
      <c r="E62" s="181" t="s">
        <v>88</v>
      </c>
      <c r="F62" s="181" t="s">
        <v>195</v>
      </c>
      <c r="G62" s="185" t="s">
        <v>1158</v>
      </c>
      <c r="H62" s="181" t="s">
        <v>196</v>
      </c>
      <c r="I62" s="179" t="s">
        <v>1159</v>
      </c>
      <c r="J62" s="179" t="s">
        <v>1160</v>
      </c>
      <c r="K62" s="145" t="s">
        <v>1161</v>
      </c>
      <c r="L62" s="145" t="s">
        <v>200</v>
      </c>
      <c r="M62" s="145" t="s">
        <v>1036</v>
      </c>
      <c r="N62" s="76"/>
      <c r="O62" s="77"/>
    </row>
    <row r="63" spans="1:15" s="54" customFormat="1" ht="65.099999999999994" hidden="1" customHeight="1">
      <c r="A63" s="174">
        <v>59</v>
      </c>
      <c r="B63" s="174"/>
      <c r="C63" s="183" t="s">
        <v>1162</v>
      </c>
      <c r="D63" s="184" t="s">
        <v>193</v>
      </c>
      <c r="E63" s="177" t="s">
        <v>88</v>
      </c>
      <c r="F63" s="185" t="s">
        <v>195</v>
      </c>
      <c r="G63" s="177" t="s">
        <v>221</v>
      </c>
      <c r="H63" s="177" t="s">
        <v>306</v>
      </c>
      <c r="I63" s="179" t="s">
        <v>1163</v>
      </c>
      <c r="J63" s="179" t="s">
        <v>1164</v>
      </c>
      <c r="K63" s="147" t="s">
        <v>1144</v>
      </c>
      <c r="L63" s="147"/>
      <c r="M63" s="147"/>
      <c r="N63" s="157" t="s">
        <v>1165</v>
      </c>
      <c r="O63" s="148"/>
    </row>
    <row r="64" spans="1:15" s="54" customFormat="1" ht="69" hidden="1" customHeight="1">
      <c r="A64" s="174">
        <v>60</v>
      </c>
      <c r="B64" s="174"/>
      <c r="C64" s="179" t="s">
        <v>714</v>
      </c>
      <c r="D64" s="180" t="s">
        <v>496</v>
      </c>
      <c r="E64" s="181" t="s">
        <v>88</v>
      </c>
      <c r="F64" s="185" t="s">
        <v>133</v>
      </c>
      <c r="G64" s="177" t="s">
        <v>497</v>
      </c>
      <c r="H64" s="181" t="s">
        <v>497</v>
      </c>
      <c r="I64" s="182" t="s">
        <v>495</v>
      </c>
      <c r="J64" s="182" t="s">
        <v>1031</v>
      </c>
      <c r="K64" s="158"/>
      <c r="L64" s="147"/>
      <c r="M64" s="147"/>
      <c r="N64" s="147"/>
      <c r="O64" s="159"/>
    </row>
    <row r="65" spans="1:16350" s="54" customFormat="1" ht="60.6" hidden="1" customHeight="1">
      <c r="A65" s="174">
        <v>61</v>
      </c>
      <c r="B65" s="174" t="s">
        <v>1037</v>
      </c>
      <c r="C65" s="179" t="s">
        <v>278</v>
      </c>
      <c r="D65" s="180" t="s">
        <v>103</v>
      </c>
      <c r="E65" s="181" t="s">
        <v>104</v>
      </c>
      <c r="F65" s="181" t="s">
        <v>263</v>
      </c>
      <c r="G65" s="177" t="s">
        <v>280</v>
      </c>
      <c r="H65" s="181" t="s">
        <v>211</v>
      </c>
      <c r="I65" s="182" t="s">
        <v>279</v>
      </c>
      <c r="J65" s="182" t="s">
        <v>1166</v>
      </c>
      <c r="K65" s="145" t="s">
        <v>1167</v>
      </c>
      <c r="L65" s="145" t="s">
        <v>1168</v>
      </c>
      <c r="M65" s="145" t="s">
        <v>130</v>
      </c>
      <c r="N65" s="76"/>
      <c r="O65" s="77"/>
    </row>
    <row r="66" spans="1:16350" s="54" customFormat="1" ht="92.1" hidden="1" customHeight="1">
      <c r="A66" s="174">
        <v>62</v>
      </c>
      <c r="B66" s="174" t="s">
        <v>1037</v>
      </c>
      <c r="C66" s="179" t="s">
        <v>261</v>
      </c>
      <c r="D66" s="180" t="s">
        <v>103</v>
      </c>
      <c r="E66" s="181" t="s">
        <v>104</v>
      </c>
      <c r="F66" s="181" t="s">
        <v>263</v>
      </c>
      <c r="G66" s="177" t="s">
        <v>265</v>
      </c>
      <c r="H66" s="181" t="s">
        <v>265</v>
      </c>
      <c r="I66" s="179" t="s">
        <v>262</v>
      </c>
      <c r="J66" s="179" t="s">
        <v>1169</v>
      </c>
      <c r="K66" s="145" t="s">
        <v>1170</v>
      </c>
      <c r="L66" s="145" t="s">
        <v>643</v>
      </c>
      <c r="M66" s="145" t="s">
        <v>1171</v>
      </c>
      <c r="N66" s="76"/>
      <c r="O66" s="77"/>
    </row>
    <row r="67" spans="1:16350" s="54" customFormat="1" ht="77.099999999999994" hidden="1" customHeight="1">
      <c r="A67" s="174">
        <v>63</v>
      </c>
      <c r="B67" s="174" t="s">
        <v>1040</v>
      </c>
      <c r="C67" s="179" t="s">
        <v>358</v>
      </c>
      <c r="D67" s="180" t="s">
        <v>103</v>
      </c>
      <c r="E67" s="181" t="s">
        <v>104</v>
      </c>
      <c r="F67" s="181" t="s">
        <v>360</v>
      </c>
      <c r="G67" s="181" t="s">
        <v>105</v>
      </c>
      <c r="H67" s="181" t="s">
        <v>203</v>
      </c>
      <c r="I67" s="179" t="s">
        <v>358</v>
      </c>
      <c r="J67" s="179" t="s">
        <v>1172</v>
      </c>
      <c r="K67" s="145" t="s">
        <v>1173</v>
      </c>
      <c r="L67" s="76" t="s">
        <v>1174</v>
      </c>
      <c r="M67" s="144" t="s">
        <v>130</v>
      </c>
      <c r="N67" s="76"/>
      <c r="O67" s="77"/>
    </row>
    <row r="68" spans="1:16350" s="54" customFormat="1" ht="77.099999999999994" hidden="1" customHeight="1">
      <c r="A68" s="174">
        <v>64</v>
      </c>
      <c r="B68" s="174"/>
      <c r="C68" s="175" t="s">
        <v>1175</v>
      </c>
      <c r="D68" s="184" t="s">
        <v>103</v>
      </c>
      <c r="E68" s="177" t="s">
        <v>104</v>
      </c>
      <c r="F68" s="185" t="s">
        <v>71</v>
      </c>
      <c r="G68" s="176" t="s">
        <v>315</v>
      </c>
      <c r="H68" s="184" t="s">
        <v>1176</v>
      </c>
      <c r="I68" s="183" t="s">
        <v>1177</v>
      </c>
      <c r="J68" s="182" t="s">
        <v>1031</v>
      </c>
      <c r="K68" s="131" t="s">
        <v>1047</v>
      </c>
      <c r="L68" s="76" t="s">
        <v>408</v>
      </c>
      <c r="M68" s="131" t="s">
        <v>1178</v>
      </c>
      <c r="N68" s="131" t="s">
        <v>1179</v>
      </c>
      <c r="O68" s="151"/>
    </row>
    <row r="69" spans="1:16350" s="54" customFormat="1" ht="77.099999999999994" hidden="1" customHeight="1">
      <c r="A69" s="174">
        <v>65</v>
      </c>
      <c r="B69" s="174" t="s">
        <v>1033</v>
      </c>
      <c r="C69" s="179" t="s">
        <v>1180</v>
      </c>
      <c r="D69" s="180" t="s">
        <v>103</v>
      </c>
      <c r="E69" s="181" t="s">
        <v>88</v>
      </c>
      <c r="F69" s="185" t="s">
        <v>133</v>
      </c>
      <c r="G69" s="177" t="s">
        <v>315</v>
      </c>
      <c r="H69" s="181" t="s">
        <v>315</v>
      </c>
      <c r="I69" s="182" t="s">
        <v>314</v>
      </c>
      <c r="J69" s="182" t="s">
        <v>1181</v>
      </c>
      <c r="K69" s="94" t="s">
        <v>1182</v>
      </c>
      <c r="L69" s="160" t="s">
        <v>318</v>
      </c>
      <c r="M69" s="145" t="s">
        <v>1183</v>
      </c>
      <c r="N69" s="144" t="s">
        <v>1184</v>
      </c>
      <c r="O69" s="152" t="s">
        <v>1185</v>
      </c>
    </row>
    <row r="70" spans="1:16350" s="54" customFormat="1" ht="104.1" hidden="1" customHeight="1">
      <c r="A70" s="174">
        <v>66</v>
      </c>
      <c r="B70" s="174" t="s">
        <v>1033</v>
      </c>
      <c r="C70" s="179" t="s">
        <v>144</v>
      </c>
      <c r="D70" s="180" t="s">
        <v>103</v>
      </c>
      <c r="E70" s="181" t="s">
        <v>88</v>
      </c>
      <c r="F70" s="181" t="s">
        <v>146</v>
      </c>
      <c r="G70" s="181" t="s">
        <v>135</v>
      </c>
      <c r="H70" s="181" t="s">
        <v>147</v>
      </c>
      <c r="I70" s="182" t="s">
        <v>145</v>
      </c>
      <c r="J70" s="182" t="s">
        <v>1186</v>
      </c>
      <c r="K70" s="144" t="s">
        <v>1187</v>
      </c>
      <c r="L70" s="144" t="s">
        <v>1188</v>
      </c>
      <c r="M70" s="144" t="s">
        <v>1189</v>
      </c>
      <c r="N70" s="144" t="s">
        <v>1190</v>
      </c>
      <c r="O70" s="152" t="s">
        <v>1191</v>
      </c>
    </row>
    <row r="71" spans="1:16350" s="54" customFormat="1" ht="92.1" hidden="1" customHeight="1">
      <c r="A71" s="174">
        <v>67</v>
      </c>
      <c r="B71" s="174" t="s">
        <v>1033</v>
      </c>
      <c r="C71" s="179" t="s">
        <v>1192</v>
      </c>
      <c r="D71" s="180" t="s">
        <v>103</v>
      </c>
      <c r="E71" s="181" t="s">
        <v>88</v>
      </c>
      <c r="F71" s="181" t="s">
        <v>146</v>
      </c>
      <c r="G71" s="181" t="s">
        <v>135</v>
      </c>
      <c r="H71" s="181" t="s">
        <v>135</v>
      </c>
      <c r="I71" s="182" t="s">
        <v>233</v>
      </c>
      <c r="J71" s="182" t="s">
        <v>1193</v>
      </c>
      <c r="K71" s="144" t="s">
        <v>1194</v>
      </c>
      <c r="L71" s="144" t="s">
        <v>369</v>
      </c>
      <c r="M71" s="144" t="s">
        <v>1189</v>
      </c>
      <c r="N71" s="144" t="s">
        <v>1195</v>
      </c>
      <c r="O71" s="152" t="s">
        <v>1196</v>
      </c>
    </row>
    <row r="72" spans="1:16350" s="54" customFormat="1" ht="69.599999999999994" hidden="1">
      <c r="A72" s="174">
        <v>68</v>
      </c>
      <c r="B72" s="174" t="s">
        <v>1037</v>
      </c>
      <c r="C72" s="179" t="s">
        <v>439</v>
      </c>
      <c r="D72" s="180" t="s">
        <v>103</v>
      </c>
      <c r="E72" s="181" t="s">
        <v>88</v>
      </c>
      <c r="F72" s="181" t="s">
        <v>441</v>
      </c>
      <c r="G72" s="177" t="s">
        <v>265</v>
      </c>
      <c r="H72" s="181" t="s">
        <v>442</v>
      </c>
      <c r="I72" s="179" t="s">
        <v>440</v>
      </c>
      <c r="J72" s="179" t="s">
        <v>1197</v>
      </c>
      <c r="K72" s="145" t="s">
        <v>1198</v>
      </c>
      <c r="L72" s="145" t="s">
        <v>444</v>
      </c>
      <c r="M72" s="145" t="s">
        <v>1036</v>
      </c>
      <c r="N72" s="76"/>
      <c r="O72" s="77"/>
    </row>
    <row r="73" spans="1:16350" s="54" customFormat="1" ht="34.799999999999997" hidden="1">
      <c r="A73" s="174">
        <v>69</v>
      </c>
      <c r="B73" s="174"/>
      <c r="C73" s="179" t="s">
        <v>101</v>
      </c>
      <c r="D73" s="180" t="s">
        <v>103</v>
      </c>
      <c r="E73" s="181" t="s">
        <v>88</v>
      </c>
      <c r="F73" s="181" t="s">
        <v>71</v>
      </c>
      <c r="G73" s="181" t="s">
        <v>105</v>
      </c>
      <c r="H73" s="181" t="s">
        <v>105</v>
      </c>
      <c r="I73" s="186" t="s">
        <v>1199</v>
      </c>
      <c r="J73" s="182" t="s">
        <v>1031</v>
      </c>
      <c r="K73" s="145" t="s">
        <v>1200</v>
      </c>
      <c r="L73" s="76"/>
      <c r="M73" s="76" t="s">
        <v>207</v>
      </c>
      <c r="N73" s="76"/>
      <c r="O73" s="77"/>
    </row>
    <row r="74" spans="1:16350" s="54" customFormat="1" ht="34.799999999999997" hidden="1">
      <c r="A74" s="174">
        <v>70</v>
      </c>
      <c r="B74" s="174"/>
      <c r="C74" s="179" t="s">
        <v>201</v>
      </c>
      <c r="D74" s="180" t="s">
        <v>103</v>
      </c>
      <c r="E74" s="181" t="s">
        <v>88</v>
      </c>
      <c r="F74" s="181" t="s">
        <v>195</v>
      </c>
      <c r="G74" s="181" t="s">
        <v>105</v>
      </c>
      <c r="H74" s="181" t="s">
        <v>203</v>
      </c>
      <c r="I74" s="186" t="s">
        <v>1201</v>
      </c>
      <c r="J74" s="186" t="s">
        <v>1202</v>
      </c>
      <c r="K74" s="145" t="s">
        <v>1203</v>
      </c>
      <c r="L74" s="76"/>
      <c r="M74" s="76" t="s">
        <v>207</v>
      </c>
      <c r="N74" s="76"/>
      <c r="O74" s="77"/>
    </row>
    <row r="75" spans="1:16350" s="140" customFormat="1" ht="34.799999999999997" hidden="1">
      <c r="A75" s="174">
        <v>71</v>
      </c>
      <c r="B75" s="174"/>
      <c r="C75" s="183" t="s">
        <v>1204</v>
      </c>
      <c r="D75" s="184" t="s">
        <v>103</v>
      </c>
      <c r="E75" s="181" t="s">
        <v>88</v>
      </c>
      <c r="F75" s="185" t="s">
        <v>71</v>
      </c>
      <c r="G75" s="177" t="s">
        <v>135</v>
      </c>
      <c r="H75" s="177" t="s">
        <v>135</v>
      </c>
      <c r="I75" s="182" t="s">
        <v>1205</v>
      </c>
      <c r="J75" s="182" t="s">
        <v>1031</v>
      </c>
      <c r="K75" s="94" t="s">
        <v>1206</v>
      </c>
      <c r="L75" s="76" t="s">
        <v>422</v>
      </c>
      <c r="M75" s="76" t="s">
        <v>1066</v>
      </c>
      <c r="N75" s="76" t="s">
        <v>1207</v>
      </c>
      <c r="O75" s="77"/>
      <c r="P75" s="138"/>
      <c r="Q75" s="138"/>
      <c r="R75" s="138"/>
      <c r="S75" s="138"/>
      <c r="T75" s="138"/>
      <c r="U75" s="138"/>
      <c r="V75" s="138"/>
      <c r="W75" s="138"/>
      <c r="X75" s="138"/>
      <c r="Y75" s="138"/>
      <c r="Z75" s="138"/>
      <c r="AA75" s="138"/>
      <c r="AB75" s="138"/>
      <c r="AC75" s="138"/>
      <c r="AD75" s="138"/>
      <c r="AE75" s="138"/>
      <c r="AF75" s="138"/>
      <c r="AG75" s="138"/>
      <c r="AH75" s="138"/>
      <c r="AI75" s="138"/>
      <c r="AJ75" s="138"/>
      <c r="AK75" s="138"/>
      <c r="AL75" s="138"/>
      <c r="AM75" s="138"/>
      <c r="AN75" s="138"/>
      <c r="AO75" s="138"/>
      <c r="AP75" s="138"/>
      <c r="AQ75" s="138"/>
      <c r="AR75" s="138"/>
      <c r="AS75" s="138"/>
      <c r="AT75" s="138"/>
      <c r="AU75" s="138"/>
      <c r="AV75" s="138"/>
      <c r="AW75" s="138"/>
      <c r="AX75" s="138"/>
      <c r="AY75" s="138"/>
      <c r="AZ75" s="138"/>
      <c r="BA75" s="138"/>
      <c r="BB75" s="138"/>
      <c r="BC75" s="138"/>
      <c r="BD75" s="138"/>
      <c r="BE75" s="138"/>
      <c r="BF75" s="138"/>
      <c r="BG75" s="138"/>
      <c r="BH75" s="138"/>
      <c r="BI75" s="138"/>
      <c r="BJ75" s="138"/>
      <c r="BK75" s="138"/>
      <c r="BL75" s="138"/>
      <c r="BM75" s="138"/>
      <c r="BN75" s="138"/>
      <c r="BO75" s="138"/>
      <c r="BP75" s="138"/>
      <c r="BQ75" s="138"/>
      <c r="BR75" s="138"/>
      <c r="BS75" s="138"/>
      <c r="BT75" s="138"/>
      <c r="BU75" s="138"/>
      <c r="BV75" s="138"/>
      <c r="BW75" s="138"/>
      <c r="BX75" s="138"/>
      <c r="BY75" s="138"/>
      <c r="BZ75" s="138"/>
      <c r="CA75" s="138"/>
      <c r="CB75" s="138"/>
      <c r="CC75" s="138"/>
      <c r="CD75" s="138"/>
      <c r="CE75" s="138"/>
      <c r="CF75" s="138"/>
      <c r="CG75" s="138"/>
      <c r="CH75" s="138"/>
      <c r="CI75" s="138"/>
      <c r="CJ75" s="138"/>
      <c r="CK75" s="138"/>
      <c r="CL75" s="138"/>
      <c r="CM75" s="138"/>
      <c r="CN75" s="138"/>
      <c r="CO75" s="138"/>
      <c r="CP75" s="138"/>
      <c r="CQ75" s="138"/>
      <c r="CR75" s="138"/>
      <c r="CS75" s="138"/>
      <c r="CT75" s="138"/>
      <c r="CU75" s="138"/>
      <c r="CV75" s="138"/>
      <c r="CW75" s="138"/>
      <c r="CX75" s="138"/>
      <c r="CY75" s="138"/>
      <c r="CZ75" s="138"/>
      <c r="DA75" s="138"/>
      <c r="DB75" s="138"/>
      <c r="DC75" s="138"/>
      <c r="DD75" s="138"/>
      <c r="DE75" s="138"/>
      <c r="DF75" s="138"/>
      <c r="DG75" s="138"/>
      <c r="DH75" s="138"/>
      <c r="DI75" s="138"/>
      <c r="DJ75" s="138"/>
      <c r="DK75" s="138"/>
      <c r="DL75" s="138"/>
      <c r="DM75" s="138"/>
      <c r="DN75" s="138"/>
      <c r="DO75" s="138"/>
      <c r="DP75" s="138"/>
      <c r="DQ75" s="138"/>
      <c r="DR75" s="138"/>
      <c r="DS75" s="138"/>
      <c r="DT75" s="138"/>
      <c r="DU75" s="138"/>
      <c r="DV75" s="138"/>
      <c r="DW75" s="138"/>
      <c r="DX75" s="138"/>
      <c r="DY75" s="139"/>
      <c r="DZ75" s="131"/>
      <c r="EA75" s="131"/>
      <c r="EB75" s="131"/>
      <c r="EC75" s="131"/>
      <c r="ED75" s="131"/>
      <c r="EE75" s="131"/>
      <c r="EF75" s="131"/>
      <c r="EG75" s="131"/>
      <c r="EH75" s="131"/>
      <c r="EI75" s="131"/>
      <c r="EJ75" s="131"/>
      <c r="EK75" s="131"/>
      <c r="EL75" s="131"/>
      <c r="EM75" s="131"/>
      <c r="EN75" s="131"/>
      <c r="EO75" s="131"/>
      <c r="EP75" s="131"/>
      <c r="EQ75" s="131"/>
      <c r="ER75" s="131"/>
      <c r="ES75" s="131"/>
      <c r="ET75" s="131"/>
      <c r="EU75" s="131"/>
      <c r="EV75" s="131"/>
      <c r="EW75" s="131"/>
      <c r="EX75" s="131"/>
      <c r="EY75" s="131"/>
      <c r="EZ75" s="131"/>
      <c r="FA75" s="131"/>
      <c r="FB75" s="131"/>
      <c r="FC75" s="131"/>
      <c r="FD75" s="131"/>
      <c r="FE75" s="131"/>
      <c r="FF75" s="131"/>
      <c r="FG75" s="131"/>
      <c r="FH75" s="131"/>
      <c r="FI75" s="131"/>
      <c r="FJ75" s="131"/>
      <c r="FK75" s="131"/>
      <c r="FL75" s="131"/>
      <c r="FM75" s="131"/>
      <c r="FN75" s="131"/>
      <c r="FO75" s="131"/>
      <c r="FP75" s="131"/>
      <c r="FQ75" s="131"/>
      <c r="FR75" s="131"/>
      <c r="FS75" s="131"/>
      <c r="FT75" s="131"/>
      <c r="FU75" s="131"/>
      <c r="FV75" s="131"/>
      <c r="FW75" s="131"/>
      <c r="FX75" s="131"/>
      <c r="FY75" s="131"/>
      <c r="FZ75" s="131"/>
      <c r="GA75" s="131"/>
      <c r="GB75" s="131"/>
      <c r="GC75" s="131"/>
      <c r="GD75" s="131"/>
      <c r="GE75" s="131"/>
      <c r="GF75" s="131"/>
      <c r="GG75" s="131"/>
      <c r="GH75" s="131"/>
      <c r="GI75" s="131"/>
      <c r="GJ75" s="131"/>
      <c r="GK75" s="131"/>
      <c r="GL75" s="131"/>
      <c r="GM75" s="131"/>
      <c r="GN75" s="131"/>
      <c r="GO75" s="131"/>
      <c r="GP75" s="131"/>
      <c r="GQ75" s="131"/>
      <c r="GR75" s="131"/>
      <c r="GS75" s="131"/>
      <c r="GT75" s="131"/>
      <c r="GU75" s="131"/>
      <c r="GV75" s="131"/>
      <c r="GW75" s="131"/>
      <c r="GX75" s="131"/>
      <c r="GY75" s="131"/>
      <c r="GZ75" s="131"/>
      <c r="HA75" s="131"/>
      <c r="HB75" s="131"/>
      <c r="HC75" s="131"/>
      <c r="HD75" s="131"/>
      <c r="HE75" s="131"/>
      <c r="HF75" s="131"/>
      <c r="HG75" s="131"/>
      <c r="HH75" s="131"/>
      <c r="HI75" s="131"/>
      <c r="HJ75" s="131"/>
      <c r="HK75" s="131"/>
      <c r="HL75" s="131"/>
      <c r="HM75" s="131"/>
      <c r="HN75" s="131"/>
      <c r="HO75" s="131"/>
      <c r="HP75" s="131"/>
      <c r="HQ75" s="131"/>
      <c r="HR75" s="131"/>
      <c r="HS75" s="131"/>
      <c r="HT75" s="131"/>
      <c r="HU75" s="131"/>
      <c r="HV75" s="131"/>
      <c r="HW75" s="131"/>
      <c r="HX75" s="131"/>
      <c r="HY75" s="131"/>
      <c r="HZ75" s="131"/>
      <c r="IA75" s="131"/>
      <c r="IB75" s="131"/>
      <c r="IC75" s="131"/>
      <c r="ID75" s="131"/>
      <c r="IE75" s="131"/>
      <c r="IF75" s="131"/>
      <c r="IG75" s="131"/>
      <c r="IH75" s="131"/>
      <c r="II75" s="131"/>
      <c r="IJ75" s="131"/>
      <c r="IK75" s="131"/>
      <c r="IL75" s="131"/>
      <c r="IM75" s="131"/>
      <c r="IN75" s="131"/>
      <c r="IO75" s="131"/>
      <c r="IP75" s="131"/>
      <c r="IQ75" s="131"/>
      <c r="IR75" s="131"/>
      <c r="IS75" s="131"/>
      <c r="IT75" s="131"/>
      <c r="IU75" s="131"/>
      <c r="IV75" s="131"/>
      <c r="IW75" s="131"/>
      <c r="IX75" s="131"/>
      <c r="IY75" s="131"/>
      <c r="IZ75" s="131"/>
      <c r="JA75" s="131"/>
      <c r="JB75" s="131"/>
      <c r="JC75" s="131"/>
      <c r="JD75" s="131"/>
      <c r="JE75" s="131"/>
      <c r="JF75" s="131"/>
      <c r="JG75" s="131"/>
      <c r="JH75" s="131"/>
      <c r="JI75" s="131"/>
      <c r="JJ75" s="131"/>
      <c r="JK75" s="131"/>
      <c r="JL75" s="131"/>
      <c r="JM75" s="131"/>
      <c r="JN75" s="131"/>
      <c r="JO75" s="131"/>
      <c r="JP75" s="131"/>
      <c r="JQ75" s="131"/>
      <c r="JR75" s="131"/>
      <c r="JS75" s="131"/>
      <c r="JT75" s="131"/>
      <c r="JU75" s="131"/>
      <c r="JV75" s="131"/>
      <c r="JW75" s="131"/>
      <c r="JX75" s="131"/>
      <c r="JY75" s="131"/>
      <c r="JZ75" s="131"/>
      <c r="KA75" s="131"/>
      <c r="KB75" s="131"/>
      <c r="KC75" s="131"/>
      <c r="KD75" s="131"/>
      <c r="KE75" s="131"/>
      <c r="KF75" s="131"/>
      <c r="KG75" s="131"/>
      <c r="KH75" s="131"/>
      <c r="KI75" s="131"/>
      <c r="KJ75" s="131"/>
      <c r="KK75" s="131"/>
      <c r="KL75" s="131"/>
      <c r="KM75" s="131"/>
      <c r="KN75" s="131"/>
      <c r="KO75" s="131"/>
      <c r="KP75" s="131"/>
      <c r="KQ75" s="131"/>
      <c r="KR75" s="131"/>
      <c r="KS75" s="131"/>
      <c r="KT75" s="131"/>
      <c r="KU75" s="131"/>
      <c r="KV75" s="131"/>
      <c r="KW75" s="131"/>
      <c r="KX75" s="131"/>
      <c r="KY75" s="131"/>
      <c r="KZ75" s="131"/>
      <c r="LA75" s="131"/>
      <c r="LB75" s="131"/>
      <c r="LC75" s="131"/>
      <c r="LD75" s="131"/>
      <c r="LE75" s="131"/>
      <c r="LF75" s="131"/>
      <c r="LG75" s="131"/>
      <c r="LH75" s="131"/>
      <c r="LI75" s="131"/>
      <c r="LJ75" s="131"/>
      <c r="LK75" s="131"/>
      <c r="LL75" s="131"/>
      <c r="LM75" s="131"/>
      <c r="LN75" s="131"/>
      <c r="LO75" s="131"/>
      <c r="LP75" s="131"/>
      <c r="LQ75" s="131"/>
      <c r="LR75" s="131"/>
      <c r="LS75" s="131"/>
      <c r="LT75" s="131"/>
      <c r="LU75" s="131"/>
      <c r="LV75" s="131"/>
      <c r="LW75" s="131"/>
      <c r="LX75" s="131"/>
      <c r="LY75" s="131"/>
      <c r="LZ75" s="131"/>
      <c r="MA75" s="131"/>
      <c r="MB75" s="131"/>
      <c r="MC75" s="131"/>
      <c r="MD75" s="131"/>
      <c r="ME75" s="131"/>
      <c r="MF75" s="131"/>
      <c r="MG75" s="131"/>
      <c r="MH75" s="131"/>
      <c r="MI75" s="131"/>
      <c r="MJ75" s="131"/>
      <c r="MK75" s="131"/>
      <c r="ML75" s="131"/>
      <c r="MM75" s="131"/>
      <c r="MN75" s="131"/>
      <c r="MO75" s="131"/>
      <c r="MP75" s="131"/>
      <c r="MQ75" s="131"/>
      <c r="MR75" s="131"/>
      <c r="MS75" s="131"/>
      <c r="MT75" s="131"/>
      <c r="MU75" s="131"/>
      <c r="MV75" s="131"/>
      <c r="MW75" s="131"/>
      <c r="MX75" s="131"/>
      <c r="MY75" s="131"/>
      <c r="MZ75" s="131"/>
      <c r="NA75" s="131"/>
      <c r="NB75" s="131"/>
      <c r="NC75" s="131"/>
      <c r="ND75" s="131"/>
      <c r="NE75" s="131"/>
      <c r="NF75" s="131"/>
      <c r="NG75" s="131"/>
      <c r="NH75" s="131"/>
      <c r="NI75" s="131"/>
      <c r="NJ75" s="131"/>
      <c r="NK75" s="131"/>
      <c r="NL75" s="131"/>
      <c r="NM75" s="131"/>
      <c r="NN75" s="131"/>
      <c r="NO75" s="131"/>
      <c r="NP75" s="131"/>
      <c r="NQ75" s="131"/>
      <c r="NR75" s="131"/>
      <c r="NS75" s="131"/>
      <c r="NT75" s="131"/>
      <c r="NU75" s="131"/>
      <c r="NV75" s="131"/>
      <c r="NW75" s="131"/>
      <c r="NX75" s="131"/>
      <c r="NY75" s="131"/>
      <c r="NZ75" s="131"/>
      <c r="OA75" s="131"/>
      <c r="OB75" s="131"/>
      <c r="OC75" s="131"/>
      <c r="OD75" s="131"/>
      <c r="OE75" s="131"/>
      <c r="OF75" s="131"/>
      <c r="OG75" s="131"/>
      <c r="OH75" s="131"/>
      <c r="OI75" s="131"/>
      <c r="OJ75" s="131"/>
      <c r="OK75" s="131"/>
      <c r="OL75" s="131"/>
      <c r="OM75" s="131"/>
      <c r="ON75" s="131"/>
      <c r="OO75" s="131"/>
      <c r="OP75" s="131"/>
      <c r="OQ75" s="131"/>
      <c r="OR75" s="131"/>
      <c r="OS75" s="131"/>
      <c r="OT75" s="131"/>
      <c r="OU75" s="131"/>
      <c r="OV75" s="131"/>
      <c r="OW75" s="131"/>
      <c r="OX75" s="131"/>
      <c r="OY75" s="131"/>
      <c r="OZ75" s="131"/>
      <c r="PA75" s="131"/>
      <c r="PB75" s="131"/>
      <c r="PC75" s="131"/>
      <c r="PD75" s="131"/>
      <c r="PE75" s="131"/>
      <c r="PF75" s="131"/>
      <c r="PG75" s="131"/>
      <c r="PH75" s="131"/>
      <c r="PI75" s="131"/>
      <c r="PJ75" s="131"/>
      <c r="PK75" s="131"/>
      <c r="PL75" s="131"/>
      <c r="PM75" s="131"/>
      <c r="PN75" s="131"/>
      <c r="PO75" s="131"/>
      <c r="PP75" s="131"/>
      <c r="PQ75" s="131"/>
      <c r="PR75" s="131"/>
      <c r="PS75" s="131"/>
      <c r="PT75" s="131"/>
      <c r="PU75" s="131"/>
      <c r="PV75" s="131"/>
      <c r="PW75" s="131"/>
      <c r="PX75" s="131"/>
      <c r="PY75" s="131"/>
      <c r="PZ75" s="131"/>
      <c r="QA75" s="131"/>
      <c r="QB75" s="131"/>
      <c r="QC75" s="131"/>
      <c r="QD75" s="131"/>
      <c r="QE75" s="131"/>
      <c r="QF75" s="131"/>
      <c r="QG75" s="131"/>
      <c r="QH75" s="131"/>
      <c r="QI75" s="131"/>
      <c r="QJ75" s="131"/>
      <c r="QK75" s="131"/>
      <c r="QL75" s="131"/>
      <c r="QM75" s="131"/>
      <c r="QN75" s="131"/>
      <c r="QO75" s="131"/>
      <c r="QP75" s="131"/>
      <c r="QQ75" s="131"/>
      <c r="QR75" s="131"/>
      <c r="QS75" s="131"/>
      <c r="QT75" s="131"/>
      <c r="QU75" s="131"/>
      <c r="QV75" s="131"/>
      <c r="QW75" s="131"/>
      <c r="QX75" s="131"/>
      <c r="QY75" s="131"/>
      <c r="QZ75" s="131"/>
      <c r="RA75" s="131"/>
      <c r="RB75" s="131"/>
      <c r="RC75" s="131"/>
      <c r="RD75" s="131"/>
      <c r="RE75" s="131"/>
      <c r="RF75" s="131"/>
      <c r="RG75" s="131"/>
      <c r="RH75" s="131"/>
      <c r="RI75" s="131"/>
      <c r="RJ75" s="131"/>
      <c r="RK75" s="131"/>
      <c r="RL75" s="131"/>
      <c r="RM75" s="131"/>
      <c r="RN75" s="131"/>
      <c r="RO75" s="131"/>
      <c r="RP75" s="131"/>
      <c r="RQ75" s="131"/>
      <c r="RR75" s="131"/>
      <c r="RS75" s="131"/>
      <c r="RT75" s="131"/>
      <c r="RU75" s="131"/>
      <c r="RV75" s="131"/>
      <c r="RW75" s="131"/>
      <c r="RX75" s="131"/>
      <c r="RY75" s="131"/>
      <c r="RZ75" s="131"/>
      <c r="SA75" s="131"/>
      <c r="SB75" s="131"/>
      <c r="SC75" s="131"/>
      <c r="SD75" s="131"/>
      <c r="SE75" s="131"/>
      <c r="SF75" s="131"/>
      <c r="SG75" s="131"/>
      <c r="SH75" s="131"/>
      <c r="SI75" s="131"/>
      <c r="SJ75" s="131"/>
      <c r="SK75" s="131"/>
      <c r="SL75" s="131"/>
      <c r="SM75" s="131"/>
      <c r="SN75" s="131"/>
      <c r="SO75" s="131"/>
      <c r="SP75" s="131"/>
      <c r="SQ75" s="131"/>
      <c r="SR75" s="131"/>
      <c r="SS75" s="131"/>
      <c r="ST75" s="131"/>
      <c r="SU75" s="131"/>
      <c r="SV75" s="131"/>
      <c r="SW75" s="131"/>
      <c r="SX75" s="131"/>
      <c r="SY75" s="131"/>
      <c r="SZ75" s="131"/>
      <c r="TA75" s="131"/>
      <c r="TB75" s="131"/>
      <c r="TC75" s="131"/>
      <c r="TD75" s="131"/>
      <c r="TE75" s="131"/>
      <c r="TF75" s="131"/>
      <c r="TG75" s="131"/>
      <c r="TH75" s="131"/>
      <c r="TI75" s="131"/>
      <c r="TJ75" s="131"/>
      <c r="TK75" s="131"/>
      <c r="TL75" s="131"/>
      <c r="TM75" s="131"/>
      <c r="TN75" s="131"/>
      <c r="TO75" s="131"/>
      <c r="TP75" s="131"/>
      <c r="TQ75" s="131"/>
      <c r="TR75" s="131"/>
      <c r="TS75" s="131"/>
      <c r="TT75" s="131"/>
      <c r="TU75" s="131"/>
      <c r="TV75" s="131"/>
      <c r="TW75" s="131"/>
      <c r="TX75" s="131"/>
      <c r="TY75" s="131"/>
      <c r="TZ75" s="131"/>
      <c r="UA75" s="131"/>
      <c r="UB75" s="131"/>
      <c r="UC75" s="131"/>
      <c r="UD75" s="131"/>
      <c r="UE75" s="131"/>
      <c r="UF75" s="131"/>
      <c r="UG75" s="131"/>
      <c r="UH75" s="131"/>
      <c r="UI75" s="131"/>
      <c r="UJ75" s="131"/>
      <c r="UK75" s="131"/>
      <c r="UL75" s="131"/>
      <c r="UM75" s="131"/>
      <c r="UN75" s="131"/>
      <c r="UO75" s="131"/>
      <c r="UP75" s="131"/>
      <c r="UQ75" s="131"/>
      <c r="UR75" s="131"/>
      <c r="US75" s="131"/>
      <c r="UT75" s="131"/>
      <c r="UU75" s="131"/>
      <c r="UV75" s="131"/>
      <c r="UW75" s="131"/>
      <c r="UX75" s="131"/>
      <c r="UY75" s="131"/>
      <c r="UZ75" s="131"/>
      <c r="VA75" s="131"/>
      <c r="VB75" s="131"/>
      <c r="VC75" s="131"/>
      <c r="VD75" s="131"/>
      <c r="VE75" s="131"/>
      <c r="VF75" s="131"/>
      <c r="VG75" s="131"/>
      <c r="VH75" s="131"/>
      <c r="VI75" s="131"/>
      <c r="VJ75" s="131"/>
      <c r="VK75" s="131"/>
      <c r="VL75" s="131"/>
      <c r="VM75" s="131"/>
      <c r="VN75" s="131"/>
      <c r="VO75" s="131"/>
      <c r="VP75" s="131"/>
      <c r="VQ75" s="131"/>
      <c r="VR75" s="131"/>
      <c r="VS75" s="131"/>
      <c r="VT75" s="131"/>
      <c r="VU75" s="131"/>
      <c r="VV75" s="131"/>
      <c r="VW75" s="131"/>
      <c r="VX75" s="131"/>
      <c r="VY75" s="131"/>
      <c r="VZ75" s="131"/>
      <c r="WA75" s="131"/>
      <c r="WB75" s="131"/>
      <c r="WC75" s="131"/>
      <c r="WD75" s="131"/>
      <c r="WE75" s="131"/>
      <c r="WF75" s="131"/>
      <c r="WG75" s="131"/>
      <c r="WH75" s="131"/>
      <c r="WI75" s="131"/>
      <c r="WJ75" s="131"/>
      <c r="WK75" s="131"/>
      <c r="WL75" s="131"/>
      <c r="WM75" s="131"/>
      <c r="WN75" s="131"/>
      <c r="WO75" s="131"/>
      <c r="WP75" s="131"/>
      <c r="WQ75" s="131"/>
      <c r="WR75" s="131"/>
      <c r="WS75" s="131"/>
      <c r="WT75" s="131"/>
      <c r="WU75" s="131"/>
      <c r="WV75" s="131"/>
      <c r="WW75" s="131"/>
      <c r="WX75" s="131"/>
      <c r="WY75" s="131"/>
      <c r="WZ75" s="131"/>
      <c r="XA75" s="131"/>
      <c r="XB75" s="131"/>
      <c r="XC75" s="131"/>
      <c r="XD75" s="131"/>
      <c r="XE75" s="131"/>
      <c r="XF75" s="131"/>
      <c r="XG75" s="131"/>
      <c r="XH75" s="131"/>
      <c r="XI75" s="131"/>
      <c r="XJ75" s="131"/>
      <c r="XK75" s="131"/>
      <c r="XL75" s="131"/>
      <c r="XM75" s="131"/>
      <c r="XN75" s="131"/>
      <c r="XO75" s="131"/>
      <c r="XP75" s="131"/>
      <c r="XQ75" s="131"/>
      <c r="XR75" s="131"/>
      <c r="XS75" s="131"/>
      <c r="XT75" s="131"/>
      <c r="XU75" s="131"/>
      <c r="XV75" s="131"/>
      <c r="XW75" s="131"/>
      <c r="XX75" s="131"/>
      <c r="XY75" s="131"/>
      <c r="XZ75" s="131"/>
      <c r="YA75" s="131"/>
      <c r="YB75" s="131"/>
      <c r="YC75" s="131"/>
      <c r="YD75" s="131"/>
      <c r="YE75" s="131"/>
      <c r="YF75" s="131"/>
      <c r="YG75" s="131"/>
      <c r="YH75" s="131"/>
      <c r="YI75" s="131"/>
      <c r="YJ75" s="131"/>
      <c r="YK75" s="131"/>
      <c r="YL75" s="131"/>
      <c r="YM75" s="131"/>
      <c r="YN75" s="131"/>
      <c r="YO75" s="131"/>
      <c r="YP75" s="131"/>
      <c r="YQ75" s="131"/>
      <c r="YR75" s="131"/>
      <c r="YS75" s="131"/>
      <c r="YT75" s="131"/>
      <c r="YU75" s="131"/>
      <c r="YV75" s="131"/>
      <c r="YW75" s="131"/>
      <c r="YX75" s="131"/>
      <c r="YY75" s="131"/>
      <c r="YZ75" s="131"/>
      <c r="ZA75" s="131"/>
      <c r="ZB75" s="131"/>
      <c r="ZC75" s="131"/>
      <c r="ZD75" s="131"/>
      <c r="ZE75" s="131"/>
      <c r="ZF75" s="131"/>
      <c r="ZG75" s="131"/>
      <c r="ZH75" s="131"/>
      <c r="ZI75" s="131"/>
      <c r="ZJ75" s="131"/>
      <c r="ZK75" s="131"/>
      <c r="ZL75" s="131"/>
      <c r="ZM75" s="131"/>
      <c r="ZN75" s="131"/>
      <c r="ZO75" s="131"/>
      <c r="ZP75" s="131"/>
      <c r="ZQ75" s="131"/>
      <c r="ZR75" s="131"/>
      <c r="ZS75" s="131"/>
      <c r="ZT75" s="131"/>
      <c r="ZU75" s="131"/>
      <c r="ZV75" s="131"/>
      <c r="ZW75" s="131"/>
      <c r="ZX75" s="131"/>
      <c r="ZY75" s="131"/>
      <c r="ZZ75" s="131"/>
      <c r="AAA75" s="131"/>
      <c r="AAB75" s="131"/>
      <c r="AAC75" s="131"/>
      <c r="AAD75" s="131"/>
      <c r="AAE75" s="131"/>
      <c r="AAF75" s="131"/>
      <c r="AAG75" s="131"/>
      <c r="AAH75" s="131"/>
      <c r="AAI75" s="131"/>
      <c r="AAJ75" s="131"/>
      <c r="AAK75" s="131"/>
      <c r="AAL75" s="131"/>
      <c r="AAM75" s="131"/>
      <c r="AAN75" s="131"/>
      <c r="AAO75" s="131"/>
      <c r="AAP75" s="131"/>
      <c r="AAQ75" s="131"/>
      <c r="AAR75" s="131"/>
      <c r="AAS75" s="131"/>
      <c r="AAT75" s="131"/>
      <c r="AAU75" s="131"/>
      <c r="AAV75" s="131"/>
      <c r="AAW75" s="131"/>
      <c r="AAX75" s="131"/>
      <c r="AAY75" s="131"/>
      <c r="AAZ75" s="131"/>
      <c r="ABA75" s="131"/>
      <c r="ABB75" s="131"/>
      <c r="ABC75" s="131"/>
      <c r="ABD75" s="131"/>
      <c r="ABE75" s="131"/>
      <c r="ABF75" s="131"/>
      <c r="ABG75" s="131"/>
      <c r="ABH75" s="131"/>
      <c r="ABI75" s="131"/>
      <c r="ABJ75" s="131"/>
      <c r="ABK75" s="131"/>
      <c r="ABL75" s="131"/>
      <c r="ABM75" s="131"/>
      <c r="ABN75" s="131"/>
      <c r="ABO75" s="131"/>
      <c r="ABP75" s="131"/>
      <c r="ABQ75" s="131"/>
      <c r="ABR75" s="131"/>
      <c r="ABS75" s="131"/>
      <c r="ABT75" s="131"/>
      <c r="ABU75" s="131"/>
      <c r="ABV75" s="131"/>
      <c r="ABW75" s="131"/>
      <c r="ABX75" s="131"/>
      <c r="ABY75" s="131"/>
      <c r="ABZ75" s="131"/>
      <c r="ACA75" s="131"/>
      <c r="ACB75" s="131"/>
      <c r="ACC75" s="131"/>
      <c r="ACD75" s="131"/>
      <c r="ACE75" s="131"/>
      <c r="ACF75" s="131"/>
      <c r="ACG75" s="131"/>
      <c r="ACH75" s="131"/>
      <c r="ACI75" s="131"/>
      <c r="ACJ75" s="131"/>
      <c r="ACK75" s="131"/>
      <c r="ACL75" s="131"/>
      <c r="ACM75" s="131"/>
      <c r="ACN75" s="131"/>
      <c r="ACO75" s="131"/>
      <c r="ACP75" s="131"/>
      <c r="ACQ75" s="131"/>
      <c r="ACR75" s="131"/>
      <c r="ACS75" s="131"/>
      <c r="ACT75" s="131"/>
      <c r="ACU75" s="131"/>
      <c r="ACV75" s="131"/>
      <c r="ACW75" s="131"/>
      <c r="ACX75" s="131"/>
      <c r="ACY75" s="131"/>
      <c r="ACZ75" s="131"/>
      <c r="ADA75" s="131"/>
      <c r="ADB75" s="131"/>
      <c r="ADC75" s="131"/>
      <c r="ADD75" s="131"/>
      <c r="ADE75" s="131"/>
      <c r="ADF75" s="131"/>
      <c r="ADG75" s="131"/>
      <c r="ADH75" s="131"/>
      <c r="ADI75" s="131"/>
      <c r="ADJ75" s="131"/>
      <c r="ADK75" s="131"/>
      <c r="ADL75" s="131"/>
      <c r="ADM75" s="131"/>
      <c r="ADN75" s="131"/>
      <c r="ADO75" s="131"/>
      <c r="ADP75" s="131"/>
      <c r="ADQ75" s="131"/>
      <c r="ADR75" s="131"/>
      <c r="ADS75" s="131"/>
      <c r="ADT75" s="131"/>
      <c r="ADU75" s="131"/>
      <c r="ADV75" s="131"/>
      <c r="ADW75" s="131"/>
      <c r="ADX75" s="131"/>
      <c r="ADY75" s="131"/>
      <c r="ADZ75" s="131"/>
      <c r="AEA75" s="131"/>
      <c r="AEB75" s="131"/>
      <c r="AEC75" s="131"/>
      <c r="AED75" s="131"/>
      <c r="AEE75" s="131"/>
      <c r="AEF75" s="131"/>
      <c r="AEG75" s="131"/>
      <c r="AEH75" s="131"/>
      <c r="AEI75" s="131"/>
      <c r="AEJ75" s="131"/>
      <c r="AEK75" s="131"/>
      <c r="AEL75" s="131"/>
      <c r="AEM75" s="131"/>
      <c r="AEN75" s="131"/>
      <c r="AEO75" s="131"/>
      <c r="AEP75" s="131"/>
      <c r="AEQ75" s="131"/>
      <c r="AER75" s="131"/>
      <c r="AES75" s="131"/>
      <c r="AET75" s="131"/>
      <c r="AEU75" s="131"/>
      <c r="AEV75" s="131"/>
      <c r="AEW75" s="131"/>
      <c r="AEX75" s="131"/>
      <c r="AEY75" s="131"/>
      <c r="AEZ75" s="131"/>
      <c r="AFA75" s="131"/>
      <c r="AFB75" s="131"/>
      <c r="AFC75" s="131"/>
      <c r="AFD75" s="131"/>
      <c r="AFE75" s="131"/>
      <c r="AFF75" s="131"/>
      <c r="AFG75" s="131"/>
      <c r="AFH75" s="131"/>
      <c r="AFI75" s="131"/>
      <c r="AFJ75" s="131"/>
      <c r="AFK75" s="131"/>
      <c r="AFL75" s="131"/>
      <c r="AFM75" s="131"/>
      <c r="AFN75" s="131"/>
      <c r="AFO75" s="131"/>
      <c r="AFP75" s="131"/>
      <c r="AFQ75" s="131"/>
      <c r="AFR75" s="131"/>
      <c r="AFS75" s="131"/>
      <c r="AFT75" s="131"/>
      <c r="AFU75" s="131"/>
      <c r="AFV75" s="131"/>
      <c r="AFW75" s="131"/>
      <c r="AFX75" s="131"/>
      <c r="AFY75" s="131"/>
      <c r="AFZ75" s="131"/>
      <c r="AGA75" s="131"/>
      <c r="AGB75" s="131"/>
      <c r="AGC75" s="131"/>
      <c r="AGD75" s="131"/>
      <c r="AGE75" s="131"/>
      <c r="AGF75" s="131"/>
      <c r="AGG75" s="131"/>
      <c r="AGH75" s="131"/>
      <c r="AGI75" s="131"/>
      <c r="AGJ75" s="131"/>
      <c r="AGK75" s="131"/>
      <c r="AGL75" s="131"/>
      <c r="AGM75" s="131"/>
      <c r="AGN75" s="131"/>
      <c r="AGO75" s="131"/>
      <c r="AGP75" s="131"/>
      <c r="AGQ75" s="131"/>
      <c r="AGR75" s="131"/>
      <c r="AGS75" s="131"/>
      <c r="AGT75" s="131"/>
      <c r="AGU75" s="131"/>
      <c r="AGV75" s="131"/>
      <c r="AGW75" s="131"/>
      <c r="AGX75" s="131"/>
      <c r="AGY75" s="131"/>
      <c r="AGZ75" s="131"/>
      <c r="AHA75" s="131"/>
      <c r="AHB75" s="131"/>
      <c r="AHC75" s="131"/>
      <c r="AHD75" s="131"/>
      <c r="AHE75" s="131"/>
      <c r="AHF75" s="131"/>
      <c r="AHG75" s="131"/>
      <c r="AHH75" s="131"/>
      <c r="AHI75" s="131"/>
      <c r="AHJ75" s="131"/>
      <c r="AHK75" s="131"/>
      <c r="AHL75" s="131"/>
      <c r="AHM75" s="131"/>
      <c r="AHN75" s="131"/>
      <c r="AHO75" s="131"/>
      <c r="AHP75" s="131"/>
      <c r="AHQ75" s="131"/>
      <c r="AHR75" s="131"/>
      <c r="AHS75" s="131"/>
      <c r="AHT75" s="131"/>
      <c r="AHU75" s="131"/>
      <c r="AHV75" s="131"/>
      <c r="AHW75" s="131"/>
      <c r="AHX75" s="131"/>
      <c r="AHY75" s="131"/>
      <c r="AHZ75" s="131"/>
      <c r="AIA75" s="131"/>
      <c r="AIB75" s="131"/>
      <c r="AIC75" s="131"/>
      <c r="AID75" s="131"/>
      <c r="AIE75" s="131"/>
      <c r="AIF75" s="131"/>
      <c r="AIG75" s="131"/>
      <c r="AIH75" s="131"/>
      <c r="AII75" s="131"/>
      <c r="AIJ75" s="131"/>
      <c r="AIK75" s="131"/>
      <c r="AIL75" s="131"/>
      <c r="AIM75" s="131"/>
      <c r="AIN75" s="131"/>
      <c r="AIO75" s="131"/>
      <c r="AIP75" s="131"/>
      <c r="AIQ75" s="131"/>
      <c r="AIR75" s="131"/>
      <c r="AIS75" s="131"/>
      <c r="AIT75" s="131"/>
      <c r="AIU75" s="131"/>
      <c r="AIV75" s="131"/>
      <c r="AIW75" s="131"/>
      <c r="AIX75" s="131"/>
      <c r="AIY75" s="131"/>
      <c r="AIZ75" s="131"/>
      <c r="AJA75" s="131"/>
      <c r="AJB75" s="131"/>
      <c r="AJC75" s="131"/>
      <c r="AJD75" s="131"/>
      <c r="AJE75" s="131"/>
      <c r="AJF75" s="131"/>
      <c r="AJG75" s="131"/>
      <c r="AJH75" s="131"/>
      <c r="AJI75" s="131"/>
      <c r="AJJ75" s="131"/>
      <c r="AJK75" s="131"/>
      <c r="AJL75" s="131"/>
      <c r="AJM75" s="131"/>
      <c r="AJN75" s="131"/>
      <c r="AJO75" s="131"/>
      <c r="AJP75" s="131"/>
      <c r="AJQ75" s="131"/>
      <c r="AJR75" s="131"/>
      <c r="AJS75" s="131"/>
      <c r="AJT75" s="131"/>
      <c r="AJU75" s="131"/>
      <c r="AJV75" s="131"/>
      <c r="AJW75" s="131"/>
      <c r="AJX75" s="131"/>
      <c r="AJY75" s="131"/>
      <c r="AJZ75" s="131"/>
      <c r="AKA75" s="131"/>
      <c r="AKB75" s="131"/>
      <c r="AKC75" s="131"/>
      <c r="AKD75" s="131"/>
      <c r="AKE75" s="131"/>
      <c r="AKF75" s="131"/>
      <c r="AKG75" s="131"/>
      <c r="AKH75" s="131"/>
      <c r="AKI75" s="131"/>
      <c r="AKJ75" s="131"/>
      <c r="AKK75" s="131"/>
      <c r="AKL75" s="131"/>
      <c r="AKM75" s="131"/>
      <c r="AKN75" s="131"/>
      <c r="AKO75" s="131"/>
      <c r="AKP75" s="131"/>
      <c r="AKQ75" s="131"/>
      <c r="AKR75" s="131"/>
      <c r="AKS75" s="131"/>
      <c r="AKT75" s="131"/>
      <c r="AKU75" s="131"/>
      <c r="AKV75" s="131"/>
      <c r="AKW75" s="131"/>
      <c r="AKX75" s="131"/>
      <c r="AKY75" s="131"/>
      <c r="AKZ75" s="131"/>
      <c r="ALA75" s="131"/>
      <c r="ALB75" s="131"/>
      <c r="ALC75" s="131"/>
      <c r="ALD75" s="131"/>
      <c r="ALE75" s="131"/>
      <c r="ALF75" s="131"/>
      <c r="ALG75" s="131"/>
      <c r="ALH75" s="131"/>
      <c r="ALI75" s="131"/>
      <c r="ALJ75" s="131"/>
      <c r="ALK75" s="131"/>
      <c r="ALL75" s="131"/>
      <c r="ALM75" s="131"/>
      <c r="ALN75" s="131"/>
      <c r="ALO75" s="131"/>
      <c r="ALP75" s="131"/>
      <c r="ALQ75" s="131"/>
      <c r="ALR75" s="131"/>
      <c r="ALS75" s="131"/>
      <c r="ALT75" s="131"/>
      <c r="ALU75" s="131"/>
      <c r="ALV75" s="131"/>
      <c r="ALW75" s="131"/>
      <c r="ALX75" s="131"/>
      <c r="ALY75" s="131"/>
      <c r="ALZ75" s="131"/>
      <c r="AMA75" s="131"/>
      <c r="AMB75" s="131"/>
      <c r="AMC75" s="131"/>
      <c r="AMD75" s="131"/>
      <c r="AME75" s="131"/>
      <c r="AMF75" s="131"/>
      <c r="AMG75" s="131"/>
      <c r="AMH75" s="131"/>
      <c r="AMI75" s="131"/>
      <c r="AMJ75" s="131"/>
      <c r="AMK75" s="131"/>
      <c r="AML75" s="131"/>
      <c r="AMM75" s="131"/>
      <c r="AMN75" s="131"/>
      <c r="AMO75" s="131"/>
      <c r="AMP75" s="131"/>
      <c r="AMQ75" s="131"/>
      <c r="AMR75" s="131"/>
      <c r="AMS75" s="131"/>
      <c r="AMT75" s="131"/>
      <c r="AMU75" s="131"/>
      <c r="AMV75" s="131"/>
      <c r="AMW75" s="131"/>
      <c r="AMX75" s="131"/>
      <c r="AMY75" s="131"/>
      <c r="AMZ75" s="131"/>
      <c r="ANA75" s="131"/>
      <c r="ANB75" s="131"/>
      <c r="ANC75" s="131"/>
      <c r="AND75" s="131"/>
      <c r="ANE75" s="131"/>
      <c r="ANF75" s="131"/>
      <c r="ANG75" s="131"/>
      <c r="ANH75" s="131"/>
      <c r="ANI75" s="131"/>
      <c r="ANJ75" s="131"/>
      <c r="ANK75" s="131"/>
      <c r="ANL75" s="131"/>
      <c r="ANM75" s="131"/>
      <c r="ANN75" s="131"/>
      <c r="ANO75" s="131"/>
      <c r="ANP75" s="131"/>
      <c r="ANQ75" s="131"/>
      <c r="ANR75" s="131"/>
      <c r="ANS75" s="131"/>
      <c r="ANT75" s="131"/>
      <c r="ANU75" s="131"/>
      <c r="ANV75" s="131"/>
      <c r="ANW75" s="131"/>
      <c r="ANX75" s="131"/>
      <c r="ANY75" s="131"/>
      <c r="ANZ75" s="131"/>
      <c r="AOA75" s="131"/>
      <c r="AOB75" s="131"/>
      <c r="AOC75" s="131"/>
      <c r="AOD75" s="131"/>
      <c r="AOE75" s="131"/>
      <c r="AOF75" s="131"/>
      <c r="AOG75" s="131"/>
      <c r="AOH75" s="131"/>
      <c r="AOI75" s="131"/>
      <c r="AOJ75" s="131"/>
      <c r="AOK75" s="131"/>
      <c r="AOL75" s="131"/>
      <c r="AOM75" s="131"/>
      <c r="AON75" s="131"/>
      <c r="AOO75" s="131"/>
      <c r="AOP75" s="131"/>
      <c r="AOQ75" s="131"/>
      <c r="AOR75" s="131"/>
      <c r="AOS75" s="131"/>
      <c r="AOT75" s="131"/>
      <c r="AOU75" s="131"/>
      <c r="AOV75" s="131"/>
      <c r="AOW75" s="131"/>
      <c r="AOX75" s="131"/>
      <c r="AOY75" s="131"/>
      <c r="AOZ75" s="131"/>
      <c r="APA75" s="131"/>
      <c r="APB75" s="131"/>
      <c r="APC75" s="131"/>
      <c r="APD75" s="131"/>
      <c r="APE75" s="131"/>
      <c r="APF75" s="131"/>
      <c r="APG75" s="131"/>
      <c r="APH75" s="131"/>
      <c r="API75" s="131"/>
      <c r="APJ75" s="131"/>
      <c r="APK75" s="131"/>
      <c r="APL75" s="131"/>
      <c r="APM75" s="131"/>
      <c r="APN75" s="131"/>
      <c r="APO75" s="131"/>
      <c r="APP75" s="131"/>
      <c r="APQ75" s="131"/>
      <c r="APR75" s="131"/>
      <c r="APS75" s="131"/>
      <c r="APT75" s="131"/>
      <c r="APU75" s="131"/>
      <c r="APV75" s="131"/>
      <c r="APW75" s="131"/>
      <c r="APX75" s="131"/>
      <c r="APY75" s="131"/>
      <c r="APZ75" s="131"/>
      <c r="AQA75" s="131"/>
      <c r="AQB75" s="131"/>
      <c r="AQC75" s="131"/>
      <c r="AQD75" s="131"/>
      <c r="AQE75" s="131"/>
      <c r="AQF75" s="131"/>
      <c r="AQG75" s="131"/>
      <c r="AQH75" s="131"/>
      <c r="AQI75" s="131"/>
      <c r="AQJ75" s="131"/>
      <c r="AQK75" s="131"/>
      <c r="AQL75" s="131"/>
      <c r="AQM75" s="131"/>
      <c r="AQN75" s="131"/>
      <c r="AQO75" s="131"/>
      <c r="AQP75" s="131"/>
      <c r="AQQ75" s="131"/>
      <c r="AQR75" s="131"/>
      <c r="AQS75" s="131"/>
      <c r="AQT75" s="131"/>
      <c r="AQU75" s="131"/>
      <c r="AQV75" s="131"/>
      <c r="AQW75" s="131"/>
      <c r="AQX75" s="131"/>
      <c r="AQY75" s="131"/>
      <c r="AQZ75" s="131"/>
      <c r="ARA75" s="131"/>
      <c r="ARB75" s="131"/>
      <c r="ARC75" s="131"/>
      <c r="ARD75" s="131"/>
      <c r="ARE75" s="131"/>
      <c r="ARF75" s="131"/>
      <c r="ARG75" s="131"/>
      <c r="ARH75" s="131"/>
      <c r="ARI75" s="131"/>
      <c r="ARJ75" s="131"/>
      <c r="ARK75" s="131"/>
      <c r="ARL75" s="131"/>
      <c r="ARM75" s="131"/>
      <c r="ARN75" s="131"/>
      <c r="ARO75" s="131"/>
      <c r="ARP75" s="131"/>
      <c r="ARQ75" s="131"/>
      <c r="ARR75" s="131"/>
      <c r="ARS75" s="131"/>
      <c r="ART75" s="131"/>
      <c r="ARU75" s="131"/>
      <c r="ARV75" s="131"/>
      <c r="ARW75" s="131"/>
      <c r="ARX75" s="131"/>
      <c r="ARY75" s="131"/>
      <c r="ARZ75" s="131"/>
      <c r="ASA75" s="131"/>
      <c r="ASB75" s="131"/>
      <c r="ASC75" s="131"/>
      <c r="ASD75" s="131"/>
      <c r="ASE75" s="131"/>
      <c r="ASF75" s="131"/>
      <c r="ASG75" s="131"/>
      <c r="ASH75" s="131"/>
      <c r="ASI75" s="131"/>
      <c r="ASJ75" s="131"/>
      <c r="ASK75" s="131"/>
      <c r="ASL75" s="131"/>
      <c r="ASM75" s="131"/>
      <c r="ASN75" s="131"/>
      <c r="ASO75" s="131"/>
      <c r="ASP75" s="131"/>
      <c r="ASQ75" s="131"/>
      <c r="ASR75" s="131"/>
      <c r="ASS75" s="131"/>
      <c r="AST75" s="131"/>
      <c r="ASU75" s="131"/>
      <c r="ASV75" s="131"/>
      <c r="ASW75" s="131"/>
      <c r="ASX75" s="131"/>
      <c r="ASY75" s="131"/>
      <c r="ASZ75" s="131"/>
      <c r="ATA75" s="131"/>
      <c r="ATB75" s="131"/>
      <c r="ATC75" s="131"/>
      <c r="ATD75" s="131"/>
      <c r="ATE75" s="131"/>
      <c r="ATF75" s="131"/>
      <c r="ATG75" s="131"/>
      <c r="ATH75" s="131"/>
      <c r="ATI75" s="131"/>
      <c r="ATJ75" s="131"/>
      <c r="ATK75" s="131"/>
      <c r="ATL75" s="131"/>
      <c r="ATM75" s="131"/>
      <c r="ATN75" s="131"/>
      <c r="ATO75" s="131"/>
      <c r="ATP75" s="131"/>
      <c r="ATQ75" s="131"/>
      <c r="ATR75" s="131"/>
      <c r="ATS75" s="131"/>
      <c r="ATT75" s="131"/>
      <c r="ATU75" s="131"/>
      <c r="ATV75" s="131"/>
      <c r="ATW75" s="131"/>
      <c r="ATX75" s="131"/>
      <c r="ATY75" s="131"/>
      <c r="ATZ75" s="131"/>
      <c r="AUA75" s="131"/>
      <c r="AUB75" s="131"/>
      <c r="AUC75" s="131"/>
      <c r="AUD75" s="131"/>
      <c r="AUE75" s="131"/>
      <c r="AUF75" s="131"/>
      <c r="AUG75" s="131"/>
      <c r="AUH75" s="131"/>
      <c r="AUI75" s="131"/>
      <c r="AUJ75" s="131"/>
      <c r="AUK75" s="131"/>
      <c r="AUL75" s="131"/>
      <c r="AUM75" s="131"/>
      <c r="AUN75" s="131"/>
      <c r="AUO75" s="131"/>
      <c r="AUP75" s="131"/>
      <c r="AUQ75" s="131"/>
      <c r="AUR75" s="131"/>
      <c r="AUS75" s="131"/>
      <c r="AUT75" s="131"/>
      <c r="AUU75" s="131"/>
      <c r="AUV75" s="131"/>
      <c r="AUW75" s="131"/>
      <c r="AUX75" s="131"/>
      <c r="AUY75" s="131"/>
      <c r="AUZ75" s="131"/>
      <c r="AVA75" s="131"/>
      <c r="AVB75" s="131"/>
      <c r="AVC75" s="131"/>
      <c r="AVD75" s="131"/>
      <c r="AVE75" s="131"/>
      <c r="AVF75" s="131"/>
      <c r="AVG75" s="131"/>
      <c r="AVH75" s="131"/>
      <c r="AVI75" s="131"/>
      <c r="AVJ75" s="131"/>
      <c r="AVK75" s="131"/>
      <c r="AVL75" s="131"/>
      <c r="AVM75" s="131"/>
      <c r="AVN75" s="131"/>
      <c r="AVO75" s="131"/>
      <c r="AVP75" s="131"/>
      <c r="AVQ75" s="131"/>
      <c r="AVR75" s="131"/>
      <c r="AVS75" s="131"/>
      <c r="AVT75" s="131"/>
      <c r="AVU75" s="131"/>
      <c r="AVV75" s="131"/>
      <c r="AVW75" s="131"/>
      <c r="AVX75" s="131"/>
      <c r="AVY75" s="131"/>
      <c r="AVZ75" s="131"/>
      <c r="AWA75" s="131"/>
      <c r="AWB75" s="131"/>
      <c r="AWC75" s="131"/>
      <c r="AWD75" s="131"/>
      <c r="AWE75" s="131"/>
      <c r="AWF75" s="131"/>
      <c r="AWG75" s="131"/>
      <c r="AWH75" s="131"/>
      <c r="AWI75" s="131"/>
      <c r="AWJ75" s="131"/>
      <c r="AWK75" s="131"/>
      <c r="AWL75" s="131"/>
      <c r="AWM75" s="131"/>
      <c r="AWN75" s="131"/>
      <c r="AWO75" s="131"/>
      <c r="AWP75" s="131"/>
      <c r="AWQ75" s="131"/>
      <c r="AWR75" s="131"/>
      <c r="AWS75" s="131"/>
      <c r="AWT75" s="131"/>
      <c r="AWU75" s="131"/>
      <c r="AWV75" s="131"/>
      <c r="AWW75" s="131"/>
      <c r="AWX75" s="131"/>
      <c r="AWY75" s="131"/>
      <c r="AWZ75" s="131"/>
      <c r="AXA75" s="131"/>
      <c r="AXB75" s="131"/>
      <c r="AXC75" s="131"/>
      <c r="AXD75" s="131"/>
      <c r="AXE75" s="131"/>
      <c r="AXF75" s="131"/>
      <c r="AXG75" s="131"/>
      <c r="AXH75" s="131"/>
      <c r="AXI75" s="131"/>
      <c r="AXJ75" s="131"/>
      <c r="AXK75" s="131"/>
      <c r="AXL75" s="131"/>
      <c r="AXM75" s="131"/>
      <c r="AXN75" s="131"/>
      <c r="AXO75" s="131"/>
      <c r="AXP75" s="131"/>
      <c r="AXQ75" s="131"/>
      <c r="AXR75" s="131"/>
      <c r="AXS75" s="131"/>
      <c r="AXT75" s="131"/>
      <c r="AXU75" s="131"/>
      <c r="AXV75" s="131"/>
      <c r="AXW75" s="131"/>
      <c r="AXX75" s="131"/>
      <c r="AXY75" s="131"/>
      <c r="AXZ75" s="131"/>
      <c r="AYA75" s="131"/>
      <c r="AYB75" s="131"/>
      <c r="AYC75" s="131"/>
      <c r="AYD75" s="131"/>
      <c r="AYE75" s="131"/>
      <c r="AYF75" s="131"/>
      <c r="AYG75" s="131"/>
      <c r="AYH75" s="131"/>
      <c r="AYI75" s="131"/>
      <c r="AYJ75" s="131"/>
      <c r="AYK75" s="131"/>
      <c r="AYL75" s="131"/>
      <c r="AYM75" s="131"/>
      <c r="AYN75" s="131"/>
      <c r="AYO75" s="131"/>
      <c r="AYP75" s="131"/>
      <c r="AYQ75" s="131"/>
      <c r="AYR75" s="131"/>
      <c r="AYS75" s="131"/>
      <c r="AYT75" s="131"/>
      <c r="AYU75" s="131"/>
      <c r="AYV75" s="131"/>
      <c r="AYW75" s="131"/>
      <c r="AYX75" s="131"/>
      <c r="AYY75" s="131"/>
      <c r="AYZ75" s="131"/>
      <c r="AZA75" s="131"/>
      <c r="AZB75" s="131"/>
      <c r="AZC75" s="131"/>
      <c r="AZD75" s="131"/>
      <c r="AZE75" s="131"/>
      <c r="AZF75" s="131"/>
      <c r="AZG75" s="131"/>
      <c r="AZH75" s="131"/>
      <c r="AZI75" s="131"/>
      <c r="AZJ75" s="131"/>
      <c r="AZK75" s="131"/>
      <c r="AZL75" s="131"/>
      <c r="AZM75" s="131"/>
      <c r="AZN75" s="131"/>
      <c r="AZO75" s="131"/>
      <c r="AZP75" s="131"/>
      <c r="AZQ75" s="131"/>
      <c r="AZR75" s="131"/>
      <c r="AZS75" s="131"/>
      <c r="AZT75" s="131"/>
      <c r="AZU75" s="131"/>
      <c r="AZV75" s="131"/>
      <c r="AZW75" s="131"/>
      <c r="AZX75" s="131"/>
      <c r="AZY75" s="131"/>
      <c r="AZZ75" s="131"/>
      <c r="BAA75" s="131"/>
      <c r="BAB75" s="131"/>
      <c r="BAC75" s="131"/>
      <c r="BAD75" s="131"/>
      <c r="BAE75" s="131"/>
      <c r="BAF75" s="131"/>
      <c r="BAG75" s="131"/>
      <c r="BAH75" s="131"/>
      <c r="BAI75" s="131"/>
      <c r="BAJ75" s="131"/>
      <c r="BAK75" s="131"/>
      <c r="BAL75" s="131"/>
      <c r="BAM75" s="131"/>
      <c r="BAN75" s="131"/>
      <c r="BAO75" s="131"/>
      <c r="BAP75" s="131"/>
      <c r="BAQ75" s="131"/>
      <c r="BAR75" s="131"/>
      <c r="BAS75" s="131"/>
      <c r="BAT75" s="131"/>
      <c r="BAU75" s="131"/>
      <c r="BAV75" s="131"/>
      <c r="BAW75" s="131"/>
      <c r="BAX75" s="131"/>
      <c r="BAY75" s="131"/>
      <c r="BAZ75" s="131"/>
      <c r="BBA75" s="131"/>
      <c r="BBB75" s="131"/>
      <c r="BBC75" s="131"/>
      <c r="BBD75" s="131"/>
      <c r="BBE75" s="131"/>
      <c r="BBF75" s="131"/>
      <c r="BBG75" s="131"/>
      <c r="BBH75" s="131"/>
      <c r="BBI75" s="131"/>
      <c r="BBJ75" s="131"/>
      <c r="BBK75" s="131"/>
      <c r="BBL75" s="131"/>
      <c r="BBM75" s="131"/>
      <c r="BBN75" s="131"/>
      <c r="BBO75" s="131"/>
      <c r="BBP75" s="131"/>
      <c r="BBQ75" s="131"/>
      <c r="BBR75" s="131"/>
      <c r="BBS75" s="131"/>
      <c r="BBT75" s="131"/>
      <c r="BBU75" s="131"/>
      <c r="BBV75" s="131"/>
      <c r="BBW75" s="131"/>
      <c r="BBX75" s="131"/>
      <c r="BBY75" s="131"/>
      <c r="BBZ75" s="131"/>
      <c r="BCA75" s="131"/>
      <c r="BCB75" s="131"/>
      <c r="BCC75" s="131"/>
      <c r="BCD75" s="131"/>
      <c r="BCE75" s="131"/>
      <c r="BCF75" s="131"/>
      <c r="BCG75" s="131"/>
      <c r="BCH75" s="131"/>
      <c r="BCI75" s="131"/>
      <c r="BCJ75" s="131"/>
      <c r="BCK75" s="131"/>
      <c r="BCL75" s="131"/>
      <c r="BCM75" s="131"/>
      <c r="BCN75" s="131"/>
      <c r="BCO75" s="131"/>
      <c r="BCP75" s="131"/>
      <c r="BCQ75" s="131"/>
      <c r="BCR75" s="131"/>
      <c r="BCS75" s="131"/>
      <c r="BCT75" s="131"/>
      <c r="BCU75" s="131"/>
      <c r="BCV75" s="131"/>
      <c r="BCW75" s="131"/>
      <c r="BCX75" s="131"/>
      <c r="BCY75" s="131"/>
      <c r="BCZ75" s="131"/>
      <c r="BDA75" s="131"/>
      <c r="BDB75" s="131"/>
      <c r="BDC75" s="131"/>
      <c r="BDD75" s="131"/>
      <c r="BDE75" s="131"/>
      <c r="BDF75" s="131"/>
      <c r="BDG75" s="131"/>
      <c r="BDH75" s="131"/>
      <c r="BDI75" s="131"/>
      <c r="BDJ75" s="131"/>
      <c r="BDK75" s="131"/>
      <c r="BDL75" s="131"/>
      <c r="BDM75" s="131"/>
      <c r="BDN75" s="131"/>
      <c r="BDO75" s="131"/>
      <c r="BDP75" s="131"/>
      <c r="BDQ75" s="131"/>
      <c r="BDR75" s="131"/>
      <c r="BDS75" s="131"/>
      <c r="BDT75" s="131"/>
      <c r="BDU75" s="131"/>
      <c r="BDV75" s="131"/>
      <c r="BDW75" s="131"/>
      <c r="BDX75" s="131"/>
      <c r="BDY75" s="131"/>
      <c r="BDZ75" s="131"/>
      <c r="BEA75" s="131"/>
      <c r="BEB75" s="131"/>
      <c r="BEC75" s="131"/>
      <c r="BED75" s="131"/>
      <c r="BEE75" s="131"/>
      <c r="BEF75" s="131"/>
      <c r="BEG75" s="131"/>
      <c r="BEH75" s="131"/>
      <c r="BEI75" s="131"/>
      <c r="BEJ75" s="131"/>
      <c r="BEK75" s="131"/>
      <c r="BEL75" s="131"/>
      <c r="BEM75" s="131"/>
      <c r="BEN75" s="131"/>
      <c r="BEO75" s="131"/>
      <c r="BEP75" s="131"/>
      <c r="BEQ75" s="131"/>
      <c r="BER75" s="131"/>
      <c r="BES75" s="131"/>
      <c r="BET75" s="131"/>
      <c r="BEU75" s="131"/>
      <c r="BEV75" s="131"/>
      <c r="BEW75" s="131"/>
      <c r="BEX75" s="131"/>
      <c r="BEY75" s="131"/>
      <c r="BEZ75" s="131"/>
      <c r="BFA75" s="131"/>
      <c r="BFB75" s="131"/>
      <c r="BFC75" s="131"/>
      <c r="BFD75" s="131"/>
      <c r="BFE75" s="131"/>
      <c r="BFF75" s="131"/>
      <c r="BFG75" s="131"/>
      <c r="BFH75" s="131"/>
      <c r="BFI75" s="131"/>
      <c r="BFJ75" s="131"/>
      <c r="BFK75" s="131"/>
      <c r="BFL75" s="131"/>
      <c r="BFM75" s="131"/>
      <c r="BFN75" s="131"/>
      <c r="BFO75" s="131"/>
      <c r="BFP75" s="131"/>
      <c r="BFQ75" s="131"/>
      <c r="BFR75" s="131"/>
      <c r="BFS75" s="131"/>
      <c r="BFT75" s="131"/>
      <c r="BFU75" s="131"/>
      <c r="BFV75" s="131"/>
      <c r="BFW75" s="131"/>
      <c r="BFX75" s="131"/>
      <c r="BFY75" s="131"/>
      <c r="BFZ75" s="131"/>
      <c r="BGA75" s="131"/>
      <c r="BGB75" s="131"/>
      <c r="BGC75" s="131"/>
      <c r="BGD75" s="131"/>
      <c r="BGE75" s="131"/>
      <c r="BGF75" s="131"/>
      <c r="BGG75" s="131"/>
      <c r="BGH75" s="131"/>
      <c r="BGI75" s="131"/>
      <c r="BGJ75" s="131"/>
      <c r="BGK75" s="131"/>
      <c r="BGL75" s="131"/>
      <c r="BGM75" s="131"/>
      <c r="BGN75" s="131"/>
      <c r="BGO75" s="131"/>
      <c r="BGP75" s="131"/>
      <c r="BGQ75" s="131"/>
      <c r="BGR75" s="131"/>
      <c r="BGS75" s="131"/>
      <c r="BGT75" s="131"/>
      <c r="BGU75" s="131"/>
      <c r="BGV75" s="131"/>
      <c r="BGW75" s="131"/>
      <c r="BGX75" s="131"/>
      <c r="BGY75" s="131"/>
      <c r="BGZ75" s="131"/>
      <c r="BHA75" s="131"/>
      <c r="BHB75" s="131"/>
      <c r="BHC75" s="131"/>
      <c r="BHD75" s="131"/>
      <c r="BHE75" s="131"/>
      <c r="BHF75" s="131"/>
      <c r="BHG75" s="131"/>
      <c r="BHH75" s="131"/>
      <c r="BHI75" s="131"/>
      <c r="BHJ75" s="131"/>
      <c r="BHK75" s="131"/>
      <c r="BHL75" s="131"/>
      <c r="BHM75" s="131"/>
      <c r="BHN75" s="131"/>
      <c r="BHO75" s="131"/>
      <c r="BHP75" s="131"/>
      <c r="BHQ75" s="131"/>
      <c r="BHR75" s="131"/>
      <c r="BHS75" s="131"/>
      <c r="BHT75" s="131"/>
      <c r="BHU75" s="131"/>
      <c r="BHV75" s="131"/>
      <c r="BHW75" s="131"/>
      <c r="BHX75" s="131"/>
      <c r="BHY75" s="131"/>
      <c r="BHZ75" s="131"/>
      <c r="BIA75" s="131"/>
      <c r="BIB75" s="131"/>
      <c r="BIC75" s="131"/>
      <c r="BID75" s="131"/>
      <c r="BIE75" s="131"/>
      <c r="BIF75" s="131"/>
      <c r="BIG75" s="131"/>
      <c r="BIH75" s="131"/>
      <c r="BII75" s="131"/>
      <c r="BIJ75" s="131"/>
      <c r="BIK75" s="131"/>
      <c r="BIL75" s="131"/>
      <c r="BIM75" s="131"/>
      <c r="BIN75" s="131"/>
      <c r="BIO75" s="131"/>
      <c r="BIP75" s="131"/>
      <c r="BIQ75" s="131"/>
      <c r="BIR75" s="131"/>
      <c r="BIS75" s="131"/>
      <c r="BIT75" s="131"/>
      <c r="BIU75" s="131"/>
      <c r="BIV75" s="131"/>
      <c r="BIW75" s="131"/>
      <c r="BIX75" s="131"/>
      <c r="BIY75" s="131"/>
      <c r="BIZ75" s="131"/>
      <c r="BJA75" s="131"/>
      <c r="BJB75" s="131"/>
      <c r="BJC75" s="131"/>
      <c r="BJD75" s="131"/>
      <c r="BJE75" s="131"/>
      <c r="BJF75" s="131"/>
      <c r="BJG75" s="131"/>
      <c r="BJH75" s="131"/>
      <c r="BJI75" s="131"/>
      <c r="BJJ75" s="131"/>
      <c r="BJK75" s="131"/>
      <c r="BJL75" s="131"/>
      <c r="BJM75" s="131"/>
      <c r="BJN75" s="131"/>
      <c r="BJO75" s="131"/>
      <c r="BJP75" s="131"/>
      <c r="BJQ75" s="131"/>
      <c r="BJR75" s="131"/>
      <c r="BJS75" s="131"/>
      <c r="BJT75" s="131"/>
      <c r="BJU75" s="131"/>
      <c r="BJV75" s="131"/>
      <c r="BJW75" s="131"/>
      <c r="BJX75" s="131"/>
      <c r="BJY75" s="131"/>
      <c r="BJZ75" s="131"/>
      <c r="BKA75" s="131"/>
      <c r="BKB75" s="131"/>
      <c r="BKC75" s="131"/>
      <c r="BKD75" s="131"/>
      <c r="BKE75" s="131"/>
      <c r="BKF75" s="131"/>
      <c r="BKG75" s="131"/>
      <c r="BKH75" s="131"/>
      <c r="BKI75" s="131"/>
      <c r="BKJ75" s="131"/>
      <c r="BKK75" s="131"/>
      <c r="BKL75" s="131"/>
      <c r="BKM75" s="131"/>
      <c r="BKN75" s="131"/>
      <c r="BKO75" s="131"/>
      <c r="BKP75" s="131"/>
      <c r="BKQ75" s="131"/>
      <c r="BKR75" s="131"/>
      <c r="BKS75" s="131"/>
      <c r="BKT75" s="131"/>
      <c r="BKU75" s="131"/>
      <c r="BKV75" s="131"/>
      <c r="BKW75" s="131"/>
      <c r="BKX75" s="131"/>
      <c r="BKY75" s="131"/>
      <c r="BKZ75" s="131"/>
      <c r="BLA75" s="131"/>
      <c r="BLB75" s="131"/>
      <c r="BLC75" s="131"/>
      <c r="BLD75" s="131"/>
      <c r="BLE75" s="131"/>
      <c r="BLF75" s="131"/>
      <c r="BLG75" s="131"/>
      <c r="BLH75" s="131"/>
      <c r="BLI75" s="131"/>
      <c r="BLJ75" s="131"/>
      <c r="BLK75" s="131"/>
      <c r="BLL75" s="131"/>
      <c r="BLM75" s="131"/>
      <c r="BLN75" s="131"/>
      <c r="BLO75" s="131"/>
      <c r="BLP75" s="131"/>
      <c r="BLQ75" s="131"/>
      <c r="BLR75" s="131"/>
      <c r="BLS75" s="131"/>
      <c r="BLT75" s="131"/>
      <c r="BLU75" s="131"/>
      <c r="BLV75" s="131"/>
      <c r="BLW75" s="131"/>
      <c r="BLX75" s="131"/>
      <c r="BLY75" s="131"/>
      <c r="BLZ75" s="131"/>
      <c r="BMA75" s="131"/>
      <c r="BMB75" s="131"/>
      <c r="BMC75" s="131"/>
      <c r="BMD75" s="131"/>
      <c r="BME75" s="131"/>
      <c r="BMF75" s="131"/>
      <c r="BMG75" s="131"/>
      <c r="BMH75" s="131"/>
      <c r="BMI75" s="131"/>
      <c r="BMJ75" s="131"/>
      <c r="BMK75" s="131"/>
      <c r="BML75" s="131"/>
      <c r="BMM75" s="131"/>
      <c r="BMN75" s="131"/>
      <c r="BMO75" s="131"/>
      <c r="BMP75" s="131"/>
      <c r="BMQ75" s="131"/>
      <c r="BMR75" s="131"/>
      <c r="BMS75" s="131"/>
      <c r="BMT75" s="131"/>
      <c r="BMU75" s="131"/>
      <c r="BMV75" s="131"/>
      <c r="BMW75" s="131"/>
      <c r="BMX75" s="131"/>
      <c r="BMY75" s="131"/>
      <c r="BMZ75" s="131"/>
      <c r="BNA75" s="131"/>
      <c r="BNB75" s="131"/>
      <c r="BNC75" s="131"/>
      <c r="BND75" s="131"/>
      <c r="BNE75" s="131"/>
      <c r="BNF75" s="131"/>
      <c r="BNG75" s="131"/>
      <c r="BNH75" s="131"/>
      <c r="BNI75" s="131"/>
      <c r="BNJ75" s="131"/>
      <c r="BNK75" s="131"/>
      <c r="BNL75" s="131"/>
      <c r="BNM75" s="131"/>
      <c r="BNN75" s="131"/>
      <c r="BNO75" s="131"/>
      <c r="BNP75" s="131"/>
      <c r="BNQ75" s="131"/>
      <c r="BNR75" s="131"/>
      <c r="BNS75" s="131"/>
      <c r="BNT75" s="131"/>
      <c r="BNU75" s="131"/>
      <c r="BNV75" s="131"/>
      <c r="BNW75" s="131"/>
      <c r="BNX75" s="131"/>
      <c r="BNY75" s="131"/>
      <c r="BNZ75" s="131"/>
      <c r="BOA75" s="131"/>
      <c r="BOB75" s="131"/>
      <c r="BOC75" s="131"/>
      <c r="BOD75" s="131"/>
      <c r="BOE75" s="131"/>
      <c r="BOF75" s="131"/>
      <c r="BOG75" s="131"/>
      <c r="BOH75" s="131"/>
      <c r="BOI75" s="131"/>
      <c r="BOJ75" s="131"/>
      <c r="BOK75" s="131"/>
      <c r="BOL75" s="131"/>
      <c r="BOM75" s="131"/>
      <c r="BON75" s="131"/>
      <c r="BOO75" s="131"/>
      <c r="BOP75" s="131"/>
      <c r="BOQ75" s="131"/>
      <c r="BOR75" s="131"/>
      <c r="BOS75" s="131"/>
      <c r="BOT75" s="131"/>
      <c r="BOU75" s="131"/>
      <c r="BOV75" s="131"/>
      <c r="BOW75" s="131"/>
      <c r="BOX75" s="131"/>
      <c r="BOY75" s="131"/>
      <c r="BOZ75" s="131"/>
      <c r="BPA75" s="131"/>
      <c r="BPB75" s="131"/>
      <c r="BPC75" s="131"/>
      <c r="BPD75" s="131"/>
      <c r="BPE75" s="131"/>
      <c r="BPF75" s="131"/>
      <c r="BPG75" s="131"/>
      <c r="BPH75" s="131"/>
      <c r="BPI75" s="131"/>
      <c r="BPJ75" s="131"/>
      <c r="BPK75" s="131"/>
      <c r="BPL75" s="131"/>
      <c r="BPM75" s="131"/>
      <c r="BPN75" s="131"/>
      <c r="BPO75" s="131"/>
      <c r="BPP75" s="131"/>
      <c r="BPQ75" s="131"/>
      <c r="BPR75" s="131"/>
      <c r="BPS75" s="131"/>
      <c r="BPT75" s="131"/>
      <c r="BPU75" s="131"/>
      <c r="BPV75" s="131"/>
      <c r="BPW75" s="131"/>
      <c r="BPX75" s="131"/>
      <c r="BPY75" s="131"/>
      <c r="BPZ75" s="131"/>
      <c r="BQA75" s="131"/>
      <c r="BQB75" s="131"/>
      <c r="BQC75" s="131"/>
      <c r="BQD75" s="131"/>
      <c r="BQE75" s="131"/>
      <c r="BQF75" s="131"/>
      <c r="BQG75" s="131"/>
      <c r="BQH75" s="131"/>
      <c r="BQI75" s="131"/>
      <c r="BQJ75" s="131"/>
      <c r="BQK75" s="131"/>
      <c r="BQL75" s="131"/>
      <c r="BQM75" s="131"/>
      <c r="BQN75" s="131"/>
      <c r="BQO75" s="131"/>
      <c r="BQP75" s="131"/>
      <c r="BQQ75" s="131"/>
      <c r="BQR75" s="131"/>
      <c r="BQS75" s="131"/>
      <c r="BQT75" s="131"/>
      <c r="BQU75" s="131"/>
      <c r="BQV75" s="131"/>
      <c r="BQW75" s="131"/>
      <c r="BQX75" s="131"/>
      <c r="BQY75" s="131"/>
      <c r="BQZ75" s="131"/>
      <c r="BRA75" s="131"/>
      <c r="BRB75" s="131"/>
      <c r="BRC75" s="131"/>
      <c r="BRD75" s="131"/>
      <c r="BRE75" s="131"/>
      <c r="BRF75" s="131"/>
      <c r="BRG75" s="131"/>
      <c r="BRH75" s="131"/>
      <c r="BRI75" s="131"/>
      <c r="BRJ75" s="131"/>
      <c r="BRK75" s="131"/>
      <c r="BRL75" s="131"/>
      <c r="BRM75" s="131"/>
      <c r="BRN75" s="131"/>
      <c r="BRO75" s="131"/>
      <c r="BRP75" s="131"/>
      <c r="BRQ75" s="131"/>
      <c r="BRR75" s="131"/>
      <c r="BRS75" s="131"/>
      <c r="BRT75" s="131"/>
      <c r="BRU75" s="131"/>
      <c r="BRV75" s="131"/>
      <c r="BRW75" s="131"/>
      <c r="BRX75" s="131"/>
      <c r="BRY75" s="131"/>
      <c r="BRZ75" s="131"/>
      <c r="BSA75" s="131"/>
      <c r="BSB75" s="131"/>
      <c r="BSC75" s="131"/>
      <c r="BSD75" s="131"/>
      <c r="BSE75" s="131"/>
      <c r="BSF75" s="131"/>
      <c r="BSG75" s="131"/>
      <c r="BSH75" s="131"/>
      <c r="BSI75" s="131"/>
      <c r="BSJ75" s="131"/>
      <c r="BSK75" s="131"/>
      <c r="BSL75" s="131"/>
      <c r="BSM75" s="131"/>
      <c r="BSN75" s="131"/>
      <c r="BSO75" s="131"/>
      <c r="BSP75" s="131"/>
      <c r="BSQ75" s="131"/>
      <c r="BSR75" s="131"/>
      <c r="BSS75" s="131"/>
      <c r="BST75" s="131"/>
      <c r="BSU75" s="131"/>
      <c r="BSV75" s="131"/>
      <c r="BSW75" s="131"/>
      <c r="BSX75" s="131"/>
      <c r="BSY75" s="131"/>
      <c r="BSZ75" s="131"/>
      <c r="BTA75" s="131"/>
      <c r="BTB75" s="131"/>
      <c r="BTC75" s="131"/>
      <c r="BTD75" s="131"/>
      <c r="BTE75" s="131"/>
      <c r="BTF75" s="131"/>
      <c r="BTG75" s="131"/>
      <c r="BTH75" s="131"/>
      <c r="BTI75" s="131"/>
      <c r="BTJ75" s="131"/>
      <c r="BTK75" s="131"/>
      <c r="BTL75" s="131"/>
      <c r="BTM75" s="131"/>
      <c r="BTN75" s="131"/>
      <c r="BTO75" s="131"/>
      <c r="BTP75" s="131"/>
      <c r="BTQ75" s="131"/>
      <c r="BTR75" s="131"/>
      <c r="BTS75" s="131"/>
      <c r="BTT75" s="131"/>
      <c r="BTU75" s="131"/>
      <c r="BTV75" s="131"/>
      <c r="BTW75" s="131"/>
      <c r="BTX75" s="131"/>
      <c r="BTY75" s="131"/>
      <c r="BTZ75" s="131"/>
      <c r="BUA75" s="131"/>
      <c r="BUB75" s="131"/>
      <c r="BUC75" s="131"/>
      <c r="BUD75" s="131"/>
      <c r="BUE75" s="131"/>
      <c r="BUF75" s="131"/>
      <c r="BUG75" s="131"/>
      <c r="BUH75" s="131"/>
      <c r="BUI75" s="131"/>
      <c r="BUJ75" s="131"/>
      <c r="BUK75" s="131"/>
      <c r="BUL75" s="131"/>
      <c r="BUM75" s="131"/>
      <c r="BUN75" s="131"/>
      <c r="BUO75" s="131"/>
      <c r="BUP75" s="131"/>
      <c r="BUQ75" s="131"/>
      <c r="BUR75" s="131"/>
      <c r="BUS75" s="131"/>
      <c r="BUT75" s="131"/>
      <c r="BUU75" s="131"/>
      <c r="BUV75" s="131"/>
      <c r="BUW75" s="131"/>
      <c r="BUX75" s="131"/>
      <c r="BUY75" s="131"/>
      <c r="BUZ75" s="131"/>
      <c r="BVA75" s="131"/>
      <c r="BVB75" s="131"/>
      <c r="BVC75" s="131"/>
      <c r="BVD75" s="131"/>
      <c r="BVE75" s="131"/>
      <c r="BVF75" s="131"/>
      <c r="BVG75" s="131"/>
      <c r="BVH75" s="131"/>
      <c r="BVI75" s="131"/>
      <c r="BVJ75" s="131"/>
      <c r="BVK75" s="131"/>
      <c r="BVL75" s="131"/>
      <c r="BVM75" s="131"/>
      <c r="BVN75" s="131"/>
      <c r="BVO75" s="131"/>
      <c r="BVP75" s="131"/>
      <c r="BVQ75" s="131"/>
      <c r="BVR75" s="131"/>
      <c r="BVS75" s="131"/>
      <c r="BVT75" s="131"/>
      <c r="BVU75" s="131"/>
      <c r="BVV75" s="131"/>
      <c r="BVW75" s="131"/>
      <c r="BVX75" s="131"/>
      <c r="BVY75" s="131"/>
      <c r="BVZ75" s="131"/>
      <c r="BWA75" s="131"/>
      <c r="BWB75" s="131"/>
      <c r="BWC75" s="131"/>
      <c r="BWD75" s="131"/>
      <c r="BWE75" s="131"/>
      <c r="BWF75" s="131"/>
      <c r="BWG75" s="131"/>
      <c r="BWH75" s="131"/>
      <c r="BWI75" s="131"/>
      <c r="BWJ75" s="131"/>
      <c r="BWK75" s="131"/>
      <c r="BWL75" s="131"/>
      <c r="BWM75" s="131"/>
      <c r="BWN75" s="131"/>
      <c r="BWO75" s="131"/>
      <c r="BWP75" s="131"/>
      <c r="BWQ75" s="131"/>
      <c r="BWR75" s="131"/>
      <c r="BWS75" s="131"/>
      <c r="BWT75" s="131"/>
      <c r="BWU75" s="131"/>
      <c r="BWV75" s="131"/>
      <c r="BWW75" s="131"/>
      <c r="BWX75" s="131"/>
      <c r="BWY75" s="131"/>
      <c r="BWZ75" s="131"/>
      <c r="BXA75" s="131"/>
      <c r="BXB75" s="131"/>
      <c r="BXC75" s="131"/>
      <c r="BXD75" s="131"/>
      <c r="BXE75" s="131"/>
      <c r="BXF75" s="131"/>
      <c r="BXG75" s="131"/>
      <c r="BXH75" s="131"/>
      <c r="BXI75" s="131"/>
      <c r="BXJ75" s="131"/>
      <c r="BXK75" s="131"/>
      <c r="BXL75" s="131"/>
      <c r="BXM75" s="131"/>
      <c r="BXN75" s="131"/>
      <c r="BXO75" s="131"/>
      <c r="BXP75" s="131"/>
      <c r="BXQ75" s="131"/>
      <c r="BXR75" s="131"/>
      <c r="BXS75" s="131"/>
      <c r="BXT75" s="131"/>
      <c r="BXU75" s="131"/>
      <c r="BXV75" s="131"/>
      <c r="BXW75" s="131"/>
      <c r="BXX75" s="131"/>
      <c r="BXY75" s="131"/>
      <c r="BXZ75" s="131"/>
      <c r="BYA75" s="131"/>
      <c r="BYB75" s="131"/>
      <c r="BYC75" s="131"/>
      <c r="BYD75" s="131"/>
      <c r="BYE75" s="131"/>
      <c r="BYF75" s="131"/>
      <c r="BYG75" s="131"/>
      <c r="BYH75" s="131"/>
      <c r="BYI75" s="131"/>
      <c r="BYJ75" s="131"/>
      <c r="BYK75" s="131"/>
      <c r="BYL75" s="131"/>
      <c r="BYM75" s="131"/>
      <c r="BYN75" s="131"/>
      <c r="BYO75" s="131"/>
      <c r="BYP75" s="131"/>
      <c r="BYQ75" s="131"/>
      <c r="BYR75" s="131"/>
      <c r="BYS75" s="131"/>
      <c r="BYT75" s="131"/>
      <c r="BYU75" s="131"/>
      <c r="BYV75" s="131"/>
      <c r="BYW75" s="131"/>
      <c r="BYX75" s="131"/>
      <c r="BYY75" s="131"/>
      <c r="BYZ75" s="131"/>
      <c r="BZA75" s="131"/>
      <c r="BZB75" s="131"/>
      <c r="BZC75" s="131"/>
      <c r="BZD75" s="131"/>
      <c r="BZE75" s="131"/>
      <c r="BZF75" s="131"/>
      <c r="BZG75" s="131"/>
      <c r="BZH75" s="131"/>
      <c r="BZI75" s="131"/>
      <c r="BZJ75" s="131"/>
      <c r="BZK75" s="131"/>
      <c r="BZL75" s="131"/>
      <c r="BZM75" s="131"/>
      <c r="BZN75" s="131"/>
      <c r="BZO75" s="131"/>
      <c r="BZP75" s="131"/>
      <c r="BZQ75" s="131"/>
      <c r="BZR75" s="131"/>
      <c r="BZS75" s="131"/>
      <c r="BZT75" s="131"/>
      <c r="BZU75" s="131"/>
      <c r="BZV75" s="131"/>
      <c r="BZW75" s="131"/>
      <c r="BZX75" s="131"/>
      <c r="BZY75" s="131"/>
      <c r="BZZ75" s="131"/>
      <c r="CAA75" s="131"/>
      <c r="CAB75" s="131"/>
      <c r="CAC75" s="131"/>
      <c r="CAD75" s="131"/>
      <c r="CAE75" s="131"/>
      <c r="CAF75" s="131"/>
      <c r="CAG75" s="131"/>
      <c r="CAH75" s="131"/>
      <c r="CAI75" s="131"/>
      <c r="CAJ75" s="131"/>
      <c r="CAK75" s="131"/>
      <c r="CAL75" s="131"/>
      <c r="CAM75" s="131"/>
      <c r="CAN75" s="131"/>
      <c r="CAO75" s="131"/>
      <c r="CAP75" s="131"/>
      <c r="CAQ75" s="131"/>
      <c r="CAR75" s="131"/>
      <c r="CAS75" s="131"/>
      <c r="CAT75" s="131"/>
      <c r="CAU75" s="131"/>
      <c r="CAV75" s="131"/>
      <c r="CAW75" s="131"/>
      <c r="CAX75" s="131"/>
      <c r="CAY75" s="131"/>
      <c r="CAZ75" s="131"/>
      <c r="CBA75" s="131"/>
      <c r="CBB75" s="131"/>
      <c r="CBC75" s="131"/>
      <c r="CBD75" s="131"/>
      <c r="CBE75" s="131"/>
      <c r="CBF75" s="131"/>
      <c r="CBG75" s="131"/>
      <c r="CBH75" s="131"/>
      <c r="CBI75" s="131"/>
      <c r="CBJ75" s="131"/>
      <c r="CBK75" s="131"/>
      <c r="CBL75" s="131"/>
      <c r="CBM75" s="131"/>
      <c r="CBN75" s="131"/>
      <c r="CBO75" s="131"/>
      <c r="CBP75" s="131"/>
      <c r="CBQ75" s="131"/>
      <c r="CBR75" s="131"/>
      <c r="CBS75" s="131"/>
      <c r="CBT75" s="131"/>
      <c r="CBU75" s="131"/>
      <c r="CBV75" s="131"/>
      <c r="CBW75" s="131"/>
      <c r="CBX75" s="131"/>
      <c r="CBY75" s="131"/>
      <c r="CBZ75" s="131"/>
      <c r="CCA75" s="131"/>
      <c r="CCB75" s="131"/>
      <c r="CCC75" s="131"/>
      <c r="CCD75" s="131"/>
      <c r="CCE75" s="131"/>
      <c r="CCF75" s="131"/>
      <c r="CCG75" s="131"/>
      <c r="CCH75" s="131"/>
      <c r="CCI75" s="131"/>
      <c r="CCJ75" s="131"/>
      <c r="CCK75" s="131"/>
      <c r="CCL75" s="131"/>
      <c r="CCM75" s="131"/>
      <c r="CCN75" s="131"/>
      <c r="CCO75" s="131"/>
      <c r="CCP75" s="131"/>
      <c r="CCQ75" s="131"/>
      <c r="CCR75" s="131"/>
      <c r="CCS75" s="131"/>
      <c r="CCT75" s="131"/>
      <c r="CCU75" s="131"/>
      <c r="CCV75" s="131"/>
      <c r="CCW75" s="131"/>
      <c r="CCX75" s="131"/>
      <c r="CCY75" s="131"/>
      <c r="CCZ75" s="131"/>
      <c r="CDA75" s="131"/>
      <c r="CDB75" s="131"/>
      <c r="CDC75" s="131"/>
      <c r="CDD75" s="131"/>
      <c r="CDE75" s="131"/>
      <c r="CDF75" s="131"/>
      <c r="CDG75" s="131"/>
      <c r="CDH75" s="131"/>
      <c r="CDI75" s="131"/>
      <c r="CDJ75" s="131"/>
      <c r="CDK75" s="131"/>
      <c r="CDL75" s="131"/>
      <c r="CDM75" s="131"/>
      <c r="CDN75" s="131"/>
      <c r="CDO75" s="131"/>
      <c r="CDP75" s="131"/>
      <c r="CDQ75" s="131"/>
      <c r="CDR75" s="131"/>
      <c r="CDS75" s="131"/>
      <c r="CDT75" s="131"/>
      <c r="CDU75" s="131"/>
      <c r="CDV75" s="131"/>
      <c r="CDW75" s="131"/>
      <c r="CDX75" s="131"/>
      <c r="CDY75" s="131"/>
      <c r="CDZ75" s="131"/>
      <c r="CEA75" s="131"/>
      <c r="CEB75" s="131"/>
      <c r="CEC75" s="131"/>
      <c r="CED75" s="131"/>
      <c r="CEE75" s="131"/>
      <c r="CEF75" s="131"/>
      <c r="CEG75" s="131"/>
      <c r="CEH75" s="131"/>
      <c r="CEI75" s="131"/>
      <c r="CEJ75" s="131"/>
      <c r="CEK75" s="131"/>
      <c r="CEL75" s="131"/>
      <c r="CEM75" s="131"/>
      <c r="CEN75" s="131"/>
      <c r="CEO75" s="131"/>
      <c r="CEP75" s="131"/>
      <c r="CEQ75" s="131"/>
      <c r="CER75" s="131"/>
      <c r="CES75" s="131"/>
      <c r="CET75" s="131"/>
      <c r="CEU75" s="131"/>
      <c r="CEV75" s="131"/>
      <c r="CEW75" s="131"/>
      <c r="CEX75" s="131"/>
      <c r="CEY75" s="131"/>
      <c r="CEZ75" s="131"/>
      <c r="CFA75" s="131"/>
      <c r="CFB75" s="131"/>
      <c r="CFC75" s="131"/>
      <c r="CFD75" s="131"/>
      <c r="CFE75" s="131"/>
      <c r="CFF75" s="131"/>
      <c r="CFG75" s="131"/>
      <c r="CFH75" s="131"/>
      <c r="CFI75" s="131"/>
      <c r="CFJ75" s="131"/>
      <c r="CFK75" s="131"/>
      <c r="CFL75" s="131"/>
      <c r="CFM75" s="131"/>
      <c r="CFN75" s="131"/>
      <c r="CFO75" s="131"/>
      <c r="CFP75" s="131"/>
      <c r="CFQ75" s="131"/>
      <c r="CFR75" s="131"/>
      <c r="CFS75" s="131"/>
      <c r="CFT75" s="131"/>
      <c r="CFU75" s="131"/>
      <c r="CFV75" s="131"/>
      <c r="CFW75" s="131"/>
      <c r="CFX75" s="131"/>
      <c r="CFY75" s="131"/>
      <c r="CFZ75" s="131"/>
      <c r="CGA75" s="131"/>
      <c r="CGB75" s="131"/>
      <c r="CGC75" s="131"/>
      <c r="CGD75" s="131"/>
      <c r="CGE75" s="131"/>
      <c r="CGF75" s="131"/>
      <c r="CGG75" s="131"/>
      <c r="CGH75" s="131"/>
      <c r="CGI75" s="131"/>
      <c r="CGJ75" s="131"/>
      <c r="CGK75" s="131"/>
      <c r="CGL75" s="131"/>
      <c r="CGM75" s="131"/>
      <c r="CGN75" s="131"/>
      <c r="CGO75" s="131"/>
      <c r="CGP75" s="131"/>
      <c r="CGQ75" s="131"/>
      <c r="CGR75" s="131"/>
      <c r="CGS75" s="131"/>
      <c r="CGT75" s="131"/>
      <c r="CGU75" s="131"/>
      <c r="CGV75" s="131"/>
      <c r="CGW75" s="131"/>
      <c r="CGX75" s="131"/>
      <c r="CGY75" s="131"/>
      <c r="CGZ75" s="131"/>
      <c r="CHA75" s="131"/>
      <c r="CHB75" s="131"/>
      <c r="CHC75" s="131"/>
      <c r="CHD75" s="131"/>
      <c r="CHE75" s="131"/>
      <c r="CHF75" s="131"/>
      <c r="CHG75" s="131"/>
      <c r="CHH75" s="131"/>
      <c r="CHI75" s="131"/>
      <c r="CHJ75" s="131"/>
      <c r="CHK75" s="131"/>
      <c r="CHL75" s="131"/>
      <c r="CHM75" s="131"/>
      <c r="CHN75" s="131"/>
      <c r="CHO75" s="131"/>
      <c r="CHP75" s="131"/>
      <c r="CHQ75" s="131"/>
      <c r="CHR75" s="131"/>
      <c r="CHS75" s="131"/>
      <c r="CHT75" s="131"/>
      <c r="CHU75" s="131"/>
      <c r="CHV75" s="131"/>
      <c r="CHW75" s="131"/>
      <c r="CHX75" s="131"/>
      <c r="CHY75" s="131"/>
      <c r="CHZ75" s="131"/>
      <c r="CIA75" s="131"/>
      <c r="CIB75" s="131"/>
      <c r="CIC75" s="131"/>
      <c r="CID75" s="131"/>
      <c r="CIE75" s="131"/>
      <c r="CIF75" s="131"/>
      <c r="CIG75" s="131"/>
      <c r="CIH75" s="131"/>
      <c r="CII75" s="131"/>
      <c r="CIJ75" s="131"/>
      <c r="CIK75" s="131"/>
      <c r="CIL75" s="131"/>
      <c r="CIM75" s="131"/>
      <c r="CIN75" s="131"/>
      <c r="CIO75" s="131"/>
      <c r="CIP75" s="131"/>
      <c r="CIQ75" s="131"/>
      <c r="CIR75" s="131"/>
      <c r="CIS75" s="131"/>
      <c r="CIT75" s="131"/>
      <c r="CIU75" s="131"/>
      <c r="CIV75" s="131"/>
      <c r="CIW75" s="131"/>
      <c r="CIX75" s="131"/>
      <c r="CIY75" s="131"/>
      <c r="CIZ75" s="131"/>
      <c r="CJA75" s="131"/>
      <c r="CJB75" s="131"/>
      <c r="CJC75" s="131"/>
      <c r="CJD75" s="131"/>
      <c r="CJE75" s="131"/>
      <c r="CJF75" s="131"/>
      <c r="CJG75" s="131"/>
      <c r="CJH75" s="131"/>
      <c r="CJI75" s="131"/>
      <c r="CJJ75" s="131"/>
      <c r="CJK75" s="131"/>
      <c r="CJL75" s="131"/>
      <c r="CJM75" s="131"/>
      <c r="CJN75" s="131"/>
      <c r="CJO75" s="131"/>
      <c r="CJP75" s="131"/>
      <c r="CJQ75" s="131"/>
      <c r="CJR75" s="131"/>
      <c r="CJS75" s="131"/>
      <c r="CJT75" s="131"/>
      <c r="CJU75" s="131"/>
      <c r="CJV75" s="131"/>
      <c r="CJW75" s="131"/>
      <c r="CJX75" s="131"/>
      <c r="CJY75" s="131"/>
      <c r="CJZ75" s="131"/>
      <c r="CKA75" s="131"/>
      <c r="CKB75" s="131"/>
      <c r="CKC75" s="131"/>
      <c r="CKD75" s="131"/>
      <c r="CKE75" s="131"/>
      <c r="CKF75" s="131"/>
      <c r="CKG75" s="131"/>
      <c r="CKH75" s="131"/>
      <c r="CKI75" s="131"/>
      <c r="CKJ75" s="131"/>
      <c r="CKK75" s="131"/>
      <c r="CKL75" s="131"/>
      <c r="CKM75" s="131"/>
      <c r="CKN75" s="131"/>
      <c r="CKO75" s="131"/>
      <c r="CKP75" s="131"/>
      <c r="CKQ75" s="131"/>
      <c r="CKR75" s="131"/>
      <c r="CKS75" s="131"/>
      <c r="CKT75" s="131"/>
      <c r="CKU75" s="131"/>
      <c r="CKV75" s="131"/>
      <c r="CKW75" s="131"/>
      <c r="CKX75" s="131"/>
      <c r="CKY75" s="131"/>
      <c r="CKZ75" s="131"/>
      <c r="CLA75" s="131"/>
      <c r="CLB75" s="131"/>
      <c r="CLC75" s="131"/>
      <c r="CLD75" s="131"/>
      <c r="CLE75" s="131"/>
      <c r="CLF75" s="131"/>
      <c r="CLG75" s="131"/>
      <c r="CLH75" s="131"/>
      <c r="CLI75" s="131"/>
      <c r="CLJ75" s="131"/>
      <c r="CLK75" s="131"/>
      <c r="CLL75" s="131"/>
      <c r="CLM75" s="131"/>
      <c r="CLN75" s="131"/>
      <c r="CLO75" s="131"/>
      <c r="CLP75" s="131"/>
      <c r="CLQ75" s="131"/>
      <c r="CLR75" s="131"/>
      <c r="CLS75" s="131"/>
      <c r="CLT75" s="131"/>
      <c r="CLU75" s="131"/>
      <c r="CLV75" s="131"/>
      <c r="CLW75" s="131"/>
      <c r="CLX75" s="131"/>
      <c r="CLY75" s="131"/>
      <c r="CLZ75" s="131"/>
      <c r="CMA75" s="131"/>
      <c r="CMB75" s="131"/>
      <c r="CMC75" s="131"/>
      <c r="CMD75" s="131"/>
      <c r="CME75" s="131"/>
      <c r="CMF75" s="131"/>
      <c r="CMG75" s="131"/>
      <c r="CMH75" s="131"/>
      <c r="CMI75" s="131"/>
      <c r="CMJ75" s="131"/>
      <c r="CMK75" s="131"/>
      <c r="CML75" s="131"/>
      <c r="CMM75" s="131"/>
      <c r="CMN75" s="131"/>
      <c r="CMO75" s="131"/>
      <c r="CMP75" s="131"/>
      <c r="CMQ75" s="131"/>
      <c r="CMR75" s="131"/>
      <c r="CMS75" s="131"/>
      <c r="CMT75" s="131"/>
      <c r="CMU75" s="131"/>
      <c r="CMV75" s="131"/>
      <c r="CMW75" s="131"/>
      <c r="CMX75" s="131"/>
      <c r="CMY75" s="131"/>
      <c r="CMZ75" s="131"/>
      <c r="CNA75" s="131"/>
      <c r="CNB75" s="131"/>
      <c r="CNC75" s="131"/>
      <c r="CND75" s="131"/>
      <c r="CNE75" s="131"/>
      <c r="CNF75" s="131"/>
      <c r="CNG75" s="131"/>
      <c r="CNH75" s="131"/>
      <c r="CNI75" s="131"/>
      <c r="CNJ75" s="131"/>
      <c r="CNK75" s="131"/>
      <c r="CNL75" s="131"/>
      <c r="CNM75" s="131"/>
      <c r="CNN75" s="131"/>
      <c r="CNO75" s="131"/>
      <c r="CNP75" s="131"/>
      <c r="CNQ75" s="131"/>
      <c r="CNR75" s="131"/>
      <c r="CNS75" s="131"/>
      <c r="CNT75" s="131"/>
      <c r="CNU75" s="131"/>
      <c r="CNV75" s="131"/>
      <c r="CNW75" s="131"/>
      <c r="CNX75" s="131"/>
      <c r="CNY75" s="131"/>
      <c r="CNZ75" s="131"/>
      <c r="COA75" s="131"/>
      <c r="COB75" s="131"/>
      <c r="COC75" s="131"/>
      <c r="COD75" s="131"/>
      <c r="COE75" s="131"/>
      <c r="COF75" s="131"/>
      <c r="COG75" s="131"/>
      <c r="COH75" s="131"/>
      <c r="COI75" s="131"/>
      <c r="COJ75" s="131"/>
      <c r="COK75" s="131"/>
      <c r="COL75" s="131"/>
      <c r="COM75" s="131"/>
      <c r="CON75" s="131"/>
      <c r="COO75" s="131"/>
      <c r="COP75" s="131"/>
      <c r="COQ75" s="131"/>
      <c r="COR75" s="131"/>
      <c r="COS75" s="131"/>
      <c r="COT75" s="131"/>
      <c r="COU75" s="131"/>
      <c r="COV75" s="131"/>
      <c r="COW75" s="131"/>
      <c r="COX75" s="131"/>
      <c r="COY75" s="131"/>
      <c r="COZ75" s="131"/>
      <c r="CPA75" s="131"/>
      <c r="CPB75" s="131"/>
      <c r="CPC75" s="131"/>
      <c r="CPD75" s="131"/>
      <c r="CPE75" s="131"/>
      <c r="CPF75" s="131"/>
      <c r="CPG75" s="131"/>
      <c r="CPH75" s="131"/>
      <c r="CPI75" s="131"/>
      <c r="CPJ75" s="131"/>
      <c r="CPK75" s="131"/>
      <c r="CPL75" s="131"/>
      <c r="CPM75" s="131"/>
      <c r="CPN75" s="131"/>
      <c r="CPO75" s="131"/>
      <c r="CPP75" s="131"/>
      <c r="CPQ75" s="131"/>
      <c r="CPR75" s="131"/>
      <c r="CPS75" s="131"/>
      <c r="CPT75" s="131"/>
      <c r="CPU75" s="131"/>
      <c r="CPV75" s="131"/>
      <c r="CPW75" s="131"/>
      <c r="CPX75" s="131"/>
      <c r="CPY75" s="131"/>
      <c r="CPZ75" s="131"/>
      <c r="CQA75" s="131"/>
      <c r="CQB75" s="131"/>
      <c r="CQC75" s="131"/>
      <c r="CQD75" s="131"/>
      <c r="CQE75" s="131"/>
      <c r="CQF75" s="131"/>
      <c r="CQG75" s="131"/>
      <c r="CQH75" s="131"/>
      <c r="CQI75" s="131"/>
      <c r="CQJ75" s="131"/>
      <c r="CQK75" s="131"/>
      <c r="CQL75" s="131"/>
      <c r="CQM75" s="131"/>
      <c r="CQN75" s="131"/>
      <c r="CQO75" s="131"/>
      <c r="CQP75" s="131"/>
      <c r="CQQ75" s="131"/>
      <c r="CQR75" s="131"/>
      <c r="CQS75" s="131"/>
      <c r="CQT75" s="131"/>
      <c r="CQU75" s="131"/>
      <c r="CQV75" s="131"/>
      <c r="CQW75" s="131"/>
      <c r="CQX75" s="131"/>
      <c r="CQY75" s="131"/>
      <c r="CQZ75" s="131"/>
      <c r="CRA75" s="131"/>
      <c r="CRB75" s="131"/>
      <c r="CRC75" s="131"/>
      <c r="CRD75" s="131"/>
      <c r="CRE75" s="131"/>
      <c r="CRF75" s="131"/>
      <c r="CRG75" s="131"/>
      <c r="CRH75" s="131"/>
      <c r="CRI75" s="131"/>
      <c r="CRJ75" s="131"/>
      <c r="CRK75" s="131"/>
      <c r="CRL75" s="131"/>
      <c r="CRM75" s="131"/>
      <c r="CRN75" s="131"/>
      <c r="CRO75" s="131"/>
      <c r="CRP75" s="131"/>
      <c r="CRQ75" s="131"/>
      <c r="CRR75" s="131"/>
      <c r="CRS75" s="131"/>
      <c r="CRT75" s="131"/>
      <c r="CRU75" s="131"/>
      <c r="CRV75" s="131"/>
      <c r="CRW75" s="131"/>
      <c r="CRX75" s="131"/>
      <c r="CRY75" s="131"/>
      <c r="CRZ75" s="131"/>
      <c r="CSA75" s="131"/>
      <c r="CSB75" s="131"/>
      <c r="CSC75" s="131"/>
      <c r="CSD75" s="131"/>
      <c r="CSE75" s="131"/>
      <c r="CSF75" s="131"/>
      <c r="CSG75" s="131"/>
      <c r="CSH75" s="131"/>
      <c r="CSI75" s="131"/>
      <c r="CSJ75" s="131"/>
      <c r="CSK75" s="131"/>
      <c r="CSL75" s="131"/>
      <c r="CSM75" s="131"/>
      <c r="CSN75" s="131"/>
      <c r="CSO75" s="131"/>
      <c r="CSP75" s="131"/>
      <c r="CSQ75" s="131"/>
      <c r="CSR75" s="131"/>
      <c r="CSS75" s="131"/>
      <c r="CST75" s="131"/>
      <c r="CSU75" s="131"/>
      <c r="CSV75" s="131"/>
      <c r="CSW75" s="131"/>
      <c r="CSX75" s="131"/>
      <c r="CSY75" s="131"/>
      <c r="CSZ75" s="131"/>
      <c r="CTA75" s="131"/>
      <c r="CTB75" s="131"/>
      <c r="CTC75" s="131"/>
      <c r="CTD75" s="131"/>
      <c r="CTE75" s="131"/>
      <c r="CTF75" s="131"/>
      <c r="CTG75" s="131"/>
      <c r="CTH75" s="131"/>
      <c r="CTI75" s="131"/>
      <c r="CTJ75" s="131"/>
      <c r="CTK75" s="131"/>
      <c r="CTL75" s="131"/>
      <c r="CTM75" s="131"/>
      <c r="CTN75" s="131"/>
      <c r="CTO75" s="131"/>
      <c r="CTP75" s="131"/>
      <c r="CTQ75" s="131"/>
      <c r="CTR75" s="131"/>
      <c r="CTS75" s="131"/>
      <c r="CTT75" s="131"/>
      <c r="CTU75" s="131"/>
      <c r="CTV75" s="131"/>
      <c r="CTW75" s="131"/>
      <c r="CTX75" s="131"/>
      <c r="CTY75" s="131"/>
      <c r="CTZ75" s="131"/>
      <c r="CUA75" s="131"/>
      <c r="CUB75" s="131"/>
      <c r="CUC75" s="131"/>
      <c r="CUD75" s="131"/>
      <c r="CUE75" s="131"/>
      <c r="CUF75" s="131"/>
      <c r="CUG75" s="131"/>
      <c r="CUH75" s="131"/>
      <c r="CUI75" s="131"/>
      <c r="CUJ75" s="131"/>
      <c r="CUK75" s="131"/>
      <c r="CUL75" s="131"/>
      <c r="CUM75" s="131"/>
      <c r="CUN75" s="131"/>
      <c r="CUO75" s="131"/>
      <c r="CUP75" s="131"/>
      <c r="CUQ75" s="131"/>
      <c r="CUR75" s="131"/>
      <c r="CUS75" s="131"/>
      <c r="CUT75" s="131"/>
      <c r="CUU75" s="131"/>
      <c r="CUV75" s="131"/>
      <c r="CUW75" s="131"/>
      <c r="CUX75" s="131"/>
      <c r="CUY75" s="131"/>
      <c r="CUZ75" s="131"/>
      <c r="CVA75" s="131"/>
      <c r="CVB75" s="131"/>
      <c r="CVC75" s="131"/>
      <c r="CVD75" s="131"/>
      <c r="CVE75" s="131"/>
      <c r="CVF75" s="131"/>
      <c r="CVG75" s="131"/>
      <c r="CVH75" s="131"/>
      <c r="CVI75" s="131"/>
      <c r="CVJ75" s="131"/>
      <c r="CVK75" s="131"/>
      <c r="CVL75" s="131"/>
      <c r="CVM75" s="131"/>
      <c r="CVN75" s="131"/>
      <c r="CVO75" s="131"/>
      <c r="CVP75" s="131"/>
      <c r="CVQ75" s="131"/>
      <c r="CVR75" s="131"/>
      <c r="CVS75" s="131"/>
      <c r="CVT75" s="131"/>
      <c r="CVU75" s="131"/>
      <c r="CVV75" s="131"/>
      <c r="CVW75" s="131"/>
      <c r="CVX75" s="131"/>
      <c r="CVY75" s="131"/>
      <c r="CVZ75" s="131"/>
      <c r="CWA75" s="131"/>
      <c r="CWB75" s="131"/>
      <c r="CWC75" s="131"/>
      <c r="CWD75" s="131"/>
      <c r="CWE75" s="131"/>
      <c r="CWF75" s="131"/>
      <c r="CWG75" s="131"/>
      <c r="CWH75" s="131"/>
      <c r="CWI75" s="131"/>
      <c r="CWJ75" s="131"/>
      <c r="CWK75" s="131"/>
      <c r="CWL75" s="131"/>
      <c r="CWM75" s="131"/>
      <c r="CWN75" s="131"/>
      <c r="CWO75" s="131"/>
      <c r="CWP75" s="131"/>
      <c r="CWQ75" s="131"/>
      <c r="CWR75" s="131"/>
      <c r="CWS75" s="131"/>
      <c r="CWT75" s="131"/>
      <c r="CWU75" s="131"/>
      <c r="CWV75" s="131"/>
      <c r="CWW75" s="131"/>
      <c r="CWX75" s="131"/>
      <c r="CWY75" s="131"/>
      <c r="CWZ75" s="131"/>
      <c r="CXA75" s="131"/>
      <c r="CXB75" s="131"/>
      <c r="CXC75" s="131"/>
      <c r="CXD75" s="131"/>
      <c r="CXE75" s="131"/>
      <c r="CXF75" s="131"/>
      <c r="CXG75" s="131"/>
      <c r="CXH75" s="131"/>
      <c r="CXI75" s="131"/>
      <c r="CXJ75" s="131"/>
      <c r="CXK75" s="131"/>
      <c r="CXL75" s="131"/>
      <c r="CXM75" s="131"/>
      <c r="CXN75" s="131"/>
      <c r="CXO75" s="131"/>
      <c r="CXP75" s="131"/>
      <c r="CXQ75" s="131"/>
      <c r="CXR75" s="131"/>
      <c r="CXS75" s="131"/>
      <c r="CXT75" s="131"/>
      <c r="CXU75" s="131"/>
      <c r="CXV75" s="131"/>
      <c r="CXW75" s="131"/>
      <c r="CXX75" s="131"/>
      <c r="CXY75" s="131"/>
      <c r="CXZ75" s="131"/>
      <c r="CYA75" s="131"/>
      <c r="CYB75" s="131"/>
      <c r="CYC75" s="131"/>
      <c r="CYD75" s="131"/>
      <c r="CYE75" s="131"/>
      <c r="CYF75" s="131"/>
      <c r="CYG75" s="131"/>
      <c r="CYH75" s="131"/>
      <c r="CYI75" s="131"/>
      <c r="CYJ75" s="131"/>
      <c r="CYK75" s="131"/>
      <c r="CYL75" s="131"/>
      <c r="CYM75" s="131"/>
      <c r="CYN75" s="131"/>
      <c r="CYO75" s="131"/>
      <c r="CYP75" s="131"/>
      <c r="CYQ75" s="131"/>
      <c r="CYR75" s="131"/>
      <c r="CYS75" s="131"/>
      <c r="CYT75" s="131"/>
      <c r="CYU75" s="131"/>
      <c r="CYV75" s="131"/>
      <c r="CYW75" s="131"/>
      <c r="CYX75" s="131"/>
      <c r="CYY75" s="131"/>
      <c r="CYZ75" s="131"/>
      <c r="CZA75" s="131"/>
      <c r="CZB75" s="131"/>
      <c r="CZC75" s="131"/>
      <c r="CZD75" s="131"/>
      <c r="CZE75" s="131"/>
      <c r="CZF75" s="131"/>
      <c r="CZG75" s="131"/>
      <c r="CZH75" s="131"/>
      <c r="CZI75" s="131"/>
      <c r="CZJ75" s="131"/>
      <c r="CZK75" s="131"/>
      <c r="CZL75" s="131"/>
      <c r="CZM75" s="131"/>
      <c r="CZN75" s="131"/>
      <c r="CZO75" s="131"/>
      <c r="CZP75" s="131"/>
      <c r="CZQ75" s="131"/>
      <c r="CZR75" s="131"/>
      <c r="CZS75" s="131"/>
      <c r="CZT75" s="131"/>
      <c r="CZU75" s="131"/>
      <c r="CZV75" s="131"/>
      <c r="CZW75" s="131"/>
      <c r="CZX75" s="131"/>
      <c r="CZY75" s="131"/>
      <c r="CZZ75" s="131"/>
      <c r="DAA75" s="131"/>
      <c r="DAB75" s="131"/>
      <c r="DAC75" s="131"/>
      <c r="DAD75" s="131"/>
      <c r="DAE75" s="131"/>
      <c r="DAF75" s="131"/>
      <c r="DAG75" s="131"/>
      <c r="DAH75" s="131"/>
      <c r="DAI75" s="131"/>
      <c r="DAJ75" s="131"/>
      <c r="DAK75" s="131"/>
      <c r="DAL75" s="131"/>
      <c r="DAM75" s="131"/>
      <c r="DAN75" s="131"/>
      <c r="DAO75" s="131"/>
      <c r="DAP75" s="131"/>
      <c r="DAQ75" s="131"/>
      <c r="DAR75" s="131"/>
      <c r="DAS75" s="131"/>
      <c r="DAT75" s="131"/>
      <c r="DAU75" s="131"/>
      <c r="DAV75" s="131"/>
      <c r="DAW75" s="131"/>
      <c r="DAX75" s="131"/>
      <c r="DAY75" s="131"/>
      <c r="DAZ75" s="131"/>
      <c r="DBA75" s="131"/>
      <c r="DBB75" s="131"/>
      <c r="DBC75" s="131"/>
      <c r="DBD75" s="131"/>
      <c r="DBE75" s="131"/>
      <c r="DBF75" s="131"/>
      <c r="DBG75" s="131"/>
      <c r="DBH75" s="131"/>
      <c r="DBI75" s="131"/>
      <c r="DBJ75" s="131"/>
      <c r="DBK75" s="131"/>
      <c r="DBL75" s="131"/>
      <c r="DBM75" s="131"/>
      <c r="DBN75" s="131"/>
      <c r="DBO75" s="131"/>
      <c r="DBP75" s="131"/>
      <c r="DBQ75" s="131"/>
      <c r="DBR75" s="131"/>
      <c r="DBS75" s="131"/>
      <c r="DBT75" s="131"/>
      <c r="DBU75" s="131"/>
      <c r="DBV75" s="131"/>
      <c r="DBW75" s="131"/>
      <c r="DBX75" s="131"/>
      <c r="DBY75" s="131"/>
      <c r="DBZ75" s="131"/>
      <c r="DCA75" s="131"/>
      <c r="DCB75" s="131"/>
      <c r="DCC75" s="131"/>
      <c r="DCD75" s="131"/>
      <c r="DCE75" s="131"/>
      <c r="DCF75" s="131"/>
      <c r="DCG75" s="131"/>
      <c r="DCH75" s="131"/>
      <c r="DCI75" s="131"/>
      <c r="DCJ75" s="131"/>
      <c r="DCK75" s="131"/>
      <c r="DCL75" s="131"/>
      <c r="DCM75" s="131"/>
      <c r="DCN75" s="131"/>
      <c r="DCO75" s="131"/>
      <c r="DCP75" s="131"/>
      <c r="DCQ75" s="131"/>
      <c r="DCR75" s="131"/>
      <c r="DCS75" s="131"/>
      <c r="DCT75" s="131"/>
      <c r="DCU75" s="131"/>
      <c r="DCV75" s="131"/>
      <c r="DCW75" s="131"/>
      <c r="DCX75" s="131"/>
      <c r="DCY75" s="131"/>
      <c r="DCZ75" s="131"/>
      <c r="DDA75" s="131"/>
      <c r="DDB75" s="131"/>
      <c r="DDC75" s="131"/>
      <c r="DDD75" s="131"/>
      <c r="DDE75" s="131"/>
      <c r="DDF75" s="131"/>
      <c r="DDG75" s="131"/>
      <c r="DDH75" s="131"/>
      <c r="DDI75" s="131"/>
      <c r="DDJ75" s="131"/>
      <c r="DDK75" s="131"/>
      <c r="DDL75" s="131"/>
      <c r="DDM75" s="131"/>
      <c r="DDN75" s="131"/>
      <c r="DDO75" s="131"/>
      <c r="DDP75" s="131"/>
      <c r="DDQ75" s="131"/>
      <c r="DDR75" s="131"/>
      <c r="DDS75" s="131"/>
      <c r="DDT75" s="131"/>
      <c r="DDU75" s="131"/>
      <c r="DDV75" s="131"/>
      <c r="DDW75" s="131"/>
      <c r="DDX75" s="131"/>
      <c r="DDY75" s="131"/>
      <c r="DDZ75" s="131"/>
      <c r="DEA75" s="131"/>
      <c r="DEB75" s="131"/>
      <c r="DEC75" s="131"/>
      <c r="DED75" s="131"/>
      <c r="DEE75" s="131"/>
      <c r="DEF75" s="131"/>
      <c r="DEG75" s="131"/>
      <c r="DEH75" s="131"/>
      <c r="DEI75" s="131"/>
      <c r="DEJ75" s="131"/>
      <c r="DEK75" s="131"/>
      <c r="DEL75" s="131"/>
      <c r="DEM75" s="131"/>
      <c r="DEN75" s="131"/>
      <c r="DEO75" s="131"/>
      <c r="DEP75" s="131"/>
      <c r="DEQ75" s="131"/>
      <c r="DER75" s="131"/>
      <c r="DES75" s="131"/>
      <c r="DET75" s="131"/>
      <c r="DEU75" s="131"/>
      <c r="DEV75" s="131"/>
      <c r="DEW75" s="131"/>
      <c r="DEX75" s="131"/>
      <c r="DEY75" s="131"/>
      <c r="DEZ75" s="131"/>
      <c r="DFA75" s="131"/>
      <c r="DFB75" s="131"/>
      <c r="DFC75" s="131"/>
      <c r="DFD75" s="131"/>
      <c r="DFE75" s="131"/>
      <c r="DFF75" s="131"/>
      <c r="DFG75" s="131"/>
      <c r="DFH75" s="131"/>
      <c r="DFI75" s="131"/>
      <c r="DFJ75" s="131"/>
      <c r="DFK75" s="131"/>
      <c r="DFL75" s="131"/>
      <c r="DFM75" s="131"/>
      <c r="DFN75" s="131"/>
      <c r="DFO75" s="131"/>
      <c r="DFP75" s="131"/>
      <c r="DFQ75" s="131"/>
      <c r="DFR75" s="131"/>
      <c r="DFS75" s="131"/>
      <c r="DFT75" s="131"/>
      <c r="DFU75" s="131"/>
      <c r="DFV75" s="131"/>
      <c r="DFW75" s="131"/>
      <c r="DFX75" s="131"/>
      <c r="DFY75" s="131"/>
      <c r="DFZ75" s="131"/>
      <c r="DGA75" s="131"/>
      <c r="DGB75" s="131"/>
      <c r="DGC75" s="131"/>
      <c r="DGD75" s="131"/>
      <c r="DGE75" s="131"/>
      <c r="DGF75" s="131"/>
      <c r="DGG75" s="131"/>
      <c r="DGH75" s="131"/>
      <c r="DGI75" s="131"/>
      <c r="DGJ75" s="131"/>
      <c r="DGK75" s="131"/>
      <c r="DGL75" s="131"/>
      <c r="DGM75" s="131"/>
      <c r="DGN75" s="131"/>
      <c r="DGO75" s="131"/>
      <c r="DGP75" s="131"/>
      <c r="DGQ75" s="131"/>
      <c r="DGR75" s="131"/>
      <c r="DGS75" s="131"/>
      <c r="DGT75" s="131"/>
      <c r="DGU75" s="131"/>
      <c r="DGV75" s="131"/>
      <c r="DGW75" s="131"/>
      <c r="DGX75" s="131"/>
      <c r="DGY75" s="131"/>
      <c r="DGZ75" s="131"/>
      <c r="DHA75" s="131"/>
      <c r="DHB75" s="131"/>
      <c r="DHC75" s="131"/>
      <c r="DHD75" s="131"/>
      <c r="DHE75" s="131"/>
      <c r="DHF75" s="131"/>
      <c r="DHG75" s="131"/>
      <c r="DHH75" s="131"/>
      <c r="DHI75" s="131"/>
      <c r="DHJ75" s="131"/>
      <c r="DHK75" s="131"/>
      <c r="DHL75" s="131"/>
      <c r="DHM75" s="131"/>
      <c r="DHN75" s="131"/>
      <c r="DHO75" s="131"/>
      <c r="DHP75" s="131"/>
      <c r="DHQ75" s="131"/>
      <c r="DHR75" s="131"/>
      <c r="DHS75" s="131"/>
      <c r="DHT75" s="131"/>
      <c r="DHU75" s="131"/>
      <c r="DHV75" s="131"/>
      <c r="DHW75" s="131"/>
      <c r="DHX75" s="131"/>
      <c r="DHY75" s="131"/>
      <c r="DHZ75" s="131"/>
      <c r="DIA75" s="131"/>
      <c r="DIB75" s="131"/>
      <c r="DIC75" s="131"/>
      <c r="DID75" s="131"/>
      <c r="DIE75" s="131"/>
      <c r="DIF75" s="131"/>
      <c r="DIG75" s="131"/>
      <c r="DIH75" s="131"/>
      <c r="DII75" s="131"/>
      <c r="DIJ75" s="131"/>
      <c r="DIK75" s="131"/>
      <c r="DIL75" s="131"/>
      <c r="DIM75" s="131"/>
      <c r="DIN75" s="131"/>
      <c r="DIO75" s="131"/>
      <c r="DIP75" s="131"/>
      <c r="DIQ75" s="131"/>
      <c r="DIR75" s="131"/>
      <c r="DIS75" s="131"/>
      <c r="DIT75" s="131"/>
      <c r="DIU75" s="131"/>
      <c r="DIV75" s="131"/>
      <c r="DIW75" s="131"/>
      <c r="DIX75" s="131"/>
      <c r="DIY75" s="131"/>
      <c r="DIZ75" s="131"/>
      <c r="DJA75" s="131"/>
      <c r="DJB75" s="131"/>
      <c r="DJC75" s="131"/>
      <c r="DJD75" s="131"/>
      <c r="DJE75" s="131"/>
      <c r="DJF75" s="131"/>
      <c r="DJG75" s="131"/>
      <c r="DJH75" s="131"/>
      <c r="DJI75" s="131"/>
      <c r="DJJ75" s="131"/>
      <c r="DJK75" s="131"/>
      <c r="DJL75" s="131"/>
      <c r="DJM75" s="131"/>
      <c r="DJN75" s="131"/>
      <c r="DJO75" s="131"/>
      <c r="DJP75" s="131"/>
      <c r="DJQ75" s="131"/>
      <c r="DJR75" s="131"/>
      <c r="DJS75" s="131"/>
      <c r="DJT75" s="131"/>
      <c r="DJU75" s="131"/>
      <c r="DJV75" s="131"/>
      <c r="DJW75" s="131"/>
      <c r="DJX75" s="131"/>
      <c r="DJY75" s="131"/>
      <c r="DJZ75" s="131"/>
      <c r="DKA75" s="131"/>
      <c r="DKB75" s="131"/>
      <c r="DKC75" s="131"/>
      <c r="DKD75" s="131"/>
      <c r="DKE75" s="131"/>
      <c r="DKF75" s="131"/>
      <c r="DKG75" s="131"/>
      <c r="DKH75" s="131"/>
      <c r="DKI75" s="131"/>
      <c r="DKJ75" s="131"/>
      <c r="DKK75" s="131"/>
      <c r="DKL75" s="131"/>
      <c r="DKM75" s="131"/>
      <c r="DKN75" s="131"/>
      <c r="DKO75" s="131"/>
      <c r="DKP75" s="131"/>
      <c r="DKQ75" s="131"/>
      <c r="DKR75" s="131"/>
      <c r="DKS75" s="131"/>
      <c r="DKT75" s="131"/>
      <c r="DKU75" s="131"/>
      <c r="DKV75" s="131"/>
      <c r="DKW75" s="131"/>
      <c r="DKX75" s="131"/>
      <c r="DKY75" s="131"/>
      <c r="DKZ75" s="131"/>
      <c r="DLA75" s="131"/>
      <c r="DLB75" s="131"/>
      <c r="DLC75" s="131"/>
      <c r="DLD75" s="131"/>
      <c r="DLE75" s="131"/>
      <c r="DLF75" s="131"/>
      <c r="DLG75" s="131"/>
      <c r="DLH75" s="131"/>
      <c r="DLI75" s="131"/>
      <c r="DLJ75" s="131"/>
      <c r="DLK75" s="131"/>
      <c r="DLL75" s="131"/>
      <c r="DLM75" s="131"/>
      <c r="DLN75" s="131"/>
      <c r="DLO75" s="131"/>
      <c r="DLP75" s="131"/>
      <c r="DLQ75" s="131"/>
      <c r="DLR75" s="131"/>
      <c r="DLS75" s="131"/>
      <c r="DLT75" s="131"/>
      <c r="DLU75" s="131"/>
      <c r="DLV75" s="131"/>
      <c r="DLW75" s="131"/>
      <c r="DLX75" s="131"/>
      <c r="DLY75" s="131"/>
      <c r="DLZ75" s="131"/>
      <c r="DMA75" s="131"/>
      <c r="DMB75" s="131"/>
      <c r="DMC75" s="131"/>
      <c r="DMD75" s="131"/>
      <c r="DME75" s="131"/>
      <c r="DMF75" s="131"/>
      <c r="DMG75" s="131"/>
      <c r="DMH75" s="131"/>
      <c r="DMI75" s="131"/>
      <c r="DMJ75" s="131"/>
      <c r="DMK75" s="131"/>
      <c r="DML75" s="131"/>
      <c r="DMM75" s="131"/>
      <c r="DMN75" s="131"/>
      <c r="DMO75" s="131"/>
      <c r="DMP75" s="131"/>
      <c r="DMQ75" s="131"/>
      <c r="DMR75" s="131"/>
      <c r="DMS75" s="131"/>
      <c r="DMT75" s="131"/>
      <c r="DMU75" s="131"/>
      <c r="DMV75" s="131"/>
      <c r="DMW75" s="131"/>
      <c r="DMX75" s="131"/>
      <c r="DMY75" s="131"/>
      <c r="DMZ75" s="131"/>
      <c r="DNA75" s="131"/>
      <c r="DNB75" s="131"/>
      <c r="DNC75" s="131"/>
      <c r="DND75" s="131"/>
      <c r="DNE75" s="131"/>
      <c r="DNF75" s="131"/>
      <c r="DNG75" s="131"/>
      <c r="DNH75" s="131"/>
      <c r="DNI75" s="131"/>
      <c r="DNJ75" s="131"/>
      <c r="DNK75" s="131"/>
      <c r="DNL75" s="131"/>
      <c r="DNM75" s="131"/>
      <c r="DNN75" s="131"/>
      <c r="DNO75" s="131"/>
      <c r="DNP75" s="131"/>
      <c r="DNQ75" s="131"/>
      <c r="DNR75" s="131"/>
      <c r="DNS75" s="131"/>
      <c r="DNT75" s="131"/>
      <c r="DNU75" s="131"/>
      <c r="DNV75" s="131"/>
      <c r="DNW75" s="131"/>
      <c r="DNX75" s="131"/>
      <c r="DNY75" s="131"/>
      <c r="DNZ75" s="131"/>
      <c r="DOA75" s="131"/>
      <c r="DOB75" s="131"/>
      <c r="DOC75" s="131"/>
      <c r="DOD75" s="131"/>
      <c r="DOE75" s="131"/>
      <c r="DOF75" s="131"/>
      <c r="DOG75" s="131"/>
      <c r="DOH75" s="131"/>
      <c r="DOI75" s="131"/>
      <c r="DOJ75" s="131"/>
      <c r="DOK75" s="131"/>
      <c r="DOL75" s="131"/>
      <c r="DOM75" s="131"/>
      <c r="DON75" s="131"/>
      <c r="DOO75" s="131"/>
      <c r="DOP75" s="131"/>
      <c r="DOQ75" s="131"/>
      <c r="DOR75" s="131"/>
      <c r="DOS75" s="131"/>
      <c r="DOT75" s="131"/>
      <c r="DOU75" s="131"/>
      <c r="DOV75" s="131"/>
      <c r="DOW75" s="131"/>
      <c r="DOX75" s="131"/>
      <c r="DOY75" s="131"/>
      <c r="DOZ75" s="131"/>
      <c r="DPA75" s="131"/>
      <c r="DPB75" s="131"/>
      <c r="DPC75" s="131"/>
      <c r="DPD75" s="131"/>
      <c r="DPE75" s="131"/>
      <c r="DPF75" s="131"/>
      <c r="DPG75" s="131"/>
      <c r="DPH75" s="131"/>
      <c r="DPI75" s="131"/>
      <c r="DPJ75" s="131"/>
      <c r="DPK75" s="131"/>
      <c r="DPL75" s="131"/>
      <c r="DPM75" s="131"/>
      <c r="DPN75" s="131"/>
      <c r="DPO75" s="131"/>
      <c r="DPP75" s="131"/>
      <c r="DPQ75" s="131"/>
      <c r="DPR75" s="131"/>
      <c r="DPS75" s="131"/>
      <c r="DPT75" s="131"/>
      <c r="DPU75" s="131"/>
      <c r="DPV75" s="131"/>
      <c r="DPW75" s="131"/>
      <c r="DPX75" s="131"/>
      <c r="DPY75" s="131"/>
      <c r="DPZ75" s="131"/>
      <c r="DQA75" s="131"/>
      <c r="DQB75" s="131"/>
      <c r="DQC75" s="131"/>
      <c r="DQD75" s="131"/>
      <c r="DQE75" s="131"/>
      <c r="DQF75" s="131"/>
      <c r="DQG75" s="131"/>
      <c r="DQH75" s="131"/>
      <c r="DQI75" s="131"/>
      <c r="DQJ75" s="131"/>
      <c r="DQK75" s="131"/>
      <c r="DQL75" s="131"/>
      <c r="DQM75" s="131"/>
      <c r="DQN75" s="131"/>
      <c r="DQO75" s="131"/>
      <c r="DQP75" s="131"/>
      <c r="DQQ75" s="131"/>
      <c r="DQR75" s="131"/>
      <c r="DQS75" s="131"/>
      <c r="DQT75" s="131"/>
      <c r="DQU75" s="131"/>
      <c r="DQV75" s="131"/>
      <c r="DQW75" s="131"/>
      <c r="DQX75" s="131"/>
      <c r="DQY75" s="131"/>
      <c r="DQZ75" s="131"/>
      <c r="DRA75" s="131"/>
      <c r="DRB75" s="131"/>
      <c r="DRC75" s="131"/>
      <c r="DRD75" s="131"/>
      <c r="DRE75" s="131"/>
      <c r="DRF75" s="131"/>
      <c r="DRG75" s="131"/>
      <c r="DRH75" s="131"/>
      <c r="DRI75" s="131"/>
      <c r="DRJ75" s="131"/>
      <c r="DRK75" s="131"/>
      <c r="DRL75" s="131"/>
      <c r="DRM75" s="131"/>
      <c r="DRN75" s="131"/>
      <c r="DRO75" s="131"/>
      <c r="DRP75" s="131"/>
      <c r="DRQ75" s="131"/>
      <c r="DRR75" s="131"/>
      <c r="DRS75" s="131"/>
      <c r="DRT75" s="131"/>
      <c r="DRU75" s="131"/>
      <c r="DRV75" s="131"/>
      <c r="DRW75" s="131"/>
      <c r="DRX75" s="131"/>
      <c r="DRY75" s="131"/>
      <c r="DRZ75" s="131"/>
      <c r="DSA75" s="131"/>
      <c r="DSB75" s="131"/>
      <c r="DSC75" s="131"/>
      <c r="DSD75" s="131"/>
      <c r="DSE75" s="131"/>
      <c r="DSF75" s="131"/>
      <c r="DSG75" s="131"/>
      <c r="DSH75" s="131"/>
      <c r="DSI75" s="131"/>
      <c r="DSJ75" s="131"/>
      <c r="DSK75" s="131"/>
      <c r="DSL75" s="131"/>
      <c r="DSM75" s="131"/>
      <c r="DSN75" s="131"/>
      <c r="DSO75" s="131"/>
      <c r="DSP75" s="131"/>
      <c r="DSQ75" s="131"/>
      <c r="DSR75" s="131"/>
      <c r="DSS75" s="131"/>
      <c r="DST75" s="131"/>
      <c r="DSU75" s="131"/>
      <c r="DSV75" s="131"/>
      <c r="DSW75" s="131"/>
      <c r="DSX75" s="131"/>
      <c r="DSY75" s="131"/>
      <c r="DSZ75" s="131"/>
      <c r="DTA75" s="131"/>
      <c r="DTB75" s="131"/>
      <c r="DTC75" s="131"/>
      <c r="DTD75" s="131"/>
      <c r="DTE75" s="131"/>
      <c r="DTF75" s="131"/>
      <c r="DTG75" s="131"/>
      <c r="DTH75" s="131"/>
      <c r="DTI75" s="131"/>
      <c r="DTJ75" s="131"/>
      <c r="DTK75" s="131"/>
      <c r="DTL75" s="131"/>
      <c r="DTM75" s="131"/>
      <c r="DTN75" s="131"/>
      <c r="DTO75" s="131"/>
      <c r="DTP75" s="131"/>
      <c r="DTQ75" s="131"/>
      <c r="DTR75" s="131"/>
      <c r="DTS75" s="131"/>
      <c r="DTT75" s="131"/>
      <c r="DTU75" s="131"/>
      <c r="DTV75" s="131"/>
      <c r="DTW75" s="131"/>
      <c r="DTX75" s="131"/>
      <c r="DTY75" s="131"/>
      <c r="DTZ75" s="131"/>
      <c r="DUA75" s="131"/>
      <c r="DUB75" s="131"/>
      <c r="DUC75" s="131"/>
      <c r="DUD75" s="131"/>
      <c r="DUE75" s="131"/>
      <c r="DUF75" s="131"/>
      <c r="DUG75" s="131"/>
      <c r="DUH75" s="131"/>
      <c r="DUI75" s="131"/>
      <c r="DUJ75" s="131"/>
      <c r="DUK75" s="131"/>
      <c r="DUL75" s="131"/>
      <c r="DUM75" s="131"/>
      <c r="DUN75" s="131"/>
      <c r="DUO75" s="131"/>
      <c r="DUP75" s="131"/>
      <c r="DUQ75" s="131"/>
      <c r="DUR75" s="131"/>
      <c r="DUS75" s="131"/>
      <c r="DUT75" s="131"/>
      <c r="DUU75" s="131"/>
      <c r="DUV75" s="131"/>
      <c r="DUW75" s="131"/>
      <c r="DUX75" s="131"/>
      <c r="DUY75" s="131"/>
      <c r="DUZ75" s="131"/>
      <c r="DVA75" s="131"/>
      <c r="DVB75" s="131"/>
      <c r="DVC75" s="131"/>
      <c r="DVD75" s="131"/>
      <c r="DVE75" s="131"/>
      <c r="DVF75" s="131"/>
      <c r="DVG75" s="131"/>
      <c r="DVH75" s="131"/>
      <c r="DVI75" s="131"/>
      <c r="DVJ75" s="131"/>
      <c r="DVK75" s="131"/>
      <c r="DVL75" s="131"/>
      <c r="DVM75" s="131"/>
      <c r="DVN75" s="131"/>
      <c r="DVO75" s="131"/>
      <c r="DVP75" s="131"/>
      <c r="DVQ75" s="131"/>
      <c r="DVR75" s="131"/>
      <c r="DVS75" s="131"/>
      <c r="DVT75" s="131"/>
      <c r="DVU75" s="131"/>
      <c r="DVV75" s="131"/>
      <c r="DVW75" s="131"/>
      <c r="DVX75" s="131"/>
      <c r="DVY75" s="131"/>
      <c r="DVZ75" s="131"/>
      <c r="DWA75" s="131"/>
      <c r="DWB75" s="131"/>
      <c r="DWC75" s="131"/>
      <c r="DWD75" s="131"/>
      <c r="DWE75" s="131"/>
      <c r="DWF75" s="131"/>
      <c r="DWG75" s="131"/>
      <c r="DWH75" s="131"/>
      <c r="DWI75" s="131"/>
      <c r="DWJ75" s="131"/>
      <c r="DWK75" s="131"/>
      <c r="DWL75" s="131"/>
      <c r="DWM75" s="131"/>
      <c r="DWN75" s="131"/>
      <c r="DWO75" s="131"/>
      <c r="DWP75" s="131"/>
      <c r="DWQ75" s="131"/>
      <c r="DWR75" s="131"/>
      <c r="DWS75" s="131"/>
      <c r="DWT75" s="131"/>
      <c r="DWU75" s="131"/>
      <c r="DWV75" s="131"/>
      <c r="DWW75" s="131"/>
      <c r="DWX75" s="131"/>
      <c r="DWY75" s="131"/>
      <c r="DWZ75" s="131"/>
      <c r="DXA75" s="131"/>
      <c r="DXB75" s="131"/>
      <c r="DXC75" s="131"/>
      <c r="DXD75" s="131"/>
      <c r="DXE75" s="131"/>
      <c r="DXF75" s="131"/>
      <c r="DXG75" s="131"/>
      <c r="DXH75" s="131"/>
      <c r="DXI75" s="131"/>
      <c r="DXJ75" s="131"/>
      <c r="DXK75" s="131"/>
      <c r="DXL75" s="131"/>
      <c r="DXM75" s="131"/>
      <c r="DXN75" s="131"/>
      <c r="DXO75" s="131"/>
      <c r="DXP75" s="131"/>
      <c r="DXQ75" s="131"/>
      <c r="DXR75" s="131"/>
      <c r="DXS75" s="131"/>
      <c r="DXT75" s="131"/>
      <c r="DXU75" s="131"/>
      <c r="DXV75" s="131"/>
      <c r="DXW75" s="131"/>
      <c r="DXX75" s="131"/>
      <c r="DXY75" s="131"/>
      <c r="DXZ75" s="131"/>
      <c r="DYA75" s="131"/>
      <c r="DYB75" s="131"/>
      <c r="DYC75" s="131"/>
      <c r="DYD75" s="131"/>
      <c r="DYE75" s="131"/>
      <c r="DYF75" s="131"/>
      <c r="DYG75" s="131"/>
      <c r="DYH75" s="131"/>
      <c r="DYI75" s="131"/>
      <c r="DYJ75" s="131"/>
      <c r="DYK75" s="131"/>
      <c r="DYL75" s="131"/>
      <c r="DYM75" s="131"/>
      <c r="DYN75" s="131"/>
      <c r="DYO75" s="131"/>
      <c r="DYP75" s="131"/>
      <c r="DYQ75" s="131"/>
      <c r="DYR75" s="131"/>
      <c r="DYS75" s="131"/>
      <c r="DYT75" s="131"/>
      <c r="DYU75" s="131"/>
      <c r="DYV75" s="131"/>
      <c r="DYW75" s="131"/>
      <c r="DYX75" s="131"/>
      <c r="DYY75" s="131"/>
      <c r="DYZ75" s="131"/>
      <c r="DZA75" s="131"/>
      <c r="DZB75" s="131"/>
      <c r="DZC75" s="131"/>
      <c r="DZD75" s="131"/>
      <c r="DZE75" s="131"/>
      <c r="DZF75" s="131"/>
      <c r="DZG75" s="131"/>
      <c r="DZH75" s="131"/>
      <c r="DZI75" s="131"/>
      <c r="DZJ75" s="131"/>
      <c r="DZK75" s="131"/>
      <c r="DZL75" s="131"/>
      <c r="DZM75" s="131"/>
      <c r="DZN75" s="131"/>
      <c r="DZO75" s="131"/>
      <c r="DZP75" s="131"/>
      <c r="DZQ75" s="131"/>
      <c r="DZR75" s="131"/>
      <c r="DZS75" s="131"/>
      <c r="DZT75" s="131"/>
      <c r="DZU75" s="131"/>
      <c r="DZV75" s="131"/>
      <c r="DZW75" s="131"/>
      <c r="DZX75" s="131"/>
      <c r="DZY75" s="131"/>
      <c r="DZZ75" s="131"/>
      <c r="EAA75" s="131"/>
      <c r="EAB75" s="131"/>
      <c r="EAC75" s="131"/>
      <c r="EAD75" s="131"/>
      <c r="EAE75" s="131"/>
      <c r="EAF75" s="131"/>
      <c r="EAG75" s="131"/>
      <c r="EAH75" s="131"/>
      <c r="EAI75" s="131"/>
      <c r="EAJ75" s="131"/>
      <c r="EAK75" s="131"/>
      <c r="EAL75" s="131"/>
      <c r="EAM75" s="131"/>
      <c r="EAN75" s="131"/>
      <c r="EAO75" s="131"/>
      <c r="EAP75" s="131"/>
      <c r="EAQ75" s="131"/>
      <c r="EAR75" s="131"/>
      <c r="EAS75" s="131"/>
      <c r="EAT75" s="131"/>
      <c r="EAU75" s="131"/>
      <c r="EAV75" s="131"/>
      <c r="EAW75" s="131"/>
      <c r="EAX75" s="131"/>
      <c r="EAY75" s="131"/>
      <c r="EAZ75" s="131"/>
      <c r="EBA75" s="131"/>
      <c r="EBB75" s="131"/>
      <c r="EBC75" s="131"/>
      <c r="EBD75" s="131"/>
      <c r="EBE75" s="131"/>
      <c r="EBF75" s="131"/>
      <c r="EBG75" s="131"/>
      <c r="EBH75" s="131"/>
      <c r="EBI75" s="131"/>
      <c r="EBJ75" s="131"/>
      <c r="EBK75" s="131"/>
      <c r="EBL75" s="131"/>
      <c r="EBM75" s="131"/>
      <c r="EBN75" s="131"/>
      <c r="EBO75" s="131"/>
      <c r="EBP75" s="131"/>
      <c r="EBQ75" s="131"/>
      <c r="EBR75" s="131"/>
      <c r="EBS75" s="131"/>
      <c r="EBT75" s="131"/>
      <c r="EBU75" s="131"/>
      <c r="EBV75" s="131"/>
      <c r="EBW75" s="131"/>
      <c r="EBX75" s="131"/>
      <c r="EBY75" s="131"/>
      <c r="EBZ75" s="131"/>
      <c r="ECA75" s="131"/>
      <c r="ECB75" s="131"/>
      <c r="ECC75" s="131"/>
      <c r="ECD75" s="131"/>
      <c r="ECE75" s="131"/>
      <c r="ECF75" s="131"/>
      <c r="ECG75" s="131"/>
      <c r="ECH75" s="131"/>
      <c r="ECI75" s="131"/>
      <c r="ECJ75" s="131"/>
      <c r="ECK75" s="131"/>
      <c r="ECL75" s="131"/>
      <c r="ECM75" s="131"/>
      <c r="ECN75" s="131"/>
      <c r="ECO75" s="131"/>
      <c r="ECP75" s="131"/>
      <c r="ECQ75" s="131"/>
      <c r="ECR75" s="131"/>
      <c r="ECS75" s="131"/>
      <c r="ECT75" s="131"/>
      <c r="ECU75" s="131"/>
      <c r="ECV75" s="131"/>
      <c r="ECW75" s="131"/>
      <c r="ECX75" s="131"/>
      <c r="ECY75" s="131"/>
      <c r="ECZ75" s="131"/>
      <c r="EDA75" s="131"/>
      <c r="EDB75" s="131"/>
      <c r="EDC75" s="131"/>
      <c r="EDD75" s="131"/>
      <c r="EDE75" s="131"/>
      <c r="EDF75" s="131"/>
      <c r="EDG75" s="131"/>
      <c r="EDH75" s="131"/>
      <c r="EDI75" s="131"/>
      <c r="EDJ75" s="131"/>
      <c r="EDK75" s="131"/>
      <c r="EDL75" s="131"/>
      <c r="EDM75" s="131"/>
      <c r="EDN75" s="131"/>
      <c r="EDO75" s="131"/>
      <c r="EDP75" s="131"/>
      <c r="EDQ75" s="131"/>
      <c r="EDR75" s="131"/>
      <c r="EDS75" s="131"/>
      <c r="EDT75" s="131"/>
      <c r="EDU75" s="131"/>
      <c r="EDV75" s="131"/>
      <c r="EDW75" s="131"/>
      <c r="EDX75" s="131"/>
      <c r="EDY75" s="131"/>
      <c r="EDZ75" s="131"/>
      <c r="EEA75" s="131"/>
      <c r="EEB75" s="131"/>
      <c r="EEC75" s="131"/>
      <c r="EED75" s="131"/>
      <c r="EEE75" s="131"/>
      <c r="EEF75" s="131"/>
      <c r="EEG75" s="131"/>
      <c r="EEH75" s="131"/>
      <c r="EEI75" s="131"/>
      <c r="EEJ75" s="131"/>
      <c r="EEK75" s="131"/>
      <c r="EEL75" s="131"/>
      <c r="EEM75" s="131"/>
      <c r="EEN75" s="131"/>
      <c r="EEO75" s="131"/>
      <c r="EEP75" s="131"/>
      <c r="EEQ75" s="131"/>
      <c r="EER75" s="131"/>
      <c r="EES75" s="131"/>
      <c r="EET75" s="131"/>
      <c r="EEU75" s="131"/>
      <c r="EEV75" s="131"/>
      <c r="EEW75" s="131"/>
      <c r="EEX75" s="131"/>
      <c r="EEY75" s="131"/>
      <c r="EEZ75" s="131"/>
      <c r="EFA75" s="131"/>
      <c r="EFB75" s="131"/>
      <c r="EFC75" s="131"/>
      <c r="EFD75" s="131"/>
      <c r="EFE75" s="131"/>
      <c r="EFF75" s="131"/>
      <c r="EFG75" s="131"/>
      <c r="EFH75" s="131"/>
      <c r="EFI75" s="131"/>
      <c r="EFJ75" s="131"/>
      <c r="EFK75" s="131"/>
      <c r="EFL75" s="131"/>
      <c r="EFM75" s="131"/>
      <c r="EFN75" s="131"/>
      <c r="EFO75" s="131"/>
      <c r="EFP75" s="131"/>
      <c r="EFQ75" s="131"/>
      <c r="EFR75" s="131"/>
      <c r="EFS75" s="131"/>
      <c r="EFT75" s="131"/>
      <c r="EFU75" s="131"/>
      <c r="EFV75" s="131"/>
      <c r="EFW75" s="131"/>
      <c r="EFX75" s="131"/>
      <c r="EFY75" s="131"/>
      <c r="EFZ75" s="131"/>
      <c r="EGA75" s="131"/>
      <c r="EGB75" s="131"/>
      <c r="EGC75" s="131"/>
      <c r="EGD75" s="131"/>
      <c r="EGE75" s="131"/>
      <c r="EGF75" s="131"/>
      <c r="EGG75" s="131"/>
      <c r="EGH75" s="131"/>
      <c r="EGI75" s="131"/>
      <c r="EGJ75" s="131"/>
      <c r="EGK75" s="131"/>
      <c r="EGL75" s="131"/>
      <c r="EGM75" s="131"/>
      <c r="EGN75" s="131"/>
      <c r="EGO75" s="131"/>
      <c r="EGP75" s="131"/>
      <c r="EGQ75" s="131"/>
      <c r="EGR75" s="131"/>
      <c r="EGS75" s="131"/>
      <c r="EGT75" s="131"/>
      <c r="EGU75" s="131"/>
      <c r="EGV75" s="131"/>
      <c r="EGW75" s="131"/>
      <c r="EGX75" s="131"/>
      <c r="EGY75" s="131"/>
      <c r="EGZ75" s="131"/>
      <c r="EHA75" s="131"/>
      <c r="EHB75" s="131"/>
      <c r="EHC75" s="131"/>
      <c r="EHD75" s="131"/>
      <c r="EHE75" s="131"/>
      <c r="EHF75" s="131"/>
      <c r="EHG75" s="131"/>
      <c r="EHH75" s="131"/>
      <c r="EHI75" s="131"/>
      <c r="EHJ75" s="131"/>
      <c r="EHK75" s="131"/>
      <c r="EHL75" s="131"/>
      <c r="EHM75" s="131"/>
      <c r="EHN75" s="131"/>
      <c r="EHO75" s="131"/>
      <c r="EHP75" s="131"/>
      <c r="EHQ75" s="131"/>
      <c r="EHR75" s="131"/>
      <c r="EHS75" s="131"/>
      <c r="EHT75" s="131"/>
      <c r="EHU75" s="131"/>
      <c r="EHV75" s="131"/>
      <c r="EHW75" s="131"/>
      <c r="EHX75" s="131"/>
      <c r="EHY75" s="131"/>
      <c r="EHZ75" s="131"/>
      <c r="EIA75" s="131"/>
      <c r="EIB75" s="131"/>
      <c r="EIC75" s="131"/>
      <c r="EID75" s="131"/>
      <c r="EIE75" s="131"/>
      <c r="EIF75" s="131"/>
      <c r="EIG75" s="131"/>
      <c r="EIH75" s="131"/>
      <c r="EII75" s="131"/>
      <c r="EIJ75" s="131"/>
      <c r="EIK75" s="131"/>
      <c r="EIL75" s="131"/>
      <c r="EIM75" s="131"/>
      <c r="EIN75" s="131"/>
      <c r="EIO75" s="131"/>
      <c r="EIP75" s="131"/>
      <c r="EIQ75" s="131"/>
      <c r="EIR75" s="131"/>
      <c r="EIS75" s="131"/>
      <c r="EIT75" s="131"/>
      <c r="EIU75" s="131"/>
      <c r="EIV75" s="131"/>
      <c r="EIW75" s="131"/>
      <c r="EIX75" s="131"/>
      <c r="EIY75" s="131"/>
      <c r="EIZ75" s="131"/>
      <c r="EJA75" s="131"/>
      <c r="EJB75" s="131"/>
      <c r="EJC75" s="131"/>
      <c r="EJD75" s="131"/>
      <c r="EJE75" s="131"/>
      <c r="EJF75" s="131"/>
      <c r="EJG75" s="131"/>
      <c r="EJH75" s="131"/>
      <c r="EJI75" s="131"/>
      <c r="EJJ75" s="131"/>
      <c r="EJK75" s="131"/>
      <c r="EJL75" s="131"/>
      <c r="EJM75" s="131"/>
      <c r="EJN75" s="131"/>
      <c r="EJO75" s="131"/>
      <c r="EJP75" s="131"/>
      <c r="EJQ75" s="131"/>
      <c r="EJR75" s="131"/>
      <c r="EJS75" s="131"/>
      <c r="EJT75" s="131"/>
      <c r="EJU75" s="131"/>
      <c r="EJV75" s="131"/>
      <c r="EJW75" s="131"/>
      <c r="EJX75" s="131"/>
      <c r="EJY75" s="131"/>
      <c r="EJZ75" s="131"/>
      <c r="EKA75" s="131"/>
      <c r="EKB75" s="131"/>
      <c r="EKC75" s="131"/>
      <c r="EKD75" s="131"/>
      <c r="EKE75" s="131"/>
      <c r="EKF75" s="131"/>
      <c r="EKG75" s="131"/>
      <c r="EKH75" s="131"/>
      <c r="EKI75" s="131"/>
      <c r="EKJ75" s="131"/>
      <c r="EKK75" s="131"/>
      <c r="EKL75" s="131"/>
      <c r="EKM75" s="131"/>
      <c r="EKN75" s="131"/>
      <c r="EKO75" s="131"/>
      <c r="EKP75" s="131"/>
      <c r="EKQ75" s="131"/>
      <c r="EKR75" s="131"/>
      <c r="EKS75" s="131"/>
      <c r="EKT75" s="131"/>
      <c r="EKU75" s="131"/>
      <c r="EKV75" s="131"/>
      <c r="EKW75" s="131"/>
      <c r="EKX75" s="131"/>
      <c r="EKY75" s="131"/>
      <c r="EKZ75" s="131"/>
      <c r="ELA75" s="131"/>
      <c r="ELB75" s="131"/>
      <c r="ELC75" s="131"/>
      <c r="ELD75" s="131"/>
      <c r="ELE75" s="131"/>
      <c r="ELF75" s="131"/>
      <c r="ELG75" s="131"/>
      <c r="ELH75" s="131"/>
      <c r="ELI75" s="131"/>
      <c r="ELJ75" s="131"/>
      <c r="ELK75" s="131"/>
      <c r="ELL75" s="131"/>
      <c r="ELM75" s="131"/>
      <c r="ELN75" s="131"/>
      <c r="ELO75" s="131"/>
      <c r="ELP75" s="131"/>
      <c r="ELQ75" s="131"/>
      <c r="ELR75" s="131"/>
      <c r="ELS75" s="131"/>
      <c r="ELT75" s="131"/>
      <c r="ELU75" s="131"/>
      <c r="ELV75" s="131"/>
      <c r="ELW75" s="131"/>
      <c r="ELX75" s="131"/>
      <c r="ELY75" s="131"/>
      <c r="ELZ75" s="131"/>
      <c r="EMA75" s="131"/>
      <c r="EMB75" s="131"/>
      <c r="EMC75" s="131"/>
      <c r="EMD75" s="131"/>
      <c r="EME75" s="131"/>
      <c r="EMF75" s="131"/>
      <c r="EMG75" s="131"/>
      <c r="EMH75" s="131"/>
      <c r="EMI75" s="131"/>
      <c r="EMJ75" s="131"/>
      <c r="EMK75" s="131"/>
      <c r="EML75" s="131"/>
      <c r="EMM75" s="131"/>
      <c r="EMN75" s="131"/>
      <c r="EMO75" s="131"/>
      <c r="EMP75" s="131"/>
      <c r="EMQ75" s="131"/>
      <c r="EMR75" s="131"/>
      <c r="EMS75" s="131"/>
      <c r="EMT75" s="131"/>
      <c r="EMU75" s="131"/>
      <c r="EMV75" s="131"/>
      <c r="EMW75" s="131"/>
      <c r="EMX75" s="131"/>
      <c r="EMY75" s="131"/>
      <c r="EMZ75" s="131"/>
      <c r="ENA75" s="131"/>
      <c r="ENB75" s="131"/>
      <c r="ENC75" s="131"/>
      <c r="END75" s="131"/>
      <c r="ENE75" s="131"/>
      <c r="ENF75" s="131"/>
      <c r="ENG75" s="131"/>
      <c r="ENH75" s="131"/>
      <c r="ENI75" s="131"/>
      <c r="ENJ75" s="131"/>
      <c r="ENK75" s="131"/>
      <c r="ENL75" s="131"/>
      <c r="ENM75" s="131"/>
      <c r="ENN75" s="131"/>
      <c r="ENO75" s="131"/>
      <c r="ENP75" s="131"/>
      <c r="ENQ75" s="131"/>
      <c r="ENR75" s="131"/>
      <c r="ENS75" s="131"/>
      <c r="ENT75" s="131"/>
      <c r="ENU75" s="131"/>
      <c r="ENV75" s="131"/>
      <c r="ENW75" s="131"/>
      <c r="ENX75" s="131"/>
      <c r="ENY75" s="131"/>
      <c r="ENZ75" s="131"/>
      <c r="EOA75" s="131"/>
      <c r="EOB75" s="131"/>
      <c r="EOC75" s="131"/>
      <c r="EOD75" s="131"/>
      <c r="EOE75" s="131"/>
      <c r="EOF75" s="131"/>
      <c r="EOG75" s="131"/>
      <c r="EOH75" s="131"/>
      <c r="EOI75" s="131"/>
      <c r="EOJ75" s="131"/>
      <c r="EOK75" s="131"/>
      <c r="EOL75" s="131"/>
      <c r="EOM75" s="131"/>
      <c r="EON75" s="131"/>
      <c r="EOO75" s="131"/>
      <c r="EOP75" s="131"/>
      <c r="EOQ75" s="131"/>
      <c r="EOR75" s="131"/>
      <c r="EOS75" s="131"/>
      <c r="EOT75" s="131"/>
      <c r="EOU75" s="131"/>
      <c r="EOV75" s="131"/>
      <c r="EOW75" s="131"/>
      <c r="EOX75" s="131"/>
      <c r="EOY75" s="131"/>
      <c r="EOZ75" s="131"/>
      <c r="EPA75" s="131"/>
      <c r="EPB75" s="131"/>
      <c r="EPC75" s="131"/>
      <c r="EPD75" s="131"/>
      <c r="EPE75" s="131"/>
      <c r="EPF75" s="131"/>
      <c r="EPG75" s="131"/>
      <c r="EPH75" s="131"/>
      <c r="EPI75" s="131"/>
      <c r="EPJ75" s="131"/>
      <c r="EPK75" s="131"/>
      <c r="EPL75" s="131"/>
      <c r="EPM75" s="131"/>
      <c r="EPN75" s="131"/>
      <c r="EPO75" s="131"/>
      <c r="EPP75" s="131"/>
      <c r="EPQ75" s="131"/>
      <c r="EPR75" s="131"/>
      <c r="EPS75" s="131"/>
      <c r="EPT75" s="131"/>
      <c r="EPU75" s="131"/>
      <c r="EPV75" s="131"/>
      <c r="EPW75" s="131"/>
      <c r="EPX75" s="131"/>
      <c r="EPY75" s="131"/>
      <c r="EPZ75" s="131"/>
      <c r="EQA75" s="131"/>
      <c r="EQB75" s="131"/>
      <c r="EQC75" s="131"/>
      <c r="EQD75" s="131"/>
      <c r="EQE75" s="131"/>
      <c r="EQF75" s="131"/>
      <c r="EQG75" s="131"/>
      <c r="EQH75" s="131"/>
      <c r="EQI75" s="131"/>
      <c r="EQJ75" s="131"/>
      <c r="EQK75" s="131"/>
      <c r="EQL75" s="131"/>
      <c r="EQM75" s="131"/>
      <c r="EQN75" s="131"/>
      <c r="EQO75" s="131"/>
      <c r="EQP75" s="131"/>
      <c r="EQQ75" s="131"/>
      <c r="EQR75" s="131"/>
      <c r="EQS75" s="131"/>
      <c r="EQT75" s="131"/>
      <c r="EQU75" s="131"/>
      <c r="EQV75" s="131"/>
      <c r="EQW75" s="131"/>
      <c r="EQX75" s="131"/>
      <c r="EQY75" s="131"/>
      <c r="EQZ75" s="131"/>
      <c r="ERA75" s="131"/>
      <c r="ERB75" s="131"/>
      <c r="ERC75" s="131"/>
      <c r="ERD75" s="131"/>
      <c r="ERE75" s="131"/>
      <c r="ERF75" s="131"/>
      <c r="ERG75" s="131"/>
      <c r="ERH75" s="131"/>
      <c r="ERI75" s="131"/>
      <c r="ERJ75" s="131"/>
      <c r="ERK75" s="131"/>
      <c r="ERL75" s="131"/>
      <c r="ERM75" s="131"/>
      <c r="ERN75" s="131"/>
      <c r="ERO75" s="131"/>
      <c r="ERP75" s="131"/>
      <c r="ERQ75" s="131"/>
      <c r="ERR75" s="131"/>
      <c r="ERS75" s="131"/>
      <c r="ERT75" s="131"/>
      <c r="ERU75" s="131"/>
      <c r="ERV75" s="131"/>
      <c r="ERW75" s="131"/>
      <c r="ERX75" s="131"/>
      <c r="ERY75" s="131"/>
      <c r="ERZ75" s="131"/>
      <c r="ESA75" s="131"/>
      <c r="ESB75" s="131"/>
      <c r="ESC75" s="131"/>
      <c r="ESD75" s="131"/>
      <c r="ESE75" s="131"/>
      <c r="ESF75" s="131"/>
      <c r="ESG75" s="131"/>
      <c r="ESH75" s="131"/>
      <c r="ESI75" s="131"/>
      <c r="ESJ75" s="131"/>
      <c r="ESK75" s="131"/>
      <c r="ESL75" s="131"/>
      <c r="ESM75" s="131"/>
      <c r="ESN75" s="131"/>
      <c r="ESO75" s="131"/>
      <c r="ESP75" s="131"/>
      <c r="ESQ75" s="131"/>
      <c r="ESR75" s="131"/>
      <c r="ESS75" s="131"/>
      <c r="EST75" s="131"/>
      <c r="ESU75" s="131"/>
      <c r="ESV75" s="131"/>
      <c r="ESW75" s="131"/>
      <c r="ESX75" s="131"/>
      <c r="ESY75" s="131"/>
      <c r="ESZ75" s="131"/>
      <c r="ETA75" s="131"/>
      <c r="ETB75" s="131"/>
      <c r="ETC75" s="131"/>
      <c r="ETD75" s="131"/>
      <c r="ETE75" s="131"/>
      <c r="ETF75" s="131"/>
      <c r="ETG75" s="131"/>
      <c r="ETH75" s="131"/>
      <c r="ETI75" s="131"/>
      <c r="ETJ75" s="131"/>
      <c r="ETK75" s="131"/>
      <c r="ETL75" s="131"/>
      <c r="ETM75" s="131"/>
      <c r="ETN75" s="131"/>
      <c r="ETO75" s="131"/>
      <c r="ETP75" s="131"/>
      <c r="ETQ75" s="131"/>
      <c r="ETR75" s="131"/>
      <c r="ETS75" s="131"/>
      <c r="ETT75" s="131"/>
      <c r="ETU75" s="131"/>
      <c r="ETV75" s="131"/>
      <c r="ETW75" s="131"/>
      <c r="ETX75" s="131"/>
      <c r="ETY75" s="131"/>
      <c r="ETZ75" s="131"/>
      <c r="EUA75" s="131"/>
      <c r="EUB75" s="131"/>
      <c r="EUC75" s="131"/>
      <c r="EUD75" s="131"/>
      <c r="EUE75" s="131"/>
      <c r="EUF75" s="131"/>
      <c r="EUG75" s="131"/>
      <c r="EUH75" s="131"/>
      <c r="EUI75" s="131"/>
      <c r="EUJ75" s="131"/>
      <c r="EUK75" s="131"/>
      <c r="EUL75" s="131"/>
      <c r="EUM75" s="131"/>
      <c r="EUN75" s="131"/>
      <c r="EUO75" s="131"/>
      <c r="EUP75" s="131"/>
      <c r="EUQ75" s="131"/>
      <c r="EUR75" s="131"/>
      <c r="EUS75" s="131"/>
      <c r="EUT75" s="131"/>
      <c r="EUU75" s="131"/>
      <c r="EUV75" s="131"/>
      <c r="EUW75" s="131"/>
      <c r="EUX75" s="131"/>
      <c r="EUY75" s="131"/>
      <c r="EUZ75" s="131"/>
      <c r="EVA75" s="131"/>
      <c r="EVB75" s="131"/>
      <c r="EVC75" s="131"/>
      <c r="EVD75" s="131"/>
      <c r="EVE75" s="131"/>
      <c r="EVF75" s="131"/>
      <c r="EVG75" s="131"/>
      <c r="EVH75" s="131"/>
      <c r="EVI75" s="131"/>
      <c r="EVJ75" s="131"/>
      <c r="EVK75" s="131"/>
      <c r="EVL75" s="131"/>
      <c r="EVM75" s="131"/>
      <c r="EVN75" s="131"/>
      <c r="EVO75" s="131"/>
      <c r="EVP75" s="131"/>
      <c r="EVQ75" s="131"/>
      <c r="EVR75" s="131"/>
      <c r="EVS75" s="131"/>
      <c r="EVT75" s="131"/>
      <c r="EVU75" s="131"/>
      <c r="EVV75" s="131"/>
      <c r="EVW75" s="131"/>
      <c r="EVX75" s="131"/>
      <c r="EVY75" s="131"/>
      <c r="EVZ75" s="131"/>
      <c r="EWA75" s="131"/>
      <c r="EWB75" s="131"/>
      <c r="EWC75" s="131"/>
      <c r="EWD75" s="131"/>
      <c r="EWE75" s="131"/>
      <c r="EWF75" s="131"/>
      <c r="EWG75" s="131"/>
      <c r="EWH75" s="131"/>
      <c r="EWI75" s="131"/>
      <c r="EWJ75" s="131"/>
      <c r="EWK75" s="131"/>
      <c r="EWL75" s="131"/>
      <c r="EWM75" s="131"/>
      <c r="EWN75" s="131"/>
      <c r="EWO75" s="131"/>
      <c r="EWP75" s="131"/>
      <c r="EWQ75" s="131"/>
      <c r="EWR75" s="131"/>
      <c r="EWS75" s="131"/>
      <c r="EWT75" s="131"/>
      <c r="EWU75" s="131"/>
      <c r="EWV75" s="131"/>
      <c r="EWW75" s="131"/>
      <c r="EWX75" s="131"/>
      <c r="EWY75" s="131"/>
      <c r="EWZ75" s="131"/>
      <c r="EXA75" s="131"/>
      <c r="EXB75" s="131"/>
      <c r="EXC75" s="131"/>
      <c r="EXD75" s="131"/>
      <c r="EXE75" s="131"/>
      <c r="EXF75" s="131"/>
      <c r="EXG75" s="131"/>
      <c r="EXH75" s="131"/>
      <c r="EXI75" s="131"/>
      <c r="EXJ75" s="131"/>
      <c r="EXK75" s="131"/>
      <c r="EXL75" s="131"/>
      <c r="EXM75" s="131"/>
      <c r="EXN75" s="131"/>
      <c r="EXO75" s="131"/>
      <c r="EXP75" s="131"/>
      <c r="EXQ75" s="131"/>
      <c r="EXR75" s="131"/>
      <c r="EXS75" s="131"/>
      <c r="EXT75" s="131"/>
      <c r="EXU75" s="131"/>
      <c r="EXV75" s="131"/>
      <c r="EXW75" s="131"/>
      <c r="EXX75" s="131"/>
      <c r="EXY75" s="131"/>
      <c r="EXZ75" s="131"/>
      <c r="EYA75" s="131"/>
      <c r="EYB75" s="131"/>
      <c r="EYC75" s="131"/>
      <c r="EYD75" s="131"/>
      <c r="EYE75" s="131"/>
      <c r="EYF75" s="131"/>
      <c r="EYG75" s="131"/>
      <c r="EYH75" s="131"/>
      <c r="EYI75" s="131"/>
      <c r="EYJ75" s="131"/>
      <c r="EYK75" s="131"/>
      <c r="EYL75" s="131"/>
      <c r="EYM75" s="131"/>
      <c r="EYN75" s="131"/>
      <c r="EYO75" s="131"/>
      <c r="EYP75" s="131"/>
      <c r="EYQ75" s="131"/>
      <c r="EYR75" s="131"/>
      <c r="EYS75" s="131"/>
      <c r="EYT75" s="131"/>
      <c r="EYU75" s="131"/>
      <c r="EYV75" s="131"/>
      <c r="EYW75" s="131"/>
      <c r="EYX75" s="131"/>
      <c r="EYY75" s="131"/>
      <c r="EYZ75" s="131"/>
      <c r="EZA75" s="131"/>
      <c r="EZB75" s="131"/>
      <c r="EZC75" s="131"/>
      <c r="EZD75" s="131"/>
      <c r="EZE75" s="131"/>
      <c r="EZF75" s="131"/>
      <c r="EZG75" s="131"/>
      <c r="EZH75" s="131"/>
      <c r="EZI75" s="131"/>
      <c r="EZJ75" s="131"/>
      <c r="EZK75" s="131"/>
      <c r="EZL75" s="131"/>
      <c r="EZM75" s="131"/>
      <c r="EZN75" s="131"/>
      <c r="EZO75" s="131"/>
      <c r="EZP75" s="131"/>
      <c r="EZQ75" s="131"/>
      <c r="EZR75" s="131"/>
      <c r="EZS75" s="131"/>
      <c r="EZT75" s="131"/>
      <c r="EZU75" s="131"/>
      <c r="EZV75" s="131"/>
      <c r="EZW75" s="131"/>
      <c r="EZX75" s="131"/>
      <c r="EZY75" s="131"/>
      <c r="EZZ75" s="131"/>
      <c r="FAA75" s="131"/>
      <c r="FAB75" s="131"/>
      <c r="FAC75" s="131"/>
      <c r="FAD75" s="131"/>
      <c r="FAE75" s="131"/>
      <c r="FAF75" s="131"/>
      <c r="FAG75" s="131"/>
      <c r="FAH75" s="131"/>
      <c r="FAI75" s="131"/>
      <c r="FAJ75" s="131"/>
      <c r="FAK75" s="131"/>
      <c r="FAL75" s="131"/>
      <c r="FAM75" s="131"/>
      <c r="FAN75" s="131"/>
      <c r="FAO75" s="131"/>
      <c r="FAP75" s="131"/>
      <c r="FAQ75" s="131"/>
      <c r="FAR75" s="131"/>
      <c r="FAS75" s="131"/>
      <c r="FAT75" s="131"/>
      <c r="FAU75" s="131"/>
      <c r="FAV75" s="131"/>
      <c r="FAW75" s="131"/>
      <c r="FAX75" s="131"/>
      <c r="FAY75" s="131"/>
      <c r="FAZ75" s="131"/>
      <c r="FBA75" s="131"/>
      <c r="FBB75" s="131"/>
      <c r="FBC75" s="131"/>
      <c r="FBD75" s="131"/>
      <c r="FBE75" s="131"/>
      <c r="FBF75" s="131"/>
      <c r="FBG75" s="131"/>
      <c r="FBH75" s="131"/>
      <c r="FBI75" s="131"/>
      <c r="FBJ75" s="131"/>
      <c r="FBK75" s="131"/>
      <c r="FBL75" s="131"/>
      <c r="FBM75" s="131"/>
      <c r="FBN75" s="131"/>
      <c r="FBO75" s="131"/>
      <c r="FBP75" s="131"/>
      <c r="FBQ75" s="131"/>
      <c r="FBR75" s="131"/>
      <c r="FBS75" s="131"/>
      <c r="FBT75" s="131"/>
      <c r="FBU75" s="131"/>
      <c r="FBV75" s="131"/>
      <c r="FBW75" s="131"/>
      <c r="FBX75" s="131"/>
      <c r="FBY75" s="131"/>
      <c r="FBZ75" s="131"/>
      <c r="FCA75" s="131"/>
      <c r="FCB75" s="131"/>
      <c r="FCC75" s="131"/>
      <c r="FCD75" s="131"/>
      <c r="FCE75" s="131"/>
      <c r="FCF75" s="131"/>
      <c r="FCG75" s="131"/>
      <c r="FCH75" s="131"/>
      <c r="FCI75" s="131"/>
      <c r="FCJ75" s="131"/>
      <c r="FCK75" s="131"/>
      <c r="FCL75" s="131"/>
      <c r="FCM75" s="131"/>
      <c r="FCN75" s="131"/>
      <c r="FCO75" s="131"/>
      <c r="FCP75" s="131"/>
      <c r="FCQ75" s="131"/>
      <c r="FCR75" s="131"/>
      <c r="FCS75" s="131"/>
      <c r="FCT75" s="131"/>
      <c r="FCU75" s="131"/>
      <c r="FCV75" s="131"/>
      <c r="FCW75" s="131"/>
      <c r="FCX75" s="131"/>
      <c r="FCY75" s="131"/>
      <c r="FCZ75" s="131"/>
      <c r="FDA75" s="131"/>
      <c r="FDB75" s="131"/>
      <c r="FDC75" s="131"/>
      <c r="FDD75" s="131"/>
      <c r="FDE75" s="131"/>
      <c r="FDF75" s="131"/>
      <c r="FDG75" s="131"/>
      <c r="FDH75" s="131"/>
      <c r="FDI75" s="131"/>
      <c r="FDJ75" s="131"/>
      <c r="FDK75" s="131"/>
      <c r="FDL75" s="131"/>
      <c r="FDM75" s="131"/>
      <c r="FDN75" s="131"/>
      <c r="FDO75" s="131"/>
      <c r="FDP75" s="131"/>
      <c r="FDQ75" s="131"/>
      <c r="FDR75" s="131"/>
      <c r="FDS75" s="131"/>
      <c r="FDT75" s="131"/>
      <c r="FDU75" s="131"/>
      <c r="FDV75" s="131"/>
      <c r="FDW75" s="131"/>
      <c r="FDX75" s="131"/>
      <c r="FDY75" s="131"/>
      <c r="FDZ75" s="131"/>
      <c r="FEA75" s="131"/>
      <c r="FEB75" s="131"/>
      <c r="FEC75" s="131"/>
      <c r="FED75" s="131"/>
      <c r="FEE75" s="131"/>
      <c r="FEF75" s="131"/>
      <c r="FEG75" s="131"/>
      <c r="FEH75" s="131"/>
      <c r="FEI75" s="131"/>
      <c r="FEJ75" s="131"/>
      <c r="FEK75" s="131"/>
      <c r="FEL75" s="131"/>
      <c r="FEM75" s="131"/>
      <c r="FEN75" s="131"/>
      <c r="FEO75" s="131"/>
      <c r="FEP75" s="131"/>
      <c r="FEQ75" s="131"/>
      <c r="FER75" s="131"/>
      <c r="FES75" s="131"/>
      <c r="FET75" s="131"/>
      <c r="FEU75" s="131"/>
      <c r="FEV75" s="131"/>
      <c r="FEW75" s="131"/>
      <c r="FEX75" s="131"/>
      <c r="FEY75" s="131"/>
      <c r="FEZ75" s="131"/>
      <c r="FFA75" s="131"/>
      <c r="FFB75" s="131"/>
      <c r="FFC75" s="131"/>
      <c r="FFD75" s="131"/>
      <c r="FFE75" s="131"/>
      <c r="FFF75" s="131"/>
      <c r="FFG75" s="131"/>
      <c r="FFH75" s="131"/>
      <c r="FFI75" s="131"/>
      <c r="FFJ75" s="131"/>
      <c r="FFK75" s="131"/>
      <c r="FFL75" s="131"/>
      <c r="FFM75" s="131"/>
      <c r="FFN75" s="131"/>
      <c r="FFO75" s="131"/>
      <c r="FFP75" s="131"/>
      <c r="FFQ75" s="131"/>
      <c r="FFR75" s="131"/>
      <c r="FFS75" s="131"/>
      <c r="FFT75" s="131"/>
      <c r="FFU75" s="131"/>
      <c r="FFV75" s="131"/>
      <c r="FFW75" s="131"/>
      <c r="FFX75" s="131"/>
      <c r="FFY75" s="131"/>
      <c r="FFZ75" s="131"/>
      <c r="FGA75" s="131"/>
      <c r="FGB75" s="131"/>
      <c r="FGC75" s="131"/>
      <c r="FGD75" s="131"/>
      <c r="FGE75" s="131"/>
      <c r="FGF75" s="131"/>
      <c r="FGG75" s="131"/>
      <c r="FGH75" s="131"/>
      <c r="FGI75" s="131"/>
      <c r="FGJ75" s="131"/>
      <c r="FGK75" s="131"/>
      <c r="FGL75" s="131"/>
      <c r="FGM75" s="131"/>
      <c r="FGN75" s="131"/>
      <c r="FGO75" s="131"/>
      <c r="FGP75" s="131"/>
      <c r="FGQ75" s="131"/>
      <c r="FGR75" s="131"/>
      <c r="FGS75" s="131"/>
      <c r="FGT75" s="131"/>
      <c r="FGU75" s="131"/>
      <c r="FGV75" s="131"/>
      <c r="FGW75" s="131"/>
      <c r="FGX75" s="131"/>
      <c r="FGY75" s="131"/>
      <c r="FGZ75" s="131"/>
      <c r="FHA75" s="131"/>
      <c r="FHB75" s="131"/>
      <c r="FHC75" s="131"/>
      <c r="FHD75" s="131"/>
      <c r="FHE75" s="131"/>
      <c r="FHF75" s="131"/>
      <c r="FHG75" s="131"/>
      <c r="FHH75" s="131"/>
      <c r="FHI75" s="131"/>
      <c r="FHJ75" s="131"/>
      <c r="FHK75" s="131"/>
      <c r="FHL75" s="131"/>
      <c r="FHM75" s="131"/>
      <c r="FHN75" s="131"/>
      <c r="FHO75" s="131"/>
      <c r="FHP75" s="131"/>
      <c r="FHQ75" s="131"/>
      <c r="FHR75" s="131"/>
      <c r="FHS75" s="131"/>
      <c r="FHT75" s="131"/>
      <c r="FHU75" s="131"/>
      <c r="FHV75" s="131"/>
      <c r="FHW75" s="131"/>
      <c r="FHX75" s="131"/>
      <c r="FHY75" s="131"/>
      <c r="FHZ75" s="131"/>
      <c r="FIA75" s="131"/>
      <c r="FIB75" s="131"/>
      <c r="FIC75" s="131"/>
      <c r="FID75" s="131"/>
      <c r="FIE75" s="131"/>
      <c r="FIF75" s="131"/>
      <c r="FIG75" s="131"/>
      <c r="FIH75" s="131"/>
      <c r="FII75" s="131"/>
      <c r="FIJ75" s="131"/>
      <c r="FIK75" s="131"/>
      <c r="FIL75" s="131"/>
      <c r="FIM75" s="131"/>
      <c r="FIN75" s="131"/>
      <c r="FIO75" s="131"/>
      <c r="FIP75" s="131"/>
      <c r="FIQ75" s="131"/>
      <c r="FIR75" s="131"/>
      <c r="FIS75" s="131"/>
      <c r="FIT75" s="131"/>
      <c r="FIU75" s="131"/>
      <c r="FIV75" s="131"/>
      <c r="FIW75" s="131"/>
      <c r="FIX75" s="131"/>
      <c r="FIY75" s="131"/>
      <c r="FIZ75" s="131"/>
      <c r="FJA75" s="131"/>
      <c r="FJB75" s="131"/>
      <c r="FJC75" s="131"/>
      <c r="FJD75" s="131"/>
      <c r="FJE75" s="131"/>
      <c r="FJF75" s="131"/>
      <c r="FJG75" s="131"/>
      <c r="FJH75" s="131"/>
      <c r="FJI75" s="131"/>
      <c r="FJJ75" s="131"/>
      <c r="FJK75" s="131"/>
      <c r="FJL75" s="131"/>
      <c r="FJM75" s="131"/>
      <c r="FJN75" s="131"/>
      <c r="FJO75" s="131"/>
      <c r="FJP75" s="131"/>
      <c r="FJQ75" s="131"/>
      <c r="FJR75" s="131"/>
      <c r="FJS75" s="131"/>
      <c r="FJT75" s="131"/>
      <c r="FJU75" s="131"/>
      <c r="FJV75" s="131"/>
      <c r="FJW75" s="131"/>
      <c r="FJX75" s="131"/>
      <c r="FJY75" s="131"/>
      <c r="FJZ75" s="131"/>
      <c r="FKA75" s="131"/>
      <c r="FKB75" s="131"/>
      <c r="FKC75" s="131"/>
      <c r="FKD75" s="131"/>
      <c r="FKE75" s="131"/>
      <c r="FKF75" s="131"/>
      <c r="FKG75" s="131"/>
      <c r="FKH75" s="131"/>
      <c r="FKI75" s="131"/>
      <c r="FKJ75" s="131"/>
      <c r="FKK75" s="131"/>
      <c r="FKL75" s="131"/>
      <c r="FKM75" s="131"/>
      <c r="FKN75" s="131"/>
      <c r="FKO75" s="131"/>
      <c r="FKP75" s="131"/>
      <c r="FKQ75" s="131"/>
      <c r="FKR75" s="131"/>
      <c r="FKS75" s="131"/>
      <c r="FKT75" s="131"/>
      <c r="FKU75" s="131"/>
      <c r="FKV75" s="131"/>
      <c r="FKW75" s="131"/>
      <c r="FKX75" s="131"/>
      <c r="FKY75" s="131"/>
      <c r="FKZ75" s="131"/>
      <c r="FLA75" s="131"/>
      <c r="FLB75" s="131"/>
      <c r="FLC75" s="131"/>
      <c r="FLD75" s="131"/>
      <c r="FLE75" s="131"/>
      <c r="FLF75" s="131"/>
      <c r="FLG75" s="131"/>
      <c r="FLH75" s="131"/>
      <c r="FLI75" s="131"/>
      <c r="FLJ75" s="131"/>
      <c r="FLK75" s="131"/>
      <c r="FLL75" s="131"/>
      <c r="FLM75" s="131"/>
      <c r="FLN75" s="131"/>
      <c r="FLO75" s="131"/>
      <c r="FLP75" s="131"/>
      <c r="FLQ75" s="131"/>
      <c r="FLR75" s="131"/>
      <c r="FLS75" s="131"/>
      <c r="FLT75" s="131"/>
      <c r="FLU75" s="131"/>
      <c r="FLV75" s="131"/>
      <c r="FLW75" s="131"/>
      <c r="FLX75" s="131"/>
      <c r="FLY75" s="131"/>
      <c r="FLZ75" s="131"/>
      <c r="FMA75" s="131"/>
      <c r="FMB75" s="131"/>
      <c r="FMC75" s="131"/>
      <c r="FMD75" s="131"/>
      <c r="FME75" s="131"/>
      <c r="FMF75" s="131"/>
      <c r="FMG75" s="131"/>
      <c r="FMH75" s="131"/>
      <c r="FMI75" s="131"/>
      <c r="FMJ75" s="131"/>
      <c r="FMK75" s="131"/>
      <c r="FML75" s="131"/>
      <c r="FMM75" s="131"/>
      <c r="FMN75" s="131"/>
      <c r="FMO75" s="131"/>
      <c r="FMP75" s="131"/>
      <c r="FMQ75" s="131"/>
      <c r="FMR75" s="131"/>
      <c r="FMS75" s="131"/>
      <c r="FMT75" s="131"/>
      <c r="FMU75" s="131"/>
      <c r="FMV75" s="131"/>
      <c r="FMW75" s="131"/>
      <c r="FMX75" s="131"/>
      <c r="FMY75" s="131"/>
      <c r="FMZ75" s="131"/>
      <c r="FNA75" s="131"/>
      <c r="FNB75" s="131"/>
      <c r="FNC75" s="131"/>
      <c r="FND75" s="131"/>
      <c r="FNE75" s="131"/>
      <c r="FNF75" s="131"/>
      <c r="FNG75" s="131"/>
      <c r="FNH75" s="131"/>
      <c r="FNI75" s="131"/>
      <c r="FNJ75" s="131"/>
      <c r="FNK75" s="131"/>
      <c r="FNL75" s="131"/>
      <c r="FNM75" s="131"/>
      <c r="FNN75" s="131"/>
      <c r="FNO75" s="131"/>
      <c r="FNP75" s="131"/>
      <c r="FNQ75" s="131"/>
      <c r="FNR75" s="131"/>
      <c r="FNS75" s="131"/>
      <c r="FNT75" s="131"/>
      <c r="FNU75" s="131"/>
      <c r="FNV75" s="131"/>
      <c r="FNW75" s="131"/>
      <c r="FNX75" s="131"/>
      <c r="FNY75" s="131"/>
      <c r="FNZ75" s="131"/>
      <c r="FOA75" s="131"/>
      <c r="FOB75" s="131"/>
      <c r="FOC75" s="131"/>
      <c r="FOD75" s="131"/>
      <c r="FOE75" s="131"/>
      <c r="FOF75" s="131"/>
      <c r="FOG75" s="131"/>
      <c r="FOH75" s="131"/>
      <c r="FOI75" s="131"/>
      <c r="FOJ75" s="131"/>
      <c r="FOK75" s="131"/>
      <c r="FOL75" s="131"/>
      <c r="FOM75" s="131"/>
      <c r="FON75" s="131"/>
      <c r="FOO75" s="131"/>
      <c r="FOP75" s="131"/>
      <c r="FOQ75" s="131"/>
      <c r="FOR75" s="131"/>
      <c r="FOS75" s="131"/>
      <c r="FOT75" s="131"/>
      <c r="FOU75" s="131"/>
      <c r="FOV75" s="131"/>
      <c r="FOW75" s="131"/>
      <c r="FOX75" s="131"/>
      <c r="FOY75" s="131"/>
      <c r="FOZ75" s="131"/>
      <c r="FPA75" s="131"/>
      <c r="FPB75" s="131"/>
      <c r="FPC75" s="131"/>
      <c r="FPD75" s="131"/>
      <c r="FPE75" s="131"/>
      <c r="FPF75" s="131"/>
      <c r="FPG75" s="131"/>
      <c r="FPH75" s="131"/>
      <c r="FPI75" s="131"/>
      <c r="FPJ75" s="131"/>
      <c r="FPK75" s="131"/>
      <c r="FPL75" s="131"/>
      <c r="FPM75" s="131"/>
      <c r="FPN75" s="131"/>
      <c r="FPO75" s="131"/>
      <c r="FPP75" s="131"/>
      <c r="FPQ75" s="131"/>
      <c r="FPR75" s="131"/>
      <c r="FPS75" s="131"/>
      <c r="FPT75" s="131"/>
      <c r="FPU75" s="131"/>
      <c r="FPV75" s="131"/>
      <c r="FPW75" s="131"/>
      <c r="FPX75" s="131"/>
      <c r="FPY75" s="131"/>
      <c r="FPZ75" s="131"/>
      <c r="FQA75" s="131"/>
      <c r="FQB75" s="131"/>
      <c r="FQC75" s="131"/>
      <c r="FQD75" s="131"/>
      <c r="FQE75" s="131"/>
      <c r="FQF75" s="131"/>
      <c r="FQG75" s="131"/>
      <c r="FQH75" s="131"/>
      <c r="FQI75" s="131"/>
      <c r="FQJ75" s="131"/>
      <c r="FQK75" s="131"/>
      <c r="FQL75" s="131"/>
      <c r="FQM75" s="131"/>
      <c r="FQN75" s="131"/>
      <c r="FQO75" s="131"/>
      <c r="FQP75" s="131"/>
      <c r="FQQ75" s="131"/>
      <c r="FQR75" s="131"/>
      <c r="FQS75" s="131"/>
      <c r="FQT75" s="131"/>
      <c r="FQU75" s="131"/>
      <c r="FQV75" s="131"/>
      <c r="FQW75" s="131"/>
      <c r="FQX75" s="131"/>
      <c r="FQY75" s="131"/>
      <c r="FQZ75" s="131"/>
      <c r="FRA75" s="131"/>
      <c r="FRB75" s="131"/>
      <c r="FRC75" s="131"/>
      <c r="FRD75" s="131"/>
      <c r="FRE75" s="131"/>
      <c r="FRF75" s="131"/>
      <c r="FRG75" s="131"/>
      <c r="FRH75" s="131"/>
      <c r="FRI75" s="131"/>
      <c r="FRJ75" s="131"/>
      <c r="FRK75" s="131"/>
      <c r="FRL75" s="131"/>
      <c r="FRM75" s="131"/>
      <c r="FRN75" s="131"/>
      <c r="FRO75" s="131"/>
      <c r="FRP75" s="131"/>
      <c r="FRQ75" s="131"/>
      <c r="FRR75" s="131"/>
      <c r="FRS75" s="131"/>
      <c r="FRT75" s="131"/>
      <c r="FRU75" s="131"/>
      <c r="FRV75" s="131"/>
      <c r="FRW75" s="131"/>
      <c r="FRX75" s="131"/>
      <c r="FRY75" s="131"/>
      <c r="FRZ75" s="131"/>
      <c r="FSA75" s="131"/>
      <c r="FSB75" s="131"/>
      <c r="FSC75" s="131"/>
      <c r="FSD75" s="131"/>
      <c r="FSE75" s="131"/>
      <c r="FSF75" s="131"/>
      <c r="FSG75" s="131"/>
      <c r="FSH75" s="131"/>
      <c r="FSI75" s="131"/>
      <c r="FSJ75" s="131"/>
      <c r="FSK75" s="131"/>
      <c r="FSL75" s="131"/>
      <c r="FSM75" s="131"/>
      <c r="FSN75" s="131"/>
      <c r="FSO75" s="131"/>
      <c r="FSP75" s="131"/>
      <c r="FSQ75" s="131"/>
      <c r="FSR75" s="131"/>
      <c r="FSS75" s="131"/>
      <c r="FST75" s="131"/>
      <c r="FSU75" s="131"/>
      <c r="FSV75" s="131"/>
      <c r="FSW75" s="131"/>
      <c r="FSX75" s="131"/>
      <c r="FSY75" s="131"/>
      <c r="FSZ75" s="131"/>
      <c r="FTA75" s="131"/>
      <c r="FTB75" s="131"/>
      <c r="FTC75" s="131"/>
      <c r="FTD75" s="131"/>
      <c r="FTE75" s="131"/>
      <c r="FTF75" s="131"/>
      <c r="FTG75" s="131"/>
      <c r="FTH75" s="131"/>
      <c r="FTI75" s="131"/>
      <c r="FTJ75" s="131"/>
      <c r="FTK75" s="131"/>
      <c r="FTL75" s="131"/>
      <c r="FTM75" s="131"/>
      <c r="FTN75" s="131"/>
      <c r="FTO75" s="131"/>
      <c r="FTP75" s="131"/>
      <c r="FTQ75" s="131"/>
      <c r="FTR75" s="131"/>
      <c r="FTS75" s="131"/>
      <c r="FTT75" s="131"/>
      <c r="FTU75" s="131"/>
      <c r="FTV75" s="131"/>
      <c r="FTW75" s="131"/>
      <c r="FTX75" s="131"/>
      <c r="FTY75" s="131"/>
      <c r="FTZ75" s="131"/>
      <c r="FUA75" s="131"/>
      <c r="FUB75" s="131"/>
      <c r="FUC75" s="131"/>
      <c r="FUD75" s="131"/>
      <c r="FUE75" s="131"/>
      <c r="FUF75" s="131"/>
      <c r="FUG75" s="131"/>
      <c r="FUH75" s="131"/>
      <c r="FUI75" s="131"/>
      <c r="FUJ75" s="131"/>
      <c r="FUK75" s="131"/>
      <c r="FUL75" s="131"/>
      <c r="FUM75" s="131"/>
      <c r="FUN75" s="131"/>
      <c r="FUO75" s="131"/>
      <c r="FUP75" s="131"/>
      <c r="FUQ75" s="131"/>
      <c r="FUR75" s="131"/>
      <c r="FUS75" s="131"/>
      <c r="FUT75" s="131"/>
      <c r="FUU75" s="131"/>
      <c r="FUV75" s="131"/>
      <c r="FUW75" s="131"/>
      <c r="FUX75" s="131"/>
      <c r="FUY75" s="131"/>
      <c r="FUZ75" s="131"/>
      <c r="FVA75" s="131"/>
      <c r="FVB75" s="131"/>
      <c r="FVC75" s="131"/>
      <c r="FVD75" s="131"/>
      <c r="FVE75" s="131"/>
      <c r="FVF75" s="131"/>
      <c r="FVG75" s="131"/>
      <c r="FVH75" s="131"/>
      <c r="FVI75" s="131"/>
      <c r="FVJ75" s="131"/>
      <c r="FVK75" s="131"/>
      <c r="FVL75" s="131"/>
      <c r="FVM75" s="131"/>
      <c r="FVN75" s="131"/>
      <c r="FVO75" s="131"/>
      <c r="FVP75" s="131"/>
      <c r="FVQ75" s="131"/>
      <c r="FVR75" s="131"/>
      <c r="FVS75" s="131"/>
      <c r="FVT75" s="131"/>
      <c r="FVU75" s="131"/>
      <c r="FVV75" s="131"/>
      <c r="FVW75" s="131"/>
      <c r="FVX75" s="131"/>
      <c r="FVY75" s="131"/>
      <c r="FVZ75" s="131"/>
      <c r="FWA75" s="131"/>
      <c r="FWB75" s="131"/>
      <c r="FWC75" s="131"/>
      <c r="FWD75" s="131"/>
      <c r="FWE75" s="131"/>
      <c r="FWF75" s="131"/>
      <c r="FWG75" s="131"/>
      <c r="FWH75" s="131"/>
      <c r="FWI75" s="131"/>
      <c r="FWJ75" s="131"/>
      <c r="FWK75" s="131"/>
      <c r="FWL75" s="131"/>
      <c r="FWM75" s="131"/>
      <c r="FWN75" s="131"/>
      <c r="FWO75" s="131"/>
      <c r="FWP75" s="131"/>
      <c r="FWQ75" s="131"/>
      <c r="FWR75" s="131"/>
      <c r="FWS75" s="131"/>
      <c r="FWT75" s="131"/>
      <c r="FWU75" s="131"/>
      <c r="FWV75" s="131"/>
      <c r="FWW75" s="131"/>
      <c r="FWX75" s="131"/>
      <c r="FWY75" s="131"/>
      <c r="FWZ75" s="131"/>
      <c r="FXA75" s="131"/>
      <c r="FXB75" s="131"/>
      <c r="FXC75" s="131"/>
      <c r="FXD75" s="131"/>
      <c r="FXE75" s="131"/>
      <c r="FXF75" s="131"/>
      <c r="FXG75" s="131"/>
      <c r="FXH75" s="131"/>
      <c r="FXI75" s="131"/>
      <c r="FXJ75" s="131"/>
      <c r="FXK75" s="131"/>
      <c r="FXL75" s="131"/>
      <c r="FXM75" s="131"/>
      <c r="FXN75" s="131"/>
      <c r="FXO75" s="131"/>
      <c r="FXP75" s="131"/>
      <c r="FXQ75" s="131"/>
      <c r="FXR75" s="131"/>
      <c r="FXS75" s="131"/>
      <c r="FXT75" s="131"/>
      <c r="FXU75" s="131"/>
      <c r="FXV75" s="131"/>
      <c r="FXW75" s="131"/>
      <c r="FXX75" s="131"/>
      <c r="FXY75" s="131"/>
      <c r="FXZ75" s="131"/>
      <c r="FYA75" s="131"/>
      <c r="FYB75" s="131"/>
      <c r="FYC75" s="131"/>
      <c r="FYD75" s="131"/>
      <c r="FYE75" s="131"/>
      <c r="FYF75" s="131"/>
      <c r="FYG75" s="131"/>
      <c r="FYH75" s="131"/>
      <c r="FYI75" s="131"/>
      <c r="FYJ75" s="131"/>
      <c r="FYK75" s="131"/>
      <c r="FYL75" s="131"/>
      <c r="FYM75" s="131"/>
      <c r="FYN75" s="131"/>
      <c r="FYO75" s="131"/>
      <c r="FYP75" s="131"/>
      <c r="FYQ75" s="131"/>
      <c r="FYR75" s="131"/>
      <c r="FYS75" s="131"/>
      <c r="FYT75" s="131"/>
      <c r="FYU75" s="131"/>
      <c r="FYV75" s="131"/>
      <c r="FYW75" s="131"/>
      <c r="FYX75" s="131"/>
      <c r="FYY75" s="131"/>
      <c r="FYZ75" s="131"/>
      <c r="FZA75" s="131"/>
      <c r="FZB75" s="131"/>
      <c r="FZC75" s="131"/>
      <c r="FZD75" s="131"/>
      <c r="FZE75" s="131"/>
      <c r="FZF75" s="131"/>
      <c r="FZG75" s="131"/>
      <c r="FZH75" s="131"/>
      <c r="FZI75" s="131"/>
      <c r="FZJ75" s="131"/>
      <c r="FZK75" s="131"/>
      <c r="FZL75" s="131"/>
      <c r="FZM75" s="131"/>
      <c r="FZN75" s="131"/>
      <c r="FZO75" s="131"/>
      <c r="FZP75" s="131"/>
      <c r="FZQ75" s="131"/>
      <c r="FZR75" s="131"/>
      <c r="FZS75" s="131"/>
      <c r="FZT75" s="131"/>
      <c r="FZU75" s="131"/>
      <c r="FZV75" s="131"/>
      <c r="FZW75" s="131"/>
      <c r="FZX75" s="131"/>
      <c r="FZY75" s="131"/>
      <c r="FZZ75" s="131"/>
      <c r="GAA75" s="131"/>
      <c r="GAB75" s="131"/>
      <c r="GAC75" s="131"/>
      <c r="GAD75" s="131"/>
      <c r="GAE75" s="131"/>
      <c r="GAF75" s="131"/>
      <c r="GAG75" s="131"/>
      <c r="GAH75" s="131"/>
      <c r="GAI75" s="131"/>
      <c r="GAJ75" s="131"/>
      <c r="GAK75" s="131"/>
      <c r="GAL75" s="131"/>
      <c r="GAM75" s="131"/>
      <c r="GAN75" s="131"/>
      <c r="GAO75" s="131"/>
      <c r="GAP75" s="131"/>
      <c r="GAQ75" s="131"/>
      <c r="GAR75" s="131"/>
      <c r="GAS75" s="131"/>
      <c r="GAT75" s="131"/>
      <c r="GAU75" s="131"/>
      <c r="GAV75" s="131"/>
      <c r="GAW75" s="131"/>
      <c r="GAX75" s="131"/>
      <c r="GAY75" s="131"/>
      <c r="GAZ75" s="131"/>
      <c r="GBA75" s="131"/>
      <c r="GBB75" s="131"/>
      <c r="GBC75" s="131"/>
      <c r="GBD75" s="131"/>
      <c r="GBE75" s="131"/>
      <c r="GBF75" s="131"/>
      <c r="GBG75" s="131"/>
      <c r="GBH75" s="131"/>
      <c r="GBI75" s="131"/>
      <c r="GBJ75" s="131"/>
      <c r="GBK75" s="131"/>
      <c r="GBL75" s="131"/>
      <c r="GBM75" s="131"/>
      <c r="GBN75" s="131"/>
      <c r="GBO75" s="131"/>
      <c r="GBP75" s="131"/>
      <c r="GBQ75" s="131"/>
      <c r="GBR75" s="131"/>
      <c r="GBS75" s="131"/>
      <c r="GBT75" s="131"/>
      <c r="GBU75" s="131"/>
      <c r="GBV75" s="131"/>
      <c r="GBW75" s="131"/>
      <c r="GBX75" s="131"/>
      <c r="GBY75" s="131"/>
      <c r="GBZ75" s="131"/>
      <c r="GCA75" s="131"/>
      <c r="GCB75" s="131"/>
      <c r="GCC75" s="131"/>
      <c r="GCD75" s="131"/>
      <c r="GCE75" s="131"/>
      <c r="GCF75" s="131"/>
      <c r="GCG75" s="131"/>
      <c r="GCH75" s="131"/>
      <c r="GCI75" s="131"/>
      <c r="GCJ75" s="131"/>
      <c r="GCK75" s="131"/>
      <c r="GCL75" s="131"/>
      <c r="GCM75" s="131"/>
      <c r="GCN75" s="131"/>
      <c r="GCO75" s="131"/>
      <c r="GCP75" s="131"/>
      <c r="GCQ75" s="131"/>
      <c r="GCR75" s="131"/>
      <c r="GCS75" s="131"/>
      <c r="GCT75" s="131"/>
      <c r="GCU75" s="131"/>
      <c r="GCV75" s="131"/>
      <c r="GCW75" s="131"/>
      <c r="GCX75" s="131"/>
      <c r="GCY75" s="131"/>
      <c r="GCZ75" s="131"/>
      <c r="GDA75" s="131"/>
      <c r="GDB75" s="131"/>
      <c r="GDC75" s="131"/>
      <c r="GDD75" s="131"/>
      <c r="GDE75" s="131"/>
      <c r="GDF75" s="131"/>
      <c r="GDG75" s="131"/>
      <c r="GDH75" s="131"/>
      <c r="GDI75" s="131"/>
      <c r="GDJ75" s="131"/>
      <c r="GDK75" s="131"/>
      <c r="GDL75" s="131"/>
      <c r="GDM75" s="131"/>
      <c r="GDN75" s="131"/>
      <c r="GDO75" s="131"/>
      <c r="GDP75" s="131"/>
      <c r="GDQ75" s="131"/>
      <c r="GDR75" s="131"/>
      <c r="GDS75" s="131"/>
      <c r="GDT75" s="131"/>
      <c r="GDU75" s="131"/>
      <c r="GDV75" s="131"/>
      <c r="GDW75" s="131"/>
      <c r="GDX75" s="131"/>
      <c r="GDY75" s="131"/>
      <c r="GDZ75" s="131"/>
      <c r="GEA75" s="131"/>
      <c r="GEB75" s="131"/>
      <c r="GEC75" s="131"/>
      <c r="GED75" s="131"/>
      <c r="GEE75" s="131"/>
      <c r="GEF75" s="131"/>
      <c r="GEG75" s="131"/>
      <c r="GEH75" s="131"/>
      <c r="GEI75" s="131"/>
      <c r="GEJ75" s="131"/>
      <c r="GEK75" s="131"/>
      <c r="GEL75" s="131"/>
      <c r="GEM75" s="131"/>
      <c r="GEN75" s="131"/>
      <c r="GEO75" s="131"/>
      <c r="GEP75" s="131"/>
      <c r="GEQ75" s="131"/>
      <c r="GER75" s="131"/>
      <c r="GES75" s="131"/>
      <c r="GET75" s="131"/>
      <c r="GEU75" s="131"/>
      <c r="GEV75" s="131"/>
      <c r="GEW75" s="131"/>
      <c r="GEX75" s="131"/>
      <c r="GEY75" s="131"/>
      <c r="GEZ75" s="131"/>
      <c r="GFA75" s="131"/>
      <c r="GFB75" s="131"/>
      <c r="GFC75" s="131"/>
      <c r="GFD75" s="131"/>
      <c r="GFE75" s="131"/>
      <c r="GFF75" s="131"/>
      <c r="GFG75" s="131"/>
      <c r="GFH75" s="131"/>
      <c r="GFI75" s="131"/>
      <c r="GFJ75" s="131"/>
      <c r="GFK75" s="131"/>
      <c r="GFL75" s="131"/>
      <c r="GFM75" s="131"/>
      <c r="GFN75" s="131"/>
      <c r="GFO75" s="131"/>
      <c r="GFP75" s="131"/>
      <c r="GFQ75" s="131"/>
      <c r="GFR75" s="131"/>
      <c r="GFS75" s="131"/>
      <c r="GFT75" s="131"/>
      <c r="GFU75" s="131"/>
      <c r="GFV75" s="131"/>
      <c r="GFW75" s="131"/>
      <c r="GFX75" s="131"/>
      <c r="GFY75" s="131"/>
      <c r="GFZ75" s="131"/>
      <c r="GGA75" s="131"/>
      <c r="GGB75" s="131"/>
      <c r="GGC75" s="131"/>
      <c r="GGD75" s="131"/>
      <c r="GGE75" s="131"/>
      <c r="GGF75" s="131"/>
      <c r="GGG75" s="131"/>
      <c r="GGH75" s="131"/>
      <c r="GGI75" s="131"/>
      <c r="GGJ75" s="131"/>
      <c r="GGK75" s="131"/>
      <c r="GGL75" s="131"/>
      <c r="GGM75" s="131"/>
      <c r="GGN75" s="131"/>
      <c r="GGO75" s="131"/>
      <c r="GGP75" s="131"/>
      <c r="GGQ75" s="131"/>
      <c r="GGR75" s="131"/>
      <c r="GGS75" s="131"/>
      <c r="GGT75" s="131"/>
      <c r="GGU75" s="131"/>
      <c r="GGV75" s="131"/>
      <c r="GGW75" s="131"/>
      <c r="GGX75" s="131"/>
      <c r="GGY75" s="131"/>
      <c r="GGZ75" s="131"/>
      <c r="GHA75" s="131"/>
      <c r="GHB75" s="131"/>
      <c r="GHC75" s="131"/>
      <c r="GHD75" s="131"/>
      <c r="GHE75" s="131"/>
      <c r="GHF75" s="131"/>
      <c r="GHG75" s="131"/>
      <c r="GHH75" s="131"/>
      <c r="GHI75" s="131"/>
      <c r="GHJ75" s="131"/>
      <c r="GHK75" s="131"/>
      <c r="GHL75" s="131"/>
      <c r="GHM75" s="131"/>
      <c r="GHN75" s="131"/>
      <c r="GHO75" s="131"/>
      <c r="GHP75" s="131"/>
      <c r="GHQ75" s="131"/>
      <c r="GHR75" s="131"/>
      <c r="GHS75" s="131"/>
      <c r="GHT75" s="131"/>
      <c r="GHU75" s="131"/>
      <c r="GHV75" s="131"/>
      <c r="GHW75" s="131"/>
      <c r="GHX75" s="131"/>
      <c r="GHY75" s="131"/>
      <c r="GHZ75" s="131"/>
      <c r="GIA75" s="131"/>
      <c r="GIB75" s="131"/>
      <c r="GIC75" s="131"/>
      <c r="GID75" s="131"/>
      <c r="GIE75" s="131"/>
      <c r="GIF75" s="131"/>
      <c r="GIG75" s="131"/>
      <c r="GIH75" s="131"/>
      <c r="GII75" s="131"/>
      <c r="GIJ75" s="131"/>
      <c r="GIK75" s="131"/>
      <c r="GIL75" s="131"/>
      <c r="GIM75" s="131"/>
      <c r="GIN75" s="131"/>
      <c r="GIO75" s="131"/>
      <c r="GIP75" s="131"/>
      <c r="GIQ75" s="131"/>
      <c r="GIR75" s="131"/>
      <c r="GIS75" s="131"/>
      <c r="GIT75" s="131"/>
      <c r="GIU75" s="131"/>
      <c r="GIV75" s="131"/>
      <c r="GIW75" s="131"/>
      <c r="GIX75" s="131"/>
      <c r="GIY75" s="131"/>
      <c r="GIZ75" s="131"/>
      <c r="GJA75" s="131"/>
      <c r="GJB75" s="131"/>
      <c r="GJC75" s="131"/>
      <c r="GJD75" s="131"/>
      <c r="GJE75" s="131"/>
      <c r="GJF75" s="131"/>
      <c r="GJG75" s="131"/>
      <c r="GJH75" s="131"/>
      <c r="GJI75" s="131"/>
      <c r="GJJ75" s="131"/>
      <c r="GJK75" s="131"/>
      <c r="GJL75" s="131"/>
      <c r="GJM75" s="131"/>
      <c r="GJN75" s="131"/>
      <c r="GJO75" s="131"/>
      <c r="GJP75" s="131"/>
      <c r="GJQ75" s="131"/>
      <c r="GJR75" s="131"/>
      <c r="GJS75" s="131"/>
      <c r="GJT75" s="131"/>
      <c r="GJU75" s="131"/>
      <c r="GJV75" s="131"/>
      <c r="GJW75" s="131"/>
      <c r="GJX75" s="131"/>
      <c r="GJY75" s="131"/>
      <c r="GJZ75" s="131"/>
      <c r="GKA75" s="131"/>
      <c r="GKB75" s="131"/>
      <c r="GKC75" s="131"/>
      <c r="GKD75" s="131"/>
      <c r="GKE75" s="131"/>
      <c r="GKF75" s="131"/>
      <c r="GKG75" s="131"/>
      <c r="GKH75" s="131"/>
      <c r="GKI75" s="131"/>
      <c r="GKJ75" s="131"/>
      <c r="GKK75" s="131"/>
      <c r="GKL75" s="131"/>
      <c r="GKM75" s="131"/>
      <c r="GKN75" s="131"/>
      <c r="GKO75" s="131"/>
      <c r="GKP75" s="131"/>
      <c r="GKQ75" s="131"/>
      <c r="GKR75" s="131"/>
      <c r="GKS75" s="131"/>
      <c r="GKT75" s="131"/>
      <c r="GKU75" s="131"/>
      <c r="GKV75" s="131"/>
      <c r="GKW75" s="131"/>
      <c r="GKX75" s="131"/>
      <c r="GKY75" s="131"/>
      <c r="GKZ75" s="131"/>
      <c r="GLA75" s="131"/>
      <c r="GLB75" s="131"/>
      <c r="GLC75" s="131"/>
      <c r="GLD75" s="131"/>
      <c r="GLE75" s="131"/>
      <c r="GLF75" s="131"/>
      <c r="GLG75" s="131"/>
      <c r="GLH75" s="131"/>
      <c r="GLI75" s="131"/>
      <c r="GLJ75" s="131"/>
      <c r="GLK75" s="131"/>
      <c r="GLL75" s="131"/>
      <c r="GLM75" s="131"/>
      <c r="GLN75" s="131"/>
      <c r="GLO75" s="131"/>
      <c r="GLP75" s="131"/>
      <c r="GLQ75" s="131"/>
      <c r="GLR75" s="131"/>
      <c r="GLS75" s="131"/>
      <c r="GLT75" s="131"/>
      <c r="GLU75" s="131"/>
      <c r="GLV75" s="131"/>
      <c r="GLW75" s="131"/>
      <c r="GLX75" s="131"/>
      <c r="GLY75" s="131"/>
      <c r="GLZ75" s="131"/>
      <c r="GMA75" s="131"/>
      <c r="GMB75" s="131"/>
      <c r="GMC75" s="131"/>
      <c r="GMD75" s="131"/>
      <c r="GME75" s="131"/>
      <c r="GMF75" s="131"/>
      <c r="GMG75" s="131"/>
      <c r="GMH75" s="131"/>
      <c r="GMI75" s="131"/>
      <c r="GMJ75" s="131"/>
      <c r="GMK75" s="131"/>
      <c r="GML75" s="131"/>
      <c r="GMM75" s="131"/>
      <c r="GMN75" s="131"/>
      <c r="GMO75" s="131"/>
      <c r="GMP75" s="131"/>
      <c r="GMQ75" s="131"/>
      <c r="GMR75" s="131"/>
      <c r="GMS75" s="131"/>
      <c r="GMT75" s="131"/>
      <c r="GMU75" s="131"/>
      <c r="GMV75" s="131"/>
      <c r="GMW75" s="131"/>
      <c r="GMX75" s="131"/>
      <c r="GMY75" s="131"/>
      <c r="GMZ75" s="131"/>
      <c r="GNA75" s="131"/>
      <c r="GNB75" s="131"/>
      <c r="GNC75" s="131"/>
      <c r="GND75" s="131"/>
      <c r="GNE75" s="131"/>
      <c r="GNF75" s="131"/>
      <c r="GNG75" s="131"/>
      <c r="GNH75" s="131"/>
      <c r="GNI75" s="131"/>
      <c r="GNJ75" s="131"/>
      <c r="GNK75" s="131"/>
      <c r="GNL75" s="131"/>
      <c r="GNM75" s="131"/>
      <c r="GNN75" s="131"/>
      <c r="GNO75" s="131"/>
      <c r="GNP75" s="131"/>
      <c r="GNQ75" s="131"/>
      <c r="GNR75" s="131"/>
      <c r="GNS75" s="131"/>
      <c r="GNT75" s="131"/>
      <c r="GNU75" s="131"/>
      <c r="GNV75" s="131"/>
      <c r="GNW75" s="131"/>
      <c r="GNX75" s="131"/>
      <c r="GNY75" s="131"/>
      <c r="GNZ75" s="131"/>
      <c r="GOA75" s="131"/>
      <c r="GOB75" s="131"/>
      <c r="GOC75" s="131"/>
      <c r="GOD75" s="131"/>
      <c r="GOE75" s="131"/>
      <c r="GOF75" s="131"/>
      <c r="GOG75" s="131"/>
      <c r="GOH75" s="131"/>
      <c r="GOI75" s="131"/>
      <c r="GOJ75" s="131"/>
      <c r="GOK75" s="131"/>
      <c r="GOL75" s="131"/>
      <c r="GOM75" s="131"/>
      <c r="GON75" s="131"/>
      <c r="GOO75" s="131"/>
      <c r="GOP75" s="131"/>
      <c r="GOQ75" s="131"/>
      <c r="GOR75" s="131"/>
      <c r="GOS75" s="131"/>
      <c r="GOT75" s="131"/>
      <c r="GOU75" s="131"/>
      <c r="GOV75" s="131"/>
      <c r="GOW75" s="131"/>
      <c r="GOX75" s="131"/>
      <c r="GOY75" s="131"/>
      <c r="GOZ75" s="131"/>
      <c r="GPA75" s="131"/>
      <c r="GPB75" s="131"/>
      <c r="GPC75" s="131"/>
      <c r="GPD75" s="131"/>
      <c r="GPE75" s="131"/>
      <c r="GPF75" s="131"/>
      <c r="GPG75" s="131"/>
      <c r="GPH75" s="131"/>
      <c r="GPI75" s="131"/>
      <c r="GPJ75" s="131"/>
      <c r="GPK75" s="131"/>
      <c r="GPL75" s="131"/>
      <c r="GPM75" s="131"/>
      <c r="GPN75" s="131"/>
      <c r="GPO75" s="131"/>
      <c r="GPP75" s="131"/>
      <c r="GPQ75" s="131"/>
      <c r="GPR75" s="131"/>
      <c r="GPS75" s="131"/>
      <c r="GPT75" s="131"/>
      <c r="GPU75" s="131"/>
      <c r="GPV75" s="131"/>
      <c r="GPW75" s="131"/>
      <c r="GPX75" s="131"/>
      <c r="GPY75" s="131"/>
      <c r="GPZ75" s="131"/>
      <c r="GQA75" s="131"/>
      <c r="GQB75" s="131"/>
      <c r="GQC75" s="131"/>
      <c r="GQD75" s="131"/>
      <c r="GQE75" s="131"/>
      <c r="GQF75" s="131"/>
      <c r="GQG75" s="131"/>
      <c r="GQH75" s="131"/>
      <c r="GQI75" s="131"/>
      <c r="GQJ75" s="131"/>
      <c r="GQK75" s="131"/>
      <c r="GQL75" s="131"/>
      <c r="GQM75" s="131"/>
      <c r="GQN75" s="131"/>
      <c r="GQO75" s="131"/>
      <c r="GQP75" s="131"/>
      <c r="GQQ75" s="131"/>
      <c r="GQR75" s="131"/>
      <c r="GQS75" s="131"/>
      <c r="GQT75" s="131"/>
      <c r="GQU75" s="131"/>
      <c r="GQV75" s="131"/>
      <c r="GQW75" s="131"/>
      <c r="GQX75" s="131"/>
      <c r="GQY75" s="131"/>
      <c r="GQZ75" s="131"/>
      <c r="GRA75" s="131"/>
      <c r="GRB75" s="131"/>
      <c r="GRC75" s="131"/>
      <c r="GRD75" s="131"/>
      <c r="GRE75" s="131"/>
      <c r="GRF75" s="131"/>
      <c r="GRG75" s="131"/>
      <c r="GRH75" s="131"/>
      <c r="GRI75" s="131"/>
      <c r="GRJ75" s="131"/>
      <c r="GRK75" s="131"/>
      <c r="GRL75" s="131"/>
      <c r="GRM75" s="131"/>
      <c r="GRN75" s="131"/>
      <c r="GRO75" s="131"/>
      <c r="GRP75" s="131"/>
      <c r="GRQ75" s="131"/>
      <c r="GRR75" s="131"/>
      <c r="GRS75" s="131"/>
      <c r="GRT75" s="131"/>
      <c r="GRU75" s="131"/>
      <c r="GRV75" s="131"/>
      <c r="GRW75" s="131"/>
      <c r="GRX75" s="131"/>
      <c r="GRY75" s="131"/>
      <c r="GRZ75" s="131"/>
      <c r="GSA75" s="131"/>
      <c r="GSB75" s="131"/>
      <c r="GSC75" s="131"/>
      <c r="GSD75" s="131"/>
      <c r="GSE75" s="131"/>
      <c r="GSF75" s="131"/>
      <c r="GSG75" s="131"/>
      <c r="GSH75" s="131"/>
      <c r="GSI75" s="131"/>
      <c r="GSJ75" s="131"/>
      <c r="GSK75" s="131"/>
      <c r="GSL75" s="131"/>
      <c r="GSM75" s="131"/>
      <c r="GSN75" s="131"/>
      <c r="GSO75" s="131"/>
      <c r="GSP75" s="131"/>
      <c r="GSQ75" s="131"/>
      <c r="GSR75" s="131"/>
      <c r="GSS75" s="131"/>
      <c r="GST75" s="131"/>
      <c r="GSU75" s="131"/>
      <c r="GSV75" s="131"/>
      <c r="GSW75" s="131"/>
      <c r="GSX75" s="131"/>
      <c r="GSY75" s="131"/>
      <c r="GSZ75" s="131"/>
      <c r="GTA75" s="131"/>
      <c r="GTB75" s="131"/>
      <c r="GTC75" s="131"/>
      <c r="GTD75" s="131"/>
      <c r="GTE75" s="131"/>
      <c r="GTF75" s="131"/>
      <c r="GTG75" s="131"/>
      <c r="GTH75" s="131"/>
      <c r="GTI75" s="131"/>
      <c r="GTJ75" s="131"/>
      <c r="GTK75" s="131"/>
      <c r="GTL75" s="131"/>
      <c r="GTM75" s="131"/>
      <c r="GTN75" s="131"/>
      <c r="GTO75" s="131"/>
      <c r="GTP75" s="131"/>
      <c r="GTQ75" s="131"/>
      <c r="GTR75" s="131"/>
      <c r="GTS75" s="131"/>
      <c r="GTT75" s="131"/>
      <c r="GTU75" s="131"/>
      <c r="GTV75" s="131"/>
      <c r="GTW75" s="131"/>
      <c r="GTX75" s="131"/>
      <c r="GTY75" s="131"/>
      <c r="GTZ75" s="131"/>
      <c r="GUA75" s="131"/>
      <c r="GUB75" s="131"/>
      <c r="GUC75" s="131"/>
      <c r="GUD75" s="131"/>
      <c r="GUE75" s="131"/>
      <c r="GUF75" s="131"/>
      <c r="GUG75" s="131"/>
      <c r="GUH75" s="131"/>
      <c r="GUI75" s="131"/>
      <c r="GUJ75" s="131"/>
      <c r="GUK75" s="131"/>
      <c r="GUL75" s="131"/>
      <c r="GUM75" s="131"/>
      <c r="GUN75" s="131"/>
      <c r="GUO75" s="131"/>
      <c r="GUP75" s="131"/>
      <c r="GUQ75" s="131"/>
      <c r="GUR75" s="131"/>
      <c r="GUS75" s="131"/>
      <c r="GUT75" s="131"/>
      <c r="GUU75" s="131"/>
      <c r="GUV75" s="131"/>
      <c r="GUW75" s="131"/>
      <c r="GUX75" s="131"/>
      <c r="GUY75" s="131"/>
      <c r="GUZ75" s="131"/>
      <c r="GVA75" s="131"/>
      <c r="GVB75" s="131"/>
      <c r="GVC75" s="131"/>
      <c r="GVD75" s="131"/>
      <c r="GVE75" s="131"/>
      <c r="GVF75" s="131"/>
      <c r="GVG75" s="131"/>
      <c r="GVH75" s="131"/>
      <c r="GVI75" s="131"/>
      <c r="GVJ75" s="131"/>
      <c r="GVK75" s="131"/>
      <c r="GVL75" s="131"/>
      <c r="GVM75" s="131"/>
      <c r="GVN75" s="131"/>
      <c r="GVO75" s="131"/>
      <c r="GVP75" s="131"/>
      <c r="GVQ75" s="131"/>
      <c r="GVR75" s="131"/>
      <c r="GVS75" s="131"/>
      <c r="GVT75" s="131"/>
      <c r="GVU75" s="131"/>
      <c r="GVV75" s="131"/>
      <c r="GVW75" s="131"/>
      <c r="GVX75" s="131"/>
      <c r="GVY75" s="131"/>
      <c r="GVZ75" s="131"/>
      <c r="GWA75" s="131"/>
      <c r="GWB75" s="131"/>
      <c r="GWC75" s="131"/>
      <c r="GWD75" s="131"/>
      <c r="GWE75" s="131"/>
      <c r="GWF75" s="131"/>
      <c r="GWG75" s="131"/>
      <c r="GWH75" s="131"/>
      <c r="GWI75" s="131"/>
      <c r="GWJ75" s="131"/>
      <c r="GWK75" s="131"/>
      <c r="GWL75" s="131"/>
      <c r="GWM75" s="131"/>
      <c r="GWN75" s="131"/>
      <c r="GWO75" s="131"/>
      <c r="GWP75" s="131"/>
      <c r="GWQ75" s="131"/>
      <c r="GWR75" s="131"/>
      <c r="GWS75" s="131"/>
      <c r="GWT75" s="131"/>
      <c r="GWU75" s="131"/>
      <c r="GWV75" s="131"/>
      <c r="GWW75" s="131"/>
      <c r="GWX75" s="131"/>
      <c r="GWY75" s="131"/>
      <c r="GWZ75" s="131"/>
      <c r="GXA75" s="131"/>
      <c r="GXB75" s="131"/>
      <c r="GXC75" s="131"/>
      <c r="GXD75" s="131"/>
      <c r="GXE75" s="131"/>
      <c r="GXF75" s="131"/>
      <c r="GXG75" s="131"/>
      <c r="GXH75" s="131"/>
      <c r="GXI75" s="131"/>
      <c r="GXJ75" s="131"/>
      <c r="GXK75" s="131"/>
      <c r="GXL75" s="131"/>
      <c r="GXM75" s="131"/>
      <c r="GXN75" s="131"/>
      <c r="GXO75" s="131"/>
      <c r="GXP75" s="131"/>
      <c r="GXQ75" s="131"/>
      <c r="GXR75" s="131"/>
      <c r="GXS75" s="131"/>
      <c r="GXT75" s="131"/>
      <c r="GXU75" s="131"/>
      <c r="GXV75" s="131"/>
      <c r="GXW75" s="131"/>
      <c r="GXX75" s="131"/>
      <c r="GXY75" s="131"/>
      <c r="GXZ75" s="131"/>
      <c r="GYA75" s="131"/>
      <c r="GYB75" s="131"/>
      <c r="GYC75" s="131"/>
      <c r="GYD75" s="131"/>
      <c r="GYE75" s="131"/>
      <c r="GYF75" s="131"/>
      <c r="GYG75" s="131"/>
      <c r="GYH75" s="131"/>
      <c r="GYI75" s="131"/>
      <c r="GYJ75" s="131"/>
      <c r="GYK75" s="131"/>
      <c r="GYL75" s="131"/>
      <c r="GYM75" s="131"/>
      <c r="GYN75" s="131"/>
      <c r="GYO75" s="131"/>
      <c r="GYP75" s="131"/>
      <c r="GYQ75" s="131"/>
      <c r="GYR75" s="131"/>
      <c r="GYS75" s="131"/>
      <c r="GYT75" s="131"/>
      <c r="GYU75" s="131"/>
      <c r="GYV75" s="131"/>
      <c r="GYW75" s="131"/>
      <c r="GYX75" s="131"/>
      <c r="GYY75" s="131"/>
      <c r="GYZ75" s="131"/>
      <c r="GZA75" s="131"/>
      <c r="GZB75" s="131"/>
      <c r="GZC75" s="131"/>
      <c r="GZD75" s="131"/>
      <c r="GZE75" s="131"/>
      <c r="GZF75" s="131"/>
      <c r="GZG75" s="131"/>
      <c r="GZH75" s="131"/>
      <c r="GZI75" s="131"/>
      <c r="GZJ75" s="131"/>
      <c r="GZK75" s="131"/>
      <c r="GZL75" s="131"/>
      <c r="GZM75" s="131"/>
      <c r="GZN75" s="131"/>
      <c r="GZO75" s="131"/>
      <c r="GZP75" s="131"/>
      <c r="GZQ75" s="131"/>
      <c r="GZR75" s="131"/>
      <c r="GZS75" s="131"/>
      <c r="GZT75" s="131"/>
      <c r="GZU75" s="131"/>
      <c r="GZV75" s="131"/>
      <c r="GZW75" s="131"/>
      <c r="GZX75" s="131"/>
      <c r="GZY75" s="131"/>
      <c r="GZZ75" s="131"/>
      <c r="HAA75" s="131"/>
      <c r="HAB75" s="131"/>
      <c r="HAC75" s="131"/>
      <c r="HAD75" s="131"/>
      <c r="HAE75" s="131"/>
      <c r="HAF75" s="131"/>
      <c r="HAG75" s="131"/>
      <c r="HAH75" s="131"/>
      <c r="HAI75" s="131"/>
      <c r="HAJ75" s="131"/>
      <c r="HAK75" s="131"/>
      <c r="HAL75" s="131"/>
      <c r="HAM75" s="131"/>
      <c r="HAN75" s="131"/>
      <c r="HAO75" s="131"/>
      <c r="HAP75" s="131"/>
      <c r="HAQ75" s="131"/>
      <c r="HAR75" s="131"/>
      <c r="HAS75" s="131"/>
      <c r="HAT75" s="131"/>
      <c r="HAU75" s="131"/>
      <c r="HAV75" s="131"/>
      <c r="HAW75" s="131"/>
      <c r="HAX75" s="131"/>
      <c r="HAY75" s="131"/>
      <c r="HAZ75" s="131"/>
      <c r="HBA75" s="131"/>
      <c r="HBB75" s="131"/>
      <c r="HBC75" s="131"/>
      <c r="HBD75" s="131"/>
      <c r="HBE75" s="131"/>
      <c r="HBF75" s="131"/>
      <c r="HBG75" s="131"/>
      <c r="HBH75" s="131"/>
      <c r="HBI75" s="131"/>
      <c r="HBJ75" s="131"/>
      <c r="HBK75" s="131"/>
      <c r="HBL75" s="131"/>
      <c r="HBM75" s="131"/>
      <c r="HBN75" s="131"/>
      <c r="HBO75" s="131"/>
      <c r="HBP75" s="131"/>
      <c r="HBQ75" s="131"/>
      <c r="HBR75" s="131"/>
      <c r="HBS75" s="131"/>
      <c r="HBT75" s="131"/>
      <c r="HBU75" s="131"/>
      <c r="HBV75" s="131"/>
      <c r="HBW75" s="131"/>
      <c r="HBX75" s="131"/>
      <c r="HBY75" s="131"/>
      <c r="HBZ75" s="131"/>
      <c r="HCA75" s="131"/>
      <c r="HCB75" s="131"/>
      <c r="HCC75" s="131"/>
      <c r="HCD75" s="131"/>
      <c r="HCE75" s="131"/>
      <c r="HCF75" s="131"/>
      <c r="HCG75" s="131"/>
      <c r="HCH75" s="131"/>
      <c r="HCI75" s="131"/>
      <c r="HCJ75" s="131"/>
      <c r="HCK75" s="131"/>
      <c r="HCL75" s="131"/>
      <c r="HCM75" s="131"/>
      <c r="HCN75" s="131"/>
      <c r="HCO75" s="131"/>
      <c r="HCP75" s="131"/>
      <c r="HCQ75" s="131"/>
      <c r="HCR75" s="131"/>
      <c r="HCS75" s="131"/>
      <c r="HCT75" s="131"/>
      <c r="HCU75" s="131"/>
      <c r="HCV75" s="131"/>
      <c r="HCW75" s="131"/>
      <c r="HCX75" s="131"/>
      <c r="HCY75" s="131"/>
      <c r="HCZ75" s="131"/>
      <c r="HDA75" s="131"/>
      <c r="HDB75" s="131"/>
      <c r="HDC75" s="131"/>
      <c r="HDD75" s="131"/>
      <c r="HDE75" s="131"/>
      <c r="HDF75" s="131"/>
      <c r="HDG75" s="131"/>
      <c r="HDH75" s="131"/>
      <c r="HDI75" s="131"/>
      <c r="HDJ75" s="131"/>
      <c r="HDK75" s="131"/>
      <c r="HDL75" s="131"/>
      <c r="HDM75" s="131"/>
      <c r="HDN75" s="131"/>
      <c r="HDO75" s="131"/>
      <c r="HDP75" s="131"/>
      <c r="HDQ75" s="131"/>
      <c r="HDR75" s="131"/>
      <c r="HDS75" s="131"/>
      <c r="HDT75" s="131"/>
      <c r="HDU75" s="131"/>
      <c r="HDV75" s="131"/>
      <c r="HDW75" s="131"/>
      <c r="HDX75" s="131"/>
      <c r="HDY75" s="131"/>
      <c r="HDZ75" s="131"/>
      <c r="HEA75" s="131"/>
      <c r="HEB75" s="131"/>
      <c r="HEC75" s="131"/>
      <c r="HED75" s="131"/>
      <c r="HEE75" s="131"/>
      <c r="HEF75" s="131"/>
      <c r="HEG75" s="131"/>
      <c r="HEH75" s="131"/>
      <c r="HEI75" s="131"/>
      <c r="HEJ75" s="131"/>
      <c r="HEK75" s="131"/>
      <c r="HEL75" s="131"/>
      <c r="HEM75" s="131"/>
      <c r="HEN75" s="131"/>
      <c r="HEO75" s="131"/>
      <c r="HEP75" s="131"/>
      <c r="HEQ75" s="131"/>
      <c r="HER75" s="131"/>
      <c r="HES75" s="131"/>
      <c r="HET75" s="131"/>
      <c r="HEU75" s="131"/>
      <c r="HEV75" s="131"/>
      <c r="HEW75" s="131"/>
      <c r="HEX75" s="131"/>
      <c r="HEY75" s="131"/>
      <c r="HEZ75" s="131"/>
      <c r="HFA75" s="131"/>
      <c r="HFB75" s="131"/>
      <c r="HFC75" s="131"/>
      <c r="HFD75" s="131"/>
      <c r="HFE75" s="131"/>
      <c r="HFF75" s="131"/>
      <c r="HFG75" s="131"/>
      <c r="HFH75" s="131"/>
      <c r="HFI75" s="131"/>
      <c r="HFJ75" s="131"/>
      <c r="HFK75" s="131"/>
      <c r="HFL75" s="131"/>
      <c r="HFM75" s="131"/>
      <c r="HFN75" s="131"/>
      <c r="HFO75" s="131"/>
      <c r="HFP75" s="131"/>
      <c r="HFQ75" s="131"/>
      <c r="HFR75" s="131"/>
      <c r="HFS75" s="131"/>
      <c r="HFT75" s="131"/>
      <c r="HFU75" s="131"/>
      <c r="HFV75" s="131"/>
      <c r="HFW75" s="131"/>
      <c r="HFX75" s="131"/>
      <c r="HFY75" s="131"/>
      <c r="HFZ75" s="131"/>
      <c r="HGA75" s="131"/>
      <c r="HGB75" s="131"/>
      <c r="HGC75" s="131"/>
      <c r="HGD75" s="131"/>
      <c r="HGE75" s="131"/>
      <c r="HGF75" s="131"/>
      <c r="HGG75" s="131"/>
      <c r="HGH75" s="131"/>
      <c r="HGI75" s="131"/>
      <c r="HGJ75" s="131"/>
      <c r="HGK75" s="131"/>
      <c r="HGL75" s="131"/>
      <c r="HGM75" s="131"/>
      <c r="HGN75" s="131"/>
      <c r="HGO75" s="131"/>
      <c r="HGP75" s="131"/>
      <c r="HGQ75" s="131"/>
      <c r="HGR75" s="131"/>
      <c r="HGS75" s="131"/>
      <c r="HGT75" s="131"/>
      <c r="HGU75" s="131"/>
      <c r="HGV75" s="131"/>
      <c r="HGW75" s="131"/>
      <c r="HGX75" s="131"/>
      <c r="HGY75" s="131"/>
      <c r="HGZ75" s="131"/>
      <c r="HHA75" s="131"/>
      <c r="HHB75" s="131"/>
      <c r="HHC75" s="131"/>
      <c r="HHD75" s="131"/>
      <c r="HHE75" s="131"/>
      <c r="HHF75" s="131"/>
      <c r="HHG75" s="131"/>
      <c r="HHH75" s="131"/>
      <c r="HHI75" s="131"/>
      <c r="HHJ75" s="131"/>
      <c r="HHK75" s="131"/>
      <c r="HHL75" s="131"/>
      <c r="HHM75" s="131"/>
      <c r="HHN75" s="131"/>
      <c r="HHO75" s="131"/>
      <c r="HHP75" s="131"/>
      <c r="HHQ75" s="131"/>
      <c r="HHR75" s="131"/>
      <c r="HHS75" s="131"/>
      <c r="HHT75" s="131"/>
      <c r="HHU75" s="131"/>
      <c r="HHV75" s="131"/>
      <c r="HHW75" s="131"/>
      <c r="HHX75" s="131"/>
      <c r="HHY75" s="131"/>
      <c r="HHZ75" s="131"/>
      <c r="HIA75" s="131"/>
      <c r="HIB75" s="131"/>
      <c r="HIC75" s="131"/>
      <c r="HID75" s="131"/>
      <c r="HIE75" s="131"/>
      <c r="HIF75" s="131"/>
      <c r="HIG75" s="131"/>
      <c r="HIH75" s="131"/>
      <c r="HII75" s="131"/>
      <c r="HIJ75" s="131"/>
      <c r="HIK75" s="131"/>
      <c r="HIL75" s="131"/>
      <c r="HIM75" s="131"/>
      <c r="HIN75" s="131"/>
      <c r="HIO75" s="131"/>
      <c r="HIP75" s="131"/>
      <c r="HIQ75" s="131"/>
      <c r="HIR75" s="131"/>
      <c r="HIS75" s="131"/>
      <c r="HIT75" s="131"/>
      <c r="HIU75" s="131"/>
      <c r="HIV75" s="131"/>
      <c r="HIW75" s="131"/>
      <c r="HIX75" s="131"/>
      <c r="HIY75" s="131"/>
      <c r="HIZ75" s="131"/>
      <c r="HJA75" s="131"/>
      <c r="HJB75" s="131"/>
      <c r="HJC75" s="131"/>
      <c r="HJD75" s="131"/>
      <c r="HJE75" s="131"/>
      <c r="HJF75" s="131"/>
      <c r="HJG75" s="131"/>
      <c r="HJH75" s="131"/>
      <c r="HJI75" s="131"/>
      <c r="HJJ75" s="131"/>
      <c r="HJK75" s="131"/>
      <c r="HJL75" s="131"/>
      <c r="HJM75" s="131"/>
      <c r="HJN75" s="131"/>
      <c r="HJO75" s="131"/>
      <c r="HJP75" s="131"/>
      <c r="HJQ75" s="131"/>
      <c r="HJR75" s="131"/>
      <c r="HJS75" s="131"/>
      <c r="HJT75" s="131"/>
      <c r="HJU75" s="131"/>
      <c r="HJV75" s="131"/>
      <c r="HJW75" s="131"/>
      <c r="HJX75" s="131"/>
      <c r="HJY75" s="131"/>
      <c r="HJZ75" s="131"/>
      <c r="HKA75" s="131"/>
      <c r="HKB75" s="131"/>
      <c r="HKC75" s="131"/>
      <c r="HKD75" s="131"/>
      <c r="HKE75" s="131"/>
      <c r="HKF75" s="131"/>
      <c r="HKG75" s="131"/>
      <c r="HKH75" s="131"/>
      <c r="HKI75" s="131"/>
      <c r="HKJ75" s="131"/>
      <c r="HKK75" s="131"/>
      <c r="HKL75" s="131"/>
      <c r="HKM75" s="131"/>
      <c r="HKN75" s="131"/>
      <c r="HKO75" s="131"/>
      <c r="HKP75" s="131"/>
      <c r="HKQ75" s="131"/>
      <c r="HKR75" s="131"/>
      <c r="HKS75" s="131"/>
      <c r="HKT75" s="131"/>
      <c r="HKU75" s="131"/>
      <c r="HKV75" s="131"/>
      <c r="HKW75" s="131"/>
      <c r="HKX75" s="131"/>
      <c r="HKY75" s="131"/>
      <c r="HKZ75" s="131"/>
      <c r="HLA75" s="131"/>
      <c r="HLB75" s="131"/>
      <c r="HLC75" s="131"/>
      <c r="HLD75" s="131"/>
      <c r="HLE75" s="131"/>
      <c r="HLF75" s="131"/>
      <c r="HLG75" s="131"/>
      <c r="HLH75" s="131"/>
      <c r="HLI75" s="131"/>
      <c r="HLJ75" s="131"/>
      <c r="HLK75" s="131"/>
      <c r="HLL75" s="131"/>
      <c r="HLM75" s="131"/>
      <c r="HLN75" s="131"/>
      <c r="HLO75" s="131"/>
      <c r="HLP75" s="131"/>
      <c r="HLQ75" s="131"/>
      <c r="HLR75" s="131"/>
      <c r="HLS75" s="131"/>
      <c r="HLT75" s="131"/>
      <c r="HLU75" s="131"/>
      <c r="HLV75" s="131"/>
      <c r="HLW75" s="131"/>
      <c r="HLX75" s="131"/>
      <c r="HLY75" s="131"/>
      <c r="HLZ75" s="131"/>
      <c r="HMA75" s="131"/>
      <c r="HMB75" s="131"/>
      <c r="HMC75" s="131"/>
      <c r="HMD75" s="131"/>
      <c r="HME75" s="131"/>
      <c r="HMF75" s="131"/>
      <c r="HMG75" s="131"/>
      <c r="HMH75" s="131"/>
      <c r="HMI75" s="131"/>
      <c r="HMJ75" s="131"/>
      <c r="HMK75" s="131"/>
      <c r="HML75" s="131"/>
      <c r="HMM75" s="131"/>
      <c r="HMN75" s="131"/>
      <c r="HMO75" s="131"/>
      <c r="HMP75" s="131"/>
      <c r="HMQ75" s="131"/>
      <c r="HMR75" s="131"/>
      <c r="HMS75" s="131"/>
      <c r="HMT75" s="131"/>
      <c r="HMU75" s="131"/>
      <c r="HMV75" s="131"/>
      <c r="HMW75" s="131"/>
      <c r="HMX75" s="131"/>
      <c r="HMY75" s="131"/>
      <c r="HMZ75" s="131"/>
      <c r="HNA75" s="131"/>
      <c r="HNB75" s="131"/>
      <c r="HNC75" s="131"/>
      <c r="HND75" s="131"/>
      <c r="HNE75" s="131"/>
      <c r="HNF75" s="131"/>
      <c r="HNG75" s="131"/>
      <c r="HNH75" s="131"/>
      <c r="HNI75" s="131"/>
      <c r="HNJ75" s="131"/>
      <c r="HNK75" s="131"/>
      <c r="HNL75" s="131"/>
      <c r="HNM75" s="131"/>
      <c r="HNN75" s="131"/>
      <c r="HNO75" s="131"/>
      <c r="HNP75" s="131"/>
      <c r="HNQ75" s="131"/>
      <c r="HNR75" s="131"/>
      <c r="HNS75" s="131"/>
      <c r="HNT75" s="131"/>
      <c r="HNU75" s="131"/>
      <c r="HNV75" s="131"/>
      <c r="HNW75" s="131"/>
      <c r="HNX75" s="131"/>
      <c r="HNY75" s="131"/>
      <c r="HNZ75" s="131"/>
      <c r="HOA75" s="131"/>
      <c r="HOB75" s="131"/>
      <c r="HOC75" s="131"/>
      <c r="HOD75" s="131"/>
      <c r="HOE75" s="131"/>
      <c r="HOF75" s="131"/>
      <c r="HOG75" s="131"/>
      <c r="HOH75" s="131"/>
      <c r="HOI75" s="131"/>
      <c r="HOJ75" s="131"/>
      <c r="HOK75" s="131"/>
      <c r="HOL75" s="131"/>
      <c r="HOM75" s="131"/>
      <c r="HON75" s="131"/>
      <c r="HOO75" s="131"/>
      <c r="HOP75" s="131"/>
      <c r="HOQ75" s="131"/>
      <c r="HOR75" s="131"/>
      <c r="HOS75" s="131"/>
      <c r="HOT75" s="131"/>
      <c r="HOU75" s="131"/>
      <c r="HOV75" s="131"/>
      <c r="HOW75" s="131"/>
      <c r="HOX75" s="131"/>
      <c r="HOY75" s="131"/>
      <c r="HOZ75" s="131"/>
      <c r="HPA75" s="131"/>
      <c r="HPB75" s="131"/>
      <c r="HPC75" s="131"/>
      <c r="HPD75" s="131"/>
      <c r="HPE75" s="131"/>
      <c r="HPF75" s="131"/>
      <c r="HPG75" s="131"/>
      <c r="HPH75" s="131"/>
      <c r="HPI75" s="131"/>
      <c r="HPJ75" s="131"/>
      <c r="HPK75" s="131"/>
      <c r="HPL75" s="131"/>
      <c r="HPM75" s="131"/>
      <c r="HPN75" s="131"/>
      <c r="HPO75" s="131"/>
      <c r="HPP75" s="131"/>
      <c r="HPQ75" s="131"/>
      <c r="HPR75" s="131"/>
      <c r="HPS75" s="131"/>
      <c r="HPT75" s="131"/>
      <c r="HPU75" s="131"/>
      <c r="HPV75" s="131"/>
      <c r="HPW75" s="131"/>
      <c r="HPX75" s="131"/>
      <c r="HPY75" s="131"/>
      <c r="HPZ75" s="131"/>
      <c r="HQA75" s="131"/>
      <c r="HQB75" s="131"/>
      <c r="HQC75" s="131"/>
      <c r="HQD75" s="131"/>
      <c r="HQE75" s="131"/>
      <c r="HQF75" s="131"/>
      <c r="HQG75" s="131"/>
      <c r="HQH75" s="131"/>
      <c r="HQI75" s="131"/>
      <c r="HQJ75" s="131"/>
      <c r="HQK75" s="131"/>
      <c r="HQL75" s="131"/>
      <c r="HQM75" s="131"/>
      <c r="HQN75" s="131"/>
      <c r="HQO75" s="131"/>
      <c r="HQP75" s="131"/>
      <c r="HQQ75" s="131"/>
      <c r="HQR75" s="131"/>
      <c r="HQS75" s="131"/>
      <c r="HQT75" s="131"/>
      <c r="HQU75" s="131"/>
      <c r="HQV75" s="131"/>
      <c r="HQW75" s="131"/>
      <c r="HQX75" s="131"/>
      <c r="HQY75" s="131"/>
      <c r="HQZ75" s="131"/>
      <c r="HRA75" s="131"/>
      <c r="HRB75" s="131"/>
      <c r="HRC75" s="131"/>
      <c r="HRD75" s="131"/>
      <c r="HRE75" s="131"/>
      <c r="HRF75" s="131"/>
      <c r="HRG75" s="131"/>
      <c r="HRH75" s="131"/>
      <c r="HRI75" s="131"/>
      <c r="HRJ75" s="131"/>
      <c r="HRK75" s="131"/>
      <c r="HRL75" s="131"/>
      <c r="HRM75" s="131"/>
      <c r="HRN75" s="131"/>
      <c r="HRO75" s="131"/>
      <c r="HRP75" s="131"/>
      <c r="HRQ75" s="131"/>
      <c r="HRR75" s="131"/>
      <c r="HRS75" s="131"/>
      <c r="HRT75" s="131"/>
      <c r="HRU75" s="131"/>
      <c r="HRV75" s="131"/>
      <c r="HRW75" s="131"/>
      <c r="HRX75" s="131"/>
      <c r="HRY75" s="131"/>
      <c r="HRZ75" s="131"/>
      <c r="HSA75" s="131"/>
      <c r="HSB75" s="131"/>
      <c r="HSC75" s="131"/>
      <c r="HSD75" s="131"/>
      <c r="HSE75" s="131"/>
      <c r="HSF75" s="131"/>
      <c r="HSG75" s="131"/>
      <c r="HSH75" s="131"/>
      <c r="HSI75" s="131"/>
      <c r="HSJ75" s="131"/>
      <c r="HSK75" s="131"/>
      <c r="HSL75" s="131"/>
      <c r="HSM75" s="131"/>
      <c r="HSN75" s="131"/>
      <c r="HSO75" s="131"/>
      <c r="HSP75" s="131"/>
      <c r="HSQ75" s="131"/>
      <c r="HSR75" s="131"/>
      <c r="HSS75" s="131"/>
      <c r="HST75" s="131"/>
      <c r="HSU75" s="131"/>
      <c r="HSV75" s="131"/>
      <c r="HSW75" s="131"/>
      <c r="HSX75" s="131"/>
      <c r="HSY75" s="131"/>
      <c r="HSZ75" s="131"/>
      <c r="HTA75" s="131"/>
      <c r="HTB75" s="131"/>
      <c r="HTC75" s="131"/>
      <c r="HTD75" s="131"/>
      <c r="HTE75" s="131"/>
      <c r="HTF75" s="131"/>
      <c r="HTG75" s="131"/>
      <c r="HTH75" s="131"/>
      <c r="HTI75" s="131"/>
      <c r="HTJ75" s="131"/>
      <c r="HTK75" s="131"/>
      <c r="HTL75" s="131"/>
      <c r="HTM75" s="131"/>
      <c r="HTN75" s="131"/>
      <c r="HTO75" s="131"/>
      <c r="HTP75" s="131"/>
      <c r="HTQ75" s="131"/>
      <c r="HTR75" s="131"/>
      <c r="HTS75" s="131"/>
      <c r="HTT75" s="131"/>
      <c r="HTU75" s="131"/>
      <c r="HTV75" s="131"/>
      <c r="HTW75" s="131"/>
      <c r="HTX75" s="131"/>
      <c r="HTY75" s="131"/>
      <c r="HTZ75" s="131"/>
      <c r="HUA75" s="131"/>
      <c r="HUB75" s="131"/>
      <c r="HUC75" s="131"/>
      <c r="HUD75" s="131"/>
      <c r="HUE75" s="131"/>
      <c r="HUF75" s="131"/>
      <c r="HUG75" s="131"/>
      <c r="HUH75" s="131"/>
      <c r="HUI75" s="131"/>
      <c r="HUJ75" s="131"/>
      <c r="HUK75" s="131"/>
      <c r="HUL75" s="131"/>
      <c r="HUM75" s="131"/>
      <c r="HUN75" s="131"/>
      <c r="HUO75" s="131"/>
      <c r="HUP75" s="131"/>
      <c r="HUQ75" s="131"/>
      <c r="HUR75" s="131"/>
      <c r="HUS75" s="131"/>
      <c r="HUT75" s="131"/>
      <c r="HUU75" s="131"/>
      <c r="HUV75" s="131"/>
      <c r="HUW75" s="131"/>
      <c r="HUX75" s="131"/>
      <c r="HUY75" s="131"/>
      <c r="HUZ75" s="131"/>
      <c r="HVA75" s="131"/>
      <c r="HVB75" s="131"/>
      <c r="HVC75" s="131"/>
      <c r="HVD75" s="131"/>
      <c r="HVE75" s="131"/>
      <c r="HVF75" s="131"/>
      <c r="HVG75" s="131"/>
      <c r="HVH75" s="131"/>
      <c r="HVI75" s="131"/>
      <c r="HVJ75" s="131"/>
      <c r="HVK75" s="131"/>
      <c r="HVL75" s="131"/>
      <c r="HVM75" s="131"/>
      <c r="HVN75" s="131"/>
      <c r="HVO75" s="131"/>
      <c r="HVP75" s="131"/>
      <c r="HVQ75" s="131"/>
      <c r="HVR75" s="131"/>
      <c r="HVS75" s="131"/>
      <c r="HVT75" s="131"/>
      <c r="HVU75" s="131"/>
      <c r="HVV75" s="131"/>
      <c r="HVW75" s="131"/>
      <c r="HVX75" s="131"/>
      <c r="HVY75" s="131"/>
      <c r="HVZ75" s="131"/>
      <c r="HWA75" s="131"/>
      <c r="HWB75" s="131"/>
      <c r="HWC75" s="131"/>
      <c r="HWD75" s="131"/>
      <c r="HWE75" s="131"/>
      <c r="HWF75" s="131"/>
      <c r="HWG75" s="131"/>
      <c r="HWH75" s="131"/>
      <c r="HWI75" s="131"/>
      <c r="HWJ75" s="131"/>
      <c r="HWK75" s="131"/>
      <c r="HWL75" s="131"/>
      <c r="HWM75" s="131"/>
      <c r="HWN75" s="131"/>
      <c r="HWO75" s="131"/>
      <c r="HWP75" s="131"/>
      <c r="HWQ75" s="131"/>
      <c r="HWR75" s="131"/>
      <c r="HWS75" s="131"/>
      <c r="HWT75" s="131"/>
      <c r="HWU75" s="131"/>
      <c r="HWV75" s="131"/>
      <c r="HWW75" s="131"/>
      <c r="HWX75" s="131"/>
      <c r="HWY75" s="131"/>
      <c r="HWZ75" s="131"/>
      <c r="HXA75" s="131"/>
      <c r="HXB75" s="131"/>
      <c r="HXC75" s="131"/>
      <c r="HXD75" s="131"/>
      <c r="HXE75" s="131"/>
      <c r="HXF75" s="131"/>
      <c r="HXG75" s="131"/>
      <c r="HXH75" s="131"/>
      <c r="HXI75" s="131"/>
      <c r="HXJ75" s="131"/>
      <c r="HXK75" s="131"/>
      <c r="HXL75" s="131"/>
      <c r="HXM75" s="131"/>
      <c r="HXN75" s="131"/>
      <c r="HXO75" s="131"/>
      <c r="HXP75" s="131"/>
      <c r="HXQ75" s="131"/>
      <c r="HXR75" s="131"/>
      <c r="HXS75" s="131"/>
      <c r="HXT75" s="131"/>
      <c r="HXU75" s="131"/>
      <c r="HXV75" s="131"/>
      <c r="HXW75" s="131"/>
      <c r="HXX75" s="131"/>
      <c r="HXY75" s="131"/>
      <c r="HXZ75" s="131"/>
      <c r="HYA75" s="131"/>
      <c r="HYB75" s="131"/>
      <c r="HYC75" s="131"/>
      <c r="HYD75" s="131"/>
      <c r="HYE75" s="131"/>
      <c r="HYF75" s="131"/>
      <c r="HYG75" s="131"/>
      <c r="HYH75" s="131"/>
      <c r="HYI75" s="131"/>
      <c r="HYJ75" s="131"/>
      <c r="HYK75" s="131"/>
      <c r="HYL75" s="131"/>
      <c r="HYM75" s="131"/>
      <c r="HYN75" s="131"/>
      <c r="HYO75" s="131"/>
      <c r="HYP75" s="131"/>
      <c r="HYQ75" s="131"/>
      <c r="HYR75" s="131"/>
      <c r="HYS75" s="131"/>
      <c r="HYT75" s="131"/>
      <c r="HYU75" s="131"/>
      <c r="HYV75" s="131"/>
      <c r="HYW75" s="131"/>
      <c r="HYX75" s="131"/>
      <c r="HYY75" s="131"/>
      <c r="HYZ75" s="131"/>
      <c r="HZA75" s="131"/>
      <c r="HZB75" s="131"/>
      <c r="HZC75" s="131"/>
      <c r="HZD75" s="131"/>
      <c r="HZE75" s="131"/>
      <c r="HZF75" s="131"/>
      <c r="HZG75" s="131"/>
      <c r="HZH75" s="131"/>
      <c r="HZI75" s="131"/>
      <c r="HZJ75" s="131"/>
      <c r="HZK75" s="131"/>
      <c r="HZL75" s="131"/>
      <c r="HZM75" s="131"/>
      <c r="HZN75" s="131"/>
      <c r="HZO75" s="131"/>
      <c r="HZP75" s="131"/>
      <c r="HZQ75" s="131"/>
      <c r="HZR75" s="131"/>
      <c r="HZS75" s="131"/>
      <c r="HZT75" s="131"/>
      <c r="HZU75" s="131"/>
      <c r="HZV75" s="131"/>
      <c r="HZW75" s="131"/>
      <c r="HZX75" s="131"/>
      <c r="HZY75" s="131"/>
      <c r="HZZ75" s="131"/>
      <c r="IAA75" s="131"/>
      <c r="IAB75" s="131"/>
      <c r="IAC75" s="131"/>
      <c r="IAD75" s="131"/>
      <c r="IAE75" s="131"/>
      <c r="IAF75" s="131"/>
      <c r="IAG75" s="131"/>
      <c r="IAH75" s="131"/>
      <c r="IAI75" s="131"/>
      <c r="IAJ75" s="131"/>
      <c r="IAK75" s="131"/>
      <c r="IAL75" s="131"/>
      <c r="IAM75" s="131"/>
      <c r="IAN75" s="131"/>
      <c r="IAO75" s="131"/>
      <c r="IAP75" s="131"/>
      <c r="IAQ75" s="131"/>
      <c r="IAR75" s="131"/>
      <c r="IAS75" s="131"/>
      <c r="IAT75" s="131"/>
      <c r="IAU75" s="131"/>
      <c r="IAV75" s="131"/>
      <c r="IAW75" s="131"/>
      <c r="IAX75" s="131"/>
      <c r="IAY75" s="131"/>
      <c r="IAZ75" s="131"/>
      <c r="IBA75" s="131"/>
      <c r="IBB75" s="131"/>
      <c r="IBC75" s="131"/>
      <c r="IBD75" s="131"/>
      <c r="IBE75" s="131"/>
      <c r="IBF75" s="131"/>
      <c r="IBG75" s="131"/>
      <c r="IBH75" s="131"/>
      <c r="IBI75" s="131"/>
      <c r="IBJ75" s="131"/>
      <c r="IBK75" s="131"/>
      <c r="IBL75" s="131"/>
      <c r="IBM75" s="131"/>
      <c r="IBN75" s="131"/>
      <c r="IBO75" s="131"/>
      <c r="IBP75" s="131"/>
      <c r="IBQ75" s="131"/>
      <c r="IBR75" s="131"/>
      <c r="IBS75" s="131"/>
      <c r="IBT75" s="131"/>
      <c r="IBU75" s="131"/>
      <c r="IBV75" s="131"/>
      <c r="IBW75" s="131"/>
      <c r="IBX75" s="131"/>
      <c r="IBY75" s="131"/>
      <c r="IBZ75" s="131"/>
      <c r="ICA75" s="131"/>
      <c r="ICB75" s="131"/>
      <c r="ICC75" s="131"/>
      <c r="ICD75" s="131"/>
      <c r="ICE75" s="131"/>
      <c r="ICF75" s="131"/>
      <c r="ICG75" s="131"/>
      <c r="ICH75" s="131"/>
      <c r="ICI75" s="131"/>
      <c r="ICJ75" s="131"/>
      <c r="ICK75" s="131"/>
      <c r="ICL75" s="131"/>
      <c r="ICM75" s="131"/>
      <c r="ICN75" s="131"/>
      <c r="ICO75" s="131"/>
      <c r="ICP75" s="131"/>
      <c r="ICQ75" s="131"/>
      <c r="ICR75" s="131"/>
      <c r="ICS75" s="131"/>
      <c r="ICT75" s="131"/>
      <c r="ICU75" s="131"/>
      <c r="ICV75" s="131"/>
      <c r="ICW75" s="131"/>
      <c r="ICX75" s="131"/>
      <c r="ICY75" s="131"/>
      <c r="ICZ75" s="131"/>
      <c r="IDA75" s="131"/>
      <c r="IDB75" s="131"/>
      <c r="IDC75" s="131"/>
      <c r="IDD75" s="131"/>
      <c r="IDE75" s="131"/>
      <c r="IDF75" s="131"/>
      <c r="IDG75" s="131"/>
      <c r="IDH75" s="131"/>
      <c r="IDI75" s="131"/>
      <c r="IDJ75" s="131"/>
      <c r="IDK75" s="131"/>
      <c r="IDL75" s="131"/>
      <c r="IDM75" s="131"/>
      <c r="IDN75" s="131"/>
      <c r="IDO75" s="131"/>
      <c r="IDP75" s="131"/>
      <c r="IDQ75" s="131"/>
      <c r="IDR75" s="131"/>
      <c r="IDS75" s="131"/>
      <c r="IDT75" s="131"/>
      <c r="IDU75" s="131"/>
      <c r="IDV75" s="131"/>
      <c r="IDW75" s="131"/>
      <c r="IDX75" s="131"/>
      <c r="IDY75" s="131"/>
      <c r="IDZ75" s="131"/>
      <c r="IEA75" s="131"/>
      <c r="IEB75" s="131"/>
      <c r="IEC75" s="131"/>
      <c r="IED75" s="131"/>
      <c r="IEE75" s="131"/>
      <c r="IEF75" s="131"/>
      <c r="IEG75" s="131"/>
      <c r="IEH75" s="131"/>
      <c r="IEI75" s="131"/>
      <c r="IEJ75" s="131"/>
      <c r="IEK75" s="131"/>
      <c r="IEL75" s="131"/>
      <c r="IEM75" s="131"/>
      <c r="IEN75" s="131"/>
      <c r="IEO75" s="131"/>
      <c r="IEP75" s="131"/>
      <c r="IEQ75" s="131"/>
      <c r="IER75" s="131"/>
      <c r="IES75" s="131"/>
      <c r="IET75" s="131"/>
      <c r="IEU75" s="131"/>
      <c r="IEV75" s="131"/>
      <c r="IEW75" s="131"/>
      <c r="IEX75" s="131"/>
      <c r="IEY75" s="131"/>
      <c r="IEZ75" s="131"/>
      <c r="IFA75" s="131"/>
      <c r="IFB75" s="131"/>
      <c r="IFC75" s="131"/>
      <c r="IFD75" s="131"/>
      <c r="IFE75" s="131"/>
      <c r="IFF75" s="131"/>
      <c r="IFG75" s="131"/>
      <c r="IFH75" s="131"/>
      <c r="IFI75" s="131"/>
      <c r="IFJ75" s="131"/>
      <c r="IFK75" s="131"/>
      <c r="IFL75" s="131"/>
      <c r="IFM75" s="131"/>
      <c r="IFN75" s="131"/>
      <c r="IFO75" s="131"/>
      <c r="IFP75" s="131"/>
      <c r="IFQ75" s="131"/>
      <c r="IFR75" s="131"/>
      <c r="IFS75" s="131"/>
      <c r="IFT75" s="131"/>
      <c r="IFU75" s="131"/>
      <c r="IFV75" s="131"/>
      <c r="IFW75" s="131"/>
      <c r="IFX75" s="131"/>
      <c r="IFY75" s="131"/>
      <c r="IFZ75" s="131"/>
      <c r="IGA75" s="131"/>
      <c r="IGB75" s="131"/>
      <c r="IGC75" s="131"/>
      <c r="IGD75" s="131"/>
      <c r="IGE75" s="131"/>
      <c r="IGF75" s="131"/>
      <c r="IGG75" s="131"/>
      <c r="IGH75" s="131"/>
      <c r="IGI75" s="131"/>
      <c r="IGJ75" s="131"/>
      <c r="IGK75" s="131"/>
      <c r="IGL75" s="131"/>
      <c r="IGM75" s="131"/>
      <c r="IGN75" s="131"/>
      <c r="IGO75" s="131"/>
      <c r="IGP75" s="131"/>
      <c r="IGQ75" s="131"/>
      <c r="IGR75" s="131"/>
      <c r="IGS75" s="131"/>
      <c r="IGT75" s="131"/>
      <c r="IGU75" s="131"/>
      <c r="IGV75" s="131"/>
      <c r="IGW75" s="131"/>
      <c r="IGX75" s="131"/>
      <c r="IGY75" s="131"/>
      <c r="IGZ75" s="131"/>
      <c r="IHA75" s="131"/>
      <c r="IHB75" s="131"/>
      <c r="IHC75" s="131"/>
      <c r="IHD75" s="131"/>
      <c r="IHE75" s="131"/>
      <c r="IHF75" s="131"/>
      <c r="IHG75" s="131"/>
      <c r="IHH75" s="131"/>
      <c r="IHI75" s="131"/>
      <c r="IHJ75" s="131"/>
      <c r="IHK75" s="131"/>
      <c r="IHL75" s="131"/>
      <c r="IHM75" s="131"/>
      <c r="IHN75" s="131"/>
      <c r="IHO75" s="131"/>
      <c r="IHP75" s="131"/>
      <c r="IHQ75" s="131"/>
      <c r="IHR75" s="131"/>
      <c r="IHS75" s="131"/>
      <c r="IHT75" s="131"/>
      <c r="IHU75" s="131"/>
      <c r="IHV75" s="131"/>
      <c r="IHW75" s="131"/>
      <c r="IHX75" s="131"/>
      <c r="IHY75" s="131"/>
      <c r="IHZ75" s="131"/>
      <c r="IIA75" s="131"/>
      <c r="IIB75" s="131"/>
      <c r="IIC75" s="131"/>
      <c r="IID75" s="131"/>
      <c r="IIE75" s="131"/>
      <c r="IIF75" s="131"/>
      <c r="IIG75" s="131"/>
      <c r="IIH75" s="131"/>
      <c r="III75" s="131"/>
      <c r="IIJ75" s="131"/>
      <c r="IIK75" s="131"/>
      <c r="IIL75" s="131"/>
      <c r="IIM75" s="131"/>
      <c r="IIN75" s="131"/>
      <c r="IIO75" s="131"/>
      <c r="IIP75" s="131"/>
      <c r="IIQ75" s="131"/>
      <c r="IIR75" s="131"/>
      <c r="IIS75" s="131"/>
      <c r="IIT75" s="131"/>
      <c r="IIU75" s="131"/>
      <c r="IIV75" s="131"/>
      <c r="IIW75" s="131"/>
      <c r="IIX75" s="131"/>
      <c r="IIY75" s="131"/>
      <c r="IIZ75" s="131"/>
      <c r="IJA75" s="131"/>
      <c r="IJB75" s="131"/>
      <c r="IJC75" s="131"/>
      <c r="IJD75" s="131"/>
      <c r="IJE75" s="131"/>
      <c r="IJF75" s="131"/>
      <c r="IJG75" s="131"/>
      <c r="IJH75" s="131"/>
      <c r="IJI75" s="131"/>
      <c r="IJJ75" s="131"/>
      <c r="IJK75" s="131"/>
      <c r="IJL75" s="131"/>
      <c r="IJM75" s="131"/>
      <c r="IJN75" s="131"/>
      <c r="IJO75" s="131"/>
      <c r="IJP75" s="131"/>
      <c r="IJQ75" s="131"/>
      <c r="IJR75" s="131"/>
      <c r="IJS75" s="131"/>
      <c r="IJT75" s="131"/>
      <c r="IJU75" s="131"/>
      <c r="IJV75" s="131"/>
      <c r="IJW75" s="131"/>
      <c r="IJX75" s="131"/>
      <c r="IJY75" s="131"/>
      <c r="IJZ75" s="131"/>
      <c r="IKA75" s="131"/>
      <c r="IKB75" s="131"/>
      <c r="IKC75" s="131"/>
      <c r="IKD75" s="131"/>
      <c r="IKE75" s="131"/>
      <c r="IKF75" s="131"/>
      <c r="IKG75" s="131"/>
      <c r="IKH75" s="131"/>
      <c r="IKI75" s="131"/>
      <c r="IKJ75" s="131"/>
      <c r="IKK75" s="131"/>
      <c r="IKL75" s="131"/>
      <c r="IKM75" s="131"/>
      <c r="IKN75" s="131"/>
      <c r="IKO75" s="131"/>
      <c r="IKP75" s="131"/>
      <c r="IKQ75" s="131"/>
      <c r="IKR75" s="131"/>
      <c r="IKS75" s="131"/>
      <c r="IKT75" s="131"/>
      <c r="IKU75" s="131"/>
      <c r="IKV75" s="131"/>
      <c r="IKW75" s="131"/>
      <c r="IKX75" s="131"/>
      <c r="IKY75" s="131"/>
      <c r="IKZ75" s="131"/>
      <c r="ILA75" s="131"/>
      <c r="ILB75" s="131"/>
      <c r="ILC75" s="131"/>
      <c r="ILD75" s="131"/>
      <c r="ILE75" s="131"/>
      <c r="ILF75" s="131"/>
      <c r="ILG75" s="131"/>
      <c r="ILH75" s="131"/>
      <c r="ILI75" s="131"/>
      <c r="ILJ75" s="131"/>
      <c r="ILK75" s="131"/>
      <c r="ILL75" s="131"/>
      <c r="ILM75" s="131"/>
      <c r="ILN75" s="131"/>
      <c r="ILO75" s="131"/>
      <c r="ILP75" s="131"/>
      <c r="ILQ75" s="131"/>
      <c r="ILR75" s="131"/>
      <c r="ILS75" s="131"/>
      <c r="ILT75" s="131"/>
      <c r="ILU75" s="131"/>
      <c r="ILV75" s="131"/>
      <c r="ILW75" s="131"/>
      <c r="ILX75" s="131"/>
      <c r="ILY75" s="131"/>
      <c r="ILZ75" s="131"/>
      <c r="IMA75" s="131"/>
      <c r="IMB75" s="131"/>
      <c r="IMC75" s="131"/>
      <c r="IMD75" s="131"/>
      <c r="IME75" s="131"/>
      <c r="IMF75" s="131"/>
      <c r="IMG75" s="131"/>
      <c r="IMH75" s="131"/>
      <c r="IMI75" s="131"/>
      <c r="IMJ75" s="131"/>
      <c r="IMK75" s="131"/>
      <c r="IML75" s="131"/>
      <c r="IMM75" s="131"/>
      <c r="IMN75" s="131"/>
      <c r="IMO75" s="131"/>
      <c r="IMP75" s="131"/>
      <c r="IMQ75" s="131"/>
      <c r="IMR75" s="131"/>
      <c r="IMS75" s="131"/>
      <c r="IMT75" s="131"/>
      <c r="IMU75" s="131"/>
      <c r="IMV75" s="131"/>
      <c r="IMW75" s="131"/>
      <c r="IMX75" s="131"/>
      <c r="IMY75" s="131"/>
      <c r="IMZ75" s="131"/>
      <c r="INA75" s="131"/>
      <c r="INB75" s="131"/>
      <c r="INC75" s="131"/>
      <c r="IND75" s="131"/>
      <c r="INE75" s="131"/>
      <c r="INF75" s="131"/>
      <c r="ING75" s="131"/>
      <c r="INH75" s="131"/>
      <c r="INI75" s="131"/>
      <c r="INJ75" s="131"/>
      <c r="INK75" s="131"/>
      <c r="INL75" s="131"/>
      <c r="INM75" s="131"/>
      <c r="INN75" s="131"/>
      <c r="INO75" s="131"/>
      <c r="INP75" s="131"/>
      <c r="INQ75" s="131"/>
      <c r="INR75" s="131"/>
      <c r="INS75" s="131"/>
      <c r="INT75" s="131"/>
      <c r="INU75" s="131"/>
      <c r="INV75" s="131"/>
      <c r="INW75" s="131"/>
      <c r="INX75" s="131"/>
      <c r="INY75" s="131"/>
      <c r="INZ75" s="131"/>
      <c r="IOA75" s="131"/>
      <c r="IOB75" s="131"/>
      <c r="IOC75" s="131"/>
      <c r="IOD75" s="131"/>
      <c r="IOE75" s="131"/>
      <c r="IOF75" s="131"/>
      <c r="IOG75" s="131"/>
      <c r="IOH75" s="131"/>
      <c r="IOI75" s="131"/>
      <c r="IOJ75" s="131"/>
      <c r="IOK75" s="131"/>
      <c r="IOL75" s="131"/>
      <c r="IOM75" s="131"/>
      <c r="ION75" s="131"/>
      <c r="IOO75" s="131"/>
      <c r="IOP75" s="131"/>
      <c r="IOQ75" s="131"/>
      <c r="IOR75" s="131"/>
      <c r="IOS75" s="131"/>
      <c r="IOT75" s="131"/>
      <c r="IOU75" s="131"/>
      <c r="IOV75" s="131"/>
      <c r="IOW75" s="131"/>
      <c r="IOX75" s="131"/>
      <c r="IOY75" s="131"/>
      <c r="IOZ75" s="131"/>
      <c r="IPA75" s="131"/>
      <c r="IPB75" s="131"/>
      <c r="IPC75" s="131"/>
      <c r="IPD75" s="131"/>
      <c r="IPE75" s="131"/>
      <c r="IPF75" s="131"/>
      <c r="IPG75" s="131"/>
      <c r="IPH75" s="131"/>
      <c r="IPI75" s="131"/>
      <c r="IPJ75" s="131"/>
      <c r="IPK75" s="131"/>
      <c r="IPL75" s="131"/>
      <c r="IPM75" s="131"/>
      <c r="IPN75" s="131"/>
      <c r="IPO75" s="131"/>
      <c r="IPP75" s="131"/>
      <c r="IPQ75" s="131"/>
      <c r="IPR75" s="131"/>
      <c r="IPS75" s="131"/>
      <c r="IPT75" s="131"/>
      <c r="IPU75" s="131"/>
      <c r="IPV75" s="131"/>
      <c r="IPW75" s="131"/>
      <c r="IPX75" s="131"/>
      <c r="IPY75" s="131"/>
      <c r="IPZ75" s="131"/>
      <c r="IQA75" s="131"/>
      <c r="IQB75" s="131"/>
      <c r="IQC75" s="131"/>
      <c r="IQD75" s="131"/>
      <c r="IQE75" s="131"/>
      <c r="IQF75" s="131"/>
      <c r="IQG75" s="131"/>
      <c r="IQH75" s="131"/>
      <c r="IQI75" s="131"/>
      <c r="IQJ75" s="131"/>
      <c r="IQK75" s="131"/>
      <c r="IQL75" s="131"/>
      <c r="IQM75" s="131"/>
      <c r="IQN75" s="131"/>
      <c r="IQO75" s="131"/>
      <c r="IQP75" s="131"/>
      <c r="IQQ75" s="131"/>
      <c r="IQR75" s="131"/>
      <c r="IQS75" s="131"/>
      <c r="IQT75" s="131"/>
      <c r="IQU75" s="131"/>
      <c r="IQV75" s="131"/>
      <c r="IQW75" s="131"/>
      <c r="IQX75" s="131"/>
      <c r="IQY75" s="131"/>
      <c r="IQZ75" s="131"/>
      <c r="IRA75" s="131"/>
      <c r="IRB75" s="131"/>
      <c r="IRC75" s="131"/>
      <c r="IRD75" s="131"/>
      <c r="IRE75" s="131"/>
      <c r="IRF75" s="131"/>
      <c r="IRG75" s="131"/>
      <c r="IRH75" s="131"/>
      <c r="IRI75" s="131"/>
      <c r="IRJ75" s="131"/>
      <c r="IRK75" s="131"/>
      <c r="IRL75" s="131"/>
      <c r="IRM75" s="131"/>
      <c r="IRN75" s="131"/>
      <c r="IRO75" s="131"/>
      <c r="IRP75" s="131"/>
      <c r="IRQ75" s="131"/>
      <c r="IRR75" s="131"/>
      <c r="IRS75" s="131"/>
      <c r="IRT75" s="131"/>
      <c r="IRU75" s="131"/>
      <c r="IRV75" s="131"/>
      <c r="IRW75" s="131"/>
      <c r="IRX75" s="131"/>
      <c r="IRY75" s="131"/>
      <c r="IRZ75" s="131"/>
      <c r="ISA75" s="131"/>
      <c r="ISB75" s="131"/>
      <c r="ISC75" s="131"/>
      <c r="ISD75" s="131"/>
      <c r="ISE75" s="131"/>
      <c r="ISF75" s="131"/>
      <c r="ISG75" s="131"/>
      <c r="ISH75" s="131"/>
      <c r="ISI75" s="131"/>
      <c r="ISJ75" s="131"/>
      <c r="ISK75" s="131"/>
      <c r="ISL75" s="131"/>
      <c r="ISM75" s="131"/>
      <c r="ISN75" s="131"/>
      <c r="ISO75" s="131"/>
      <c r="ISP75" s="131"/>
      <c r="ISQ75" s="131"/>
      <c r="ISR75" s="131"/>
      <c r="ISS75" s="131"/>
      <c r="IST75" s="131"/>
      <c r="ISU75" s="131"/>
      <c r="ISV75" s="131"/>
      <c r="ISW75" s="131"/>
      <c r="ISX75" s="131"/>
      <c r="ISY75" s="131"/>
      <c r="ISZ75" s="131"/>
      <c r="ITA75" s="131"/>
      <c r="ITB75" s="131"/>
      <c r="ITC75" s="131"/>
      <c r="ITD75" s="131"/>
      <c r="ITE75" s="131"/>
      <c r="ITF75" s="131"/>
      <c r="ITG75" s="131"/>
      <c r="ITH75" s="131"/>
      <c r="ITI75" s="131"/>
      <c r="ITJ75" s="131"/>
      <c r="ITK75" s="131"/>
      <c r="ITL75" s="131"/>
      <c r="ITM75" s="131"/>
      <c r="ITN75" s="131"/>
      <c r="ITO75" s="131"/>
      <c r="ITP75" s="131"/>
      <c r="ITQ75" s="131"/>
      <c r="ITR75" s="131"/>
      <c r="ITS75" s="131"/>
      <c r="ITT75" s="131"/>
      <c r="ITU75" s="131"/>
      <c r="ITV75" s="131"/>
      <c r="ITW75" s="131"/>
      <c r="ITX75" s="131"/>
      <c r="ITY75" s="131"/>
      <c r="ITZ75" s="131"/>
      <c r="IUA75" s="131"/>
      <c r="IUB75" s="131"/>
      <c r="IUC75" s="131"/>
      <c r="IUD75" s="131"/>
      <c r="IUE75" s="131"/>
      <c r="IUF75" s="131"/>
      <c r="IUG75" s="131"/>
      <c r="IUH75" s="131"/>
      <c r="IUI75" s="131"/>
      <c r="IUJ75" s="131"/>
      <c r="IUK75" s="131"/>
      <c r="IUL75" s="131"/>
      <c r="IUM75" s="131"/>
      <c r="IUN75" s="131"/>
      <c r="IUO75" s="131"/>
      <c r="IUP75" s="131"/>
      <c r="IUQ75" s="131"/>
      <c r="IUR75" s="131"/>
      <c r="IUS75" s="131"/>
      <c r="IUT75" s="131"/>
      <c r="IUU75" s="131"/>
      <c r="IUV75" s="131"/>
      <c r="IUW75" s="131"/>
      <c r="IUX75" s="131"/>
      <c r="IUY75" s="131"/>
      <c r="IUZ75" s="131"/>
      <c r="IVA75" s="131"/>
      <c r="IVB75" s="131"/>
      <c r="IVC75" s="131"/>
      <c r="IVD75" s="131"/>
      <c r="IVE75" s="131"/>
      <c r="IVF75" s="131"/>
      <c r="IVG75" s="131"/>
      <c r="IVH75" s="131"/>
      <c r="IVI75" s="131"/>
      <c r="IVJ75" s="131"/>
      <c r="IVK75" s="131"/>
      <c r="IVL75" s="131"/>
      <c r="IVM75" s="131"/>
      <c r="IVN75" s="131"/>
      <c r="IVO75" s="131"/>
      <c r="IVP75" s="131"/>
      <c r="IVQ75" s="131"/>
      <c r="IVR75" s="131"/>
      <c r="IVS75" s="131"/>
      <c r="IVT75" s="131"/>
      <c r="IVU75" s="131"/>
      <c r="IVV75" s="131"/>
      <c r="IVW75" s="131"/>
      <c r="IVX75" s="131"/>
      <c r="IVY75" s="131"/>
      <c r="IVZ75" s="131"/>
      <c r="IWA75" s="131"/>
      <c r="IWB75" s="131"/>
      <c r="IWC75" s="131"/>
      <c r="IWD75" s="131"/>
      <c r="IWE75" s="131"/>
      <c r="IWF75" s="131"/>
      <c r="IWG75" s="131"/>
      <c r="IWH75" s="131"/>
      <c r="IWI75" s="131"/>
      <c r="IWJ75" s="131"/>
      <c r="IWK75" s="131"/>
      <c r="IWL75" s="131"/>
      <c r="IWM75" s="131"/>
      <c r="IWN75" s="131"/>
      <c r="IWO75" s="131"/>
      <c r="IWP75" s="131"/>
      <c r="IWQ75" s="131"/>
      <c r="IWR75" s="131"/>
      <c r="IWS75" s="131"/>
      <c r="IWT75" s="131"/>
      <c r="IWU75" s="131"/>
      <c r="IWV75" s="131"/>
      <c r="IWW75" s="131"/>
      <c r="IWX75" s="131"/>
      <c r="IWY75" s="131"/>
      <c r="IWZ75" s="131"/>
      <c r="IXA75" s="131"/>
      <c r="IXB75" s="131"/>
      <c r="IXC75" s="131"/>
      <c r="IXD75" s="131"/>
      <c r="IXE75" s="131"/>
      <c r="IXF75" s="131"/>
      <c r="IXG75" s="131"/>
      <c r="IXH75" s="131"/>
      <c r="IXI75" s="131"/>
      <c r="IXJ75" s="131"/>
      <c r="IXK75" s="131"/>
      <c r="IXL75" s="131"/>
      <c r="IXM75" s="131"/>
      <c r="IXN75" s="131"/>
      <c r="IXO75" s="131"/>
      <c r="IXP75" s="131"/>
      <c r="IXQ75" s="131"/>
      <c r="IXR75" s="131"/>
      <c r="IXS75" s="131"/>
      <c r="IXT75" s="131"/>
      <c r="IXU75" s="131"/>
      <c r="IXV75" s="131"/>
      <c r="IXW75" s="131"/>
      <c r="IXX75" s="131"/>
      <c r="IXY75" s="131"/>
      <c r="IXZ75" s="131"/>
      <c r="IYA75" s="131"/>
      <c r="IYB75" s="131"/>
      <c r="IYC75" s="131"/>
      <c r="IYD75" s="131"/>
      <c r="IYE75" s="131"/>
      <c r="IYF75" s="131"/>
      <c r="IYG75" s="131"/>
      <c r="IYH75" s="131"/>
      <c r="IYI75" s="131"/>
      <c r="IYJ75" s="131"/>
      <c r="IYK75" s="131"/>
      <c r="IYL75" s="131"/>
      <c r="IYM75" s="131"/>
      <c r="IYN75" s="131"/>
      <c r="IYO75" s="131"/>
      <c r="IYP75" s="131"/>
      <c r="IYQ75" s="131"/>
      <c r="IYR75" s="131"/>
      <c r="IYS75" s="131"/>
      <c r="IYT75" s="131"/>
      <c r="IYU75" s="131"/>
      <c r="IYV75" s="131"/>
      <c r="IYW75" s="131"/>
      <c r="IYX75" s="131"/>
      <c r="IYY75" s="131"/>
      <c r="IYZ75" s="131"/>
      <c r="IZA75" s="131"/>
      <c r="IZB75" s="131"/>
      <c r="IZC75" s="131"/>
      <c r="IZD75" s="131"/>
      <c r="IZE75" s="131"/>
      <c r="IZF75" s="131"/>
      <c r="IZG75" s="131"/>
      <c r="IZH75" s="131"/>
      <c r="IZI75" s="131"/>
      <c r="IZJ75" s="131"/>
      <c r="IZK75" s="131"/>
      <c r="IZL75" s="131"/>
      <c r="IZM75" s="131"/>
      <c r="IZN75" s="131"/>
      <c r="IZO75" s="131"/>
      <c r="IZP75" s="131"/>
      <c r="IZQ75" s="131"/>
      <c r="IZR75" s="131"/>
      <c r="IZS75" s="131"/>
      <c r="IZT75" s="131"/>
      <c r="IZU75" s="131"/>
      <c r="IZV75" s="131"/>
      <c r="IZW75" s="131"/>
      <c r="IZX75" s="131"/>
      <c r="IZY75" s="131"/>
      <c r="IZZ75" s="131"/>
      <c r="JAA75" s="131"/>
      <c r="JAB75" s="131"/>
      <c r="JAC75" s="131"/>
      <c r="JAD75" s="131"/>
      <c r="JAE75" s="131"/>
      <c r="JAF75" s="131"/>
      <c r="JAG75" s="131"/>
      <c r="JAH75" s="131"/>
      <c r="JAI75" s="131"/>
      <c r="JAJ75" s="131"/>
      <c r="JAK75" s="131"/>
      <c r="JAL75" s="131"/>
      <c r="JAM75" s="131"/>
      <c r="JAN75" s="131"/>
      <c r="JAO75" s="131"/>
      <c r="JAP75" s="131"/>
      <c r="JAQ75" s="131"/>
      <c r="JAR75" s="131"/>
      <c r="JAS75" s="131"/>
      <c r="JAT75" s="131"/>
      <c r="JAU75" s="131"/>
      <c r="JAV75" s="131"/>
      <c r="JAW75" s="131"/>
      <c r="JAX75" s="131"/>
      <c r="JAY75" s="131"/>
      <c r="JAZ75" s="131"/>
      <c r="JBA75" s="131"/>
      <c r="JBB75" s="131"/>
      <c r="JBC75" s="131"/>
      <c r="JBD75" s="131"/>
      <c r="JBE75" s="131"/>
      <c r="JBF75" s="131"/>
      <c r="JBG75" s="131"/>
      <c r="JBH75" s="131"/>
      <c r="JBI75" s="131"/>
      <c r="JBJ75" s="131"/>
      <c r="JBK75" s="131"/>
      <c r="JBL75" s="131"/>
      <c r="JBM75" s="131"/>
      <c r="JBN75" s="131"/>
      <c r="JBO75" s="131"/>
      <c r="JBP75" s="131"/>
      <c r="JBQ75" s="131"/>
      <c r="JBR75" s="131"/>
      <c r="JBS75" s="131"/>
      <c r="JBT75" s="131"/>
      <c r="JBU75" s="131"/>
      <c r="JBV75" s="131"/>
      <c r="JBW75" s="131"/>
      <c r="JBX75" s="131"/>
      <c r="JBY75" s="131"/>
      <c r="JBZ75" s="131"/>
      <c r="JCA75" s="131"/>
      <c r="JCB75" s="131"/>
      <c r="JCC75" s="131"/>
      <c r="JCD75" s="131"/>
      <c r="JCE75" s="131"/>
      <c r="JCF75" s="131"/>
      <c r="JCG75" s="131"/>
      <c r="JCH75" s="131"/>
      <c r="JCI75" s="131"/>
      <c r="JCJ75" s="131"/>
      <c r="JCK75" s="131"/>
      <c r="JCL75" s="131"/>
      <c r="JCM75" s="131"/>
      <c r="JCN75" s="131"/>
      <c r="JCO75" s="131"/>
      <c r="JCP75" s="131"/>
      <c r="JCQ75" s="131"/>
      <c r="JCR75" s="131"/>
      <c r="JCS75" s="131"/>
      <c r="JCT75" s="131"/>
      <c r="JCU75" s="131"/>
      <c r="JCV75" s="131"/>
      <c r="JCW75" s="131"/>
      <c r="JCX75" s="131"/>
      <c r="JCY75" s="131"/>
      <c r="JCZ75" s="131"/>
      <c r="JDA75" s="131"/>
      <c r="JDB75" s="131"/>
      <c r="JDC75" s="131"/>
      <c r="JDD75" s="131"/>
      <c r="JDE75" s="131"/>
      <c r="JDF75" s="131"/>
      <c r="JDG75" s="131"/>
      <c r="JDH75" s="131"/>
      <c r="JDI75" s="131"/>
      <c r="JDJ75" s="131"/>
      <c r="JDK75" s="131"/>
      <c r="JDL75" s="131"/>
      <c r="JDM75" s="131"/>
      <c r="JDN75" s="131"/>
      <c r="JDO75" s="131"/>
      <c r="JDP75" s="131"/>
      <c r="JDQ75" s="131"/>
      <c r="JDR75" s="131"/>
      <c r="JDS75" s="131"/>
      <c r="JDT75" s="131"/>
      <c r="JDU75" s="131"/>
      <c r="JDV75" s="131"/>
      <c r="JDW75" s="131"/>
      <c r="JDX75" s="131"/>
      <c r="JDY75" s="131"/>
      <c r="JDZ75" s="131"/>
      <c r="JEA75" s="131"/>
      <c r="JEB75" s="131"/>
      <c r="JEC75" s="131"/>
      <c r="JED75" s="131"/>
      <c r="JEE75" s="131"/>
      <c r="JEF75" s="131"/>
      <c r="JEG75" s="131"/>
      <c r="JEH75" s="131"/>
      <c r="JEI75" s="131"/>
      <c r="JEJ75" s="131"/>
      <c r="JEK75" s="131"/>
      <c r="JEL75" s="131"/>
      <c r="JEM75" s="131"/>
      <c r="JEN75" s="131"/>
      <c r="JEO75" s="131"/>
      <c r="JEP75" s="131"/>
      <c r="JEQ75" s="131"/>
      <c r="JER75" s="131"/>
      <c r="JES75" s="131"/>
      <c r="JET75" s="131"/>
      <c r="JEU75" s="131"/>
      <c r="JEV75" s="131"/>
      <c r="JEW75" s="131"/>
      <c r="JEX75" s="131"/>
      <c r="JEY75" s="131"/>
      <c r="JEZ75" s="131"/>
      <c r="JFA75" s="131"/>
      <c r="JFB75" s="131"/>
      <c r="JFC75" s="131"/>
      <c r="JFD75" s="131"/>
      <c r="JFE75" s="131"/>
      <c r="JFF75" s="131"/>
      <c r="JFG75" s="131"/>
      <c r="JFH75" s="131"/>
      <c r="JFI75" s="131"/>
      <c r="JFJ75" s="131"/>
      <c r="JFK75" s="131"/>
      <c r="JFL75" s="131"/>
      <c r="JFM75" s="131"/>
      <c r="JFN75" s="131"/>
      <c r="JFO75" s="131"/>
      <c r="JFP75" s="131"/>
      <c r="JFQ75" s="131"/>
      <c r="JFR75" s="131"/>
      <c r="JFS75" s="131"/>
      <c r="JFT75" s="131"/>
      <c r="JFU75" s="131"/>
      <c r="JFV75" s="131"/>
      <c r="JFW75" s="131"/>
      <c r="JFX75" s="131"/>
      <c r="JFY75" s="131"/>
      <c r="JFZ75" s="131"/>
      <c r="JGA75" s="131"/>
      <c r="JGB75" s="131"/>
      <c r="JGC75" s="131"/>
      <c r="JGD75" s="131"/>
      <c r="JGE75" s="131"/>
      <c r="JGF75" s="131"/>
      <c r="JGG75" s="131"/>
      <c r="JGH75" s="131"/>
      <c r="JGI75" s="131"/>
      <c r="JGJ75" s="131"/>
      <c r="JGK75" s="131"/>
      <c r="JGL75" s="131"/>
      <c r="JGM75" s="131"/>
      <c r="JGN75" s="131"/>
      <c r="JGO75" s="131"/>
      <c r="JGP75" s="131"/>
      <c r="JGQ75" s="131"/>
      <c r="JGR75" s="131"/>
      <c r="JGS75" s="131"/>
      <c r="JGT75" s="131"/>
      <c r="JGU75" s="131"/>
      <c r="JGV75" s="131"/>
      <c r="JGW75" s="131"/>
      <c r="JGX75" s="131"/>
      <c r="JGY75" s="131"/>
      <c r="JGZ75" s="131"/>
      <c r="JHA75" s="131"/>
      <c r="JHB75" s="131"/>
      <c r="JHC75" s="131"/>
      <c r="JHD75" s="131"/>
      <c r="JHE75" s="131"/>
      <c r="JHF75" s="131"/>
      <c r="JHG75" s="131"/>
      <c r="JHH75" s="131"/>
      <c r="JHI75" s="131"/>
      <c r="JHJ75" s="131"/>
      <c r="JHK75" s="131"/>
      <c r="JHL75" s="131"/>
      <c r="JHM75" s="131"/>
      <c r="JHN75" s="131"/>
      <c r="JHO75" s="131"/>
      <c r="JHP75" s="131"/>
      <c r="JHQ75" s="131"/>
      <c r="JHR75" s="131"/>
      <c r="JHS75" s="131"/>
      <c r="JHT75" s="131"/>
      <c r="JHU75" s="131"/>
      <c r="JHV75" s="131"/>
      <c r="JHW75" s="131"/>
      <c r="JHX75" s="131"/>
      <c r="JHY75" s="131"/>
      <c r="JHZ75" s="131"/>
      <c r="JIA75" s="131"/>
      <c r="JIB75" s="131"/>
      <c r="JIC75" s="131"/>
      <c r="JID75" s="131"/>
      <c r="JIE75" s="131"/>
      <c r="JIF75" s="131"/>
      <c r="JIG75" s="131"/>
      <c r="JIH75" s="131"/>
      <c r="JII75" s="131"/>
      <c r="JIJ75" s="131"/>
      <c r="JIK75" s="131"/>
      <c r="JIL75" s="131"/>
      <c r="JIM75" s="131"/>
      <c r="JIN75" s="131"/>
      <c r="JIO75" s="131"/>
      <c r="JIP75" s="131"/>
      <c r="JIQ75" s="131"/>
      <c r="JIR75" s="131"/>
      <c r="JIS75" s="131"/>
      <c r="JIT75" s="131"/>
      <c r="JIU75" s="131"/>
      <c r="JIV75" s="131"/>
      <c r="JIW75" s="131"/>
      <c r="JIX75" s="131"/>
      <c r="JIY75" s="131"/>
      <c r="JIZ75" s="131"/>
      <c r="JJA75" s="131"/>
      <c r="JJB75" s="131"/>
      <c r="JJC75" s="131"/>
      <c r="JJD75" s="131"/>
      <c r="JJE75" s="131"/>
      <c r="JJF75" s="131"/>
      <c r="JJG75" s="131"/>
      <c r="JJH75" s="131"/>
      <c r="JJI75" s="131"/>
      <c r="JJJ75" s="131"/>
      <c r="JJK75" s="131"/>
      <c r="JJL75" s="131"/>
      <c r="JJM75" s="131"/>
      <c r="JJN75" s="131"/>
      <c r="JJO75" s="131"/>
      <c r="JJP75" s="131"/>
      <c r="JJQ75" s="131"/>
      <c r="JJR75" s="131"/>
      <c r="JJS75" s="131"/>
      <c r="JJT75" s="131"/>
      <c r="JJU75" s="131"/>
      <c r="JJV75" s="131"/>
      <c r="JJW75" s="131"/>
      <c r="JJX75" s="131"/>
      <c r="JJY75" s="131"/>
      <c r="JJZ75" s="131"/>
      <c r="JKA75" s="131"/>
      <c r="JKB75" s="131"/>
      <c r="JKC75" s="131"/>
      <c r="JKD75" s="131"/>
      <c r="JKE75" s="131"/>
      <c r="JKF75" s="131"/>
      <c r="JKG75" s="131"/>
      <c r="JKH75" s="131"/>
      <c r="JKI75" s="131"/>
      <c r="JKJ75" s="131"/>
      <c r="JKK75" s="131"/>
      <c r="JKL75" s="131"/>
      <c r="JKM75" s="131"/>
      <c r="JKN75" s="131"/>
      <c r="JKO75" s="131"/>
      <c r="JKP75" s="131"/>
      <c r="JKQ75" s="131"/>
      <c r="JKR75" s="131"/>
      <c r="JKS75" s="131"/>
      <c r="JKT75" s="131"/>
      <c r="JKU75" s="131"/>
      <c r="JKV75" s="131"/>
      <c r="JKW75" s="131"/>
      <c r="JKX75" s="131"/>
      <c r="JKY75" s="131"/>
      <c r="JKZ75" s="131"/>
      <c r="JLA75" s="131"/>
      <c r="JLB75" s="131"/>
      <c r="JLC75" s="131"/>
      <c r="JLD75" s="131"/>
      <c r="JLE75" s="131"/>
      <c r="JLF75" s="131"/>
      <c r="JLG75" s="131"/>
      <c r="JLH75" s="131"/>
      <c r="JLI75" s="131"/>
      <c r="JLJ75" s="131"/>
      <c r="JLK75" s="131"/>
      <c r="JLL75" s="131"/>
      <c r="JLM75" s="131"/>
      <c r="JLN75" s="131"/>
      <c r="JLO75" s="131"/>
      <c r="JLP75" s="131"/>
      <c r="JLQ75" s="131"/>
      <c r="JLR75" s="131"/>
      <c r="JLS75" s="131"/>
      <c r="JLT75" s="131"/>
      <c r="JLU75" s="131"/>
      <c r="JLV75" s="131"/>
      <c r="JLW75" s="131"/>
      <c r="JLX75" s="131"/>
      <c r="JLY75" s="131"/>
      <c r="JLZ75" s="131"/>
      <c r="JMA75" s="131"/>
      <c r="JMB75" s="131"/>
      <c r="JMC75" s="131"/>
      <c r="JMD75" s="131"/>
      <c r="JME75" s="131"/>
      <c r="JMF75" s="131"/>
      <c r="JMG75" s="131"/>
      <c r="JMH75" s="131"/>
      <c r="JMI75" s="131"/>
      <c r="JMJ75" s="131"/>
      <c r="JMK75" s="131"/>
      <c r="JML75" s="131"/>
      <c r="JMM75" s="131"/>
      <c r="JMN75" s="131"/>
      <c r="JMO75" s="131"/>
      <c r="JMP75" s="131"/>
      <c r="JMQ75" s="131"/>
      <c r="JMR75" s="131"/>
      <c r="JMS75" s="131"/>
      <c r="JMT75" s="131"/>
      <c r="JMU75" s="131"/>
      <c r="JMV75" s="131"/>
      <c r="JMW75" s="131"/>
      <c r="JMX75" s="131"/>
      <c r="JMY75" s="131"/>
      <c r="JMZ75" s="131"/>
      <c r="JNA75" s="131"/>
      <c r="JNB75" s="131"/>
      <c r="JNC75" s="131"/>
      <c r="JND75" s="131"/>
      <c r="JNE75" s="131"/>
      <c r="JNF75" s="131"/>
      <c r="JNG75" s="131"/>
      <c r="JNH75" s="131"/>
      <c r="JNI75" s="131"/>
      <c r="JNJ75" s="131"/>
      <c r="JNK75" s="131"/>
      <c r="JNL75" s="131"/>
      <c r="JNM75" s="131"/>
      <c r="JNN75" s="131"/>
      <c r="JNO75" s="131"/>
      <c r="JNP75" s="131"/>
      <c r="JNQ75" s="131"/>
      <c r="JNR75" s="131"/>
      <c r="JNS75" s="131"/>
      <c r="JNT75" s="131"/>
      <c r="JNU75" s="131"/>
      <c r="JNV75" s="131"/>
      <c r="JNW75" s="131"/>
      <c r="JNX75" s="131"/>
      <c r="JNY75" s="131"/>
      <c r="JNZ75" s="131"/>
      <c r="JOA75" s="131"/>
      <c r="JOB75" s="131"/>
      <c r="JOC75" s="131"/>
      <c r="JOD75" s="131"/>
      <c r="JOE75" s="131"/>
      <c r="JOF75" s="131"/>
      <c r="JOG75" s="131"/>
      <c r="JOH75" s="131"/>
      <c r="JOI75" s="131"/>
      <c r="JOJ75" s="131"/>
      <c r="JOK75" s="131"/>
      <c r="JOL75" s="131"/>
      <c r="JOM75" s="131"/>
      <c r="JON75" s="131"/>
      <c r="JOO75" s="131"/>
      <c r="JOP75" s="131"/>
      <c r="JOQ75" s="131"/>
      <c r="JOR75" s="131"/>
      <c r="JOS75" s="131"/>
      <c r="JOT75" s="131"/>
      <c r="JOU75" s="131"/>
      <c r="JOV75" s="131"/>
      <c r="JOW75" s="131"/>
      <c r="JOX75" s="131"/>
      <c r="JOY75" s="131"/>
      <c r="JOZ75" s="131"/>
      <c r="JPA75" s="131"/>
      <c r="JPB75" s="131"/>
      <c r="JPC75" s="131"/>
      <c r="JPD75" s="131"/>
      <c r="JPE75" s="131"/>
      <c r="JPF75" s="131"/>
      <c r="JPG75" s="131"/>
      <c r="JPH75" s="131"/>
      <c r="JPI75" s="131"/>
      <c r="JPJ75" s="131"/>
      <c r="JPK75" s="131"/>
      <c r="JPL75" s="131"/>
      <c r="JPM75" s="131"/>
      <c r="JPN75" s="131"/>
      <c r="JPO75" s="131"/>
      <c r="JPP75" s="131"/>
      <c r="JPQ75" s="131"/>
      <c r="JPR75" s="131"/>
      <c r="JPS75" s="131"/>
      <c r="JPT75" s="131"/>
      <c r="JPU75" s="131"/>
      <c r="JPV75" s="131"/>
      <c r="JPW75" s="131"/>
      <c r="JPX75" s="131"/>
      <c r="JPY75" s="131"/>
      <c r="JPZ75" s="131"/>
      <c r="JQA75" s="131"/>
      <c r="JQB75" s="131"/>
      <c r="JQC75" s="131"/>
      <c r="JQD75" s="131"/>
      <c r="JQE75" s="131"/>
      <c r="JQF75" s="131"/>
      <c r="JQG75" s="131"/>
      <c r="JQH75" s="131"/>
      <c r="JQI75" s="131"/>
      <c r="JQJ75" s="131"/>
      <c r="JQK75" s="131"/>
      <c r="JQL75" s="131"/>
      <c r="JQM75" s="131"/>
      <c r="JQN75" s="131"/>
      <c r="JQO75" s="131"/>
      <c r="JQP75" s="131"/>
      <c r="JQQ75" s="131"/>
      <c r="JQR75" s="131"/>
      <c r="JQS75" s="131"/>
      <c r="JQT75" s="131"/>
      <c r="JQU75" s="131"/>
      <c r="JQV75" s="131"/>
      <c r="JQW75" s="131"/>
      <c r="JQX75" s="131"/>
      <c r="JQY75" s="131"/>
      <c r="JQZ75" s="131"/>
      <c r="JRA75" s="131"/>
      <c r="JRB75" s="131"/>
      <c r="JRC75" s="131"/>
      <c r="JRD75" s="131"/>
      <c r="JRE75" s="131"/>
      <c r="JRF75" s="131"/>
      <c r="JRG75" s="131"/>
      <c r="JRH75" s="131"/>
      <c r="JRI75" s="131"/>
      <c r="JRJ75" s="131"/>
      <c r="JRK75" s="131"/>
      <c r="JRL75" s="131"/>
      <c r="JRM75" s="131"/>
      <c r="JRN75" s="131"/>
      <c r="JRO75" s="131"/>
      <c r="JRP75" s="131"/>
      <c r="JRQ75" s="131"/>
      <c r="JRR75" s="131"/>
      <c r="JRS75" s="131"/>
      <c r="JRT75" s="131"/>
      <c r="JRU75" s="131"/>
      <c r="JRV75" s="131"/>
      <c r="JRW75" s="131"/>
      <c r="JRX75" s="131"/>
      <c r="JRY75" s="131"/>
      <c r="JRZ75" s="131"/>
      <c r="JSA75" s="131"/>
      <c r="JSB75" s="131"/>
      <c r="JSC75" s="131"/>
      <c r="JSD75" s="131"/>
      <c r="JSE75" s="131"/>
      <c r="JSF75" s="131"/>
      <c r="JSG75" s="131"/>
      <c r="JSH75" s="131"/>
      <c r="JSI75" s="131"/>
      <c r="JSJ75" s="131"/>
      <c r="JSK75" s="131"/>
      <c r="JSL75" s="131"/>
      <c r="JSM75" s="131"/>
      <c r="JSN75" s="131"/>
      <c r="JSO75" s="131"/>
      <c r="JSP75" s="131"/>
      <c r="JSQ75" s="131"/>
      <c r="JSR75" s="131"/>
      <c r="JSS75" s="131"/>
      <c r="JST75" s="131"/>
      <c r="JSU75" s="131"/>
      <c r="JSV75" s="131"/>
      <c r="JSW75" s="131"/>
      <c r="JSX75" s="131"/>
      <c r="JSY75" s="131"/>
      <c r="JSZ75" s="131"/>
      <c r="JTA75" s="131"/>
      <c r="JTB75" s="131"/>
      <c r="JTC75" s="131"/>
      <c r="JTD75" s="131"/>
      <c r="JTE75" s="131"/>
      <c r="JTF75" s="131"/>
      <c r="JTG75" s="131"/>
      <c r="JTH75" s="131"/>
      <c r="JTI75" s="131"/>
      <c r="JTJ75" s="131"/>
      <c r="JTK75" s="131"/>
      <c r="JTL75" s="131"/>
      <c r="JTM75" s="131"/>
      <c r="JTN75" s="131"/>
      <c r="JTO75" s="131"/>
      <c r="JTP75" s="131"/>
      <c r="JTQ75" s="131"/>
      <c r="JTR75" s="131"/>
      <c r="JTS75" s="131"/>
      <c r="JTT75" s="131"/>
      <c r="JTU75" s="131"/>
      <c r="JTV75" s="131"/>
      <c r="JTW75" s="131"/>
      <c r="JTX75" s="131"/>
      <c r="JTY75" s="131"/>
      <c r="JTZ75" s="131"/>
      <c r="JUA75" s="131"/>
      <c r="JUB75" s="131"/>
      <c r="JUC75" s="131"/>
      <c r="JUD75" s="131"/>
      <c r="JUE75" s="131"/>
      <c r="JUF75" s="131"/>
      <c r="JUG75" s="131"/>
      <c r="JUH75" s="131"/>
      <c r="JUI75" s="131"/>
      <c r="JUJ75" s="131"/>
      <c r="JUK75" s="131"/>
      <c r="JUL75" s="131"/>
      <c r="JUM75" s="131"/>
      <c r="JUN75" s="131"/>
      <c r="JUO75" s="131"/>
      <c r="JUP75" s="131"/>
      <c r="JUQ75" s="131"/>
      <c r="JUR75" s="131"/>
      <c r="JUS75" s="131"/>
      <c r="JUT75" s="131"/>
      <c r="JUU75" s="131"/>
      <c r="JUV75" s="131"/>
      <c r="JUW75" s="131"/>
      <c r="JUX75" s="131"/>
      <c r="JUY75" s="131"/>
      <c r="JUZ75" s="131"/>
      <c r="JVA75" s="131"/>
      <c r="JVB75" s="131"/>
      <c r="JVC75" s="131"/>
      <c r="JVD75" s="131"/>
      <c r="JVE75" s="131"/>
      <c r="JVF75" s="131"/>
      <c r="JVG75" s="131"/>
      <c r="JVH75" s="131"/>
      <c r="JVI75" s="131"/>
      <c r="JVJ75" s="131"/>
      <c r="JVK75" s="131"/>
      <c r="JVL75" s="131"/>
      <c r="JVM75" s="131"/>
      <c r="JVN75" s="131"/>
      <c r="JVO75" s="131"/>
      <c r="JVP75" s="131"/>
      <c r="JVQ75" s="131"/>
      <c r="JVR75" s="131"/>
      <c r="JVS75" s="131"/>
      <c r="JVT75" s="131"/>
      <c r="JVU75" s="131"/>
      <c r="JVV75" s="131"/>
      <c r="JVW75" s="131"/>
      <c r="JVX75" s="131"/>
      <c r="JVY75" s="131"/>
      <c r="JVZ75" s="131"/>
      <c r="JWA75" s="131"/>
      <c r="JWB75" s="131"/>
      <c r="JWC75" s="131"/>
      <c r="JWD75" s="131"/>
      <c r="JWE75" s="131"/>
      <c r="JWF75" s="131"/>
      <c r="JWG75" s="131"/>
      <c r="JWH75" s="131"/>
      <c r="JWI75" s="131"/>
      <c r="JWJ75" s="131"/>
      <c r="JWK75" s="131"/>
      <c r="JWL75" s="131"/>
      <c r="JWM75" s="131"/>
      <c r="JWN75" s="131"/>
      <c r="JWO75" s="131"/>
      <c r="JWP75" s="131"/>
      <c r="JWQ75" s="131"/>
      <c r="JWR75" s="131"/>
      <c r="JWS75" s="131"/>
      <c r="JWT75" s="131"/>
      <c r="JWU75" s="131"/>
      <c r="JWV75" s="131"/>
      <c r="JWW75" s="131"/>
      <c r="JWX75" s="131"/>
      <c r="JWY75" s="131"/>
      <c r="JWZ75" s="131"/>
      <c r="JXA75" s="131"/>
      <c r="JXB75" s="131"/>
      <c r="JXC75" s="131"/>
      <c r="JXD75" s="131"/>
      <c r="JXE75" s="131"/>
      <c r="JXF75" s="131"/>
      <c r="JXG75" s="131"/>
      <c r="JXH75" s="131"/>
      <c r="JXI75" s="131"/>
      <c r="JXJ75" s="131"/>
      <c r="JXK75" s="131"/>
      <c r="JXL75" s="131"/>
      <c r="JXM75" s="131"/>
      <c r="JXN75" s="131"/>
      <c r="JXO75" s="131"/>
      <c r="JXP75" s="131"/>
      <c r="JXQ75" s="131"/>
      <c r="JXR75" s="131"/>
      <c r="JXS75" s="131"/>
      <c r="JXT75" s="131"/>
      <c r="JXU75" s="131"/>
      <c r="JXV75" s="131"/>
      <c r="JXW75" s="131"/>
      <c r="JXX75" s="131"/>
      <c r="JXY75" s="131"/>
      <c r="JXZ75" s="131"/>
      <c r="JYA75" s="131"/>
      <c r="JYB75" s="131"/>
      <c r="JYC75" s="131"/>
      <c r="JYD75" s="131"/>
      <c r="JYE75" s="131"/>
      <c r="JYF75" s="131"/>
      <c r="JYG75" s="131"/>
      <c r="JYH75" s="131"/>
      <c r="JYI75" s="131"/>
      <c r="JYJ75" s="131"/>
      <c r="JYK75" s="131"/>
      <c r="JYL75" s="131"/>
      <c r="JYM75" s="131"/>
      <c r="JYN75" s="131"/>
      <c r="JYO75" s="131"/>
      <c r="JYP75" s="131"/>
      <c r="JYQ75" s="131"/>
      <c r="JYR75" s="131"/>
      <c r="JYS75" s="131"/>
      <c r="JYT75" s="131"/>
      <c r="JYU75" s="131"/>
      <c r="JYV75" s="131"/>
      <c r="JYW75" s="131"/>
      <c r="JYX75" s="131"/>
      <c r="JYY75" s="131"/>
      <c r="JYZ75" s="131"/>
      <c r="JZA75" s="131"/>
      <c r="JZB75" s="131"/>
      <c r="JZC75" s="131"/>
      <c r="JZD75" s="131"/>
      <c r="JZE75" s="131"/>
      <c r="JZF75" s="131"/>
      <c r="JZG75" s="131"/>
      <c r="JZH75" s="131"/>
      <c r="JZI75" s="131"/>
      <c r="JZJ75" s="131"/>
      <c r="JZK75" s="131"/>
      <c r="JZL75" s="131"/>
      <c r="JZM75" s="131"/>
      <c r="JZN75" s="131"/>
      <c r="JZO75" s="131"/>
      <c r="JZP75" s="131"/>
      <c r="JZQ75" s="131"/>
      <c r="JZR75" s="131"/>
      <c r="JZS75" s="131"/>
      <c r="JZT75" s="131"/>
      <c r="JZU75" s="131"/>
      <c r="JZV75" s="131"/>
      <c r="JZW75" s="131"/>
      <c r="JZX75" s="131"/>
      <c r="JZY75" s="131"/>
      <c r="JZZ75" s="131"/>
      <c r="KAA75" s="131"/>
      <c r="KAB75" s="131"/>
      <c r="KAC75" s="131"/>
      <c r="KAD75" s="131"/>
      <c r="KAE75" s="131"/>
      <c r="KAF75" s="131"/>
      <c r="KAG75" s="131"/>
      <c r="KAH75" s="131"/>
      <c r="KAI75" s="131"/>
      <c r="KAJ75" s="131"/>
      <c r="KAK75" s="131"/>
      <c r="KAL75" s="131"/>
      <c r="KAM75" s="131"/>
      <c r="KAN75" s="131"/>
      <c r="KAO75" s="131"/>
      <c r="KAP75" s="131"/>
      <c r="KAQ75" s="131"/>
      <c r="KAR75" s="131"/>
      <c r="KAS75" s="131"/>
      <c r="KAT75" s="131"/>
      <c r="KAU75" s="131"/>
      <c r="KAV75" s="131"/>
      <c r="KAW75" s="131"/>
      <c r="KAX75" s="131"/>
      <c r="KAY75" s="131"/>
      <c r="KAZ75" s="131"/>
      <c r="KBA75" s="131"/>
      <c r="KBB75" s="131"/>
      <c r="KBC75" s="131"/>
      <c r="KBD75" s="131"/>
      <c r="KBE75" s="131"/>
      <c r="KBF75" s="131"/>
      <c r="KBG75" s="131"/>
      <c r="KBH75" s="131"/>
      <c r="KBI75" s="131"/>
      <c r="KBJ75" s="131"/>
      <c r="KBK75" s="131"/>
      <c r="KBL75" s="131"/>
      <c r="KBM75" s="131"/>
      <c r="KBN75" s="131"/>
      <c r="KBO75" s="131"/>
      <c r="KBP75" s="131"/>
      <c r="KBQ75" s="131"/>
      <c r="KBR75" s="131"/>
      <c r="KBS75" s="131"/>
      <c r="KBT75" s="131"/>
      <c r="KBU75" s="131"/>
      <c r="KBV75" s="131"/>
      <c r="KBW75" s="131"/>
      <c r="KBX75" s="131"/>
      <c r="KBY75" s="131"/>
      <c r="KBZ75" s="131"/>
      <c r="KCA75" s="131"/>
      <c r="KCB75" s="131"/>
      <c r="KCC75" s="131"/>
      <c r="KCD75" s="131"/>
      <c r="KCE75" s="131"/>
      <c r="KCF75" s="131"/>
      <c r="KCG75" s="131"/>
      <c r="KCH75" s="131"/>
      <c r="KCI75" s="131"/>
      <c r="KCJ75" s="131"/>
      <c r="KCK75" s="131"/>
      <c r="KCL75" s="131"/>
      <c r="KCM75" s="131"/>
      <c r="KCN75" s="131"/>
      <c r="KCO75" s="131"/>
      <c r="KCP75" s="131"/>
      <c r="KCQ75" s="131"/>
      <c r="KCR75" s="131"/>
      <c r="KCS75" s="131"/>
      <c r="KCT75" s="131"/>
      <c r="KCU75" s="131"/>
      <c r="KCV75" s="131"/>
      <c r="KCW75" s="131"/>
      <c r="KCX75" s="131"/>
      <c r="KCY75" s="131"/>
      <c r="KCZ75" s="131"/>
      <c r="KDA75" s="131"/>
      <c r="KDB75" s="131"/>
      <c r="KDC75" s="131"/>
      <c r="KDD75" s="131"/>
      <c r="KDE75" s="131"/>
      <c r="KDF75" s="131"/>
      <c r="KDG75" s="131"/>
      <c r="KDH75" s="131"/>
      <c r="KDI75" s="131"/>
      <c r="KDJ75" s="131"/>
      <c r="KDK75" s="131"/>
      <c r="KDL75" s="131"/>
      <c r="KDM75" s="131"/>
      <c r="KDN75" s="131"/>
      <c r="KDO75" s="131"/>
      <c r="KDP75" s="131"/>
      <c r="KDQ75" s="131"/>
      <c r="KDR75" s="131"/>
      <c r="KDS75" s="131"/>
      <c r="KDT75" s="131"/>
      <c r="KDU75" s="131"/>
      <c r="KDV75" s="131"/>
      <c r="KDW75" s="131"/>
      <c r="KDX75" s="131"/>
      <c r="KDY75" s="131"/>
      <c r="KDZ75" s="131"/>
      <c r="KEA75" s="131"/>
      <c r="KEB75" s="131"/>
      <c r="KEC75" s="131"/>
      <c r="KED75" s="131"/>
      <c r="KEE75" s="131"/>
      <c r="KEF75" s="131"/>
      <c r="KEG75" s="131"/>
      <c r="KEH75" s="131"/>
      <c r="KEI75" s="131"/>
      <c r="KEJ75" s="131"/>
      <c r="KEK75" s="131"/>
      <c r="KEL75" s="131"/>
      <c r="KEM75" s="131"/>
      <c r="KEN75" s="131"/>
      <c r="KEO75" s="131"/>
      <c r="KEP75" s="131"/>
      <c r="KEQ75" s="131"/>
      <c r="KER75" s="131"/>
      <c r="KES75" s="131"/>
      <c r="KET75" s="131"/>
      <c r="KEU75" s="131"/>
      <c r="KEV75" s="131"/>
      <c r="KEW75" s="131"/>
      <c r="KEX75" s="131"/>
      <c r="KEY75" s="131"/>
      <c r="KEZ75" s="131"/>
      <c r="KFA75" s="131"/>
      <c r="KFB75" s="131"/>
      <c r="KFC75" s="131"/>
      <c r="KFD75" s="131"/>
      <c r="KFE75" s="131"/>
      <c r="KFF75" s="131"/>
      <c r="KFG75" s="131"/>
      <c r="KFH75" s="131"/>
      <c r="KFI75" s="131"/>
      <c r="KFJ75" s="131"/>
      <c r="KFK75" s="131"/>
      <c r="KFL75" s="131"/>
      <c r="KFM75" s="131"/>
      <c r="KFN75" s="131"/>
      <c r="KFO75" s="131"/>
      <c r="KFP75" s="131"/>
      <c r="KFQ75" s="131"/>
      <c r="KFR75" s="131"/>
      <c r="KFS75" s="131"/>
      <c r="KFT75" s="131"/>
      <c r="KFU75" s="131"/>
      <c r="KFV75" s="131"/>
      <c r="KFW75" s="131"/>
      <c r="KFX75" s="131"/>
      <c r="KFY75" s="131"/>
      <c r="KFZ75" s="131"/>
      <c r="KGA75" s="131"/>
      <c r="KGB75" s="131"/>
      <c r="KGC75" s="131"/>
      <c r="KGD75" s="131"/>
      <c r="KGE75" s="131"/>
      <c r="KGF75" s="131"/>
      <c r="KGG75" s="131"/>
      <c r="KGH75" s="131"/>
      <c r="KGI75" s="131"/>
      <c r="KGJ75" s="131"/>
      <c r="KGK75" s="131"/>
      <c r="KGL75" s="131"/>
      <c r="KGM75" s="131"/>
      <c r="KGN75" s="131"/>
      <c r="KGO75" s="131"/>
      <c r="KGP75" s="131"/>
      <c r="KGQ75" s="131"/>
      <c r="KGR75" s="131"/>
      <c r="KGS75" s="131"/>
      <c r="KGT75" s="131"/>
      <c r="KGU75" s="131"/>
      <c r="KGV75" s="131"/>
      <c r="KGW75" s="131"/>
      <c r="KGX75" s="131"/>
      <c r="KGY75" s="131"/>
      <c r="KGZ75" s="131"/>
      <c r="KHA75" s="131"/>
      <c r="KHB75" s="131"/>
      <c r="KHC75" s="131"/>
      <c r="KHD75" s="131"/>
      <c r="KHE75" s="131"/>
      <c r="KHF75" s="131"/>
      <c r="KHG75" s="131"/>
      <c r="KHH75" s="131"/>
      <c r="KHI75" s="131"/>
      <c r="KHJ75" s="131"/>
      <c r="KHK75" s="131"/>
      <c r="KHL75" s="131"/>
      <c r="KHM75" s="131"/>
      <c r="KHN75" s="131"/>
      <c r="KHO75" s="131"/>
      <c r="KHP75" s="131"/>
      <c r="KHQ75" s="131"/>
      <c r="KHR75" s="131"/>
      <c r="KHS75" s="131"/>
      <c r="KHT75" s="131"/>
      <c r="KHU75" s="131"/>
      <c r="KHV75" s="131"/>
      <c r="KHW75" s="131"/>
      <c r="KHX75" s="131"/>
      <c r="KHY75" s="131"/>
      <c r="KHZ75" s="131"/>
      <c r="KIA75" s="131"/>
      <c r="KIB75" s="131"/>
      <c r="KIC75" s="131"/>
      <c r="KID75" s="131"/>
      <c r="KIE75" s="131"/>
      <c r="KIF75" s="131"/>
      <c r="KIG75" s="131"/>
      <c r="KIH75" s="131"/>
      <c r="KII75" s="131"/>
      <c r="KIJ75" s="131"/>
      <c r="KIK75" s="131"/>
      <c r="KIL75" s="131"/>
      <c r="KIM75" s="131"/>
      <c r="KIN75" s="131"/>
      <c r="KIO75" s="131"/>
      <c r="KIP75" s="131"/>
      <c r="KIQ75" s="131"/>
      <c r="KIR75" s="131"/>
      <c r="KIS75" s="131"/>
      <c r="KIT75" s="131"/>
      <c r="KIU75" s="131"/>
      <c r="KIV75" s="131"/>
      <c r="KIW75" s="131"/>
      <c r="KIX75" s="131"/>
      <c r="KIY75" s="131"/>
      <c r="KIZ75" s="131"/>
      <c r="KJA75" s="131"/>
      <c r="KJB75" s="131"/>
      <c r="KJC75" s="131"/>
      <c r="KJD75" s="131"/>
      <c r="KJE75" s="131"/>
      <c r="KJF75" s="131"/>
      <c r="KJG75" s="131"/>
      <c r="KJH75" s="131"/>
      <c r="KJI75" s="131"/>
      <c r="KJJ75" s="131"/>
      <c r="KJK75" s="131"/>
      <c r="KJL75" s="131"/>
      <c r="KJM75" s="131"/>
      <c r="KJN75" s="131"/>
      <c r="KJO75" s="131"/>
      <c r="KJP75" s="131"/>
      <c r="KJQ75" s="131"/>
      <c r="KJR75" s="131"/>
      <c r="KJS75" s="131"/>
      <c r="KJT75" s="131"/>
      <c r="KJU75" s="131"/>
      <c r="KJV75" s="131"/>
      <c r="KJW75" s="131"/>
      <c r="KJX75" s="131"/>
      <c r="KJY75" s="131"/>
      <c r="KJZ75" s="131"/>
      <c r="KKA75" s="131"/>
      <c r="KKB75" s="131"/>
      <c r="KKC75" s="131"/>
      <c r="KKD75" s="131"/>
      <c r="KKE75" s="131"/>
      <c r="KKF75" s="131"/>
      <c r="KKG75" s="131"/>
      <c r="KKH75" s="131"/>
      <c r="KKI75" s="131"/>
      <c r="KKJ75" s="131"/>
      <c r="KKK75" s="131"/>
      <c r="KKL75" s="131"/>
      <c r="KKM75" s="131"/>
      <c r="KKN75" s="131"/>
      <c r="KKO75" s="131"/>
      <c r="KKP75" s="131"/>
      <c r="KKQ75" s="131"/>
      <c r="KKR75" s="131"/>
      <c r="KKS75" s="131"/>
      <c r="KKT75" s="131"/>
      <c r="KKU75" s="131"/>
      <c r="KKV75" s="131"/>
      <c r="KKW75" s="131"/>
      <c r="KKX75" s="131"/>
      <c r="KKY75" s="131"/>
      <c r="KKZ75" s="131"/>
      <c r="KLA75" s="131"/>
      <c r="KLB75" s="131"/>
      <c r="KLC75" s="131"/>
      <c r="KLD75" s="131"/>
      <c r="KLE75" s="131"/>
      <c r="KLF75" s="131"/>
      <c r="KLG75" s="131"/>
      <c r="KLH75" s="131"/>
      <c r="KLI75" s="131"/>
      <c r="KLJ75" s="131"/>
      <c r="KLK75" s="131"/>
      <c r="KLL75" s="131"/>
      <c r="KLM75" s="131"/>
      <c r="KLN75" s="131"/>
      <c r="KLO75" s="131"/>
      <c r="KLP75" s="131"/>
      <c r="KLQ75" s="131"/>
      <c r="KLR75" s="131"/>
      <c r="KLS75" s="131"/>
      <c r="KLT75" s="131"/>
      <c r="KLU75" s="131"/>
      <c r="KLV75" s="131"/>
      <c r="KLW75" s="131"/>
      <c r="KLX75" s="131"/>
      <c r="KLY75" s="131"/>
      <c r="KLZ75" s="131"/>
      <c r="KMA75" s="131"/>
      <c r="KMB75" s="131"/>
      <c r="KMC75" s="131"/>
      <c r="KMD75" s="131"/>
      <c r="KME75" s="131"/>
      <c r="KMF75" s="131"/>
      <c r="KMG75" s="131"/>
      <c r="KMH75" s="131"/>
      <c r="KMI75" s="131"/>
      <c r="KMJ75" s="131"/>
      <c r="KMK75" s="131"/>
      <c r="KML75" s="131"/>
      <c r="KMM75" s="131"/>
      <c r="KMN75" s="131"/>
      <c r="KMO75" s="131"/>
      <c r="KMP75" s="131"/>
      <c r="KMQ75" s="131"/>
      <c r="KMR75" s="131"/>
      <c r="KMS75" s="131"/>
      <c r="KMT75" s="131"/>
      <c r="KMU75" s="131"/>
      <c r="KMV75" s="131"/>
      <c r="KMW75" s="131"/>
      <c r="KMX75" s="131"/>
      <c r="KMY75" s="131"/>
      <c r="KMZ75" s="131"/>
      <c r="KNA75" s="131"/>
      <c r="KNB75" s="131"/>
      <c r="KNC75" s="131"/>
      <c r="KND75" s="131"/>
      <c r="KNE75" s="131"/>
      <c r="KNF75" s="131"/>
      <c r="KNG75" s="131"/>
      <c r="KNH75" s="131"/>
      <c r="KNI75" s="131"/>
      <c r="KNJ75" s="131"/>
      <c r="KNK75" s="131"/>
      <c r="KNL75" s="131"/>
      <c r="KNM75" s="131"/>
      <c r="KNN75" s="131"/>
      <c r="KNO75" s="131"/>
      <c r="KNP75" s="131"/>
      <c r="KNQ75" s="131"/>
      <c r="KNR75" s="131"/>
      <c r="KNS75" s="131"/>
      <c r="KNT75" s="131"/>
      <c r="KNU75" s="131"/>
      <c r="KNV75" s="131"/>
      <c r="KNW75" s="131"/>
      <c r="KNX75" s="131"/>
      <c r="KNY75" s="131"/>
      <c r="KNZ75" s="131"/>
      <c r="KOA75" s="131"/>
      <c r="KOB75" s="131"/>
      <c r="KOC75" s="131"/>
      <c r="KOD75" s="131"/>
      <c r="KOE75" s="131"/>
      <c r="KOF75" s="131"/>
      <c r="KOG75" s="131"/>
      <c r="KOH75" s="131"/>
      <c r="KOI75" s="131"/>
      <c r="KOJ75" s="131"/>
      <c r="KOK75" s="131"/>
      <c r="KOL75" s="131"/>
      <c r="KOM75" s="131"/>
      <c r="KON75" s="131"/>
      <c r="KOO75" s="131"/>
      <c r="KOP75" s="131"/>
      <c r="KOQ75" s="131"/>
      <c r="KOR75" s="131"/>
      <c r="KOS75" s="131"/>
      <c r="KOT75" s="131"/>
      <c r="KOU75" s="131"/>
      <c r="KOV75" s="131"/>
      <c r="KOW75" s="131"/>
      <c r="KOX75" s="131"/>
      <c r="KOY75" s="131"/>
      <c r="KOZ75" s="131"/>
      <c r="KPA75" s="131"/>
      <c r="KPB75" s="131"/>
      <c r="KPC75" s="131"/>
      <c r="KPD75" s="131"/>
      <c r="KPE75" s="131"/>
      <c r="KPF75" s="131"/>
      <c r="KPG75" s="131"/>
      <c r="KPH75" s="131"/>
      <c r="KPI75" s="131"/>
      <c r="KPJ75" s="131"/>
      <c r="KPK75" s="131"/>
      <c r="KPL75" s="131"/>
      <c r="KPM75" s="131"/>
      <c r="KPN75" s="131"/>
      <c r="KPO75" s="131"/>
      <c r="KPP75" s="131"/>
      <c r="KPQ75" s="131"/>
      <c r="KPR75" s="131"/>
      <c r="KPS75" s="131"/>
      <c r="KPT75" s="131"/>
      <c r="KPU75" s="131"/>
      <c r="KPV75" s="131"/>
      <c r="KPW75" s="131"/>
      <c r="KPX75" s="131"/>
      <c r="KPY75" s="131"/>
      <c r="KPZ75" s="131"/>
      <c r="KQA75" s="131"/>
      <c r="KQB75" s="131"/>
      <c r="KQC75" s="131"/>
      <c r="KQD75" s="131"/>
      <c r="KQE75" s="131"/>
      <c r="KQF75" s="131"/>
      <c r="KQG75" s="131"/>
      <c r="KQH75" s="131"/>
      <c r="KQI75" s="131"/>
      <c r="KQJ75" s="131"/>
      <c r="KQK75" s="131"/>
      <c r="KQL75" s="131"/>
      <c r="KQM75" s="131"/>
      <c r="KQN75" s="131"/>
      <c r="KQO75" s="131"/>
      <c r="KQP75" s="131"/>
      <c r="KQQ75" s="131"/>
      <c r="KQR75" s="131"/>
      <c r="KQS75" s="131"/>
      <c r="KQT75" s="131"/>
      <c r="KQU75" s="131"/>
      <c r="KQV75" s="131"/>
      <c r="KQW75" s="131"/>
      <c r="KQX75" s="131"/>
      <c r="KQY75" s="131"/>
      <c r="KQZ75" s="131"/>
      <c r="KRA75" s="131"/>
      <c r="KRB75" s="131"/>
      <c r="KRC75" s="131"/>
      <c r="KRD75" s="131"/>
      <c r="KRE75" s="131"/>
      <c r="KRF75" s="131"/>
      <c r="KRG75" s="131"/>
      <c r="KRH75" s="131"/>
      <c r="KRI75" s="131"/>
      <c r="KRJ75" s="131"/>
      <c r="KRK75" s="131"/>
      <c r="KRL75" s="131"/>
      <c r="KRM75" s="131"/>
      <c r="KRN75" s="131"/>
      <c r="KRO75" s="131"/>
      <c r="KRP75" s="131"/>
      <c r="KRQ75" s="131"/>
      <c r="KRR75" s="131"/>
      <c r="KRS75" s="131"/>
      <c r="KRT75" s="131"/>
      <c r="KRU75" s="131"/>
      <c r="KRV75" s="131"/>
      <c r="KRW75" s="131"/>
      <c r="KRX75" s="131"/>
      <c r="KRY75" s="131"/>
      <c r="KRZ75" s="131"/>
      <c r="KSA75" s="131"/>
      <c r="KSB75" s="131"/>
      <c r="KSC75" s="131"/>
      <c r="KSD75" s="131"/>
      <c r="KSE75" s="131"/>
      <c r="KSF75" s="131"/>
      <c r="KSG75" s="131"/>
      <c r="KSH75" s="131"/>
      <c r="KSI75" s="131"/>
      <c r="KSJ75" s="131"/>
      <c r="KSK75" s="131"/>
      <c r="KSL75" s="131"/>
      <c r="KSM75" s="131"/>
      <c r="KSN75" s="131"/>
      <c r="KSO75" s="131"/>
      <c r="KSP75" s="131"/>
      <c r="KSQ75" s="131"/>
      <c r="KSR75" s="131"/>
      <c r="KSS75" s="131"/>
      <c r="KST75" s="131"/>
      <c r="KSU75" s="131"/>
      <c r="KSV75" s="131"/>
      <c r="KSW75" s="131"/>
      <c r="KSX75" s="131"/>
      <c r="KSY75" s="131"/>
      <c r="KSZ75" s="131"/>
      <c r="KTA75" s="131"/>
      <c r="KTB75" s="131"/>
      <c r="KTC75" s="131"/>
      <c r="KTD75" s="131"/>
      <c r="KTE75" s="131"/>
      <c r="KTF75" s="131"/>
      <c r="KTG75" s="131"/>
      <c r="KTH75" s="131"/>
      <c r="KTI75" s="131"/>
      <c r="KTJ75" s="131"/>
      <c r="KTK75" s="131"/>
      <c r="KTL75" s="131"/>
      <c r="KTM75" s="131"/>
      <c r="KTN75" s="131"/>
      <c r="KTO75" s="131"/>
      <c r="KTP75" s="131"/>
      <c r="KTQ75" s="131"/>
      <c r="KTR75" s="131"/>
      <c r="KTS75" s="131"/>
      <c r="KTT75" s="131"/>
      <c r="KTU75" s="131"/>
      <c r="KTV75" s="131"/>
      <c r="KTW75" s="131"/>
      <c r="KTX75" s="131"/>
      <c r="KTY75" s="131"/>
      <c r="KTZ75" s="131"/>
      <c r="KUA75" s="131"/>
      <c r="KUB75" s="131"/>
      <c r="KUC75" s="131"/>
      <c r="KUD75" s="131"/>
      <c r="KUE75" s="131"/>
      <c r="KUF75" s="131"/>
      <c r="KUG75" s="131"/>
      <c r="KUH75" s="131"/>
      <c r="KUI75" s="131"/>
      <c r="KUJ75" s="131"/>
      <c r="KUK75" s="131"/>
      <c r="KUL75" s="131"/>
      <c r="KUM75" s="131"/>
      <c r="KUN75" s="131"/>
      <c r="KUO75" s="131"/>
      <c r="KUP75" s="131"/>
      <c r="KUQ75" s="131"/>
      <c r="KUR75" s="131"/>
      <c r="KUS75" s="131"/>
      <c r="KUT75" s="131"/>
      <c r="KUU75" s="131"/>
      <c r="KUV75" s="131"/>
      <c r="KUW75" s="131"/>
      <c r="KUX75" s="131"/>
      <c r="KUY75" s="131"/>
      <c r="KUZ75" s="131"/>
      <c r="KVA75" s="131"/>
      <c r="KVB75" s="131"/>
      <c r="KVC75" s="131"/>
      <c r="KVD75" s="131"/>
      <c r="KVE75" s="131"/>
      <c r="KVF75" s="131"/>
      <c r="KVG75" s="131"/>
      <c r="KVH75" s="131"/>
      <c r="KVI75" s="131"/>
      <c r="KVJ75" s="131"/>
      <c r="KVK75" s="131"/>
      <c r="KVL75" s="131"/>
      <c r="KVM75" s="131"/>
      <c r="KVN75" s="131"/>
      <c r="KVO75" s="131"/>
      <c r="KVP75" s="131"/>
      <c r="KVQ75" s="131"/>
      <c r="KVR75" s="131"/>
      <c r="KVS75" s="131"/>
      <c r="KVT75" s="131"/>
      <c r="KVU75" s="131"/>
      <c r="KVV75" s="131"/>
      <c r="KVW75" s="131"/>
      <c r="KVX75" s="131"/>
      <c r="KVY75" s="131"/>
      <c r="KVZ75" s="131"/>
      <c r="KWA75" s="131"/>
      <c r="KWB75" s="131"/>
      <c r="KWC75" s="131"/>
      <c r="KWD75" s="131"/>
      <c r="KWE75" s="131"/>
      <c r="KWF75" s="131"/>
      <c r="KWG75" s="131"/>
      <c r="KWH75" s="131"/>
      <c r="KWI75" s="131"/>
      <c r="KWJ75" s="131"/>
      <c r="KWK75" s="131"/>
      <c r="KWL75" s="131"/>
      <c r="KWM75" s="131"/>
      <c r="KWN75" s="131"/>
      <c r="KWO75" s="131"/>
      <c r="KWP75" s="131"/>
      <c r="KWQ75" s="131"/>
      <c r="KWR75" s="131"/>
      <c r="KWS75" s="131"/>
      <c r="KWT75" s="131"/>
      <c r="KWU75" s="131"/>
      <c r="KWV75" s="131"/>
      <c r="KWW75" s="131"/>
      <c r="KWX75" s="131"/>
      <c r="KWY75" s="131"/>
      <c r="KWZ75" s="131"/>
      <c r="KXA75" s="131"/>
      <c r="KXB75" s="131"/>
      <c r="KXC75" s="131"/>
      <c r="KXD75" s="131"/>
      <c r="KXE75" s="131"/>
      <c r="KXF75" s="131"/>
      <c r="KXG75" s="131"/>
      <c r="KXH75" s="131"/>
      <c r="KXI75" s="131"/>
      <c r="KXJ75" s="131"/>
      <c r="KXK75" s="131"/>
      <c r="KXL75" s="131"/>
      <c r="KXM75" s="131"/>
      <c r="KXN75" s="131"/>
      <c r="KXO75" s="131"/>
      <c r="KXP75" s="131"/>
      <c r="KXQ75" s="131"/>
      <c r="KXR75" s="131"/>
      <c r="KXS75" s="131"/>
      <c r="KXT75" s="131"/>
      <c r="KXU75" s="131"/>
      <c r="KXV75" s="131"/>
      <c r="KXW75" s="131"/>
      <c r="KXX75" s="131"/>
      <c r="KXY75" s="131"/>
      <c r="KXZ75" s="131"/>
      <c r="KYA75" s="131"/>
      <c r="KYB75" s="131"/>
      <c r="KYC75" s="131"/>
      <c r="KYD75" s="131"/>
      <c r="KYE75" s="131"/>
      <c r="KYF75" s="131"/>
      <c r="KYG75" s="131"/>
      <c r="KYH75" s="131"/>
      <c r="KYI75" s="131"/>
      <c r="KYJ75" s="131"/>
      <c r="KYK75" s="131"/>
      <c r="KYL75" s="131"/>
      <c r="KYM75" s="131"/>
      <c r="KYN75" s="131"/>
      <c r="KYO75" s="131"/>
      <c r="KYP75" s="131"/>
      <c r="KYQ75" s="131"/>
      <c r="KYR75" s="131"/>
      <c r="KYS75" s="131"/>
      <c r="KYT75" s="131"/>
      <c r="KYU75" s="131"/>
      <c r="KYV75" s="131"/>
      <c r="KYW75" s="131"/>
      <c r="KYX75" s="131"/>
      <c r="KYY75" s="131"/>
      <c r="KYZ75" s="131"/>
      <c r="KZA75" s="131"/>
      <c r="KZB75" s="131"/>
      <c r="KZC75" s="131"/>
      <c r="KZD75" s="131"/>
      <c r="KZE75" s="131"/>
      <c r="KZF75" s="131"/>
      <c r="KZG75" s="131"/>
      <c r="KZH75" s="131"/>
      <c r="KZI75" s="131"/>
      <c r="KZJ75" s="131"/>
      <c r="KZK75" s="131"/>
      <c r="KZL75" s="131"/>
      <c r="KZM75" s="131"/>
      <c r="KZN75" s="131"/>
      <c r="KZO75" s="131"/>
      <c r="KZP75" s="131"/>
      <c r="KZQ75" s="131"/>
      <c r="KZR75" s="131"/>
      <c r="KZS75" s="131"/>
      <c r="KZT75" s="131"/>
      <c r="KZU75" s="131"/>
      <c r="KZV75" s="131"/>
      <c r="KZW75" s="131"/>
      <c r="KZX75" s="131"/>
      <c r="KZY75" s="131"/>
      <c r="KZZ75" s="131"/>
      <c r="LAA75" s="131"/>
      <c r="LAB75" s="131"/>
      <c r="LAC75" s="131"/>
      <c r="LAD75" s="131"/>
      <c r="LAE75" s="131"/>
      <c r="LAF75" s="131"/>
      <c r="LAG75" s="131"/>
      <c r="LAH75" s="131"/>
      <c r="LAI75" s="131"/>
      <c r="LAJ75" s="131"/>
      <c r="LAK75" s="131"/>
      <c r="LAL75" s="131"/>
      <c r="LAM75" s="131"/>
      <c r="LAN75" s="131"/>
      <c r="LAO75" s="131"/>
      <c r="LAP75" s="131"/>
      <c r="LAQ75" s="131"/>
      <c r="LAR75" s="131"/>
      <c r="LAS75" s="131"/>
      <c r="LAT75" s="131"/>
      <c r="LAU75" s="131"/>
      <c r="LAV75" s="131"/>
      <c r="LAW75" s="131"/>
      <c r="LAX75" s="131"/>
      <c r="LAY75" s="131"/>
      <c r="LAZ75" s="131"/>
      <c r="LBA75" s="131"/>
      <c r="LBB75" s="131"/>
      <c r="LBC75" s="131"/>
      <c r="LBD75" s="131"/>
      <c r="LBE75" s="131"/>
      <c r="LBF75" s="131"/>
      <c r="LBG75" s="131"/>
      <c r="LBH75" s="131"/>
      <c r="LBI75" s="131"/>
      <c r="LBJ75" s="131"/>
      <c r="LBK75" s="131"/>
      <c r="LBL75" s="131"/>
      <c r="LBM75" s="131"/>
      <c r="LBN75" s="131"/>
      <c r="LBO75" s="131"/>
      <c r="LBP75" s="131"/>
      <c r="LBQ75" s="131"/>
      <c r="LBR75" s="131"/>
      <c r="LBS75" s="131"/>
      <c r="LBT75" s="131"/>
      <c r="LBU75" s="131"/>
      <c r="LBV75" s="131"/>
      <c r="LBW75" s="131"/>
      <c r="LBX75" s="131"/>
      <c r="LBY75" s="131"/>
      <c r="LBZ75" s="131"/>
      <c r="LCA75" s="131"/>
      <c r="LCB75" s="131"/>
      <c r="LCC75" s="131"/>
      <c r="LCD75" s="131"/>
      <c r="LCE75" s="131"/>
      <c r="LCF75" s="131"/>
      <c r="LCG75" s="131"/>
      <c r="LCH75" s="131"/>
      <c r="LCI75" s="131"/>
      <c r="LCJ75" s="131"/>
      <c r="LCK75" s="131"/>
      <c r="LCL75" s="131"/>
      <c r="LCM75" s="131"/>
      <c r="LCN75" s="131"/>
      <c r="LCO75" s="131"/>
      <c r="LCP75" s="131"/>
      <c r="LCQ75" s="131"/>
      <c r="LCR75" s="131"/>
      <c r="LCS75" s="131"/>
      <c r="LCT75" s="131"/>
      <c r="LCU75" s="131"/>
      <c r="LCV75" s="131"/>
      <c r="LCW75" s="131"/>
      <c r="LCX75" s="131"/>
      <c r="LCY75" s="131"/>
      <c r="LCZ75" s="131"/>
      <c r="LDA75" s="131"/>
      <c r="LDB75" s="131"/>
      <c r="LDC75" s="131"/>
      <c r="LDD75" s="131"/>
      <c r="LDE75" s="131"/>
      <c r="LDF75" s="131"/>
      <c r="LDG75" s="131"/>
      <c r="LDH75" s="131"/>
      <c r="LDI75" s="131"/>
      <c r="LDJ75" s="131"/>
      <c r="LDK75" s="131"/>
      <c r="LDL75" s="131"/>
      <c r="LDM75" s="131"/>
      <c r="LDN75" s="131"/>
      <c r="LDO75" s="131"/>
      <c r="LDP75" s="131"/>
      <c r="LDQ75" s="131"/>
      <c r="LDR75" s="131"/>
      <c r="LDS75" s="131"/>
      <c r="LDT75" s="131"/>
      <c r="LDU75" s="131"/>
      <c r="LDV75" s="131"/>
      <c r="LDW75" s="131"/>
      <c r="LDX75" s="131"/>
      <c r="LDY75" s="131"/>
      <c r="LDZ75" s="131"/>
      <c r="LEA75" s="131"/>
      <c r="LEB75" s="131"/>
      <c r="LEC75" s="131"/>
      <c r="LED75" s="131"/>
      <c r="LEE75" s="131"/>
      <c r="LEF75" s="131"/>
      <c r="LEG75" s="131"/>
      <c r="LEH75" s="131"/>
      <c r="LEI75" s="131"/>
      <c r="LEJ75" s="131"/>
      <c r="LEK75" s="131"/>
      <c r="LEL75" s="131"/>
      <c r="LEM75" s="131"/>
      <c r="LEN75" s="131"/>
      <c r="LEO75" s="131"/>
      <c r="LEP75" s="131"/>
      <c r="LEQ75" s="131"/>
      <c r="LER75" s="131"/>
      <c r="LES75" s="131"/>
      <c r="LET75" s="131"/>
      <c r="LEU75" s="131"/>
      <c r="LEV75" s="131"/>
      <c r="LEW75" s="131"/>
      <c r="LEX75" s="131"/>
      <c r="LEY75" s="131"/>
      <c r="LEZ75" s="131"/>
      <c r="LFA75" s="131"/>
      <c r="LFB75" s="131"/>
      <c r="LFC75" s="131"/>
      <c r="LFD75" s="131"/>
      <c r="LFE75" s="131"/>
      <c r="LFF75" s="131"/>
      <c r="LFG75" s="131"/>
      <c r="LFH75" s="131"/>
      <c r="LFI75" s="131"/>
      <c r="LFJ75" s="131"/>
      <c r="LFK75" s="131"/>
      <c r="LFL75" s="131"/>
      <c r="LFM75" s="131"/>
      <c r="LFN75" s="131"/>
      <c r="LFO75" s="131"/>
      <c r="LFP75" s="131"/>
      <c r="LFQ75" s="131"/>
      <c r="LFR75" s="131"/>
      <c r="LFS75" s="131"/>
      <c r="LFT75" s="131"/>
      <c r="LFU75" s="131"/>
      <c r="LFV75" s="131"/>
      <c r="LFW75" s="131"/>
      <c r="LFX75" s="131"/>
      <c r="LFY75" s="131"/>
      <c r="LFZ75" s="131"/>
      <c r="LGA75" s="131"/>
      <c r="LGB75" s="131"/>
      <c r="LGC75" s="131"/>
      <c r="LGD75" s="131"/>
      <c r="LGE75" s="131"/>
      <c r="LGF75" s="131"/>
      <c r="LGG75" s="131"/>
      <c r="LGH75" s="131"/>
      <c r="LGI75" s="131"/>
      <c r="LGJ75" s="131"/>
      <c r="LGK75" s="131"/>
      <c r="LGL75" s="131"/>
      <c r="LGM75" s="131"/>
      <c r="LGN75" s="131"/>
      <c r="LGO75" s="131"/>
      <c r="LGP75" s="131"/>
      <c r="LGQ75" s="131"/>
      <c r="LGR75" s="131"/>
      <c r="LGS75" s="131"/>
      <c r="LGT75" s="131"/>
      <c r="LGU75" s="131"/>
      <c r="LGV75" s="131"/>
      <c r="LGW75" s="131"/>
      <c r="LGX75" s="131"/>
      <c r="LGY75" s="131"/>
      <c r="LGZ75" s="131"/>
      <c r="LHA75" s="131"/>
      <c r="LHB75" s="131"/>
      <c r="LHC75" s="131"/>
      <c r="LHD75" s="131"/>
      <c r="LHE75" s="131"/>
      <c r="LHF75" s="131"/>
      <c r="LHG75" s="131"/>
      <c r="LHH75" s="131"/>
      <c r="LHI75" s="131"/>
      <c r="LHJ75" s="131"/>
      <c r="LHK75" s="131"/>
      <c r="LHL75" s="131"/>
      <c r="LHM75" s="131"/>
      <c r="LHN75" s="131"/>
      <c r="LHO75" s="131"/>
      <c r="LHP75" s="131"/>
      <c r="LHQ75" s="131"/>
      <c r="LHR75" s="131"/>
      <c r="LHS75" s="131"/>
      <c r="LHT75" s="131"/>
      <c r="LHU75" s="131"/>
      <c r="LHV75" s="131"/>
      <c r="LHW75" s="131"/>
      <c r="LHX75" s="131"/>
      <c r="LHY75" s="131"/>
      <c r="LHZ75" s="131"/>
      <c r="LIA75" s="131"/>
      <c r="LIB75" s="131"/>
      <c r="LIC75" s="131"/>
      <c r="LID75" s="131"/>
      <c r="LIE75" s="131"/>
      <c r="LIF75" s="131"/>
      <c r="LIG75" s="131"/>
      <c r="LIH75" s="131"/>
      <c r="LII75" s="131"/>
      <c r="LIJ75" s="131"/>
      <c r="LIK75" s="131"/>
      <c r="LIL75" s="131"/>
      <c r="LIM75" s="131"/>
      <c r="LIN75" s="131"/>
      <c r="LIO75" s="131"/>
      <c r="LIP75" s="131"/>
      <c r="LIQ75" s="131"/>
      <c r="LIR75" s="131"/>
      <c r="LIS75" s="131"/>
      <c r="LIT75" s="131"/>
      <c r="LIU75" s="131"/>
      <c r="LIV75" s="131"/>
      <c r="LIW75" s="131"/>
      <c r="LIX75" s="131"/>
      <c r="LIY75" s="131"/>
      <c r="LIZ75" s="131"/>
      <c r="LJA75" s="131"/>
      <c r="LJB75" s="131"/>
      <c r="LJC75" s="131"/>
      <c r="LJD75" s="131"/>
      <c r="LJE75" s="131"/>
      <c r="LJF75" s="131"/>
      <c r="LJG75" s="131"/>
      <c r="LJH75" s="131"/>
      <c r="LJI75" s="131"/>
      <c r="LJJ75" s="131"/>
      <c r="LJK75" s="131"/>
      <c r="LJL75" s="131"/>
      <c r="LJM75" s="131"/>
      <c r="LJN75" s="131"/>
      <c r="LJO75" s="131"/>
      <c r="LJP75" s="131"/>
      <c r="LJQ75" s="131"/>
      <c r="LJR75" s="131"/>
      <c r="LJS75" s="131"/>
      <c r="LJT75" s="131"/>
      <c r="LJU75" s="131"/>
      <c r="LJV75" s="131"/>
      <c r="LJW75" s="131"/>
      <c r="LJX75" s="131"/>
      <c r="LJY75" s="131"/>
      <c r="LJZ75" s="131"/>
      <c r="LKA75" s="131"/>
      <c r="LKB75" s="131"/>
      <c r="LKC75" s="131"/>
      <c r="LKD75" s="131"/>
      <c r="LKE75" s="131"/>
      <c r="LKF75" s="131"/>
      <c r="LKG75" s="131"/>
      <c r="LKH75" s="131"/>
      <c r="LKI75" s="131"/>
      <c r="LKJ75" s="131"/>
      <c r="LKK75" s="131"/>
      <c r="LKL75" s="131"/>
      <c r="LKM75" s="131"/>
      <c r="LKN75" s="131"/>
      <c r="LKO75" s="131"/>
      <c r="LKP75" s="131"/>
      <c r="LKQ75" s="131"/>
      <c r="LKR75" s="131"/>
      <c r="LKS75" s="131"/>
      <c r="LKT75" s="131"/>
      <c r="LKU75" s="131"/>
      <c r="LKV75" s="131"/>
      <c r="LKW75" s="131"/>
      <c r="LKX75" s="131"/>
      <c r="LKY75" s="131"/>
      <c r="LKZ75" s="131"/>
      <c r="LLA75" s="131"/>
      <c r="LLB75" s="131"/>
      <c r="LLC75" s="131"/>
      <c r="LLD75" s="131"/>
      <c r="LLE75" s="131"/>
      <c r="LLF75" s="131"/>
      <c r="LLG75" s="131"/>
      <c r="LLH75" s="131"/>
      <c r="LLI75" s="131"/>
      <c r="LLJ75" s="131"/>
      <c r="LLK75" s="131"/>
      <c r="LLL75" s="131"/>
      <c r="LLM75" s="131"/>
      <c r="LLN75" s="131"/>
      <c r="LLO75" s="131"/>
      <c r="LLP75" s="131"/>
      <c r="LLQ75" s="131"/>
      <c r="LLR75" s="131"/>
      <c r="LLS75" s="131"/>
      <c r="LLT75" s="131"/>
      <c r="LLU75" s="131"/>
      <c r="LLV75" s="131"/>
      <c r="LLW75" s="131"/>
      <c r="LLX75" s="131"/>
      <c r="LLY75" s="131"/>
      <c r="LLZ75" s="131"/>
      <c r="LMA75" s="131"/>
      <c r="LMB75" s="131"/>
      <c r="LMC75" s="131"/>
      <c r="LMD75" s="131"/>
      <c r="LME75" s="131"/>
      <c r="LMF75" s="131"/>
      <c r="LMG75" s="131"/>
      <c r="LMH75" s="131"/>
      <c r="LMI75" s="131"/>
      <c r="LMJ75" s="131"/>
      <c r="LMK75" s="131"/>
      <c r="LML75" s="131"/>
      <c r="LMM75" s="131"/>
      <c r="LMN75" s="131"/>
      <c r="LMO75" s="131"/>
      <c r="LMP75" s="131"/>
      <c r="LMQ75" s="131"/>
      <c r="LMR75" s="131"/>
      <c r="LMS75" s="131"/>
      <c r="LMT75" s="131"/>
      <c r="LMU75" s="131"/>
      <c r="LMV75" s="131"/>
      <c r="LMW75" s="131"/>
      <c r="LMX75" s="131"/>
      <c r="LMY75" s="131"/>
      <c r="LMZ75" s="131"/>
      <c r="LNA75" s="131"/>
      <c r="LNB75" s="131"/>
      <c r="LNC75" s="131"/>
      <c r="LND75" s="131"/>
      <c r="LNE75" s="131"/>
      <c r="LNF75" s="131"/>
      <c r="LNG75" s="131"/>
      <c r="LNH75" s="131"/>
      <c r="LNI75" s="131"/>
      <c r="LNJ75" s="131"/>
      <c r="LNK75" s="131"/>
      <c r="LNL75" s="131"/>
      <c r="LNM75" s="131"/>
      <c r="LNN75" s="131"/>
      <c r="LNO75" s="131"/>
      <c r="LNP75" s="131"/>
      <c r="LNQ75" s="131"/>
      <c r="LNR75" s="131"/>
      <c r="LNS75" s="131"/>
      <c r="LNT75" s="131"/>
      <c r="LNU75" s="131"/>
      <c r="LNV75" s="131"/>
      <c r="LNW75" s="131"/>
      <c r="LNX75" s="131"/>
      <c r="LNY75" s="131"/>
      <c r="LNZ75" s="131"/>
      <c r="LOA75" s="131"/>
      <c r="LOB75" s="131"/>
      <c r="LOC75" s="131"/>
      <c r="LOD75" s="131"/>
      <c r="LOE75" s="131"/>
      <c r="LOF75" s="131"/>
      <c r="LOG75" s="131"/>
      <c r="LOH75" s="131"/>
      <c r="LOI75" s="131"/>
      <c r="LOJ75" s="131"/>
      <c r="LOK75" s="131"/>
      <c r="LOL75" s="131"/>
      <c r="LOM75" s="131"/>
      <c r="LON75" s="131"/>
      <c r="LOO75" s="131"/>
      <c r="LOP75" s="131"/>
      <c r="LOQ75" s="131"/>
      <c r="LOR75" s="131"/>
      <c r="LOS75" s="131"/>
      <c r="LOT75" s="131"/>
      <c r="LOU75" s="131"/>
      <c r="LOV75" s="131"/>
      <c r="LOW75" s="131"/>
      <c r="LOX75" s="131"/>
      <c r="LOY75" s="131"/>
      <c r="LOZ75" s="131"/>
      <c r="LPA75" s="131"/>
      <c r="LPB75" s="131"/>
      <c r="LPC75" s="131"/>
      <c r="LPD75" s="131"/>
      <c r="LPE75" s="131"/>
      <c r="LPF75" s="131"/>
      <c r="LPG75" s="131"/>
      <c r="LPH75" s="131"/>
      <c r="LPI75" s="131"/>
      <c r="LPJ75" s="131"/>
      <c r="LPK75" s="131"/>
      <c r="LPL75" s="131"/>
      <c r="LPM75" s="131"/>
      <c r="LPN75" s="131"/>
      <c r="LPO75" s="131"/>
      <c r="LPP75" s="131"/>
      <c r="LPQ75" s="131"/>
      <c r="LPR75" s="131"/>
      <c r="LPS75" s="131"/>
      <c r="LPT75" s="131"/>
      <c r="LPU75" s="131"/>
      <c r="LPV75" s="131"/>
      <c r="LPW75" s="131"/>
      <c r="LPX75" s="131"/>
      <c r="LPY75" s="131"/>
      <c r="LPZ75" s="131"/>
      <c r="LQA75" s="131"/>
      <c r="LQB75" s="131"/>
      <c r="LQC75" s="131"/>
      <c r="LQD75" s="131"/>
      <c r="LQE75" s="131"/>
      <c r="LQF75" s="131"/>
      <c r="LQG75" s="131"/>
      <c r="LQH75" s="131"/>
      <c r="LQI75" s="131"/>
      <c r="LQJ75" s="131"/>
      <c r="LQK75" s="131"/>
      <c r="LQL75" s="131"/>
      <c r="LQM75" s="131"/>
      <c r="LQN75" s="131"/>
      <c r="LQO75" s="131"/>
      <c r="LQP75" s="131"/>
      <c r="LQQ75" s="131"/>
      <c r="LQR75" s="131"/>
      <c r="LQS75" s="131"/>
      <c r="LQT75" s="131"/>
      <c r="LQU75" s="131"/>
      <c r="LQV75" s="131"/>
      <c r="LQW75" s="131"/>
      <c r="LQX75" s="131"/>
      <c r="LQY75" s="131"/>
      <c r="LQZ75" s="131"/>
      <c r="LRA75" s="131"/>
      <c r="LRB75" s="131"/>
      <c r="LRC75" s="131"/>
      <c r="LRD75" s="131"/>
      <c r="LRE75" s="131"/>
      <c r="LRF75" s="131"/>
      <c r="LRG75" s="131"/>
      <c r="LRH75" s="131"/>
      <c r="LRI75" s="131"/>
      <c r="LRJ75" s="131"/>
      <c r="LRK75" s="131"/>
      <c r="LRL75" s="131"/>
      <c r="LRM75" s="131"/>
      <c r="LRN75" s="131"/>
      <c r="LRO75" s="131"/>
      <c r="LRP75" s="131"/>
      <c r="LRQ75" s="131"/>
      <c r="LRR75" s="131"/>
      <c r="LRS75" s="131"/>
      <c r="LRT75" s="131"/>
      <c r="LRU75" s="131"/>
      <c r="LRV75" s="131"/>
      <c r="LRW75" s="131"/>
      <c r="LRX75" s="131"/>
      <c r="LRY75" s="131"/>
      <c r="LRZ75" s="131"/>
      <c r="LSA75" s="131"/>
      <c r="LSB75" s="131"/>
      <c r="LSC75" s="131"/>
      <c r="LSD75" s="131"/>
      <c r="LSE75" s="131"/>
      <c r="LSF75" s="131"/>
      <c r="LSG75" s="131"/>
      <c r="LSH75" s="131"/>
      <c r="LSI75" s="131"/>
      <c r="LSJ75" s="131"/>
      <c r="LSK75" s="131"/>
      <c r="LSL75" s="131"/>
      <c r="LSM75" s="131"/>
      <c r="LSN75" s="131"/>
      <c r="LSO75" s="131"/>
      <c r="LSP75" s="131"/>
      <c r="LSQ75" s="131"/>
      <c r="LSR75" s="131"/>
      <c r="LSS75" s="131"/>
      <c r="LST75" s="131"/>
      <c r="LSU75" s="131"/>
      <c r="LSV75" s="131"/>
      <c r="LSW75" s="131"/>
      <c r="LSX75" s="131"/>
      <c r="LSY75" s="131"/>
      <c r="LSZ75" s="131"/>
      <c r="LTA75" s="131"/>
      <c r="LTB75" s="131"/>
      <c r="LTC75" s="131"/>
      <c r="LTD75" s="131"/>
      <c r="LTE75" s="131"/>
      <c r="LTF75" s="131"/>
      <c r="LTG75" s="131"/>
      <c r="LTH75" s="131"/>
      <c r="LTI75" s="131"/>
      <c r="LTJ75" s="131"/>
      <c r="LTK75" s="131"/>
      <c r="LTL75" s="131"/>
      <c r="LTM75" s="131"/>
      <c r="LTN75" s="131"/>
      <c r="LTO75" s="131"/>
      <c r="LTP75" s="131"/>
      <c r="LTQ75" s="131"/>
      <c r="LTR75" s="131"/>
      <c r="LTS75" s="131"/>
      <c r="LTT75" s="131"/>
      <c r="LTU75" s="131"/>
      <c r="LTV75" s="131"/>
      <c r="LTW75" s="131"/>
      <c r="LTX75" s="131"/>
      <c r="LTY75" s="131"/>
      <c r="LTZ75" s="131"/>
      <c r="LUA75" s="131"/>
      <c r="LUB75" s="131"/>
      <c r="LUC75" s="131"/>
      <c r="LUD75" s="131"/>
      <c r="LUE75" s="131"/>
      <c r="LUF75" s="131"/>
      <c r="LUG75" s="131"/>
      <c r="LUH75" s="131"/>
      <c r="LUI75" s="131"/>
      <c r="LUJ75" s="131"/>
      <c r="LUK75" s="131"/>
      <c r="LUL75" s="131"/>
      <c r="LUM75" s="131"/>
      <c r="LUN75" s="131"/>
      <c r="LUO75" s="131"/>
      <c r="LUP75" s="131"/>
      <c r="LUQ75" s="131"/>
      <c r="LUR75" s="131"/>
      <c r="LUS75" s="131"/>
      <c r="LUT75" s="131"/>
      <c r="LUU75" s="131"/>
      <c r="LUV75" s="131"/>
      <c r="LUW75" s="131"/>
      <c r="LUX75" s="131"/>
      <c r="LUY75" s="131"/>
      <c r="LUZ75" s="131"/>
      <c r="LVA75" s="131"/>
      <c r="LVB75" s="131"/>
      <c r="LVC75" s="131"/>
      <c r="LVD75" s="131"/>
      <c r="LVE75" s="131"/>
      <c r="LVF75" s="131"/>
      <c r="LVG75" s="131"/>
      <c r="LVH75" s="131"/>
      <c r="LVI75" s="131"/>
      <c r="LVJ75" s="131"/>
      <c r="LVK75" s="131"/>
      <c r="LVL75" s="131"/>
      <c r="LVM75" s="131"/>
      <c r="LVN75" s="131"/>
      <c r="LVO75" s="131"/>
      <c r="LVP75" s="131"/>
      <c r="LVQ75" s="131"/>
      <c r="LVR75" s="131"/>
      <c r="LVS75" s="131"/>
      <c r="LVT75" s="131"/>
      <c r="LVU75" s="131"/>
      <c r="LVV75" s="131"/>
      <c r="LVW75" s="131"/>
      <c r="LVX75" s="131"/>
      <c r="LVY75" s="131"/>
      <c r="LVZ75" s="131"/>
      <c r="LWA75" s="131"/>
      <c r="LWB75" s="131"/>
      <c r="LWC75" s="131"/>
      <c r="LWD75" s="131"/>
      <c r="LWE75" s="131"/>
      <c r="LWF75" s="131"/>
      <c r="LWG75" s="131"/>
      <c r="LWH75" s="131"/>
      <c r="LWI75" s="131"/>
      <c r="LWJ75" s="131"/>
      <c r="LWK75" s="131"/>
      <c r="LWL75" s="131"/>
      <c r="LWM75" s="131"/>
      <c r="LWN75" s="131"/>
      <c r="LWO75" s="131"/>
      <c r="LWP75" s="131"/>
      <c r="LWQ75" s="131"/>
      <c r="LWR75" s="131"/>
      <c r="LWS75" s="131"/>
      <c r="LWT75" s="131"/>
      <c r="LWU75" s="131"/>
      <c r="LWV75" s="131"/>
      <c r="LWW75" s="131"/>
      <c r="LWX75" s="131"/>
      <c r="LWY75" s="131"/>
      <c r="LWZ75" s="131"/>
      <c r="LXA75" s="131"/>
      <c r="LXB75" s="131"/>
      <c r="LXC75" s="131"/>
      <c r="LXD75" s="131"/>
      <c r="LXE75" s="131"/>
      <c r="LXF75" s="131"/>
      <c r="LXG75" s="131"/>
      <c r="LXH75" s="131"/>
      <c r="LXI75" s="131"/>
      <c r="LXJ75" s="131"/>
      <c r="LXK75" s="131"/>
      <c r="LXL75" s="131"/>
      <c r="LXM75" s="131"/>
      <c r="LXN75" s="131"/>
      <c r="LXO75" s="131"/>
      <c r="LXP75" s="131"/>
      <c r="LXQ75" s="131"/>
      <c r="LXR75" s="131"/>
      <c r="LXS75" s="131"/>
      <c r="LXT75" s="131"/>
      <c r="LXU75" s="131"/>
      <c r="LXV75" s="131"/>
      <c r="LXW75" s="131"/>
      <c r="LXX75" s="131"/>
      <c r="LXY75" s="131"/>
      <c r="LXZ75" s="131"/>
      <c r="LYA75" s="131"/>
      <c r="LYB75" s="131"/>
      <c r="LYC75" s="131"/>
      <c r="LYD75" s="131"/>
      <c r="LYE75" s="131"/>
      <c r="LYF75" s="131"/>
      <c r="LYG75" s="131"/>
      <c r="LYH75" s="131"/>
      <c r="LYI75" s="131"/>
      <c r="LYJ75" s="131"/>
      <c r="LYK75" s="131"/>
      <c r="LYL75" s="131"/>
      <c r="LYM75" s="131"/>
      <c r="LYN75" s="131"/>
      <c r="LYO75" s="131"/>
      <c r="LYP75" s="131"/>
      <c r="LYQ75" s="131"/>
      <c r="LYR75" s="131"/>
      <c r="LYS75" s="131"/>
      <c r="LYT75" s="131"/>
      <c r="LYU75" s="131"/>
      <c r="LYV75" s="131"/>
      <c r="LYW75" s="131"/>
      <c r="LYX75" s="131"/>
      <c r="LYY75" s="131"/>
      <c r="LYZ75" s="131"/>
      <c r="LZA75" s="131"/>
      <c r="LZB75" s="131"/>
      <c r="LZC75" s="131"/>
      <c r="LZD75" s="131"/>
      <c r="LZE75" s="131"/>
      <c r="LZF75" s="131"/>
      <c r="LZG75" s="131"/>
      <c r="LZH75" s="131"/>
      <c r="LZI75" s="131"/>
      <c r="LZJ75" s="131"/>
      <c r="LZK75" s="131"/>
      <c r="LZL75" s="131"/>
      <c r="LZM75" s="131"/>
      <c r="LZN75" s="131"/>
      <c r="LZO75" s="131"/>
      <c r="LZP75" s="131"/>
      <c r="LZQ75" s="131"/>
      <c r="LZR75" s="131"/>
      <c r="LZS75" s="131"/>
      <c r="LZT75" s="131"/>
      <c r="LZU75" s="131"/>
      <c r="LZV75" s="131"/>
      <c r="LZW75" s="131"/>
      <c r="LZX75" s="131"/>
      <c r="LZY75" s="131"/>
      <c r="LZZ75" s="131"/>
      <c r="MAA75" s="131"/>
      <c r="MAB75" s="131"/>
      <c r="MAC75" s="131"/>
      <c r="MAD75" s="131"/>
      <c r="MAE75" s="131"/>
      <c r="MAF75" s="131"/>
      <c r="MAG75" s="131"/>
      <c r="MAH75" s="131"/>
      <c r="MAI75" s="131"/>
      <c r="MAJ75" s="131"/>
      <c r="MAK75" s="131"/>
      <c r="MAL75" s="131"/>
      <c r="MAM75" s="131"/>
      <c r="MAN75" s="131"/>
      <c r="MAO75" s="131"/>
      <c r="MAP75" s="131"/>
      <c r="MAQ75" s="131"/>
      <c r="MAR75" s="131"/>
      <c r="MAS75" s="131"/>
      <c r="MAT75" s="131"/>
      <c r="MAU75" s="131"/>
      <c r="MAV75" s="131"/>
      <c r="MAW75" s="131"/>
      <c r="MAX75" s="131"/>
      <c r="MAY75" s="131"/>
      <c r="MAZ75" s="131"/>
      <c r="MBA75" s="131"/>
      <c r="MBB75" s="131"/>
      <c r="MBC75" s="131"/>
      <c r="MBD75" s="131"/>
      <c r="MBE75" s="131"/>
      <c r="MBF75" s="131"/>
      <c r="MBG75" s="131"/>
      <c r="MBH75" s="131"/>
      <c r="MBI75" s="131"/>
      <c r="MBJ75" s="131"/>
      <c r="MBK75" s="131"/>
      <c r="MBL75" s="131"/>
      <c r="MBM75" s="131"/>
      <c r="MBN75" s="131"/>
      <c r="MBO75" s="131"/>
      <c r="MBP75" s="131"/>
      <c r="MBQ75" s="131"/>
      <c r="MBR75" s="131"/>
      <c r="MBS75" s="131"/>
      <c r="MBT75" s="131"/>
      <c r="MBU75" s="131"/>
      <c r="MBV75" s="131"/>
      <c r="MBW75" s="131"/>
      <c r="MBX75" s="131"/>
      <c r="MBY75" s="131"/>
      <c r="MBZ75" s="131"/>
      <c r="MCA75" s="131"/>
      <c r="MCB75" s="131"/>
      <c r="MCC75" s="131"/>
      <c r="MCD75" s="131"/>
      <c r="MCE75" s="131"/>
      <c r="MCF75" s="131"/>
      <c r="MCG75" s="131"/>
      <c r="MCH75" s="131"/>
      <c r="MCI75" s="131"/>
      <c r="MCJ75" s="131"/>
      <c r="MCK75" s="131"/>
      <c r="MCL75" s="131"/>
      <c r="MCM75" s="131"/>
      <c r="MCN75" s="131"/>
      <c r="MCO75" s="131"/>
      <c r="MCP75" s="131"/>
      <c r="MCQ75" s="131"/>
      <c r="MCR75" s="131"/>
      <c r="MCS75" s="131"/>
      <c r="MCT75" s="131"/>
      <c r="MCU75" s="131"/>
      <c r="MCV75" s="131"/>
      <c r="MCW75" s="131"/>
      <c r="MCX75" s="131"/>
      <c r="MCY75" s="131"/>
      <c r="MCZ75" s="131"/>
      <c r="MDA75" s="131"/>
      <c r="MDB75" s="131"/>
      <c r="MDC75" s="131"/>
      <c r="MDD75" s="131"/>
      <c r="MDE75" s="131"/>
      <c r="MDF75" s="131"/>
      <c r="MDG75" s="131"/>
      <c r="MDH75" s="131"/>
      <c r="MDI75" s="131"/>
      <c r="MDJ75" s="131"/>
      <c r="MDK75" s="131"/>
      <c r="MDL75" s="131"/>
      <c r="MDM75" s="131"/>
      <c r="MDN75" s="131"/>
      <c r="MDO75" s="131"/>
      <c r="MDP75" s="131"/>
      <c r="MDQ75" s="131"/>
      <c r="MDR75" s="131"/>
      <c r="MDS75" s="131"/>
      <c r="MDT75" s="131"/>
      <c r="MDU75" s="131"/>
      <c r="MDV75" s="131"/>
      <c r="MDW75" s="131"/>
      <c r="MDX75" s="131"/>
      <c r="MDY75" s="131"/>
      <c r="MDZ75" s="131"/>
      <c r="MEA75" s="131"/>
      <c r="MEB75" s="131"/>
      <c r="MEC75" s="131"/>
      <c r="MED75" s="131"/>
      <c r="MEE75" s="131"/>
      <c r="MEF75" s="131"/>
      <c r="MEG75" s="131"/>
      <c r="MEH75" s="131"/>
      <c r="MEI75" s="131"/>
      <c r="MEJ75" s="131"/>
      <c r="MEK75" s="131"/>
      <c r="MEL75" s="131"/>
      <c r="MEM75" s="131"/>
      <c r="MEN75" s="131"/>
      <c r="MEO75" s="131"/>
      <c r="MEP75" s="131"/>
      <c r="MEQ75" s="131"/>
      <c r="MER75" s="131"/>
      <c r="MES75" s="131"/>
      <c r="MET75" s="131"/>
      <c r="MEU75" s="131"/>
      <c r="MEV75" s="131"/>
      <c r="MEW75" s="131"/>
      <c r="MEX75" s="131"/>
      <c r="MEY75" s="131"/>
      <c r="MEZ75" s="131"/>
      <c r="MFA75" s="131"/>
      <c r="MFB75" s="131"/>
      <c r="MFC75" s="131"/>
      <c r="MFD75" s="131"/>
      <c r="MFE75" s="131"/>
      <c r="MFF75" s="131"/>
      <c r="MFG75" s="131"/>
      <c r="MFH75" s="131"/>
      <c r="MFI75" s="131"/>
      <c r="MFJ75" s="131"/>
      <c r="MFK75" s="131"/>
      <c r="MFL75" s="131"/>
      <c r="MFM75" s="131"/>
      <c r="MFN75" s="131"/>
      <c r="MFO75" s="131"/>
      <c r="MFP75" s="131"/>
      <c r="MFQ75" s="131"/>
      <c r="MFR75" s="131"/>
      <c r="MFS75" s="131"/>
      <c r="MFT75" s="131"/>
      <c r="MFU75" s="131"/>
      <c r="MFV75" s="131"/>
      <c r="MFW75" s="131"/>
      <c r="MFX75" s="131"/>
      <c r="MFY75" s="131"/>
      <c r="MFZ75" s="131"/>
      <c r="MGA75" s="131"/>
      <c r="MGB75" s="131"/>
      <c r="MGC75" s="131"/>
      <c r="MGD75" s="131"/>
      <c r="MGE75" s="131"/>
      <c r="MGF75" s="131"/>
      <c r="MGG75" s="131"/>
      <c r="MGH75" s="131"/>
      <c r="MGI75" s="131"/>
      <c r="MGJ75" s="131"/>
      <c r="MGK75" s="131"/>
      <c r="MGL75" s="131"/>
      <c r="MGM75" s="131"/>
      <c r="MGN75" s="131"/>
      <c r="MGO75" s="131"/>
      <c r="MGP75" s="131"/>
      <c r="MGQ75" s="131"/>
      <c r="MGR75" s="131"/>
      <c r="MGS75" s="131"/>
      <c r="MGT75" s="131"/>
      <c r="MGU75" s="131"/>
      <c r="MGV75" s="131"/>
      <c r="MGW75" s="131"/>
      <c r="MGX75" s="131"/>
      <c r="MGY75" s="131"/>
      <c r="MGZ75" s="131"/>
      <c r="MHA75" s="131"/>
      <c r="MHB75" s="131"/>
      <c r="MHC75" s="131"/>
      <c r="MHD75" s="131"/>
      <c r="MHE75" s="131"/>
      <c r="MHF75" s="131"/>
      <c r="MHG75" s="131"/>
      <c r="MHH75" s="131"/>
      <c r="MHI75" s="131"/>
      <c r="MHJ75" s="131"/>
      <c r="MHK75" s="131"/>
      <c r="MHL75" s="131"/>
      <c r="MHM75" s="131"/>
      <c r="MHN75" s="131"/>
      <c r="MHO75" s="131"/>
      <c r="MHP75" s="131"/>
      <c r="MHQ75" s="131"/>
      <c r="MHR75" s="131"/>
      <c r="MHS75" s="131"/>
      <c r="MHT75" s="131"/>
      <c r="MHU75" s="131"/>
      <c r="MHV75" s="131"/>
      <c r="MHW75" s="131"/>
      <c r="MHX75" s="131"/>
      <c r="MHY75" s="131"/>
      <c r="MHZ75" s="131"/>
      <c r="MIA75" s="131"/>
      <c r="MIB75" s="131"/>
      <c r="MIC75" s="131"/>
      <c r="MID75" s="131"/>
      <c r="MIE75" s="131"/>
      <c r="MIF75" s="131"/>
      <c r="MIG75" s="131"/>
      <c r="MIH75" s="131"/>
      <c r="MII75" s="131"/>
      <c r="MIJ75" s="131"/>
      <c r="MIK75" s="131"/>
      <c r="MIL75" s="131"/>
      <c r="MIM75" s="131"/>
      <c r="MIN75" s="131"/>
      <c r="MIO75" s="131"/>
      <c r="MIP75" s="131"/>
      <c r="MIQ75" s="131"/>
      <c r="MIR75" s="131"/>
      <c r="MIS75" s="131"/>
      <c r="MIT75" s="131"/>
      <c r="MIU75" s="131"/>
      <c r="MIV75" s="131"/>
      <c r="MIW75" s="131"/>
      <c r="MIX75" s="131"/>
      <c r="MIY75" s="131"/>
      <c r="MIZ75" s="131"/>
      <c r="MJA75" s="131"/>
      <c r="MJB75" s="131"/>
      <c r="MJC75" s="131"/>
      <c r="MJD75" s="131"/>
      <c r="MJE75" s="131"/>
      <c r="MJF75" s="131"/>
      <c r="MJG75" s="131"/>
      <c r="MJH75" s="131"/>
      <c r="MJI75" s="131"/>
      <c r="MJJ75" s="131"/>
      <c r="MJK75" s="131"/>
      <c r="MJL75" s="131"/>
      <c r="MJM75" s="131"/>
      <c r="MJN75" s="131"/>
      <c r="MJO75" s="131"/>
      <c r="MJP75" s="131"/>
      <c r="MJQ75" s="131"/>
      <c r="MJR75" s="131"/>
      <c r="MJS75" s="131"/>
      <c r="MJT75" s="131"/>
      <c r="MJU75" s="131"/>
      <c r="MJV75" s="131"/>
      <c r="MJW75" s="131"/>
      <c r="MJX75" s="131"/>
      <c r="MJY75" s="131"/>
      <c r="MJZ75" s="131"/>
      <c r="MKA75" s="131"/>
      <c r="MKB75" s="131"/>
      <c r="MKC75" s="131"/>
      <c r="MKD75" s="131"/>
      <c r="MKE75" s="131"/>
      <c r="MKF75" s="131"/>
      <c r="MKG75" s="131"/>
      <c r="MKH75" s="131"/>
      <c r="MKI75" s="131"/>
      <c r="MKJ75" s="131"/>
      <c r="MKK75" s="131"/>
      <c r="MKL75" s="131"/>
      <c r="MKM75" s="131"/>
      <c r="MKN75" s="131"/>
      <c r="MKO75" s="131"/>
      <c r="MKP75" s="131"/>
      <c r="MKQ75" s="131"/>
      <c r="MKR75" s="131"/>
      <c r="MKS75" s="131"/>
      <c r="MKT75" s="131"/>
      <c r="MKU75" s="131"/>
      <c r="MKV75" s="131"/>
      <c r="MKW75" s="131"/>
      <c r="MKX75" s="131"/>
      <c r="MKY75" s="131"/>
      <c r="MKZ75" s="131"/>
      <c r="MLA75" s="131"/>
      <c r="MLB75" s="131"/>
      <c r="MLC75" s="131"/>
      <c r="MLD75" s="131"/>
      <c r="MLE75" s="131"/>
      <c r="MLF75" s="131"/>
      <c r="MLG75" s="131"/>
      <c r="MLH75" s="131"/>
      <c r="MLI75" s="131"/>
      <c r="MLJ75" s="131"/>
      <c r="MLK75" s="131"/>
      <c r="MLL75" s="131"/>
      <c r="MLM75" s="131"/>
      <c r="MLN75" s="131"/>
      <c r="MLO75" s="131"/>
      <c r="MLP75" s="131"/>
      <c r="MLQ75" s="131"/>
      <c r="MLR75" s="131"/>
      <c r="MLS75" s="131"/>
      <c r="MLT75" s="131"/>
      <c r="MLU75" s="131"/>
      <c r="MLV75" s="131"/>
      <c r="MLW75" s="131"/>
      <c r="MLX75" s="131"/>
      <c r="MLY75" s="131"/>
      <c r="MLZ75" s="131"/>
      <c r="MMA75" s="131"/>
      <c r="MMB75" s="131"/>
      <c r="MMC75" s="131"/>
      <c r="MMD75" s="131"/>
      <c r="MME75" s="131"/>
      <c r="MMF75" s="131"/>
      <c r="MMG75" s="131"/>
      <c r="MMH75" s="131"/>
      <c r="MMI75" s="131"/>
      <c r="MMJ75" s="131"/>
      <c r="MMK75" s="131"/>
      <c r="MML75" s="131"/>
      <c r="MMM75" s="131"/>
      <c r="MMN75" s="131"/>
      <c r="MMO75" s="131"/>
      <c r="MMP75" s="131"/>
      <c r="MMQ75" s="131"/>
      <c r="MMR75" s="131"/>
      <c r="MMS75" s="131"/>
      <c r="MMT75" s="131"/>
      <c r="MMU75" s="131"/>
      <c r="MMV75" s="131"/>
      <c r="MMW75" s="131"/>
      <c r="MMX75" s="131"/>
      <c r="MMY75" s="131"/>
      <c r="MMZ75" s="131"/>
      <c r="MNA75" s="131"/>
      <c r="MNB75" s="131"/>
      <c r="MNC75" s="131"/>
      <c r="MND75" s="131"/>
      <c r="MNE75" s="131"/>
      <c r="MNF75" s="131"/>
      <c r="MNG75" s="131"/>
      <c r="MNH75" s="131"/>
      <c r="MNI75" s="131"/>
      <c r="MNJ75" s="131"/>
      <c r="MNK75" s="131"/>
      <c r="MNL75" s="131"/>
      <c r="MNM75" s="131"/>
      <c r="MNN75" s="131"/>
      <c r="MNO75" s="131"/>
      <c r="MNP75" s="131"/>
      <c r="MNQ75" s="131"/>
      <c r="MNR75" s="131"/>
      <c r="MNS75" s="131"/>
      <c r="MNT75" s="131"/>
      <c r="MNU75" s="131"/>
      <c r="MNV75" s="131"/>
      <c r="MNW75" s="131"/>
      <c r="MNX75" s="131"/>
      <c r="MNY75" s="131"/>
      <c r="MNZ75" s="131"/>
      <c r="MOA75" s="131"/>
      <c r="MOB75" s="131"/>
      <c r="MOC75" s="131"/>
      <c r="MOD75" s="131"/>
      <c r="MOE75" s="131"/>
      <c r="MOF75" s="131"/>
      <c r="MOG75" s="131"/>
      <c r="MOH75" s="131"/>
      <c r="MOI75" s="131"/>
      <c r="MOJ75" s="131"/>
      <c r="MOK75" s="131"/>
      <c r="MOL75" s="131"/>
      <c r="MOM75" s="131"/>
      <c r="MON75" s="131"/>
      <c r="MOO75" s="131"/>
      <c r="MOP75" s="131"/>
      <c r="MOQ75" s="131"/>
      <c r="MOR75" s="131"/>
      <c r="MOS75" s="131"/>
      <c r="MOT75" s="131"/>
      <c r="MOU75" s="131"/>
      <c r="MOV75" s="131"/>
      <c r="MOW75" s="131"/>
      <c r="MOX75" s="131"/>
      <c r="MOY75" s="131"/>
      <c r="MOZ75" s="131"/>
      <c r="MPA75" s="131"/>
      <c r="MPB75" s="131"/>
      <c r="MPC75" s="131"/>
      <c r="MPD75" s="131"/>
      <c r="MPE75" s="131"/>
      <c r="MPF75" s="131"/>
      <c r="MPG75" s="131"/>
      <c r="MPH75" s="131"/>
      <c r="MPI75" s="131"/>
      <c r="MPJ75" s="131"/>
      <c r="MPK75" s="131"/>
      <c r="MPL75" s="131"/>
      <c r="MPM75" s="131"/>
      <c r="MPN75" s="131"/>
      <c r="MPO75" s="131"/>
      <c r="MPP75" s="131"/>
      <c r="MPQ75" s="131"/>
      <c r="MPR75" s="131"/>
      <c r="MPS75" s="131"/>
      <c r="MPT75" s="131"/>
      <c r="MPU75" s="131"/>
      <c r="MPV75" s="131"/>
      <c r="MPW75" s="131"/>
      <c r="MPX75" s="131"/>
      <c r="MPY75" s="131"/>
      <c r="MPZ75" s="131"/>
      <c r="MQA75" s="131"/>
      <c r="MQB75" s="131"/>
      <c r="MQC75" s="131"/>
      <c r="MQD75" s="131"/>
      <c r="MQE75" s="131"/>
      <c r="MQF75" s="131"/>
      <c r="MQG75" s="131"/>
      <c r="MQH75" s="131"/>
      <c r="MQI75" s="131"/>
      <c r="MQJ75" s="131"/>
      <c r="MQK75" s="131"/>
      <c r="MQL75" s="131"/>
      <c r="MQM75" s="131"/>
      <c r="MQN75" s="131"/>
      <c r="MQO75" s="131"/>
      <c r="MQP75" s="131"/>
      <c r="MQQ75" s="131"/>
      <c r="MQR75" s="131"/>
      <c r="MQS75" s="131"/>
      <c r="MQT75" s="131"/>
      <c r="MQU75" s="131"/>
      <c r="MQV75" s="131"/>
      <c r="MQW75" s="131"/>
      <c r="MQX75" s="131"/>
      <c r="MQY75" s="131"/>
      <c r="MQZ75" s="131"/>
      <c r="MRA75" s="131"/>
      <c r="MRB75" s="131"/>
      <c r="MRC75" s="131"/>
      <c r="MRD75" s="131"/>
      <c r="MRE75" s="131"/>
      <c r="MRF75" s="131"/>
      <c r="MRG75" s="131"/>
      <c r="MRH75" s="131"/>
      <c r="MRI75" s="131"/>
      <c r="MRJ75" s="131"/>
      <c r="MRK75" s="131"/>
      <c r="MRL75" s="131"/>
      <c r="MRM75" s="131"/>
      <c r="MRN75" s="131"/>
      <c r="MRO75" s="131"/>
      <c r="MRP75" s="131"/>
      <c r="MRQ75" s="131"/>
      <c r="MRR75" s="131"/>
      <c r="MRS75" s="131"/>
      <c r="MRT75" s="131"/>
      <c r="MRU75" s="131"/>
      <c r="MRV75" s="131"/>
      <c r="MRW75" s="131"/>
      <c r="MRX75" s="131"/>
      <c r="MRY75" s="131"/>
      <c r="MRZ75" s="131"/>
      <c r="MSA75" s="131"/>
      <c r="MSB75" s="131"/>
      <c r="MSC75" s="131"/>
      <c r="MSD75" s="131"/>
      <c r="MSE75" s="131"/>
      <c r="MSF75" s="131"/>
      <c r="MSG75" s="131"/>
      <c r="MSH75" s="131"/>
      <c r="MSI75" s="131"/>
      <c r="MSJ75" s="131"/>
      <c r="MSK75" s="131"/>
      <c r="MSL75" s="131"/>
      <c r="MSM75" s="131"/>
      <c r="MSN75" s="131"/>
      <c r="MSO75" s="131"/>
      <c r="MSP75" s="131"/>
      <c r="MSQ75" s="131"/>
      <c r="MSR75" s="131"/>
      <c r="MSS75" s="131"/>
      <c r="MST75" s="131"/>
      <c r="MSU75" s="131"/>
      <c r="MSV75" s="131"/>
      <c r="MSW75" s="131"/>
      <c r="MSX75" s="131"/>
      <c r="MSY75" s="131"/>
      <c r="MSZ75" s="131"/>
      <c r="MTA75" s="131"/>
      <c r="MTB75" s="131"/>
      <c r="MTC75" s="131"/>
      <c r="MTD75" s="131"/>
      <c r="MTE75" s="131"/>
      <c r="MTF75" s="131"/>
      <c r="MTG75" s="131"/>
      <c r="MTH75" s="131"/>
      <c r="MTI75" s="131"/>
      <c r="MTJ75" s="131"/>
      <c r="MTK75" s="131"/>
      <c r="MTL75" s="131"/>
      <c r="MTM75" s="131"/>
      <c r="MTN75" s="131"/>
      <c r="MTO75" s="131"/>
      <c r="MTP75" s="131"/>
      <c r="MTQ75" s="131"/>
      <c r="MTR75" s="131"/>
      <c r="MTS75" s="131"/>
      <c r="MTT75" s="131"/>
      <c r="MTU75" s="131"/>
      <c r="MTV75" s="131"/>
      <c r="MTW75" s="131"/>
      <c r="MTX75" s="131"/>
      <c r="MTY75" s="131"/>
      <c r="MTZ75" s="131"/>
      <c r="MUA75" s="131"/>
      <c r="MUB75" s="131"/>
      <c r="MUC75" s="131"/>
      <c r="MUD75" s="131"/>
      <c r="MUE75" s="131"/>
      <c r="MUF75" s="131"/>
      <c r="MUG75" s="131"/>
      <c r="MUH75" s="131"/>
      <c r="MUI75" s="131"/>
      <c r="MUJ75" s="131"/>
      <c r="MUK75" s="131"/>
      <c r="MUL75" s="131"/>
      <c r="MUM75" s="131"/>
      <c r="MUN75" s="131"/>
      <c r="MUO75" s="131"/>
      <c r="MUP75" s="131"/>
      <c r="MUQ75" s="131"/>
      <c r="MUR75" s="131"/>
      <c r="MUS75" s="131"/>
      <c r="MUT75" s="131"/>
      <c r="MUU75" s="131"/>
      <c r="MUV75" s="131"/>
      <c r="MUW75" s="131"/>
      <c r="MUX75" s="131"/>
      <c r="MUY75" s="131"/>
      <c r="MUZ75" s="131"/>
      <c r="MVA75" s="131"/>
      <c r="MVB75" s="131"/>
      <c r="MVC75" s="131"/>
      <c r="MVD75" s="131"/>
      <c r="MVE75" s="131"/>
      <c r="MVF75" s="131"/>
      <c r="MVG75" s="131"/>
      <c r="MVH75" s="131"/>
      <c r="MVI75" s="131"/>
      <c r="MVJ75" s="131"/>
      <c r="MVK75" s="131"/>
      <c r="MVL75" s="131"/>
      <c r="MVM75" s="131"/>
      <c r="MVN75" s="131"/>
      <c r="MVO75" s="131"/>
      <c r="MVP75" s="131"/>
      <c r="MVQ75" s="131"/>
      <c r="MVR75" s="131"/>
      <c r="MVS75" s="131"/>
      <c r="MVT75" s="131"/>
      <c r="MVU75" s="131"/>
      <c r="MVV75" s="131"/>
      <c r="MVW75" s="131"/>
      <c r="MVX75" s="131"/>
      <c r="MVY75" s="131"/>
      <c r="MVZ75" s="131"/>
      <c r="MWA75" s="131"/>
      <c r="MWB75" s="131"/>
      <c r="MWC75" s="131"/>
      <c r="MWD75" s="131"/>
      <c r="MWE75" s="131"/>
      <c r="MWF75" s="131"/>
      <c r="MWG75" s="131"/>
      <c r="MWH75" s="131"/>
      <c r="MWI75" s="131"/>
      <c r="MWJ75" s="131"/>
      <c r="MWK75" s="131"/>
      <c r="MWL75" s="131"/>
      <c r="MWM75" s="131"/>
      <c r="MWN75" s="131"/>
      <c r="MWO75" s="131"/>
      <c r="MWP75" s="131"/>
      <c r="MWQ75" s="131"/>
      <c r="MWR75" s="131"/>
      <c r="MWS75" s="131"/>
      <c r="MWT75" s="131"/>
      <c r="MWU75" s="131"/>
      <c r="MWV75" s="131"/>
      <c r="MWW75" s="131"/>
      <c r="MWX75" s="131"/>
      <c r="MWY75" s="131"/>
      <c r="MWZ75" s="131"/>
      <c r="MXA75" s="131"/>
      <c r="MXB75" s="131"/>
      <c r="MXC75" s="131"/>
      <c r="MXD75" s="131"/>
      <c r="MXE75" s="131"/>
      <c r="MXF75" s="131"/>
      <c r="MXG75" s="131"/>
      <c r="MXH75" s="131"/>
      <c r="MXI75" s="131"/>
      <c r="MXJ75" s="131"/>
      <c r="MXK75" s="131"/>
      <c r="MXL75" s="131"/>
      <c r="MXM75" s="131"/>
      <c r="MXN75" s="131"/>
      <c r="MXO75" s="131"/>
      <c r="MXP75" s="131"/>
      <c r="MXQ75" s="131"/>
      <c r="MXR75" s="131"/>
      <c r="MXS75" s="131"/>
      <c r="MXT75" s="131"/>
      <c r="MXU75" s="131"/>
      <c r="MXV75" s="131"/>
      <c r="MXW75" s="131"/>
      <c r="MXX75" s="131"/>
      <c r="MXY75" s="131"/>
      <c r="MXZ75" s="131"/>
      <c r="MYA75" s="131"/>
      <c r="MYB75" s="131"/>
      <c r="MYC75" s="131"/>
      <c r="MYD75" s="131"/>
      <c r="MYE75" s="131"/>
      <c r="MYF75" s="131"/>
      <c r="MYG75" s="131"/>
      <c r="MYH75" s="131"/>
      <c r="MYI75" s="131"/>
      <c r="MYJ75" s="131"/>
      <c r="MYK75" s="131"/>
      <c r="MYL75" s="131"/>
      <c r="MYM75" s="131"/>
      <c r="MYN75" s="131"/>
      <c r="MYO75" s="131"/>
      <c r="MYP75" s="131"/>
      <c r="MYQ75" s="131"/>
      <c r="MYR75" s="131"/>
      <c r="MYS75" s="131"/>
      <c r="MYT75" s="131"/>
      <c r="MYU75" s="131"/>
      <c r="MYV75" s="131"/>
      <c r="MYW75" s="131"/>
      <c r="MYX75" s="131"/>
      <c r="MYY75" s="131"/>
      <c r="MYZ75" s="131"/>
      <c r="MZA75" s="131"/>
      <c r="MZB75" s="131"/>
      <c r="MZC75" s="131"/>
      <c r="MZD75" s="131"/>
      <c r="MZE75" s="131"/>
      <c r="MZF75" s="131"/>
      <c r="MZG75" s="131"/>
      <c r="MZH75" s="131"/>
      <c r="MZI75" s="131"/>
      <c r="MZJ75" s="131"/>
      <c r="MZK75" s="131"/>
      <c r="MZL75" s="131"/>
      <c r="MZM75" s="131"/>
      <c r="MZN75" s="131"/>
      <c r="MZO75" s="131"/>
      <c r="MZP75" s="131"/>
      <c r="MZQ75" s="131"/>
      <c r="MZR75" s="131"/>
      <c r="MZS75" s="131"/>
      <c r="MZT75" s="131"/>
      <c r="MZU75" s="131"/>
      <c r="MZV75" s="131"/>
      <c r="MZW75" s="131"/>
      <c r="MZX75" s="131"/>
      <c r="MZY75" s="131"/>
      <c r="MZZ75" s="131"/>
      <c r="NAA75" s="131"/>
      <c r="NAB75" s="131"/>
      <c r="NAC75" s="131"/>
      <c r="NAD75" s="131"/>
      <c r="NAE75" s="131"/>
      <c r="NAF75" s="131"/>
      <c r="NAG75" s="131"/>
      <c r="NAH75" s="131"/>
      <c r="NAI75" s="131"/>
      <c r="NAJ75" s="131"/>
      <c r="NAK75" s="131"/>
      <c r="NAL75" s="131"/>
      <c r="NAM75" s="131"/>
      <c r="NAN75" s="131"/>
      <c r="NAO75" s="131"/>
      <c r="NAP75" s="131"/>
      <c r="NAQ75" s="131"/>
      <c r="NAR75" s="131"/>
      <c r="NAS75" s="131"/>
      <c r="NAT75" s="131"/>
      <c r="NAU75" s="131"/>
      <c r="NAV75" s="131"/>
      <c r="NAW75" s="131"/>
      <c r="NAX75" s="131"/>
      <c r="NAY75" s="131"/>
      <c r="NAZ75" s="131"/>
      <c r="NBA75" s="131"/>
      <c r="NBB75" s="131"/>
      <c r="NBC75" s="131"/>
      <c r="NBD75" s="131"/>
      <c r="NBE75" s="131"/>
      <c r="NBF75" s="131"/>
      <c r="NBG75" s="131"/>
      <c r="NBH75" s="131"/>
      <c r="NBI75" s="131"/>
      <c r="NBJ75" s="131"/>
      <c r="NBK75" s="131"/>
      <c r="NBL75" s="131"/>
      <c r="NBM75" s="131"/>
      <c r="NBN75" s="131"/>
      <c r="NBO75" s="131"/>
      <c r="NBP75" s="131"/>
      <c r="NBQ75" s="131"/>
      <c r="NBR75" s="131"/>
      <c r="NBS75" s="131"/>
      <c r="NBT75" s="131"/>
      <c r="NBU75" s="131"/>
      <c r="NBV75" s="131"/>
      <c r="NBW75" s="131"/>
      <c r="NBX75" s="131"/>
      <c r="NBY75" s="131"/>
      <c r="NBZ75" s="131"/>
      <c r="NCA75" s="131"/>
      <c r="NCB75" s="131"/>
      <c r="NCC75" s="131"/>
      <c r="NCD75" s="131"/>
      <c r="NCE75" s="131"/>
      <c r="NCF75" s="131"/>
      <c r="NCG75" s="131"/>
      <c r="NCH75" s="131"/>
      <c r="NCI75" s="131"/>
      <c r="NCJ75" s="131"/>
      <c r="NCK75" s="131"/>
      <c r="NCL75" s="131"/>
      <c r="NCM75" s="131"/>
      <c r="NCN75" s="131"/>
      <c r="NCO75" s="131"/>
      <c r="NCP75" s="131"/>
      <c r="NCQ75" s="131"/>
      <c r="NCR75" s="131"/>
      <c r="NCS75" s="131"/>
      <c r="NCT75" s="131"/>
      <c r="NCU75" s="131"/>
      <c r="NCV75" s="131"/>
      <c r="NCW75" s="131"/>
      <c r="NCX75" s="131"/>
      <c r="NCY75" s="131"/>
      <c r="NCZ75" s="131"/>
      <c r="NDA75" s="131"/>
      <c r="NDB75" s="131"/>
      <c r="NDC75" s="131"/>
      <c r="NDD75" s="131"/>
      <c r="NDE75" s="131"/>
      <c r="NDF75" s="131"/>
      <c r="NDG75" s="131"/>
      <c r="NDH75" s="131"/>
      <c r="NDI75" s="131"/>
      <c r="NDJ75" s="131"/>
      <c r="NDK75" s="131"/>
      <c r="NDL75" s="131"/>
      <c r="NDM75" s="131"/>
      <c r="NDN75" s="131"/>
      <c r="NDO75" s="131"/>
      <c r="NDP75" s="131"/>
      <c r="NDQ75" s="131"/>
      <c r="NDR75" s="131"/>
      <c r="NDS75" s="131"/>
      <c r="NDT75" s="131"/>
      <c r="NDU75" s="131"/>
      <c r="NDV75" s="131"/>
      <c r="NDW75" s="131"/>
      <c r="NDX75" s="131"/>
      <c r="NDY75" s="131"/>
      <c r="NDZ75" s="131"/>
      <c r="NEA75" s="131"/>
      <c r="NEB75" s="131"/>
      <c r="NEC75" s="131"/>
      <c r="NED75" s="131"/>
      <c r="NEE75" s="131"/>
      <c r="NEF75" s="131"/>
      <c r="NEG75" s="131"/>
      <c r="NEH75" s="131"/>
      <c r="NEI75" s="131"/>
      <c r="NEJ75" s="131"/>
      <c r="NEK75" s="131"/>
      <c r="NEL75" s="131"/>
      <c r="NEM75" s="131"/>
      <c r="NEN75" s="131"/>
      <c r="NEO75" s="131"/>
      <c r="NEP75" s="131"/>
      <c r="NEQ75" s="131"/>
      <c r="NER75" s="131"/>
      <c r="NES75" s="131"/>
      <c r="NET75" s="131"/>
      <c r="NEU75" s="131"/>
      <c r="NEV75" s="131"/>
      <c r="NEW75" s="131"/>
      <c r="NEX75" s="131"/>
      <c r="NEY75" s="131"/>
      <c r="NEZ75" s="131"/>
      <c r="NFA75" s="131"/>
      <c r="NFB75" s="131"/>
      <c r="NFC75" s="131"/>
      <c r="NFD75" s="131"/>
      <c r="NFE75" s="131"/>
      <c r="NFF75" s="131"/>
      <c r="NFG75" s="131"/>
      <c r="NFH75" s="131"/>
      <c r="NFI75" s="131"/>
      <c r="NFJ75" s="131"/>
      <c r="NFK75" s="131"/>
      <c r="NFL75" s="131"/>
      <c r="NFM75" s="131"/>
      <c r="NFN75" s="131"/>
      <c r="NFO75" s="131"/>
      <c r="NFP75" s="131"/>
      <c r="NFQ75" s="131"/>
      <c r="NFR75" s="131"/>
      <c r="NFS75" s="131"/>
      <c r="NFT75" s="131"/>
      <c r="NFU75" s="131"/>
      <c r="NFV75" s="131"/>
      <c r="NFW75" s="131"/>
      <c r="NFX75" s="131"/>
      <c r="NFY75" s="131"/>
      <c r="NFZ75" s="131"/>
      <c r="NGA75" s="131"/>
      <c r="NGB75" s="131"/>
      <c r="NGC75" s="131"/>
      <c r="NGD75" s="131"/>
      <c r="NGE75" s="131"/>
      <c r="NGF75" s="131"/>
      <c r="NGG75" s="131"/>
      <c r="NGH75" s="131"/>
      <c r="NGI75" s="131"/>
      <c r="NGJ75" s="131"/>
      <c r="NGK75" s="131"/>
      <c r="NGL75" s="131"/>
      <c r="NGM75" s="131"/>
      <c r="NGN75" s="131"/>
      <c r="NGO75" s="131"/>
      <c r="NGP75" s="131"/>
      <c r="NGQ75" s="131"/>
      <c r="NGR75" s="131"/>
      <c r="NGS75" s="131"/>
      <c r="NGT75" s="131"/>
      <c r="NGU75" s="131"/>
      <c r="NGV75" s="131"/>
      <c r="NGW75" s="131"/>
      <c r="NGX75" s="131"/>
      <c r="NGY75" s="131"/>
      <c r="NGZ75" s="131"/>
      <c r="NHA75" s="131"/>
      <c r="NHB75" s="131"/>
      <c r="NHC75" s="131"/>
      <c r="NHD75" s="131"/>
      <c r="NHE75" s="131"/>
      <c r="NHF75" s="131"/>
      <c r="NHG75" s="131"/>
      <c r="NHH75" s="131"/>
      <c r="NHI75" s="131"/>
      <c r="NHJ75" s="131"/>
      <c r="NHK75" s="131"/>
      <c r="NHL75" s="131"/>
      <c r="NHM75" s="131"/>
      <c r="NHN75" s="131"/>
      <c r="NHO75" s="131"/>
      <c r="NHP75" s="131"/>
      <c r="NHQ75" s="131"/>
      <c r="NHR75" s="131"/>
      <c r="NHS75" s="131"/>
      <c r="NHT75" s="131"/>
      <c r="NHU75" s="131"/>
      <c r="NHV75" s="131"/>
      <c r="NHW75" s="131"/>
      <c r="NHX75" s="131"/>
      <c r="NHY75" s="131"/>
      <c r="NHZ75" s="131"/>
      <c r="NIA75" s="131"/>
      <c r="NIB75" s="131"/>
      <c r="NIC75" s="131"/>
      <c r="NID75" s="131"/>
      <c r="NIE75" s="131"/>
      <c r="NIF75" s="131"/>
      <c r="NIG75" s="131"/>
      <c r="NIH75" s="131"/>
      <c r="NII75" s="131"/>
      <c r="NIJ75" s="131"/>
      <c r="NIK75" s="131"/>
      <c r="NIL75" s="131"/>
      <c r="NIM75" s="131"/>
      <c r="NIN75" s="131"/>
      <c r="NIO75" s="131"/>
      <c r="NIP75" s="131"/>
      <c r="NIQ75" s="131"/>
      <c r="NIR75" s="131"/>
      <c r="NIS75" s="131"/>
      <c r="NIT75" s="131"/>
      <c r="NIU75" s="131"/>
      <c r="NIV75" s="131"/>
      <c r="NIW75" s="131"/>
      <c r="NIX75" s="131"/>
      <c r="NIY75" s="131"/>
      <c r="NIZ75" s="131"/>
      <c r="NJA75" s="131"/>
      <c r="NJB75" s="131"/>
      <c r="NJC75" s="131"/>
      <c r="NJD75" s="131"/>
      <c r="NJE75" s="131"/>
      <c r="NJF75" s="131"/>
      <c r="NJG75" s="131"/>
      <c r="NJH75" s="131"/>
      <c r="NJI75" s="131"/>
      <c r="NJJ75" s="131"/>
      <c r="NJK75" s="131"/>
      <c r="NJL75" s="131"/>
      <c r="NJM75" s="131"/>
      <c r="NJN75" s="131"/>
      <c r="NJO75" s="131"/>
      <c r="NJP75" s="131"/>
      <c r="NJQ75" s="131"/>
      <c r="NJR75" s="131"/>
      <c r="NJS75" s="131"/>
      <c r="NJT75" s="131"/>
      <c r="NJU75" s="131"/>
      <c r="NJV75" s="131"/>
      <c r="NJW75" s="131"/>
      <c r="NJX75" s="131"/>
      <c r="NJY75" s="131"/>
      <c r="NJZ75" s="131"/>
      <c r="NKA75" s="131"/>
      <c r="NKB75" s="131"/>
      <c r="NKC75" s="131"/>
      <c r="NKD75" s="131"/>
      <c r="NKE75" s="131"/>
      <c r="NKF75" s="131"/>
      <c r="NKG75" s="131"/>
      <c r="NKH75" s="131"/>
      <c r="NKI75" s="131"/>
      <c r="NKJ75" s="131"/>
      <c r="NKK75" s="131"/>
      <c r="NKL75" s="131"/>
      <c r="NKM75" s="131"/>
      <c r="NKN75" s="131"/>
      <c r="NKO75" s="131"/>
      <c r="NKP75" s="131"/>
      <c r="NKQ75" s="131"/>
      <c r="NKR75" s="131"/>
      <c r="NKS75" s="131"/>
      <c r="NKT75" s="131"/>
      <c r="NKU75" s="131"/>
      <c r="NKV75" s="131"/>
      <c r="NKW75" s="131"/>
      <c r="NKX75" s="131"/>
      <c r="NKY75" s="131"/>
      <c r="NKZ75" s="131"/>
      <c r="NLA75" s="131"/>
      <c r="NLB75" s="131"/>
      <c r="NLC75" s="131"/>
      <c r="NLD75" s="131"/>
      <c r="NLE75" s="131"/>
      <c r="NLF75" s="131"/>
      <c r="NLG75" s="131"/>
      <c r="NLH75" s="131"/>
      <c r="NLI75" s="131"/>
      <c r="NLJ75" s="131"/>
      <c r="NLK75" s="131"/>
      <c r="NLL75" s="131"/>
      <c r="NLM75" s="131"/>
      <c r="NLN75" s="131"/>
      <c r="NLO75" s="131"/>
      <c r="NLP75" s="131"/>
      <c r="NLQ75" s="131"/>
      <c r="NLR75" s="131"/>
      <c r="NLS75" s="131"/>
      <c r="NLT75" s="131"/>
      <c r="NLU75" s="131"/>
      <c r="NLV75" s="131"/>
      <c r="NLW75" s="131"/>
      <c r="NLX75" s="131"/>
      <c r="NLY75" s="131"/>
      <c r="NLZ75" s="131"/>
      <c r="NMA75" s="131"/>
      <c r="NMB75" s="131"/>
      <c r="NMC75" s="131"/>
      <c r="NMD75" s="131"/>
      <c r="NME75" s="131"/>
      <c r="NMF75" s="131"/>
      <c r="NMG75" s="131"/>
      <c r="NMH75" s="131"/>
      <c r="NMI75" s="131"/>
      <c r="NMJ75" s="131"/>
      <c r="NMK75" s="131"/>
      <c r="NML75" s="131"/>
      <c r="NMM75" s="131"/>
      <c r="NMN75" s="131"/>
      <c r="NMO75" s="131"/>
      <c r="NMP75" s="131"/>
      <c r="NMQ75" s="131"/>
      <c r="NMR75" s="131"/>
      <c r="NMS75" s="131"/>
      <c r="NMT75" s="131"/>
      <c r="NMU75" s="131"/>
      <c r="NMV75" s="131"/>
      <c r="NMW75" s="131"/>
      <c r="NMX75" s="131"/>
      <c r="NMY75" s="131"/>
      <c r="NMZ75" s="131"/>
      <c r="NNA75" s="131"/>
      <c r="NNB75" s="131"/>
      <c r="NNC75" s="131"/>
      <c r="NND75" s="131"/>
      <c r="NNE75" s="131"/>
      <c r="NNF75" s="131"/>
      <c r="NNG75" s="131"/>
      <c r="NNH75" s="131"/>
      <c r="NNI75" s="131"/>
      <c r="NNJ75" s="131"/>
      <c r="NNK75" s="131"/>
      <c r="NNL75" s="131"/>
      <c r="NNM75" s="131"/>
      <c r="NNN75" s="131"/>
      <c r="NNO75" s="131"/>
      <c r="NNP75" s="131"/>
      <c r="NNQ75" s="131"/>
      <c r="NNR75" s="131"/>
      <c r="NNS75" s="131"/>
      <c r="NNT75" s="131"/>
      <c r="NNU75" s="131"/>
      <c r="NNV75" s="131"/>
      <c r="NNW75" s="131"/>
      <c r="NNX75" s="131"/>
      <c r="NNY75" s="131"/>
      <c r="NNZ75" s="131"/>
      <c r="NOA75" s="131"/>
      <c r="NOB75" s="131"/>
      <c r="NOC75" s="131"/>
      <c r="NOD75" s="131"/>
      <c r="NOE75" s="131"/>
      <c r="NOF75" s="131"/>
      <c r="NOG75" s="131"/>
      <c r="NOH75" s="131"/>
      <c r="NOI75" s="131"/>
      <c r="NOJ75" s="131"/>
      <c r="NOK75" s="131"/>
      <c r="NOL75" s="131"/>
      <c r="NOM75" s="131"/>
      <c r="NON75" s="131"/>
      <c r="NOO75" s="131"/>
      <c r="NOP75" s="131"/>
      <c r="NOQ75" s="131"/>
      <c r="NOR75" s="131"/>
      <c r="NOS75" s="131"/>
      <c r="NOT75" s="131"/>
      <c r="NOU75" s="131"/>
      <c r="NOV75" s="131"/>
      <c r="NOW75" s="131"/>
      <c r="NOX75" s="131"/>
      <c r="NOY75" s="131"/>
      <c r="NOZ75" s="131"/>
      <c r="NPA75" s="131"/>
      <c r="NPB75" s="131"/>
      <c r="NPC75" s="131"/>
      <c r="NPD75" s="131"/>
      <c r="NPE75" s="131"/>
      <c r="NPF75" s="131"/>
      <c r="NPG75" s="131"/>
      <c r="NPH75" s="131"/>
      <c r="NPI75" s="131"/>
      <c r="NPJ75" s="131"/>
      <c r="NPK75" s="131"/>
      <c r="NPL75" s="131"/>
      <c r="NPM75" s="131"/>
      <c r="NPN75" s="131"/>
      <c r="NPO75" s="131"/>
      <c r="NPP75" s="131"/>
      <c r="NPQ75" s="131"/>
      <c r="NPR75" s="131"/>
      <c r="NPS75" s="131"/>
      <c r="NPT75" s="131"/>
      <c r="NPU75" s="131"/>
      <c r="NPV75" s="131"/>
      <c r="NPW75" s="131"/>
      <c r="NPX75" s="131"/>
      <c r="NPY75" s="131"/>
      <c r="NPZ75" s="131"/>
      <c r="NQA75" s="131"/>
      <c r="NQB75" s="131"/>
      <c r="NQC75" s="131"/>
      <c r="NQD75" s="131"/>
      <c r="NQE75" s="131"/>
      <c r="NQF75" s="131"/>
      <c r="NQG75" s="131"/>
      <c r="NQH75" s="131"/>
      <c r="NQI75" s="131"/>
      <c r="NQJ75" s="131"/>
      <c r="NQK75" s="131"/>
      <c r="NQL75" s="131"/>
      <c r="NQM75" s="131"/>
      <c r="NQN75" s="131"/>
      <c r="NQO75" s="131"/>
      <c r="NQP75" s="131"/>
      <c r="NQQ75" s="131"/>
      <c r="NQR75" s="131"/>
      <c r="NQS75" s="131"/>
      <c r="NQT75" s="131"/>
      <c r="NQU75" s="131"/>
      <c r="NQV75" s="131"/>
      <c r="NQW75" s="131"/>
      <c r="NQX75" s="131"/>
      <c r="NQY75" s="131"/>
      <c r="NQZ75" s="131"/>
      <c r="NRA75" s="131"/>
      <c r="NRB75" s="131"/>
      <c r="NRC75" s="131"/>
      <c r="NRD75" s="131"/>
      <c r="NRE75" s="131"/>
      <c r="NRF75" s="131"/>
      <c r="NRG75" s="131"/>
      <c r="NRH75" s="131"/>
      <c r="NRI75" s="131"/>
      <c r="NRJ75" s="131"/>
      <c r="NRK75" s="131"/>
      <c r="NRL75" s="131"/>
      <c r="NRM75" s="131"/>
      <c r="NRN75" s="131"/>
      <c r="NRO75" s="131"/>
      <c r="NRP75" s="131"/>
      <c r="NRQ75" s="131"/>
      <c r="NRR75" s="131"/>
      <c r="NRS75" s="131"/>
      <c r="NRT75" s="131"/>
      <c r="NRU75" s="131"/>
      <c r="NRV75" s="131"/>
      <c r="NRW75" s="131"/>
      <c r="NRX75" s="131"/>
      <c r="NRY75" s="131"/>
      <c r="NRZ75" s="131"/>
      <c r="NSA75" s="131"/>
      <c r="NSB75" s="131"/>
      <c r="NSC75" s="131"/>
      <c r="NSD75" s="131"/>
      <c r="NSE75" s="131"/>
      <c r="NSF75" s="131"/>
      <c r="NSG75" s="131"/>
      <c r="NSH75" s="131"/>
      <c r="NSI75" s="131"/>
      <c r="NSJ75" s="131"/>
      <c r="NSK75" s="131"/>
      <c r="NSL75" s="131"/>
      <c r="NSM75" s="131"/>
      <c r="NSN75" s="131"/>
      <c r="NSO75" s="131"/>
      <c r="NSP75" s="131"/>
      <c r="NSQ75" s="131"/>
      <c r="NSR75" s="131"/>
      <c r="NSS75" s="131"/>
      <c r="NST75" s="131"/>
      <c r="NSU75" s="131"/>
      <c r="NSV75" s="131"/>
      <c r="NSW75" s="131"/>
      <c r="NSX75" s="131"/>
      <c r="NSY75" s="131"/>
      <c r="NSZ75" s="131"/>
      <c r="NTA75" s="131"/>
      <c r="NTB75" s="131"/>
      <c r="NTC75" s="131"/>
      <c r="NTD75" s="131"/>
      <c r="NTE75" s="131"/>
      <c r="NTF75" s="131"/>
      <c r="NTG75" s="131"/>
      <c r="NTH75" s="131"/>
      <c r="NTI75" s="131"/>
      <c r="NTJ75" s="131"/>
      <c r="NTK75" s="131"/>
      <c r="NTL75" s="131"/>
      <c r="NTM75" s="131"/>
      <c r="NTN75" s="131"/>
      <c r="NTO75" s="131"/>
      <c r="NTP75" s="131"/>
      <c r="NTQ75" s="131"/>
      <c r="NTR75" s="131"/>
      <c r="NTS75" s="131"/>
      <c r="NTT75" s="131"/>
      <c r="NTU75" s="131"/>
      <c r="NTV75" s="131"/>
      <c r="NTW75" s="131"/>
      <c r="NTX75" s="131"/>
      <c r="NTY75" s="131"/>
      <c r="NTZ75" s="131"/>
      <c r="NUA75" s="131"/>
      <c r="NUB75" s="131"/>
      <c r="NUC75" s="131"/>
      <c r="NUD75" s="131"/>
      <c r="NUE75" s="131"/>
      <c r="NUF75" s="131"/>
      <c r="NUG75" s="131"/>
      <c r="NUH75" s="131"/>
      <c r="NUI75" s="131"/>
      <c r="NUJ75" s="131"/>
      <c r="NUK75" s="131"/>
      <c r="NUL75" s="131"/>
      <c r="NUM75" s="131"/>
      <c r="NUN75" s="131"/>
      <c r="NUO75" s="131"/>
      <c r="NUP75" s="131"/>
      <c r="NUQ75" s="131"/>
      <c r="NUR75" s="131"/>
      <c r="NUS75" s="131"/>
      <c r="NUT75" s="131"/>
      <c r="NUU75" s="131"/>
      <c r="NUV75" s="131"/>
      <c r="NUW75" s="131"/>
      <c r="NUX75" s="131"/>
      <c r="NUY75" s="131"/>
      <c r="NUZ75" s="131"/>
      <c r="NVA75" s="131"/>
      <c r="NVB75" s="131"/>
      <c r="NVC75" s="131"/>
      <c r="NVD75" s="131"/>
      <c r="NVE75" s="131"/>
      <c r="NVF75" s="131"/>
      <c r="NVG75" s="131"/>
      <c r="NVH75" s="131"/>
      <c r="NVI75" s="131"/>
      <c r="NVJ75" s="131"/>
      <c r="NVK75" s="131"/>
      <c r="NVL75" s="131"/>
      <c r="NVM75" s="131"/>
      <c r="NVN75" s="131"/>
      <c r="NVO75" s="131"/>
      <c r="NVP75" s="131"/>
      <c r="NVQ75" s="131"/>
      <c r="NVR75" s="131"/>
      <c r="NVS75" s="131"/>
      <c r="NVT75" s="131"/>
      <c r="NVU75" s="131"/>
      <c r="NVV75" s="131"/>
      <c r="NVW75" s="131"/>
      <c r="NVX75" s="131"/>
      <c r="NVY75" s="131"/>
      <c r="NVZ75" s="131"/>
      <c r="NWA75" s="131"/>
      <c r="NWB75" s="131"/>
      <c r="NWC75" s="131"/>
      <c r="NWD75" s="131"/>
      <c r="NWE75" s="131"/>
      <c r="NWF75" s="131"/>
      <c r="NWG75" s="131"/>
      <c r="NWH75" s="131"/>
      <c r="NWI75" s="131"/>
      <c r="NWJ75" s="131"/>
      <c r="NWK75" s="131"/>
      <c r="NWL75" s="131"/>
      <c r="NWM75" s="131"/>
      <c r="NWN75" s="131"/>
      <c r="NWO75" s="131"/>
      <c r="NWP75" s="131"/>
      <c r="NWQ75" s="131"/>
      <c r="NWR75" s="131"/>
      <c r="NWS75" s="131"/>
      <c r="NWT75" s="131"/>
      <c r="NWU75" s="131"/>
      <c r="NWV75" s="131"/>
      <c r="NWW75" s="131"/>
      <c r="NWX75" s="131"/>
      <c r="NWY75" s="131"/>
      <c r="NWZ75" s="131"/>
      <c r="NXA75" s="131"/>
      <c r="NXB75" s="131"/>
      <c r="NXC75" s="131"/>
      <c r="NXD75" s="131"/>
      <c r="NXE75" s="131"/>
      <c r="NXF75" s="131"/>
      <c r="NXG75" s="131"/>
      <c r="NXH75" s="131"/>
      <c r="NXI75" s="131"/>
      <c r="NXJ75" s="131"/>
      <c r="NXK75" s="131"/>
      <c r="NXL75" s="131"/>
      <c r="NXM75" s="131"/>
      <c r="NXN75" s="131"/>
      <c r="NXO75" s="131"/>
      <c r="NXP75" s="131"/>
      <c r="NXQ75" s="131"/>
      <c r="NXR75" s="131"/>
      <c r="NXS75" s="131"/>
      <c r="NXT75" s="131"/>
      <c r="NXU75" s="131"/>
      <c r="NXV75" s="131"/>
      <c r="NXW75" s="131"/>
      <c r="NXX75" s="131"/>
      <c r="NXY75" s="131"/>
      <c r="NXZ75" s="131"/>
      <c r="NYA75" s="131"/>
      <c r="NYB75" s="131"/>
      <c r="NYC75" s="131"/>
      <c r="NYD75" s="131"/>
      <c r="NYE75" s="131"/>
      <c r="NYF75" s="131"/>
      <c r="NYG75" s="131"/>
      <c r="NYH75" s="131"/>
      <c r="NYI75" s="131"/>
      <c r="NYJ75" s="131"/>
      <c r="NYK75" s="131"/>
      <c r="NYL75" s="131"/>
      <c r="NYM75" s="131"/>
      <c r="NYN75" s="131"/>
      <c r="NYO75" s="131"/>
      <c r="NYP75" s="131"/>
      <c r="NYQ75" s="131"/>
      <c r="NYR75" s="131"/>
      <c r="NYS75" s="131"/>
      <c r="NYT75" s="131"/>
      <c r="NYU75" s="131"/>
      <c r="NYV75" s="131"/>
      <c r="NYW75" s="131"/>
      <c r="NYX75" s="131"/>
      <c r="NYY75" s="131"/>
      <c r="NYZ75" s="131"/>
      <c r="NZA75" s="131"/>
      <c r="NZB75" s="131"/>
      <c r="NZC75" s="131"/>
      <c r="NZD75" s="131"/>
      <c r="NZE75" s="131"/>
      <c r="NZF75" s="131"/>
      <c r="NZG75" s="131"/>
      <c r="NZH75" s="131"/>
      <c r="NZI75" s="131"/>
      <c r="NZJ75" s="131"/>
      <c r="NZK75" s="131"/>
      <c r="NZL75" s="131"/>
      <c r="NZM75" s="131"/>
      <c r="NZN75" s="131"/>
      <c r="NZO75" s="131"/>
      <c r="NZP75" s="131"/>
      <c r="NZQ75" s="131"/>
      <c r="NZR75" s="131"/>
      <c r="NZS75" s="131"/>
      <c r="NZT75" s="131"/>
      <c r="NZU75" s="131"/>
      <c r="NZV75" s="131"/>
      <c r="NZW75" s="131"/>
      <c r="NZX75" s="131"/>
      <c r="NZY75" s="131"/>
      <c r="NZZ75" s="131"/>
      <c r="OAA75" s="131"/>
      <c r="OAB75" s="131"/>
      <c r="OAC75" s="131"/>
      <c r="OAD75" s="131"/>
      <c r="OAE75" s="131"/>
      <c r="OAF75" s="131"/>
      <c r="OAG75" s="131"/>
      <c r="OAH75" s="131"/>
      <c r="OAI75" s="131"/>
      <c r="OAJ75" s="131"/>
      <c r="OAK75" s="131"/>
      <c r="OAL75" s="131"/>
      <c r="OAM75" s="131"/>
      <c r="OAN75" s="131"/>
      <c r="OAO75" s="131"/>
      <c r="OAP75" s="131"/>
      <c r="OAQ75" s="131"/>
      <c r="OAR75" s="131"/>
      <c r="OAS75" s="131"/>
      <c r="OAT75" s="131"/>
      <c r="OAU75" s="131"/>
      <c r="OAV75" s="131"/>
      <c r="OAW75" s="131"/>
      <c r="OAX75" s="131"/>
      <c r="OAY75" s="131"/>
      <c r="OAZ75" s="131"/>
      <c r="OBA75" s="131"/>
      <c r="OBB75" s="131"/>
      <c r="OBC75" s="131"/>
      <c r="OBD75" s="131"/>
      <c r="OBE75" s="131"/>
      <c r="OBF75" s="131"/>
      <c r="OBG75" s="131"/>
      <c r="OBH75" s="131"/>
      <c r="OBI75" s="131"/>
      <c r="OBJ75" s="131"/>
      <c r="OBK75" s="131"/>
      <c r="OBL75" s="131"/>
      <c r="OBM75" s="131"/>
      <c r="OBN75" s="131"/>
      <c r="OBO75" s="131"/>
      <c r="OBP75" s="131"/>
      <c r="OBQ75" s="131"/>
      <c r="OBR75" s="131"/>
      <c r="OBS75" s="131"/>
      <c r="OBT75" s="131"/>
      <c r="OBU75" s="131"/>
      <c r="OBV75" s="131"/>
      <c r="OBW75" s="131"/>
      <c r="OBX75" s="131"/>
      <c r="OBY75" s="131"/>
      <c r="OBZ75" s="131"/>
      <c r="OCA75" s="131"/>
      <c r="OCB75" s="131"/>
      <c r="OCC75" s="131"/>
      <c r="OCD75" s="131"/>
      <c r="OCE75" s="131"/>
      <c r="OCF75" s="131"/>
      <c r="OCG75" s="131"/>
      <c r="OCH75" s="131"/>
      <c r="OCI75" s="131"/>
      <c r="OCJ75" s="131"/>
      <c r="OCK75" s="131"/>
      <c r="OCL75" s="131"/>
      <c r="OCM75" s="131"/>
      <c r="OCN75" s="131"/>
      <c r="OCO75" s="131"/>
      <c r="OCP75" s="131"/>
      <c r="OCQ75" s="131"/>
      <c r="OCR75" s="131"/>
      <c r="OCS75" s="131"/>
      <c r="OCT75" s="131"/>
      <c r="OCU75" s="131"/>
      <c r="OCV75" s="131"/>
      <c r="OCW75" s="131"/>
      <c r="OCX75" s="131"/>
      <c r="OCY75" s="131"/>
      <c r="OCZ75" s="131"/>
      <c r="ODA75" s="131"/>
      <c r="ODB75" s="131"/>
      <c r="ODC75" s="131"/>
      <c r="ODD75" s="131"/>
      <c r="ODE75" s="131"/>
      <c r="ODF75" s="131"/>
      <c r="ODG75" s="131"/>
      <c r="ODH75" s="131"/>
      <c r="ODI75" s="131"/>
      <c r="ODJ75" s="131"/>
      <c r="ODK75" s="131"/>
      <c r="ODL75" s="131"/>
      <c r="ODM75" s="131"/>
      <c r="ODN75" s="131"/>
      <c r="ODO75" s="131"/>
      <c r="ODP75" s="131"/>
      <c r="ODQ75" s="131"/>
      <c r="ODR75" s="131"/>
      <c r="ODS75" s="131"/>
      <c r="ODT75" s="131"/>
      <c r="ODU75" s="131"/>
      <c r="ODV75" s="131"/>
      <c r="ODW75" s="131"/>
      <c r="ODX75" s="131"/>
      <c r="ODY75" s="131"/>
      <c r="ODZ75" s="131"/>
      <c r="OEA75" s="131"/>
      <c r="OEB75" s="131"/>
      <c r="OEC75" s="131"/>
      <c r="OED75" s="131"/>
      <c r="OEE75" s="131"/>
      <c r="OEF75" s="131"/>
      <c r="OEG75" s="131"/>
      <c r="OEH75" s="131"/>
      <c r="OEI75" s="131"/>
      <c r="OEJ75" s="131"/>
      <c r="OEK75" s="131"/>
      <c r="OEL75" s="131"/>
      <c r="OEM75" s="131"/>
      <c r="OEN75" s="131"/>
      <c r="OEO75" s="131"/>
      <c r="OEP75" s="131"/>
      <c r="OEQ75" s="131"/>
      <c r="OER75" s="131"/>
      <c r="OES75" s="131"/>
      <c r="OET75" s="131"/>
      <c r="OEU75" s="131"/>
      <c r="OEV75" s="131"/>
      <c r="OEW75" s="131"/>
      <c r="OEX75" s="131"/>
      <c r="OEY75" s="131"/>
      <c r="OEZ75" s="131"/>
      <c r="OFA75" s="131"/>
      <c r="OFB75" s="131"/>
      <c r="OFC75" s="131"/>
      <c r="OFD75" s="131"/>
      <c r="OFE75" s="131"/>
      <c r="OFF75" s="131"/>
      <c r="OFG75" s="131"/>
      <c r="OFH75" s="131"/>
      <c r="OFI75" s="131"/>
      <c r="OFJ75" s="131"/>
      <c r="OFK75" s="131"/>
      <c r="OFL75" s="131"/>
      <c r="OFM75" s="131"/>
      <c r="OFN75" s="131"/>
      <c r="OFO75" s="131"/>
      <c r="OFP75" s="131"/>
      <c r="OFQ75" s="131"/>
      <c r="OFR75" s="131"/>
      <c r="OFS75" s="131"/>
      <c r="OFT75" s="131"/>
      <c r="OFU75" s="131"/>
      <c r="OFV75" s="131"/>
      <c r="OFW75" s="131"/>
      <c r="OFX75" s="131"/>
      <c r="OFY75" s="131"/>
      <c r="OFZ75" s="131"/>
      <c r="OGA75" s="131"/>
      <c r="OGB75" s="131"/>
      <c r="OGC75" s="131"/>
      <c r="OGD75" s="131"/>
      <c r="OGE75" s="131"/>
      <c r="OGF75" s="131"/>
      <c r="OGG75" s="131"/>
      <c r="OGH75" s="131"/>
      <c r="OGI75" s="131"/>
      <c r="OGJ75" s="131"/>
      <c r="OGK75" s="131"/>
      <c r="OGL75" s="131"/>
      <c r="OGM75" s="131"/>
      <c r="OGN75" s="131"/>
      <c r="OGO75" s="131"/>
      <c r="OGP75" s="131"/>
      <c r="OGQ75" s="131"/>
      <c r="OGR75" s="131"/>
      <c r="OGS75" s="131"/>
      <c r="OGT75" s="131"/>
      <c r="OGU75" s="131"/>
      <c r="OGV75" s="131"/>
      <c r="OGW75" s="131"/>
      <c r="OGX75" s="131"/>
      <c r="OGY75" s="131"/>
      <c r="OGZ75" s="131"/>
      <c r="OHA75" s="131"/>
      <c r="OHB75" s="131"/>
      <c r="OHC75" s="131"/>
      <c r="OHD75" s="131"/>
      <c r="OHE75" s="131"/>
      <c r="OHF75" s="131"/>
      <c r="OHG75" s="131"/>
      <c r="OHH75" s="131"/>
      <c r="OHI75" s="131"/>
      <c r="OHJ75" s="131"/>
      <c r="OHK75" s="131"/>
      <c r="OHL75" s="131"/>
      <c r="OHM75" s="131"/>
      <c r="OHN75" s="131"/>
      <c r="OHO75" s="131"/>
      <c r="OHP75" s="131"/>
      <c r="OHQ75" s="131"/>
      <c r="OHR75" s="131"/>
      <c r="OHS75" s="131"/>
      <c r="OHT75" s="131"/>
      <c r="OHU75" s="131"/>
      <c r="OHV75" s="131"/>
      <c r="OHW75" s="131"/>
      <c r="OHX75" s="131"/>
      <c r="OHY75" s="131"/>
      <c r="OHZ75" s="131"/>
      <c r="OIA75" s="131"/>
      <c r="OIB75" s="131"/>
      <c r="OIC75" s="131"/>
      <c r="OID75" s="131"/>
      <c r="OIE75" s="131"/>
      <c r="OIF75" s="131"/>
      <c r="OIG75" s="131"/>
      <c r="OIH75" s="131"/>
      <c r="OII75" s="131"/>
      <c r="OIJ75" s="131"/>
      <c r="OIK75" s="131"/>
      <c r="OIL75" s="131"/>
      <c r="OIM75" s="131"/>
      <c r="OIN75" s="131"/>
      <c r="OIO75" s="131"/>
      <c r="OIP75" s="131"/>
      <c r="OIQ75" s="131"/>
      <c r="OIR75" s="131"/>
      <c r="OIS75" s="131"/>
      <c r="OIT75" s="131"/>
      <c r="OIU75" s="131"/>
      <c r="OIV75" s="131"/>
      <c r="OIW75" s="131"/>
      <c r="OIX75" s="131"/>
      <c r="OIY75" s="131"/>
      <c r="OIZ75" s="131"/>
      <c r="OJA75" s="131"/>
      <c r="OJB75" s="131"/>
      <c r="OJC75" s="131"/>
      <c r="OJD75" s="131"/>
      <c r="OJE75" s="131"/>
      <c r="OJF75" s="131"/>
      <c r="OJG75" s="131"/>
      <c r="OJH75" s="131"/>
      <c r="OJI75" s="131"/>
      <c r="OJJ75" s="131"/>
      <c r="OJK75" s="131"/>
      <c r="OJL75" s="131"/>
      <c r="OJM75" s="131"/>
      <c r="OJN75" s="131"/>
      <c r="OJO75" s="131"/>
      <c r="OJP75" s="131"/>
      <c r="OJQ75" s="131"/>
      <c r="OJR75" s="131"/>
      <c r="OJS75" s="131"/>
      <c r="OJT75" s="131"/>
      <c r="OJU75" s="131"/>
      <c r="OJV75" s="131"/>
      <c r="OJW75" s="131"/>
      <c r="OJX75" s="131"/>
      <c r="OJY75" s="131"/>
      <c r="OJZ75" s="131"/>
      <c r="OKA75" s="131"/>
      <c r="OKB75" s="131"/>
      <c r="OKC75" s="131"/>
      <c r="OKD75" s="131"/>
      <c r="OKE75" s="131"/>
      <c r="OKF75" s="131"/>
      <c r="OKG75" s="131"/>
      <c r="OKH75" s="131"/>
      <c r="OKI75" s="131"/>
      <c r="OKJ75" s="131"/>
      <c r="OKK75" s="131"/>
      <c r="OKL75" s="131"/>
      <c r="OKM75" s="131"/>
      <c r="OKN75" s="131"/>
      <c r="OKO75" s="131"/>
      <c r="OKP75" s="131"/>
      <c r="OKQ75" s="131"/>
      <c r="OKR75" s="131"/>
      <c r="OKS75" s="131"/>
      <c r="OKT75" s="131"/>
      <c r="OKU75" s="131"/>
      <c r="OKV75" s="131"/>
      <c r="OKW75" s="131"/>
      <c r="OKX75" s="131"/>
      <c r="OKY75" s="131"/>
      <c r="OKZ75" s="131"/>
      <c r="OLA75" s="131"/>
      <c r="OLB75" s="131"/>
      <c r="OLC75" s="131"/>
      <c r="OLD75" s="131"/>
      <c r="OLE75" s="131"/>
      <c r="OLF75" s="131"/>
      <c r="OLG75" s="131"/>
      <c r="OLH75" s="131"/>
      <c r="OLI75" s="131"/>
      <c r="OLJ75" s="131"/>
      <c r="OLK75" s="131"/>
      <c r="OLL75" s="131"/>
      <c r="OLM75" s="131"/>
      <c r="OLN75" s="131"/>
      <c r="OLO75" s="131"/>
      <c r="OLP75" s="131"/>
      <c r="OLQ75" s="131"/>
      <c r="OLR75" s="131"/>
      <c r="OLS75" s="131"/>
      <c r="OLT75" s="131"/>
      <c r="OLU75" s="131"/>
      <c r="OLV75" s="131"/>
      <c r="OLW75" s="131"/>
      <c r="OLX75" s="131"/>
      <c r="OLY75" s="131"/>
      <c r="OLZ75" s="131"/>
      <c r="OMA75" s="131"/>
      <c r="OMB75" s="131"/>
      <c r="OMC75" s="131"/>
      <c r="OMD75" s="131"/>
      <c r="OME75" s="131"/>
      <c r="OMF75" s="131"/>
      <c r="OMG75" s="131"/>
      <c r="OMH75" s="131"/>
      <c r="OMI75" s="131"/>
      <c r="OMJ75" s="131"/>
      <c r="OMK75" s="131"/>
      <c r="OML75" s="131"/>
      <c r="OMM75" s="131"/>
      <c r="OMN75" s="131"/>
      <c r="OMO75" s="131"/>
      <c r="OMP75" s="131"/>
      <c r="OMQ75" s="131"/>
      <c r="OMR75" s="131"/>
      <c r="OMS75" s="131"/>
      <c r="OMT75" s="131"/>
      <c r="OMU75" s="131"/>
      <c r="OMV75" s="131"/>
      <c r="OMW75" s="131"/>
      <c r="OMX75" s="131"/>
      <c r="OMY75" s="131"/>
      <c r="OMZ75" s="131"/>
      <c r="ONA75" s="131"/>
      <c r="ONB75" s="131"/>
      <c r="ONC75" s="131"/>
      <c r="OND75" s="131"/>
      <c r="ONE75" s="131"/>
      <c r="ONF75" s="131"/>
      <c r="ONG75" s="131"/>
      <c r="ONH75" s="131"/>
      <c r="ONI75" s="131"/>
      <c r="ONJ75" s="131"/>
      <c r="ONK75" s="131"/>
      <c r="ONL75" s="131"/>
      <c r="ONM75" s="131"/>
      <c r="ONN75" s="131"/>
      <c r="ONO75" s="131"/>
      <c r="ONP75" s="131"/>
      <c r="ONQ75" s="131"/>
      <c r="ONR75" s="131"/>
      <c r="ONS75" s="131"/>
      <c r="ONT75" s="131"/>
      <c r="ONU75" s="131"/>
      <c r="ONV75" s="131"/>
      <c r="ONW75" s="131"/>
      <c r="ONX75" s="131"/>
      <c r="ONY75" s="131"/>
      <c r="ONZ75" s="131"/>
      <c r="OOA75" s="131"/>
      <c r="OOB75" s="131"/>
      <c r="OOC75" s="131"/>
      <c r="OOD75" s="131"/>
      <c r="OOE75" s="131"/>
      <c r="OOF75" s="131"/>
      <c r="OOG75" s="131"/>
      <c r="OOH75" s="131"/>
      <c r="OOI75" s="131"/>
      <c r="OOJ75" s="131"/>
      <c r="OOK75" s="131"/>
      <c r="OOL75" s="131"/>
      <c r="OOM75" s="131"/>
      <c r="OON75" s="131"/>
      <c r="OOO75" s="131"/>
      <c r="OOP75" s="131"/>
      <c r="OOQ75" s="131"/>
      <c r="OOR75" s="131"/>
      <c r="OOS75" s="131"/>
      <c r="OOT75" s="131"/>
      <c r="OOU75" s="131"/>
      <c r="OOV75" s="131"/>
      <c r="OOW75" s="131"/>
      <c r="OOX75" s="131"/>
      <c r="OOY75" s="131"/>
      <c r="OOZ75" s="131"/>
      <c r="OPA75" s="131"/>
      <c r="OPB75" s="131"/>
      <c r="OPC75" s="131"/>
      <c r="OPD75" s="131"/>
      <c r="OPE75" s="131"/>
      <c r="OPF75" s="131"/>
      <c r="OPG75" s="131"/>
      <c r="OPH75" s="131"/>
      <c r="OPI75" s="131"/>
      <c r="OPJ75" s="131"/>
      <c r="OPK75" s="131"/>
      <c r="OPL75" s="131"/>
      <c r="OPM75" s="131"/>
      <c r="OPN75" s="131"/>
      <c r="OPO75" s="131"/>
      <c r="OPP75" s="131"/>
      <c r="OPQ75" s="131"/>
      <c r="OPR75" s="131"/>
      <c r="OPS75" s="131"/>
      <c r="OPT75" s="131"/>
      <c r="OPU75" s="131"/>
      <c r="OPV75" s="131"/>
      <c r="OPW75" s="131"/>
      <c r="OPX75" s="131"/>
      <c r="OPY75" s="131"/>
      <c r="OPZ75" s="131"/>
      <c r="OQA75" s="131"/>
      <c r="OQB75" s="131"/>
      <c r="OQC75" s="131"/>
      <c r="OQD75" s="131"/>
      <c r="OQE75" s="131"/>
      <c r="OQF75" s="131"/>
      <c r="OQG75" s="131"/>
      <c r="OQH75" s="131"/>
      <c r="OQI75" s="131"/>
      <c r="OQJ75" s="131"/>
      <c r="OQK75" s="131"/>
      <c r="OQL75" s="131"/>
      <c r="OQM75" s="131"/>
      <c r="OQN75" s="131"/>
      <c r="OQO75" s="131"/>
      <c r="OQP75" s="131"/>
      <c r="OQQ75" s="131"/>
      <c r="OQR75" s="131"/>
      <c r="OQS75" s="131"/>
      <c r="OQT75" s="131"/>
      <c r="OQU75" s="131"/>
      <c r="OQV75" s="131"/>
      <c r="OQW75" s="131"/>
      <c r="OQX75" s="131"/>
      <c r="OQY75" s="131"/>
      <c r="OQZ75" s="131"/>
      <c r="ORA75" s="131"/>
      <c r="ORB75" s="131"/>
      <c r="ORC75" s="131"/>
      <c r="ORD75" s="131"/>
      <c r="ORE75" s="131"/>
      <c r="ORF75" s="131"/>
      <c r="ORG75" s="131"/>
      <c r="ORH75" s="131"/>
      <c r="ORI75" s="131"/>
      <c r="ORJ75" s="131"/>
      <c r="ORK75" s="131"/>
      <c r="ORL75" s="131"/>
      <c r="ORM75" s="131"/>
      <c r="ORN75" s="131"/>
      <c r="ORO75" s="131"/>
      <c r="ORP75" s="131"/>
      <c r="ORQ75" s="131"/>
      <c r="ORR75" s="131"/>
      <c r="ORS75" s="131"/>
      <c r="ORT75" s="131"/>
      <c r="ORU75" s="131"/>
      <c r="ORV75" s="131"/>
      <c r="ORW75" s="131"/>
      <c r="ORX75" s="131"/>
      <c r="ORY75" s="131"/>
      <c r="ORZ75" s="131"/>
      <c r="OSA75" s="131"/>
      <c r="OSB75" s="131"/>
      <c r="OSC75" s="131"/>
      <c r="OSD75" s="131"/>
      <c r="OSE75" s="131"/>
      <c r="OSF75" s="131"/>
      <c r="OSG75" s="131"/>
      <c r="OSH75" s="131"/>
      <c r="OSI75" s="131"/>
      <c r="OSJ75" s="131"/>
      <c r="OSK75" s="131"/>
      <c r="OSL75" s="131"/>
      <c r="OSM75" s="131"/>
      <c r="OSN75" s="131"/>
      <c r="OSO75" s="131"/>
      <c r="OSP75" s="131"/>
      <c r="OSQ75" s="131"/>
      <c r="OSR75" s="131"/>
      <c r="OSS75" s="131"/>
      <c r="OST75" s="131"/>
      <c r="OSU75" s="131"/>
      <c r="OSV75" s="131"/>
      <c r="OSW75" s="131"/>
      <c r="OSX75" s="131"/>
      <c r="OSY75" s="131"/>
      <c r="OSZ75" s="131"/>
      <c r="OTA75" s="131"/>
      <c r="OTB75" s="131"/>
      <c r="OTC75" s="131"/>
      <c r="OTD75" s="131"/>
      <c r="OTE75" s="131"/>
      <c r="OTF75" s="131"/>
      <c r="OTG75" s="131"/>
      <c r="OTH75" s="131"/>
      <c r="OTI75" s="131"/>
      <c r="OTJ75" s="131"/>
      <c r="OTK75" s="131"/>
      <c r="OTL75" s="131"/>
      <c r="OTM75" s="131"/>
      <c r="OTN75" s="131"/>
      <c r="OTO75" s="131"/>
      <c r="OTP75" s="131"/>
      <c r="OTQ75" s="131"/>
      <c r="OTR75" s="131"/>
      <c r="OTS75" s="131"/>
      <c r="OTT75" s="131"/>
      <c r="OTU75" s="131"/>
      <c r="OTV75" s="131"/>
      <c r="OTW75" s="131"/>
      <c r="OTX75" s="131"/>
      <c r="OTY75" s="131"/>
      <c r="OTZ75" s="131"/>
      <c r="OUA75" s="131"/>
      <c r="OUB75" s="131"/>
      <c r="OUC75" s="131"/>
      <c r="OUD75" s="131"/>
      <c r="OUE75" s="131"/>
      <c r="OUF75" s="131"/>
      <c r="OUG75" s="131"/>
      <c r="OUH75" s="131"/>
      <c r="OUI75" s="131"/>
      <c r="OUJ75" s="131"/>
      <c r="OUK75" s="131"/>
      <c r="OUL75" s="131"/>
      <c r="OUM75" s="131"/>
      <c r="OUN75" s="131"/>
      <c r="OUO75" s="131"/>
      <c r="OUP75" s="131"/>
      <c r="OUQ75" s="131"/>
      <c r="OUR75" s="131"/>
      <c r="OUS75" s="131"/>
      <c r="OUT75" s="131"/>
      <c r="OUU75" s="131"/>
      <c r="OUV75" s="131"/>
      <c r="OUW75" s="131"/>
      <c r="OUX75" s="131"/>
      <c r="OUY75" s="131"/>
      <c r="OUZ75" s="131"/>
      <c r="OVA75" s="131"/>
      <c r="OVB75" s="131"/>
      <c r="OVC75" s="131"/>
      <c r="OVD75" s="131"/>
      <c r="OVE75" s="131"/>
      <c r="OVF75" s="131"/>
      <c r="OVG75" s="131"/>
      <c r="OVH75" s="131"/>
      <c r="OVI75" s="131"/>
      <c r="OVJ75" s="131"/>
      <c r="OVK75" s="131"/>
      <c r="OVL75" s="131"/>
      <c r="OVM75" s="131"/>
      <c r="OVN75" s="131"/>
      <c r="OVO75" s="131"/>
      <c r="OVP75" s="131"/>
      <c r="OVQ75" s="131"/>
      <c r="OVR75" s="131"/>
      <c r="OVS75" s="131"/>
      <c r="OVT75" s="131"/>
      <c r="OVU75" s="131"/>
      <c r="OVV75" s="131"/>
      <c r="OVW75" s="131"/>
      <c r="OVX75" s="131"/>
      <c r="OVY75" s="131"/>
      <c r="OVZ75" s="131"/>
      <c r="OWA75" s="131"/>
      <c r="OWB75" s="131"/>
      <c r="OWC75" s="131"/>
      <c r="OWD75" s="131"/>
      <c r="OWE75" s="131"/>
      <c r="OWF75" s="131"/>
      <c r="OWG75" s="131"/>
      <c r="OWH75" s="131"/>
      <c r="OWI75" s="131"/>
      <c r="OWJ75" s="131"/>
      <c r="OWK75" s="131"/>
      <c r="OWL75" s="131"/>
      <c r="OWM75" s="131"/>
      <c r="OWN75" s="131"/>
      <c r="OWO75" s="131"/>
      <c r="OWP75" s="131"/>
      <c r="OWQ75" s="131"/>
      <c r="OWR75" s="131"/>
      <c r="OWS75" s="131"/>
      <c r="OWT75" s="131"/>
      <c r="OWU75" s="131"/>
      <c r="OWV75" s="131"/>
      <c r="OWW75" s="131"/>
      <c r="OWX75" s="131"/>
      <c r="OWY75" s="131"/>
      <c r="OWZ75" s="131"/>
      <c r="OXA75" s="131"/>
      <c r="OXB75" s="131"/>
      <c r="OXC75" s="131"/>
      <c r="OXD75" s="131"/>
      <c r="OXE75" s="131"/>
      <c r="OXF75" s="131"/>
      <c r="OXG75" s="131"/>
      <c r="OXH75" s="131"/>
      <c r="OXI75" s="131"/>
      <c r="OXJ75" s="131"/>
      <c r="OXK75" s="131"/>
      <c r="OXL75" s="131"/>
      <c r="OXM75" s="131"/>
      <c r="OXN75" s="131"/>
      <c r="OXO75" s="131"/>
      <c r="OXP75" s="131"/>
      <c r="OXQ75" s="131"/>
      <c r="OXR75" s="131"/>
      <c r="OXS75" s="131"/>
      <c r="OXT75" s="131"/>
      <c r="OXU75" s="131"/>
      <c r="OXV75" s="131"/>
      <c r="OXW75" s="131"/>
      <c r="OXX75" s="131"/>
      <c r="OXY75" s="131"/>
      <c r="OXZ75" s="131"/>
      <c r="OYA75" s="131"/>
      <c r="OYB75" s="131"/>
      <c r="OYC75" s="131"/>
      <c r="OYD75" s="131"/>
      <c r="OYE75" s="131"/>
      <c r="OYF75" s="131"/>
      <c r="OYG75" s="131"/>
      <c r="OYH75" s="131"/>
      <c r="OYI75" s="131"/>
      <c r="OYJ75" s="131"/>
      <c r="OYK75" s="131"/>
      <c r="OYL75" s="131"/>
      <c r="OYM75" s="131"/>
      <c r="OYN75" s="131"/>
      <c r="OYO75" s="131"/>
      <c r="OYP75" s="131"/>
      <c r="OYQ75" s="131"/>
      <c r="OYR75" s="131"/>
      <c r="OYS75" s="131"/>
      <c r="OYT75" s="131"/>
      <c r="OYU75" s="131"/>
      <c r="OYV75" s="131"/>
      <c r="OYW75" s="131"/>
      <c r="OYX75" s="131"/>
      <c r="OYY75" s="131"/>
      <c r="OYZ75" s="131"/>
      <c r="OZA75" s="131"/>
      <c r="OZB75" s="131"/>
      <c r="OZC75" s="131"/>
      <c r="OZD75" s="131"/>
      <c r="OZE75" s="131"/>
      <c r="OZF75" s="131"/>
      <c r="OZG75" s="131"/>
      <c r="OZH75" s="131"/>
      <c r="OZI75" s="131"/>
      <c r="OZJ75" s="131"/>
      <c r="OZK75" s="131"/>
      <c r="OZL75" s="131"/>
      <c r="OZM75" s="131"/>
      <c r="OZN75" s="131"/>
      <c r="OZO75" s="131"/>
      <c r="OZP75" s="131"/>
      <c r="OZQ75" s="131"/>
      <c r="OZR75" s="131"/>
      <c r="OZS75" s="131"/>
      <c r="OZT75" s="131"/>
      <c r="OZU75" s="131"/>
      <c r="OZV75" s="131"/>
      <c r="OZW75" s="131"/>
      <c r="OZX75" s="131"/>
      <c r="OZY75" s="131"/>
      <c r="OZZ75" s="131"/>
      <c r="PAA75" s="131"/>
      <c r="PAB75" s="131"/>
      <c r="PAC75" s="131"/>
      <c r="PAD75" s="131"/>
      <c r="PAE75" s="131"/>
      <c r="PAF75" s="131"/>
      <c r="PAG75" s="131"/>
      <c r="PAH75" s="131"/>
      <c r="PAI75" s="131"/>
      <c r="PAJ75" s="131"/>
      <c r="PAK75" s="131"/>
      <c r="PAL75" s="131"/>
      <c r="PAM75" s="131"/>
      <c r="PAN75" s="131"/>
      <c r="PAO75" s="131"/>
      <c r="PAP75" s="131"/>
      <c r="PAQ75" s="131"/>
      <c r="PAR75" s="131"/>
      <c r="PAS75" s="131"/>
      <c r="PAT75" s="131"/>
      <c r="PAU75" s="131"/>
      <c r="PAV75" s="131"/>
      <c r="PAW75" s="131"/>
      <c r="PAX75" s="131"/>
      <c r="PAY75" s="131"/>
      <c r="PAZ75" s="131"/>
      <c r="PBA75" s="131"/>
      <c r="PBB75" s="131"/>
      <c r="PBC75" s="131"/>
      <c r="PBD75" s="131"/>
      <c r="PBE75" s="131"/>
      <c r="PBF75" s="131"/>
      <c r="PBG75" s="131"/>
      <c r="PBH75" s="131"/>
      <c r="PBI75" s="131"/>
      <c r="PBJ75" s="131"/>
      <c r="PBK75" s="131"/>
      <c r="PBL75" s="131"/>
      <c r="PBM75" s="131"/>
      <c r="PBN75" s="131"/>
      <c r="PBO75" s="131"/>
      <c r="PBP75" s="131"/>
      <c r="PBQ75" s="131"/>
      <c r="PBR75" s="131"/>
      <c r="PBS75" s="131"/>
      <c r="PBT75" s="131"/>
      <c r="PBU75" s="131"/>
      <c r="PBV75" s="131"/>
      <c r="PBW75" s="131"/>
      <c r="PBX75" s="131"/>
      <c r="PBY75" s="131"/>
      <c r="PBZ75" s="131"/>
      <c r="PCA75" s="131"/>
      <c r="PCB75" s="131"/>
      <c r="PCC75" s="131"/>
      <c r="PCD75" s="131"/>
      <c r="PCE75" s="131"/>
      <c r="PCF75" s="131"/>
      <c r="PCG75" s="131"/>
      <c r="PCH75" s="131"/>
      <c r="PCI75" s="131"/>
      <c r="PCJ75" s="131"/>
      <c r="PCK75" s="131"/>
      <c r="PCL75" s="131"/>
      <c r="PCM75" s="131"/>
      <c r="PCN75" s="131"/>
      <c r="PCO75" s="131"/>
      <c r="PCP75" s="131"/>
      <c r="PCQ75" s="131"/>
      <c r="PCR75" s="131"/>
      <c r="PCS75" s="131"/>
      <c r="PCT75" s="131"/>
      <c r="PCU75" s="131"/>
      <c r="PCV75" s="131"/>
      <c r="PCW75" s="131"/>
      <c r="PCX75" s="131"/>
      <c r="PCY75" s="131"/>
      <c r="PCZ75" s="131"/>
      <c r="PDA75" s="131"/>
      <c r="PDB75" s="131"/>
      <c r="PDC75" s="131"/>
      <c r="PDD75" s="131"/>
      <c r="PDE75" s="131"/>
      <c r="PDF75" s="131"/>
      <c r="PDG75" s="131"/>
      <c r="PDH75" s="131"/>
      <c r="PDI75" s="131"/>
      <c r="PDJ75" s="131"/>
      <c r="PDK75" s="131"/>
      <c r="PDL75" s="131"/>
      <c r="PDM75" s="131"/>
      <c r="PDN75" s="131"/>
      <c r="PDO75" s="131"/>
      <c r="PDP75" s="131"/>
      <c r="PDQ75" s="131"/>
      <c r="PDR75" s="131"/>
      <c r="PDS75" s="131"/>
      <c r="PDT75" s="131"/>
      <c r="PDU75" s="131"/>
      <c r="PDV75" s="131"/>
      <c r="PDW75" s="131"/>
      <c r="PDX75" s="131"/>
      <c r="PDY75" s="131"/>
      <c r="PDZ75" s="131"/>
      <c r="PEA75" s="131"/>
      <c r="PEB75" s="131"/>
      <c r="PEC75" s="131"/>
      <c r="PED75" s="131"/>
      <c r="PEE75" s="131"/>
      <c r="PEF75" s="131"/>
      <c r="PEG75" s="131"/>
      <c r="PEH75" s="131"/>
      <c r="PEI75" s="131"/>
      <c r="PEJ75" s="131"/>
      <c r="PEK75" s="131"/>
      <c r="PEL75" s="131"/>
      <c r="PEM75" s="131"/>
      <c r="PEN75" s="131"/>
      <c r="PEO75" s="131"/>
      <c r="PEP75" s="131"/>
      <c r="PEQ75" s="131"/>
      <c r="PER75" s="131"/>
      <c r="PES75" s="131"/>
      <c r="PET75" s="131"/>
      <c r="PEU75" s="131"/>
      <c r="PEV75" s="131"/>
      <c r="PEW75" s="131"/>
      <c r="PEX75" s="131"/>
      <c r="PEY75" s="131"/>
      <c r="PEZ75" s="131"/>
      <c r="PFA75" s="131"/>
      <c r="PFB75" s="131"/>
      <c r="PFC75" s="131"/>
      <c r="PFD75" s="131"/>
      <c r="PFE75" s="131"/>
      <c r="PFF75" s="131"/>
      <c r="PFG75" s="131"/>
      <c r="PFH75" s="131"/>
      <c r="PFI75" s="131"/>
      <c r="PFJ75" s="131"/>
      <c r="PFK75" s="131"/>
      <c r="PFL75" s="131"/>
      <c r="PFM75" s="131"/>
      <c r="PFN75" s="131"/>
      <c r="PFO75" s="131"/>
      <c r="PFP75" s="131"/>
      <c r="PFQ75" s="131"/>
      <c r="PFR75" s="131"/>
      <c r="PFS75" s="131"/>
      <c r="PFT75" s="131"/>
      <c r="PFU75" s="131"/>
      <c r="PFV75" s="131"/>
      <c r="PFW75" s="131"/>
      <c r="PFX75" s="131"/>
      <c r="PFY75" s="131"/>
      <c r="PFZ75" s="131"/>
      <c r="PGA75" s="131"/>
      <c r="PGB75" s="131"/>
      <c r="PGC75" s="131"/>
      <c r="PGD75" s="131"/>
      <c r="PGE75" s="131"/>
      <c r="PGF75" s="131"/>
      <c r="PGG75" s="131"/>
      <c r="PGH75" s="131"/>
      <c r="PGI75" s="131"/>
      <c r="PGJ75" s="131"/>
      <c r="PGK75" s="131"/>
      <c r="PGL75" s="131"/>
      <c r="PGM75" s="131"/>
      <c r="PGN75" s="131"/>
      <c r="PGO75" s="131"/>
      <c r="PGP75" s="131"/>
      <c r="PGQ75" s="131"/>
      <c r="PGR75" s="131"/>
      <c r="PGS75" s="131"/>
      <c r="PGT75" s="131"/>
      <c r="PGU75" s="131"/>
      <c r="PGV75" s="131"/>
      <c r="PGW75" s="131"/>
      <c r="PGX75" s="131"/>
      <c r="PGY75" s="131"/>
      <c r="PGZ75" s="131"/>
      <c r="PHA75" s="131"/>
      <c r="PHB75" s="131"/>
      <c r="PHC75" s="131"/>
      <c r="PHD75" s="131"/>
      <c r="PHE75" s="131"/>
      <c r="PHF75" s="131"/>
      <c r="PHG75" s="131"/>
      <c r="PHH75" s="131"/>
      <c r="PHI75" s="131"/>
      <c r="PHJ75" s="131"/>
      <c r="PHK75" s="131"/>
      <c r="PHL75" s="131"/>
      <c r="PHM75" s="131"/>
      <c r="PHN75" s="131"/>
      <c r="PHO75" s="131"/>
      <c r="PHP75" s="131"/>
      <c r="PHQ75" s="131"/>
      <c r="PHR75" s="131"/>
      <c r="PHS75" s="131"/>
      <c r="PHT75" s="131"/>
      <c r="PHU75" s="131"/>
      <c r="PHV75" s="131"/>
      <c r="PHW75" s="131"/>
      <c r="PHX75" s="131"/>
      <c r="PHY75" s="131"/>
      <c r="PHZ75" s="131"/>
      <c r="PIA75" s="131"/>
      <c r="PIB75" s="131"/>
      <c r="PIC75" s="131"/>
      <c r="PID75" s="131"/>
      <c r="PIE75" s="131"/>
      <c r="PIF75" s="131"/>
      <c r="PIG75" s="131"/>
      <c r="PIH75" s="131"/>
      <c r="PII75" s="131"/>
      <c r="PIJ75" s="131"/>
      <c r="PIK75" s="131"/>
      <c r="PIL75" s="131"/>
      <c r="PIM75" s="131"/>
      <c r="PIN75" s="131"/>
      <c r="PIO75" s="131"/>
      <c r="PIP75" s="131"/>
      <c r="PIQ75" s="131"/>
      <c r="PIR75" s="131"/>
      <c r="PIS75" s="131"/>
      <c r="PIT75" s="131"/>
      <c r="PIU75" s="131"/>
      <c r="PIV75" s="131"/>
      <c r="PIW75" s="131"/>
      <c r="PIX75" s="131"/>
      <c r="PIY75" s="131"/>
      <c r="PIZ75" s="131"/>
      <c r="PJA75" s="131"/>
      <c r="PJB75" s="131"/>
      <c r="PJC75" s="131"/>
      <c r="PJD75" s="131"/>
      <c r="PJE75" s="131"/>
      <c r="PJF75" s="131"/>
      <c r="PJG75" s="131"/>
      <c r="PJH75" s="131"/>
      <c r="PJI75" s="131"/>
      <c r="PJJ75" s="131"/>
      <c r="PJK75" s="131"/>
      <c r="PJL75" s="131"/>
      <c r="PJM75" s="131"/>
      <c r="PJN75" s="131"/>
      <c r="PJO75" s="131"/>
      <c r="PJP75" s="131"/>
      <c r="PJQ75" s="131"/>
      <c r="PJR75" s="131"/>
      <c r="PJS75" s="131"/>
      <c r="PJT75" s="131"/>
      <c r="PJU75" s="131"/>
      <c r="PJV75" s="131"/>
      <c r="PJW75" s="131"/>
      <c r="PJX75" s="131"/>
      <c r="PJY75" s="131"/>
      <c r="PJZ75" s="131"/>
      <c r="PKA75" s="131"/>
      <c r="PKB75" s="131"/>
      <c r="PKC75" s="131"/>
      <c r="PKD75" s="131"/>
      <c r="PKE75" s="131"/>
      <c r="PKF75" s="131"/>
      <c r="PKG75" s="131"/>
      <c r="PKH75" s="131"/>
      <c r="PKI75" s="131"/>
      <c r="PKJ75" s="131"/>
      <c r="PKK75" s="131"/>
      <c r="PKL75" s="131"/>
      <c r="PKM75" s="131"/>
      <c r="PKN75" s="131"/>
      <c r="PKO75" s="131"/>
      <c r="PKP75" s="131"/>
      <c r="PKQ75" s="131"/>
      <c r="PKR75" s="131"/>
      <c r="PKS75" s="131"/>
      <c r="PKT75" s="131"/>
      <c r="PKU75" s="131"/>
      <c r="PKV75" s="131"/>
      <c r="PKW75" s="131"/>
      <c r="PKX75" s="131"/>
      <c r="PKY75" s="131"/>
      <c r="PKZ75" s="131"/>
      <c r="PLA75" s="131"/>
      <c r="PLB75" s="131"/>
      <c r="PLC75" s="131"/>
      <c r="PLD75" s="131"/>
      <c r="PLE75" s="131"/>
      <c r="PLF75" s="131"/>
      <c r="PLG75" s="131"/>
      <c r="PLH75" s="131"/>
      <c r="PLI75" s="131"/>
      <c r="PLJ75" s="131"/>
      <c r="PLK75" s="131"/>
      <c r="PLL75" s="131"/>
      <c r="PLM75" s="131"/>
      <c r="PLN75" s="131"/>
      <c r="PLO75" s="131"/>
      <c r="PLP75" s="131"/>
      <c r="PLQ75" s="131"/>
      <c r="PLR75" s="131"/>
      <c r="PLS75" s="131"/>
      <c r="PLT75" s="131"/>
      <c r="PLU75" s="131"/>
      <c r="PLV75" s="131"/>
      <c r="PLW75" s="131"/>
      <c r="PLX75" s="131"/>
      <c r="PLY75" s="131"/>
      <c r="PLZ75" s="131"/>
      <c r="PMA75" s="131"/>
      <c r="PMB75" s="131"/>
      <c r="PMC75" s="131"/>
      <c r="PMD75" s="131"/>
      <c r="PME75" s="131"/>
      <c r="PMF75" s="131"/>
      <c r="PMG75" s="131"/>
      <c r="PMH75" s="131"/>
      <c r="PMI75" s="131"/>
      <c r="PMJ75" s="131"/>
      <c r="PMK75" s="131"/>
      <c r="PML75" s="131"/>
      <c r="PMM75" s="131"/>
      <c r="PMN75" s="131"/>
      <c r="PMO75" s="131"/>
      <c r="PMP75" s="131"/>
      <c r="PMQ75" s="131"/>
      <c r="PMR75" s="131"/>
      <c r="PMS75" s="131"/>
      <c r="PMT75" s="131"/>
      <c r="PMU75" s="131"/>
      <c r="PMV75" s="131"/>
      <c r="PMW75" s="131"/>
      <c r="PMX75" s="131"/>
      <c r="PMY75" s="131"/>
      <c r="PMZ75" s="131"/>
      <c r="PNA75" s="131"/>
      <c r="PNB75" s="131"/>
      <c r="PNC75" s="131"/>
      <c r="PND75" s="131"/>
      <c r="PNE75" s="131"/>
      <c r="PNF75" s="131"/>
      <c r="PNG75" s="131"/>
      <c r="PNH75" s="131"/>
      <c r="PNI75" s="131"/>
      <c r="PNJ75" s="131"/>
      <c r="PNK75" s="131"/>
      <c r="PNL75" s="131"/>
      <c r="PNM75" s="131"/>
      <c r="PNN75" s="131"/>
      <c r="PNO75" s="131"/>
      <c r="PNP75" s="131"/>
      <c r="PNQ75" s="131"/>
      <c r="PNR75" s="131"/>
      <c r="PNS75" s="131"/>
      <c r="PNT75" s="131"/>
      <c r="PNU75" s="131"/>
      <c r="PNV75" s="131"/>
      <c r="PNW75" s="131"/>
      <c r="PNX75" s="131"/>
      <c r="PNY75" s="131"/>
      <c r="PNZ75" s="131"/>
      <c r="POA75" s="131"/>
      <c r="POB75" s="131"/>
      <c r="POC75" s="131"/>
      <c r="POD75" s="131"/>
      <c r="POE75" s="131"/>
      <c r="POF75" s="131"/>
      <c r="POG75" s="131"/>
      <c r="POH75" s="131"/>
      <c r="POI75" s="131"/>
      <c r="POJ75" s="131"/>
      <c r="POK75" s="131"/>
      <c r="POL75" s="131"/>
      <c r="POM75" s="131"/>
      <c r="PON75" s="131"/>
      <c r="POO75" s="131"/>
      <c r="POP75" s="131"/>
      <c r="POQ75" s="131"/>
      <c r="POR75" s="131"/>
      <c r="POS75" s="131"/>
      <c r="POT75" s="131"/>
      <c r="POU75" s="131"/>
      <c r="POV75" s="131"/>
      <c r="POW75" s="131"/>
      <c r="POX75" s="131"/>
      <c r="POY75" s="131"/>
      <c r="POZ75" s="131"/>
      <c r="PPA75" s="131"/>
      <c r="PPB75" s="131"/>
      <c r="PPC75" s="131"/>
      <c r="PPD75" s="131"/>
      <c r="PPE75" s="131"/>
      <c r="PPF75" s="131"/>
      <c r="PPG75" s="131"/>
      <c r="PPH75" s="131"/>
      <c r="PPI75" s="131"/>
      <c r="PPJ75" s="131"/>
      <c r="PPK75" s="131"/>
      <c r="PPL75" s="131"/>
      <c r="PPM75" s="131"/>
      <c r="PPN75" s="131"/>
      <c r="PPO75" s="131"/>
      <c r="PPP75" s="131"/>
      <c r="PPQ75" s="131"/>
      <c r="PPR75" s="131"/>
      <c r="PPS75" s="131"/>
      <c r="PPT75" s="131"/>
      <c r="PPU75" s="131"/>
      <c r="PPV75" s="131"/>
      <c r="PPW75" s="131"/>
      <c r="PPX75" s="131"/>
      <c r="PPY75" s="131"/>
      <c r="PPZ75" s="131"/>
      <c r="PQA75" s="131"/>
      <c r="PQB75" s="131"/>
      <c r="PQC75" s="131"/>
      <c r="PQD75" s="131"/>
      <c r="PQE75" s="131"/>
      <c r="PQF75" s="131"/>
      <c r="PQG75" s="131"/>
      <c r="PQH75" s="131"/>
      <c r="PQI75" s="131"/>
      <c r="PQJ75" s="131"/>
      <c r="PQK75" s="131"/>
      <c r="PQL75" s="131"/>
      <c r="PQM75" s="131"/>
      <c r="PQN75" s="131"/>
      <c r="PQO75" s="131"/>
      <c r="PQP75" s="131"/>
      <c r="PQQ75" s="131"/>
      <c r="PQR75" s="131"/>
      <c r="PQS75" s="131"/>
      <c r="PQT75" s="131"/>
      <c r="PQU75" s="131"/>
      <c r="PQV75" s="131"/>
      <c r="PQW75" s="131"/>
      <c r="PQX75" s="131"/>
      <c r="PQY75" s="131"/>
      <c r="PQZ75" s="131"/>
      <c r="PRA75" s="131"/>
      <c r="PRB75" s="131"/>
      <c r="PRC75" s="131"/>
      <c r="PRD75" s="131"/>
      <c r="PRE75" s="131"/>
      <c r="PRF75" s="131"/>
      <c r="PRG75" s="131"/>
      <c r="PRH75" s="131"/>
      <c r="PRI75" s="131"/>
      <c r="PRJ75" s="131"/>
      <c r="PRK75" s="131"/>
      <c r="PRL75" s="131"/>
      <c r="PRM75" s="131"/>
      <c r="PRN75" s="131"/>
      <c r="PRO75" s="131"/>
      <c r="PRP75" s="131"/>
      <c r="PRQ75" s="131"/>
      <c r="PRR75" s="131"/>
      <c r="PRS75" s="131"/>
      <c r="PRT75" s="131"/>
      <c r="PRU75" s="131"/>
      <c r="PRV75" s="131"/>
      <c r="PRW75" s="131"/>
      <c r="PRX75" s="131"/>
      <c r="PRY75" s="131"/>
      <c r="PRZ75" s="131"/>
      <c r="PSA75" s="131"/>
      <c r="PSB75" s="131"/>
      <c r="PSC75" s="131"/>
      <c r="PSD75" s="131"/>
      <c r="PSE75" s="131"/>
      <c r="PSF75" s="131"/>
      <c r="PSG75" s="131"/>
      <c r="PSH75" s="131"/>
      <c r="PSI75" s="131"/>
      <c r="PSJ75" s="131"/>
      <c r="PSK75" s="131"/>
      <c r="PSL75" s="131"/>
      <c r="PSM75" s="131"/>
      <c r="PSN75" s="131"/>
      <c r="PSO75" s="131"/>
      <c r="PSP75" s="131"/>
      <c r="PSQ75" s="131"/>
      <c r="PSR75" s="131"/>
      <c r="PSS75" s="131"/>
      <c r="PST75" s="131"/>
      <c r="PSU75" s="131"/>
      <c r="PSV75" s="131"/>
      <c r="PSW75" s="131"/>
      <c r="PSX75" s="131"/>
      <c r="PSY75" s="131"/>
      <c r="PSZ75" s="131"/>
      <c r="PTA75" s="131"/>
      <c r="PTB75" s="131"/>
      <c r="PTC75" s="131"/>
      <c r="PTD75" s="131"/>
      <c r="PTE75" s="131"/>
      <c r="PTF75" s="131"/>
      <c r="PTG75" s="131"/>
      <c r="PTH75" s="131"/>
      <c r="PTI75" s="131"/>
      <c r="PTJ75" s="131"/>
      <c r="PTK75" s="131"/>
      <c r="PTL75" s="131"/>
      <c r="PTM75" s="131"/>
      <c r="PTN75" s="131"/>
      <c r="PTO75" s="131"/>
      <c r="PTP75" s="131"/>
      <c r="PTQ75" s="131"/>
      <c r="PTR75" s="131"/>
      <c r="PTS75" s="131"/>
      <c r="PTT75" s="131"/>
      <c r="PTU75" s="131"/>
      <c r="PTV75" s="131"/>
      <c r="PTW75" s="131"/>
      <c r="PTX75" s="131"/>
      <c r="PTY75" s="131"/>
      <c r="PTZ75" s="131"/>
      <c r="PUA75" s="131"/>
      <c r="PUB75" s="131"/>
      <c r="PUC75" s="131"/>
      <c r="PUD75" s="131"/>
      <c r="PUE75" s="131"/>
      <c r="PUF75" s="131"/>
      <c r="PUG75" s="131"/>
      <c r="PUH75" s="131"/>
      <c r="PUI75" s="131"/>
      <c r="PUJ75" s="131"/>
      <c r="PUK75" s="131"/>
      <c r="PUL75" s="131"/>
      <c r="PUM75" s="131"/>
      <c r="PUN75" s="131"/>
      <c r="PUO75" s="131"/>
      <c r="PUP75" s="131"/>
      <c r="PUQ75" s="131"/>
      <c r="PUR75" s="131"/>
      <c r="PUS75" s="131"/>
      <c r="PUT75" s="131"/>
      <c r="PUU75" s="131"/>
      <c r="PUV75" s="131"/>
      <c r="PUW75" s="131"/>
      <c r="PUX75" s="131"/>
      <c r="PUY75" s="131"/>
      <c r="PUZ75" s="131"/>
      <c r="PVA75" s="131"/>
      <c r="PVB75" s="131"/>
      <c r="PVC75" s="131"/>
      <c r="PVD75" s="131"/>
      <c r="PVE75" s="131"/>
      <c r="PVF75" s="131"/>
      <c r="PVG75" s="131"/>
      <c r="PVH75" s="131"/>
      <c r="PVI75" s="131"/>
      <c r="PVJ75" s="131"/>
      <c r="PVK75" s="131"/>
      <c r="PVL75" s="131"/>
      <c r="PVM75" s="131"/>
      <c r="PVN75" s="131"/>
      <c r="PVO75" s="131"/>
      <c r="PVP75" s="131"/>
      <c r="PVQ75" s="131"/>
      <c r="PVR75" s="131"/>
      <c r="PVS75" s="131"/>
      <c r="PVT75" s="131"/>
      <c r="PVU75" s="131"/>
      <c r="PVV75" s="131"/>
      <c r="PVW75" s="131"/>
      <c r="PVX75" s="131"/>
      <c r="PVY75" s="131"/>
      <c r="PVZ75" s="131"/>
      <c r="PWA75" s="131"/>
      <c r="PWB75" s="131"/>
      <c r="PWC75" s="131"/>
      <c r="PWD75" s="131"/>
      <c r="PWE75" s="131"/>
      <c r="PWF75" s="131"/>
      <c r="PWG75" s="131"/>
      <c r="PWH75" s="131"/>
      <c r="PWI75" s="131"/>
      <c r="PWJ75" s="131"/>
      <c r="PWK75" s="131"/>
      <c r="PWL75" s="131"/>
      <c r="PWM75" s="131"/>
      <c r="PWN75" s="131"/>
      <c r="PWO75" s="131"/>
      <c r="PWP75" s="131"/>
      <c r="PWQ75" s="131"/>
      <c r="PWR75" s="131"/>
      <c r="PWS75" s="131"/>
      <c r="PWT75" s="131"/>
      <c r="PWU75" s="131"/>
      <c r="PWV75" s="131"/>
      <c r="PWW75" s="131"/>
      <c r="PWX75" s="131"/>
      <c r="PWY75" s="131"/>
      <c r="PWZ75" s="131"/>
      <c r="PXA75" s="131"/>
      <c r="PXB75" s="131"/>
      <c r="PXC75" s="131"/>
      <c r="PXD75" s="131"/>
      <c r="PXE75" s="131"/>
      <c r="PXF75" s="131"/>
      <c r="PXG75" s="131"/>
      <c r="PXH75" s="131"/>
      <c r="PXI75" s="131"/>
      <c r="PXJ75" s="131"/>
      <c r="PXK75" s="131"/>
      <c r="PXL75" s="131"/>
      <c r="PXM75" s="131"/>
      <c r="PXN75" s="131"/>
      <c r="PXO75" s="131"/>
      <c r="PXP75" s="131"/>
      <c r="PXQ75" s="131"/>
      <c r="PXR75" s="131"/>
      <c r="PXS75" s="131"/>
      <c r="PXT75" s="131"/>
      <c r="PXU75" s="131"/>
      <c r="PXV75" s="131"/>
      <c r="PXW75" s="131"/>
      <c r="PXX75" s="131"/>
      <c r="PXY75" s="131"/>
      <c r="PXZ75" s="131"/>
      <c r="PYA75" s="131"/>
      <c r="PYB75" s="131"/>
      <c r="PYC75" s="131"/>
      <c r="PYD75" s="131"/>
      <c r="PYE75" s="131"/>
      <c r="PYF75" s="131"/>
      <c r="PYG75" s="131"/>
      <c r="PYH75" s="131"/>
      <c r="PYI75" s="131"/>
      <c r="PYJ75" s="131"/>
      <c r="PYK75" s="131"/>
      <c r="PYL75" s="131"/>
      <c r="PYM75" s="131"/>
      <c r="PYN75" s="131"/>
      <c r="PYO75" s="131"/>
      <c r="PYP75" s="131"/>
      <c r="PYQ75" s="131"/>
      <c r="PYR75" s="131"/>
      <c r="PYS75" s="131"/>
      <c r="PYT75" s="131"/>
      <c r="PYU75" s="131"/>
      <c r="PYV75" s="131"/>
      <c r="PYW75" s="131"/>
      <c r="PYX75" s="131"/>
      <c r="PYY75" s="131"/>
      <c r="PYZ75" s="131"/>
      <c r="PZA75" s="131"/>
      <c r="PZB75" s="131"/>
      <c r="PZC75" s="131"/>
      <c r="PZD75" s="131"/>
      <c r="PZE75" s="131"/>
      <c r="PZF75" s="131"/>
      <c r="PZG75" s="131"/>
      <c r="PZH75" s="131"/>
      <c r="PZI75" s="131"/>
      <c r="PZJ75" s="131"/>
      <c r="PZK75" s="131"/>
      <c r="PZL75" s="131"/>
      <c r="PZM75" s="131"/>
      <c r="PZN75" s="131"/>
      <c r="PZO75" s="131"/>
      <c r="PZP75" s="131"/>
      <c r="PZQ75" s="131"/>
      <c r="PZR75" s="131"/>
      <c r="PZS75" s="131"/>
      <c r="PZT75" s="131"/>
      <c r="PZU75" s="131"/>
      <c r="PZV75" s="131"/>
      <c r="PZW75" s="131"/>
      <c r="PZX75" s="131"/>
      <c r="PZY75" s="131"/>
      <c r="PZZ75" s="131"/>
      <c r="QAA75" s="131"/>
      <c r="QAB75" s="131"/>
      <c r="QAC75" s="131"/>
      <c r="QAD75" s="131"/>
      <c r="QAE75" s="131"/>
      <c r="QAF75" s="131"/>
      <c r="QAG75" s="131"/>
      <c r="QAH75" s="131"/>
      <c r="QAI75" s="131"/>
      <c r="QAJ75" s="131"/>
      <c r="QAK75" s="131"/>
      <c r="QAL75" s="131"/>
      <c r="QAM75" s="131"/>
      <c r="QAN75" s="131"/>
      <c r="QAO75" s="131"/>
      <c r="QAP75" s="131"/>
      <c r="QAQ75" s="131"/>
      <c r="QAR75" s="131"/>
      <c r="QAS75" s="131"/>
      <c r="QAT75" s="131"/>
      <c r="QAU75" s="131"/>
      <c r="QAV75" s="131"/>
      <c r="QAW75" s="131"/>
      <c r="QAX75" s="131"/>
      <c r="QAY75" s="131"/>
      <c r="QAZ75" s="131"/>
      <c r="QBA75" s="131"/>
      <c r="QBB75" s="131"/>
      <c r="QBC75" s="131"/>
      <c r="QBD75" s="131"/>
      <c r="QBE75" s="131"/>
      <c r="QBF75" s="131"/>
      <c r="QBG75" s="131"/>
      <c r="QBH75" s="131"/>
      <c r="QBI75" s="131"/>
      <c r="QBJ75" s="131"/>
      <c r="QBK75" s="131"/>
      <c r="QBL75" s="131"/>
      <c r="QBM75" s="131"/>
      <c r="QBN75" s="131"/>
      <c r="QBO75" s="131"/>
      <c r="QBP75" s="131"/>
      <c r="QBQ75" s="131"/>
      <c r="QBR75" s="131"/>
      <c r="QBS75" s="131"/>
      <c r="QBT75" s="131"/>
      <c r="QBU75" s="131"/>
      <c r="QBV75" s="131"/>
      <c r="QBW75" s="131"/>
      <c r="QBX75" s="131"/>
      <c r="QBY75" s="131"/>
      <c r="QBZ75" s="131"/>
      <c r="QCA75" s="131"/>
      <c r="QCB75" s="131"/>
      <c r="QCC75" s="131"/>
      <c r="QCD75" s="131"/>
      <c r="QCE75" s="131"/>
      <c r="QCF75" s="131"/>
      <c r="QCG75" s="131"/>
      <c r="QCH75" s="131"/>
      <c r="QCI75" s="131"/>
      <c r="QCJ75" s="131"/>
      <c r="QCK75" s="131"/>
      <c r="QCL75" s="131"/>
      <c r="QCM75" s="131"/>
      <c r="QCN75" s="131"/>
      <c r="QCO75" s="131"/>
      <c r="QCP75" s="131"/>
      <c r="QCQ75" s="131"/>
      <c r="QCR75" s="131"/>
      <c r="QCS75" s="131"/>
      <c r="QCT75" s="131"/>
      <c r="QCU75" s="131"/>
      <c r="QCV75" s="131"/>
      <c r="QCW75" s="131"/>
      <c r="QCX75" s="131"/>
      <c r="QCY75" s="131"/>
      <c r="QCZ75" s="131"/>
      <c r="QDA75" s="131"/>
      <c r="QDB75" s="131"/>
      <c r="QDC75" s="131"/>
      <c r="QDD75" s="131"/>
      <c r="QDE75" s="131"/>
      <c r="QDF75" s="131"/>
      <c r="QDG75" s="131"/>
      <c r="QDH75" s="131"/>
      <c r="QDI75" s="131"/>
      <c r="QDJ75" s="131"/>
      <c r="QDK75" s="131"/>
      <c r="QDL75" s="131"/>
      <c r="QDM75" s="131"/>
      <c r="QDN75" s="131"/>
      <c r="QDO75" s="131"/>
      <c r="QDP75" s="131"/>
      <c r="QDQ75" s="131"/>
      <c r="QDR75" s="131"/>
      <c r="QDS75" s="131"/>
      <c r="QDT75" s="131"/>
      <c r="QDU75" s="131"/>
      <c r="QDV75" s="131"/>
      <c r="QDW75" s="131"/>
      <c r="QDX75" s="131"/>
      <c r="QDY75" s="131"/>
      <c r="QDZ75" s="131"/>
      <c r="QEA75" s="131"/>
      <c r="QEB75" s="131"/>
      <c r="QEC75" s="131"/>
      <c r="QED75" s="131"/>
      <c r="QEE75" s="131"/>
      <c r="QEF75" s="131"/>
      <c r="QEG75" s="131"/>
      <c r="QEH75" s="131"/>
      <c r="QEI75" s="131"/>
      <c r="QEJ75" s="131"/>
      <c r="QEK75" s="131"/>
      <c r="QEL75" s="131"/>
      <c r="QEM75" s="131"/>
      <c r="QEN75" s="131"/>
      <c r="QEO75" s="131"/>
      <c r="QEP75" s="131"/>
      <c r="QEQ75" s="131"/>
      <c r="QER75" s="131"/>
      <c r="QES75" s="131"/>
      <c r="QET75" s="131"/>
      <c r="QEU75" s="131"/>
      <c r="QEV75" s="131"/>
      <c r="QEW75" s="131"/>
      <c r="QEX75" s="131"/>
      <c r="QEY75" s="131"/>
      <c r="QEZ75" s="131"/>
      <c r="QFA75" s="131"/>
      <c r="QFB75" s="131"/>
      <c r="QFC75" s="131"/>
      <c r="QFD75" s="131"/>
      <c r="QFE75" s="131"/>
      <c r="QFF75" s="131"/>
      <c r="QFG75" s="131"/>
      <c r="QFH75" s="131"/>
      <c r="QFI75" s="131"/>
      <c r="QFJ75" s="131"/>
      <c r="QFK75" s="131"/>
      <c r="QFL75" s="131"/>
      <c r="QFM75" s="131"/>
      <c r="QFN75" s="131"/>
      <c r="QFO75" s="131"/>
      <c r="QFP75" s="131"/>
      <c r="QFQ75" s="131"/>
      <c r="QFR75" s="131"/>
      <c r="QFS75" s="131"/>
      <c r="QFT75" s="131"/>
      <c r="QFU75" s="131"/>
      <c r="QFV75" s="131"/>
      <c r="QFW75" s="131"/>
      <c r="QFX75" s="131"/>
      <c r="QFY75" s="131"/>
      <c r="QFZ75" s="131"/>
      <c r="QGA75" s="131"/>
      <c r="QGB75" s="131"/>
      <c r="QGC75" s="131"/>
      <c r="QGD75" s="131"/>
      <c r="QGE75" s="131"/>
      <c r="QGF75" s="131"/>
      <c r="QGG75" s="131"/>
      <c r="QGH75" s="131"/>
      <c r="QGI75" s="131"/>
      <c r="QGJ75" s="131"/>
      <c r="QGK75" s="131"/>
      <c r="QGL75" s="131"/>
      <c r="QGM75" s="131"/>
      <c r="QGN75" s="131"/>
      <c r="QGO75" s="131"/>
      <c r="QGP75" s="131"/>
      <c r="QGQ75" s="131"/>
      <c r="QGR75" s="131"/>
      <c r="QGS75" s="131"/>
      <c r="QGT75" s="131"/>
      <c r="QGU75" s="131"/>
      <c r="QGV75" s="131"/>
      <c r="QGW75" s="131"/>
      <c r="QGX75" s="131"/>
      <c r="QGY75" s="131"/>
      <c r="QGZ75" s="131"/>
      <c r="QHA75" s="131"/>
      <c r="QHB75" s="131"/>
      <c r="QHC75" s="131"/>
      <c r="QHD75" s="131"/>
      <c r="QHE75" s="131"/>
      <c r="QHF75" s="131"/>
      <c r="QHG75" s="131"/>
      <c r="QHH75" s="131"/>
      <c r="QHI75" s="131"/>
      <c r="QHJ75" s="131"/>
      <c r="QHK75" s="131"/>
      <c r="QHL75" s="131"/>
      <c r="QHM75" s="131"/>
      <c r="QHN75" s="131"/>
      <c r="QHO75" s="131"/>
      <c r="QHP75" s="131"/>
      <c r="QHQ75" s="131"/>
      <c r="QHR75" s="131"/>
      <c r="QHS75" s="131"/>
      <c r="QHT75" s="131"/>
      <c r="QHU75" s="131"/>
      <c r="QHV75" s="131"/>
      <c r="QHW75" s="131"/>
      <c r="QHX75" s="131"/>
      <c r="QHY75" s="131"/>
      <c r="QHZ75" s="131"/>
      <c r="QIA75" s="131"/>
      <c r="QIB75" s="131"/>
      <c r="QIC75" s="131"/>
      <c r="QID75" s="131"/>
      <c r="QIE75" s="131"/>
      <c r="QIF75" s="131"/>
      <c r="QIG75" s="131"/>
      <c r="QIH75" s="131"/>
      <c r="QII75" s="131"/>
      <c r="QIJ75" s="131"/>
      <c r="QIK75" s="131"/>
      <c r="QIL75" s="131"/>
      <c r="QIM75" s="131"/>
      <c r="QIN75" s="131"/>
      <c r="QIO75" s="131"/>
      <c r="QIP75" s="131"/>
      <c r="QIQ75" s="131"/>
      <c r="QIR75" s="131"/>
      <c r="QIS75" s="131"/>
      <c r="QIT75" s="131"/>
      <c r="QIU75" s="131"/>
      <c r="QIV75" s="131"/>
      <c r="QIW75" s="131"/>
      <c r="QIX75" s="131"/>
      <c r="QIY75" s="131"/>
      <c r="QIZ75" s="131"/>
      <c r="QJA75" s="131"/>
      <c r="QJB75" s="131"/>
      <c r="QJC75" s="131"/>
      <c r="QJD75" s="131"/>
      <c r="QJE75" s="131"/>
      <c r="QJF75" s="131"/>
      <c r="QJG75" s="131"/>
      <c r="QJH75" s="131"/>
      <c r="QJI75" s="131"/>
      <c r="QJJ75" s="131"/>
      <c r="QJK75" s="131"/>
      <c r="QJL75" s="131"/>
      <c r="QJM75" s="131"/>
      <c r="QJN75" s="131"/>
      <c r="QJO75" s="131"/>
      <c r="QJP75" s="131"/>
      <c r="QJQ75" s="131"/>
      <c r="QJR75" s="131"/>
      <c r="QJS75" s="131"/>
      <c r="QJT75" s="131"/>
      <c r="QJU75" s="131"/>
      <c r="QJV75" s="131"/>
      <c r="QJW75" s="131"/>
      <c r="QJX75" s="131"/>
      <c r="QJY75" s="131"/>
      <c r="QJZ75" s="131"/>
      <c r="QKA75" s="131"/>
      <c r="QKB75" s="131"/>
      <c r="QKC75" s="131"/>
      <c r="QKD75" s="131"/>
      <c r="QKE75" s="131"/>
      <c r="QKF75" s="131"/>
      <c r="QKG75" s="131"/>
      <c r="QKH75" s="131"/>
      <c r="QKI75" s="131"/>
      <c r="QKJ75" s="131"/>
      <c r="QKK75" s="131"/>
      <c r="QKL75" s="131"/>
      <c r="QKM75" s="131"/>
      <c r="QKN75" s="131"/>
      <c r="QKO75" s="131"/>
      <c r="QKP75" s="131"/>
      <c r="QKQ75" s="131"/>
      <c r="QKR75" s="131"/>
      <c r="QKS75" s="131"/>
      <c r="QKT75" s="131"/>
      <c r="QKU75" s="131"/>
      <c r="QKV75" s="131"/>
      <c r="QKW75" s="131"/>
      <c r="QKX75" s="131"/>
      <c r="QKY75" s="131"/>
      <c r="QKZ75" s="131"/>
      <c r="QLA75" s="131"/>
      <c r="QLB75" s="131"/>
      <c r="QLC75" s="131"/>
      <c r="QLD75" s="131"/>
      <c r="QLE75" s="131"/>
      <c r="QLF75" s="131"/>
      <c r="QLG75" s="131"/>
      <c r="QLH75" s="131"/>
      <c r="QLI75" s="131"/>
      <c r="QLJ75" s="131"/>
      <c r="QLK75" s="131"/>
      <c r="QLL75" s="131"/>
      <c r="QLM75" s="131"/>
      <c r="QLN75" s="131"/>
      <c r="QLO75" s="131"/>
      <c r="QLP75" s="131"/>
      <c r="QLQ75" s="131"/>
      <c r="QLR75" s="131"/>
      <c r="QLS75" s="131"/>
      <c r="QLT75" s="131"/>
      <c r="QLU75" s="131"/>
      <c r="QLV75" s="131"/>
      <c r="QLW75" s="131"/>
      <c r="QLX75" s="131"/>
      <c r="QLY75" s="131"/>
      <c r="QLZ75" s="131"/>
      <c r="QMA75" s="131"/>
      <c r="QMB75" s="131"/>
      <c r="QMC75" s="131"/>
      <c r="QMD75" s="131"/>
      <c r="QME75" s="131"/>
      <c r="QMF75" s="131"/>
      <c r="QMG75" s="131"/>
      <c r="QMH75" s="131"/>
      <c r="QMI75" s="131"/>
      <c r="QMJ75" s="131"/>
      <c r="QMK75" s="131"/>
      <c r="QML75" s="131"/>
      <c r="QMM75" s="131"/>
      <c r="QMN75" s="131"/>
      <c r="QMO75" s="131"/>
      <c r="QMP75" s="131"/>
      <c r="QMQ75" s="131"/>
      <c r="QMR75" s="131"/>
      <c r="QMS75" s="131"/>
      <c r="QMT75" s="131"/>
      <c r="QMU75" s="131"/>
      <c r="QMV75" s="131"/>
      <c r="QMW75" s="131"/>
      <c r="QMX75" s="131"/>
      <c r="QMY75" s="131"/>
      <c r="QMZ75" s="131"/>
      <c r="QNA75" s="131"/>
      <c r="QNB75" s="131"/>
      <c r="QNC75" s="131"/>
      <c r="QND75" s="131"/>
      <c r="QNE75" s="131"/>
      <c r="QNF75" s="131"/>
      <c r="QNG75" s="131"/>
      <c r="QNH75" s="131"/>
      <c r="QNI75" s="131"/>
      <c r="QNJ75" s="131"/>
      <c r="QNK75" s="131"/>
      <c r="QNL75" s="131"/>
      <c r="QNM75" s="131"/>
      <c r="QNN75" s="131"/>
      <c r="QNO75" s="131"/>
      <c r="QNP75" s="131"/>
      <c r="QNQ75" s="131"/>
      <c r="QNR75" s="131"/>
      <c r="QNS75" s="131"/>
      <c r="QNT75" s="131"/>
      <c r="QNU75" s="131"/>
      <c r="QNV75" s="131"/>
      <c r="QNW75" s="131"/>
      <c r="QNX75" s="131"/>
      <c r="QNY75" s="131"/>
      <c r="QNZ75" s="131"/>
      <c r="QOA75" s="131"/>
      <c r="QOB75" s="131"/>
      <c r="QOC75" s="131"/>
      <c r="QOD75" s="131"/>
      <c r="QOE75" s="131"/>
      <c r="QOF75" s="131"/>
      <c r="QOG75" s="131"/>
      <c r="QOH75" s="131"/>
      <c r="QOI75" s="131"/>
      <c r="QOJ75" s="131"/>
      <c r="QOK75" s="131"/>
      <c r="QOL75" s="131"/>
      <c r="QOM75" s="131"/>
      <c r="QON75" s="131"/>
      <c r="QOO75" s="131"/>
      <c r="QOP75" s="131"/>
      <c r="QOQ75" s="131"/>
      <c r="QOR75" s="131"/>
      <c r="QOS75" s="131"/>
      <c r="QOT75" s="131"/>
      <c r="QOU75" s="131"/>
      <c r="QOV75" s="131"/>
      <c r="QOW75" s="131"/>
      <c r="QOX75" s="131"/>
      <c r="QOY75" s="131"/>
      <c r="QOZ75" s="131"/>
      <c r="QPA75" s="131"/>
      <c r="QPB75" s="131"/>
      <c r="QPC75" s="131"/>
      <c r="QPD75" s="131"/>
      <c r="QPE75" s="131"/>
      <c r="QPF75" s="131"/>
      <c r="QPG75" s="131"/>
      <c r="QPH75" s="131"/>
      <c r="QPI75" s="131"/>
      <c r="QPJ75" s="131"/>
      <c r="QPK75" s="131"/>
      <c r="QPL75" s="131"/>
      <c r="QPM75" s="131"/>
      <c r="QPN75" s="131"/>
      <c r="QPO75" s="131"/>
      <c r="QPP75" s="131"/>
      <c r="QPQ75" s="131"/>
      <c r="QPR75" s="131"/>
      <c r="QPS75" s="131"/>
      <c r="QPT75" s="131"/>
      <c r="QPU75" s="131"/>
      <c r="QPV75" s="131"/>
      <c r="QPW75" s="131"/>
      <c r="QPX75" s="131"/>
      <c r="QPY75" s="131"/>
      <c r="QPZ75" s="131"/>
      <c r="QQA75" s="131"/>
      <c r="QQB75" s="131"/>
      <c r="QQC75" s="131"/>
      <c r="QQD75" s="131"/>
      <c r="QQE75" s="131"/>
      <c r="QQF75" s="131"/>
      <c r="QQG75" s="131"/>
      <c r="QQH75" s="131"/>
      <c r="QQI75" s="131"/>
      <c r="QQJ75" s="131"/>
      <c r="QQK75" s="131"/>
      <c r="QQL75" s="131"/>
      <c r="QQM75" s="131"/>
      <c r="QQN75" s="131"/>
      <c r="QQO75" s="131"/>
      <c r="QQP75" s="131"/>
      <c r="QQQ75" s="131"/>
      <c r="QQR75" s="131"/>
      <c r="QQS75" s="131"/>
      <c r="QQT75" s="131"/>
      <c r="QQU75" s="131"/>
      <c r="QQV75" s="131"/>
      <c r="QQW75" s="131"/>
      <c r="QQX75" s="131"/>
      <c r="QQY75" s="131"/>
      <c r="QQZ75" s="131"/>
      <c r="QRA75" s="131"/>
      <c r="QRB75" s="131"/>
      <c r="QRC75" s="131"/>
      <c r="QRD75" s="131"/>
      <c r="QRE75" s="131"/>
      <c r="QRF75" s="131"/>
      <c r="QRG75" s="131"/>
      <c r="QRH75" s="131"/>
      <c r="QRI75" s="131"/>
      <c r="QRJ75" s="131"/>
      <c r="QRK75" s="131"/>
      <c r="QRL75" s="131"/>
      <c r="QRM75" s="131"/>
      <c r="QRN75" s="131"/>
      <c r="QRO75" s="131"/>
      <c r="QRP75" s="131"/>
      <c r="QRQ75" s="131"/>
      <c r="QRR75" s="131"/>
      <c r="QRS75" s="131"/>
      <c r="QRT75" s="131"/>
      <c r="QRU75" s="131"/>
      <c r="QRV75" s="131"/>
      <c r="QRW75" s="131"/>
      <c r="QRX75" s="131"/>
      <c r="QRY75" s="131"/>
      <c r="QRZ75" s="131"/>
      <c r="QSA75" s="131"/>
      <c r="QSB75" s="131"/>
      <c r="QSC75" s="131"/>
      <c r="QSD75" s="131"/>
      <c r="QSE75" s="131"/>
      <c r="QSF75" s="131"/>
      <c r="QSG75" s="131"/>
      <c r="QSH75" s="131"/>
      <c r="QSI75" s="131"/>
      <c r="QSJ75" s="131"/>
      <c r="QSK75" s="131"/>
      <c r="QSL75" s="131"/>
      <c r="QSM75" s="131"/>
      <c r="QSN75" s="131"/>
      <c r="QSO75" s="131"/>
      <c r="QSP75" s="131"/>
      <c r="QSQ75" s="131"/>
      <c r="QSR75" s="131"/>
      <c r="QSS75" s="131"/>
      <c r="QST75" s="131"/>
      <c r="QSU75" s="131"/>
      <c r="QSV75" s="131"/>
      <c r="QSW75" s="131"/>
      <c r="QSX75" s="131"/>
      <c r="QSY75" s="131"/>
      <c r="QSZ75" s="131"/>
      <c r="QTA75" s="131"/>
      <c r="QTB75" s="131"/>
      <c r="QTC75" s="131"/>
      <c r="QTD75" s="131"/>
      <c r="QTE75" s="131"/>
      <c r="QTF75" s="131"/>
      <c r="QTG75" s="131"/>
      <c r="QTH75" s="131"/>
      <c r="QTI75" s="131"/>
      <c r="QTJ75" s="131"/>
      <c r="QTK75" s="131"/>
      <c r="QTL75" s="131"/>
      <c r="QTM75" s="131"/>
      <c r="QTN75" s="131"/>
      <c r="QTO75" s="131"/>
      <c r="QTP75" s="131"/>
      <c r="QTQ75" s="131"/>
      <c r="QTR75" s="131"/>
      <c r="QTS75" s="131"/>
      <c r="QTT75" s="131"/>
      <c r="QTU75" s="131"/>
      <c r="QTV75" s="131"/>
      <c r="QTW75" s="131"/>
      <c r="QTX75" s="131"/>
      <c r="QTY75" s="131"/>
      <c r="QTZ75" s="131"/>
      <c r="QUA75" s="131"/>
      <c r="QUB75" s="131"/>
      <c r="QUC75" s="131"/>
      <c r="QUD75" s="131"/>
      <c r="QUE75" s="131"/>
      <c r="QUF75" s="131"/>
      <c r="QUG75" s="131"/>
      <c r="QUH75" s="131"/>
      <c r="QUI75" s="131"/>
      <c r="QUJ75" s="131"/>
      <c r="QUK75" s="131"/>
      <c r="QUL75" s="131"/>
      <c r="QUM75" s="131"/>
      <c r="QUN75" s="131"/>
      <c r="QUO75" s="131"/>
      <c r="QUP75" s="131"/>
      <c r="QUQ75" s="131"/>
      <c r="QUR75" s="131"/>
      <c r="QUS75" s="131"/>
      <c r="QUT75" s="131"/>
      <c r="QUU75" s="131"/>
      <c r="QUV75" s="131"/>
      <c r="QUW75" s="131"/>
      <c r="QUX75" s="131"/>
      <c r="QUY75" s="131"/>
      <c r="QUZ75" s="131"/>
      <c r="QVA75" s="131"/>
      <c r="QVB75" s="131"/>
      <c r="QVC75" s="131"/>
      <c r="QVD75" s="131"/>
      <c r="QVE75" s="131"/>
      <c r="QVF75" s="131"/>
      <c r="QVG75" s="131"/>
      <c r="QVH75" s="131"/>
      <c r="QVI75" s="131"/>
      <c r="QVJ75" s="131"/>
      <c r="QVK75" s="131"/>
      <c r="QVL75" s="131"/>
      <c r="QVM75" s="131"/>
      <c r="QVN75" s="131"/>
      <c r="QVO75" s="131"/>
      <c r="QVP75" s="131"/>
      <c r="QVQ75" s="131"/>
      <c r="QVR75" s="131"/>
      <c r="QVS75" s="131"/>
      <c r="QVT75" s="131"/>
      <c r="QVU75" s="131"/>
      <c r="QVV75" s="131"/>
      <c r="QVW75" s="131"/>
      <c r="QVX75" s="131"/>
      <c r="QVY75" s="131"/>
      <c r="QVZ75" s="131"/>
      <c r="QWA75" s="131"/>
      <c r="QWB75" s="131"/>
      <c r="QWC75" s="131"/>
      <c r="QWD75" s="131"/>
      <c r="QWE75" s="131"/>
      <c r="QWF75" s="131"/>
      <c r="QWG75" s="131"/>
      <c r="QWH75" s="131"/>
      <c r="QWI75" s="131"/>
      <c r="QWJ75" s="131"/>
      <c r="QWK75" s="131"/>
      <c r="QWL75" s="131"/>
      <c r="QWM75" s="131"/>
      <c r="QWN75" s="131"/>
      <c r="QWO75" s="131"/>
      <c r="QWP75" s="131"/>
      <c r="QWQ75" s="131"/>
      <c r="QWR75" s="131"/>
      <c r="QWS75" s="131"/>
      <c r="QWT75" s="131"/>
      <c r="QWU75" s="131"/>
      <c r="QWV75" s="131"/>
      <c r="QWW75" s="131"/>
      <c r="QWX75" s="131"/>
      <c r="QWY75" s="131"/>
      <c r="QWZ75" s="131"/>
      <c r="QXA75" s="131"/>
      <c r="QXB75" s="131"/>
      <c r="QXC75" s="131"/>
      <c r="QXD75" s="131"/>
      <c r="QXE75" s="131"/>
      <c r="QXF75" s="131"/>
      <c r="QXG75" s="131"/>
      <c r="QXH75" s="131"/>
      <c r="QXI75" s="131"/>
      <c r="QXJ75" s="131"/>
      <c r="QXK75" s="131"/>
      <c r="QXL75" s="131"/>
      <c r="QXM75" s="131"/>
      <c r="QXN75" s="131"/>
      <c r="QXO75" s="131"/>
      <c r="QXP75" s="131"/>
      <c r="QXQ75" s="131"/>
      <c r="QXR75" s="131"/>
      <c r="QXS75" s="131"/>
      <c r="QXT75" s="131"/>
      <c r="QXU75" s="131"/>
      <c r="QXV75" s="131"/>
      <c r="QXW75" s="131"/>
      <c r="QXX75" s="131"/>
      <c r="QXY75" s="131"/>
      <c r="QXZ75" s="131"/>
      <c r="QYA75" s="131"/>
      <c r="QYB75" s="131"/>
      <c r="QYC75" s="131"/>
      <c r="QYD75" s="131"/>
      <c r="QYE75" s="131"/>
      <c r="QYF75" s="131"/>
      <c r="QYG75" s="131"/>
      <c r="QYH75" s="131"/>
      <c r="QYI75" s="131"/>
      <c r="QYJ75" s="131"/>
      <c r="QYK75" s="131"/>
      <c r="QYL75" s="131"/>
      <c r="QYM75" s="131"/>
      <c r="QYN75" s="131"/>
      <c r="QYO75" s="131"/>
      <c r="QYP75" s="131"/>
      <c r="QYQ75" s="131"/>
      <c r="QYR75" s="131"/>
      <c r="QYS75" s="131"/>
      <c r="QYT75" s="131"/>
      <c r="QYU75" s="131"/>
      <c r="QYV75" s="131"/>
      <c r="QYW75" s="131"/>
      <c r="QYX75" s="131"/>
      <c r="QYY75" s="131"/>
      <c r="QYZ75" s="131"/>
      <c r="QZA75" s="131"/>
      <c r="QZB75" s="131"/>
      <c r="QZC75" s="131"/>
      <c r="QZD75" s="131"/>
      <c r="QZE75" s="131"/>
      <c r="QZF75" s="131"/>
      <c r="QZG75" s="131"/>
      <c r="QZH75" s="131"/>
      <c r="QZI75" s="131"/>
      <c r="QZJ75" s="131"/>
      <c r="QZK75" s="131"/>
      <c r="QZL75" s="131"/>
      <c r="QZM75" s="131"/>
      <c r="QZN75" s="131"/>
      <c r="QZO75" s="131"/>
      <c r="QZP75" s="131"/>
      <c r="QZQ75" s="131"/>
      <c r="QZR75" s="131"/>
      <c r="QZS75" s="131"/>
      <c r="QZT75" s="131"/>
      <c r="QZU75" s="131"/>
      <c r="QZV75" s="131"/>
      <c r="QZW75" s="131"/>
      <c r="QZX75" s="131"/>
      <c r="QZY75" s="131"/>
      <c r="QZZ75" s="131"/>
      <c r="RAA75" s="131"/>
      <c r="RAB75" s="131"/>
      <c r="RAC75" s="131"/>
      <c r="RAD75" s="131"/>
      <c r="RAE75" s="131"/>
      <c r="RAF75" s="131"/>
      <c r="RAG75" s="131"/>
      <c r="RAH75" s="131"/>
      <c r="RAI75" s="131"/>
      <c r="RAJ75" s="131"/>
      <c r="RAK75" s="131"/>
      <c r="RAL75" s="131"/>
      <c r="RAM75" s="131"/>
      <c r="RAN75" s="131"/>
      <c r="RAO75" s="131"/>
      <c r="RAP75" s="131"/>
      <c r="RAQ75" s="131"/>
      <c r="RAR75" s="131"/>
      <c r="RAS75" s="131"/>
      <c r="RAT75" s="131"/>
      <c r="RAU75" s="131"/>
      <c r="RAV75" s="131"/>
      <c r="RAW75" s="131"/>
      <c r="RAX75" s="131"/>
      <c r="RAY75" s="131"/>
      <c r="RAZ75" s="131"/>
      <c r="RBA75" s="131"/>
      <c r="RBB75" s="131"/>
      <c r="RBC75" s="131"/>
      <c r="RBD75" s="131"/>
      <c r="RBE75" s="131"/>
      <c r="RBF75" s="131"/>
      <c r="RBG75" s="131"/>
      <c r="RBH75" s="131"/>
      <c r="RBI75" s="131"/>
      <c r="RBJ75" s="131"/>
      <c r="RBK75" s="131"/>
      <c r="RBL75" s="131"/>
      <c r="RBM75" s="131"/>
      <c r="RBN75" s="131"/>
      <c r="RBO75" s="131"/>
      <c r="RBP75" s="131"/>
      <c r="RBQ75" s="131"/>
      <c r="RBR75" s="131"/>
      <c r="RBS75" s="131"/>
      <c r="RBT75" s="131"/>
      <c r="RBU75" s="131"/>
      <c r="RBV75" s="131"/>
      <c r="RBW75" s="131"/>
      <c r="RBX75" s="131"/>
      <c r="RBY75" s="131"/>
      <c r="RBZ75" s="131"/>
      <c r="RCA75" s="131"/>
      <c r="RCB75" s="131"/>
      <c r="RCC75" s="131"/>
      <c r="RCD75" s="131"/>
      <c r="RCE75" s="131"/>
      <c r="RCF75" s="131"/>
      <c r="RCG75" s="131"/>
      <c r="RCH75" s="131"/>
      <c r="RCI75" s="131"/>
      <c r="RCJ75" s="131"/>
      <c r="RCK75" s="131"/>
      <c r="RCL75" s="131"/>
      <c r="RCM75" s="131"/>
      <c r="RCN75" s="131"/>
      <c r="RCO75" s="131"/>
      <c r="RCP75" s="131"/>
      <c r="RCQ75" s="131"/>
      <c r="RCR75" s="131"/>
      <c r="RCS75" s="131"/>
      <c r="RCT75" s="131"/>
      <c r="RCU75" s="131"/>
      <c r="RCV75" s="131"/>
      <c r="RCW75" s="131"/>
      <c r="RCX75" s="131"/>
      <c r="RCY75" s="131"/>
      <c r="RCZ75" s="131"/>
      <c r="RDA75" s="131"/>
      <c r="RDB75" s="131"/>
      <c r="RDC75" s="131"/>
      <c r="RDD75" s="131"/>
      <c r="RDE75" s="131"/>
      <c r="RDF75" s="131"/>
      <c r="RDG75" s="131"/>
      <c r="RDH75" s="131"/>
      <c r="RDI75" s="131"/>
      <c r="RDJ75" s="131"/>
      <c r="RDK75" s="131"/>
      <c r="RDL75" s="131"/>
      <c r="RDM75" s="131"/>
      <c r="RDN75" s="131"/>
      <c r="RDO75" s="131"/>
      <c r="RDP75" s="131"/>
      <c r="RDQ75" s="131"/>
      <c r="RDR75" s="131"/>
      <c r="RDS75" s="131"/>
      <c r="RDT75" s="131"/>
      <c r="RDU75" s="131"/>
      <c r="RDV75" s="131"/>
      <c r="RDW75" s="131"/>
      <c r="RDX75" s="131"/>
      <c r="RDY75" s="131"/>
      <c r="RDZ75" s="131"/>
      <c r="REA75" s="131"/>
      <c r="REB75" s="131"/>
      <c r="REC75" s="131"/>
      <c r="RED75" s="131"/>
      <c r="REE75" s="131"/>
      <c r="REF75" s="131"/>
      <c r="REG75" s="131"/>
      <c r="REH75" s="131"/>
      <c r="REI75" s="131"/>
      <c r="REJ75" s="131"/>
      <c r="REK75" s="131"/>
      <c r="REL75" s="131"/>
      <c r="REM75" s="131"/>
      <c r="REN75" s="131"/>
      <c r="REO75" s="131"/>
      <c r="REP75" s="131"/>
      <c r="REQ75" s="131"/>
      <c r="RER75" s="131"/>
      <c r="RES75" s="131"/>
      <c r="RET75" s="131"/>
      <c r="REU75" s="131"/>
      <c r="REV75" s="131"/>
      <c r="REW75" s="131"/>
      <c r="REX75" s="131"/>
      <c r="REY75" s="131"/>
      <c r="REZ75" s="131"/>
      <c r="RFA75" s="131"/>
      <c r="RFB75" s="131"/>
      <c r="RFC75" s="131"/>
      <c r="RFD75" s="131"/>
      <c r="RFE75" s="131"/>
      <c r="RFF75" s="131"/>
      <c r="RFG75" s="131"/>
      <c r="RFH75" s="131"/>
      <c r="RFI75" s="131"/>
      <c r="RFJ75" s="131"/>
      <c r="RFK75" s="131"/>
      <c r="RFL75" s="131"/>
      <c r="RFM75" s="131"/>
      <c r="RFN75" s="131"/>
      <c r="RFO75" s="131"/>
      <c r="RFP75" s="131"/>
      <c r="RFQ75" s="131"/>
      <c r="RFR75" s="131"/>
      <c r="RFS75" s="131"/>
      <c r="RFT75" s="131"/>
      <c r="RFU75" s="131"/>
      <c r="RFV75" s="131"/>
      <c r="RFW75" s="131"/>
      <c r="RFX75" s="131"/>
      <c r="RFY75" s="131"/>
      <c r="RFZ75" s="131"/>
      <c r="RGA75" s="131"/>
      <c r="RGB75" s="131"/>
      <c r="RGC75" s="131"/>
      <c r="RGD75" s="131"/>
      <c r="RGE75" s="131"/>
      <c r="RGF75" s="131"/>
      <c r="RGG75" s="131"/>
      <c r="RGH75" s="131"/>
      <c r="RGI75" s="131"/>
      <c r="RGJ75" s="131"/>
      <c r="RGK75" s="131"/>
      <c r="RGL75" s="131"/>
      <c r="RGM75" s="131"/>
      <c r="RGN75" s="131"/>
      <c r="RGO75" s="131"/>
      <c r="RGP75" s="131"/>
      <c r="RGQ75" s="131"/>
      <c r="RGR75" s="131"/>
      <c r="RGS75" s="131"/>
      <c r="RGT75" s="131"/>
      <c r="RGU75" s="131"/>
      <c r="RGV75" s="131"/>
      <c r="RGW75" s="131"/>
      <c r="RGX75" s="131"/>
      <c r="RGY75" s="131"/>
      <c r="RGZ75" s="131"/>
      <c r="RHA75" s="131"/>
      <c r="RHB75" s="131"/>
      <c r="RHC75" s="131"/>
      <c r="RHD75" s="131"/>
      <c r="RHE75" s="131"/>
      <c r="RHF75" s="131"/>
      <c r="RHG75" s="131"/>
      <c r="RHH75" s="131"/>
      <c r="RHI75" s="131"/>
      <c r="RHJ75" s="131"/>
      <c r="RHK75" s="131"/>
      <c r="RHL75" s="131"/>
      <c r="RHM75" s="131"/>
      <c r="RHN75" s="131"/>
      <c r="RHO75" s="131"/>
      <c r="RHP75" s="131"/>
      <c r="RHQ75" s="131"/>
      <c r="RHR75" s="131"/>
      <c r="RHS75" s="131"/>
      <c r="RHT75" s="131"/>
      <c r="RHU75" s="131"/>
      <c r="RHV75" s="131"/>
      <c r="RHW75" s="131"/>
      <c r="RHX75" s="131"/>
      <c r="RHY75" s="131"/>
      <c r="RHZ75" s="131"/>
      <c r="RIA75" s="131"/>
      <c r="RIB75" s="131"/>
      <c r="RIC75" s="131"/>
      <c r="RID75" s="131"/>
      <c r="RIE75" s="131"/>
      <c r="RIF75" s="131"/>
      <c r="RIG75" s="131"/>
      <c r="RIH75" s="131"/>
      <c r="RII75" s="131"/>
      <c r="RIJ75" s="131"/>
      <c r="RIK75" s="131"/>
      <c r="RIL75" s="131"/>
      <c r="RIM75" s="131"/>
      <c r="RIN75" s="131"/>
      <c r="RIO75" s="131"/>
      <c r="RIP75" s="131"/>
      <c r="RIQ75" s="131"/>
      <c r="RIR75" s="131"/>
      <c r="RIS75" s="131"/>
      <c r="RIT75" s="131"/>
      <c r="RIU75" s="131"/>
      <c r="RIV75" s="131"/>
      <c r="RIW75" s="131"/>
      <c r="RIX75" s="131"/>
      <c r="RIY75" s="131"/>
      <c r="RIZ75" s="131"/>
      <c r="RJA75" s="131"/>
      <c r="RJB75" s="131"/>
      <c r="RJC75" s="131"/>
      <c r="RJD75" s="131"/>
      <c r="RJE75" s="131"/>
      <c r="RJF75" s="131"/>
      <c r="RJG75" s="131"/>
      <c r="RJH75" s="131"/>
      <c r="RJI75" s="131"/>
      <c r="RJJ75" s="131"/>
      <c r="RJK75" s="131"/>
      <c r="RJL75" s="131"/>
      <c r="RJM75" s="131"/>
      <c r="RJN75" s="131"/>
      <c r="RJO75" s="131"/>
      <c r="RJP75" s="131"/>
      <c r="RJQ75" s="131"/>
      <c r="RJR75" s="131"/>
      <c r="RJS75" s="131"/>
      <c r="RJT75" s="131"/>
      <c r="RJU75" s="131"/>
      <c r="RJV75" s="131"/>
      <c r="RJW75" s="131"/>
      <c r="RJX75" s="131"/>
      <c r="RJY75" s="131"/>
      <c r="RJZ75" s="131"/>
      <c r="RKA75" s="131"/>
      <c r="RKB75" s="131"/>
      <c r="RKC75" s="131"/>
      <c r="RKD75" s="131"/>
      <c r="RKE75" s="131"/>
      <c r="RKF75" s="131"/>
      <c r="RKG75" s="131"/>
      <c r="RKH75" s="131"/>
      <c r="RKI75" s="131"/>
      <c r="RKJ75" s="131"/>
      <c r="RKK75" s="131"/>
      <c r="RKL75" s="131"/>
      <c r="RKM75" s="131"/>
      <c r="RKN75" s="131"/>
      <c r="RKO75" s="131"/>
      <c r="RKP75" s="131"/>
      <c r="RKQ75" s="131"/>
      <c r="RKR75" s="131"/>
      <c r="RKS75" s="131"/>
      <c r="RKT75" s="131"/>
      <c r="RKU75" s="131"/>
      <c r="RKV75" s="131"/>
      <c r="RKW75" s="131"/>
      <c r="RKX75" s="131"/>
      <c r="RKY75" s="131"/>
      <c r="RKZ75" s="131"/>
      <c r="RLA75" s="131"/>
      <c r="RLB75" s="131"/>
      <c r="RLC75" s="131"/>
      <c r="RLD75" s="131"/>
      <c r="RLE75" s="131"/>
      <c r="RLF75" s="131"/>
      <c r="RLG75" s="131"/>
      <c r="RLH75" s="131"/>
      <c r="RLI75" s="131"/>
      <c r="RLJ75" s="131"/>
      <c r="RLK75" s="131"/>
      <c r="RLL75" s="131"/>
      <c r="RLM75" s="131"/>
      <c r="RLN75" s="131"/>
      <c r="RLO75" s="131"/>
      <c r="RLP75" s="131"/>
      <c r="RLQ75" s="131"/>
      <c r="RLR75" s="131"/>
      <c r="RLS75" s="131"/>
      <c r="RLT75" s="131"/>
      <c r="RLU75" s="131"/>
      <c r="RLV75" s="131"/>
      <c r="RLW75" s="131"/>
      <c r="RLX75" s="131"/>
      <c r="RLY75" s="131"/>
      <c r="RLZ75" s="131"/>
      <c r="RMA75" s="131"/>
      <c r="RMB75" s="131"/>
      <c r="RMC75" s="131"/>
      <c r="RMD75" s="131"/>
      <c r="RME75" s="131"/>
      <c r="RMF75" s="131"/>
      <c r="RMG75" s="131"/>
      <c r="RMH75" s="131"/>
      <c r="RMI75" s="131"/>
      <c r="RMJ75" s="131"/>
      <c r="RMK75" s="131"/>
      <c r="RML75" s="131"/>
      <c r="RMM75" s="131"/>
      <c r="RMN75" s="131"/>
      <c r="RMO75" s="131"/>
      <c r="RMP75" s="131"/>
      <c r="RMQ75" s="131"/>
      <c r="RMR75" s="131"/>
      <c r="RMS75" s="131"/>
      <c r="RMT75" s="131"/>
      <c r="RMU75" s="131"/>
      <c r="RMV75" s="131"/>
      <c r="RMW75" s="131"/>
      <c r="RMX75" s="131"/>
      <c r="RMY75" s="131"/>
      <c r="RMZ75" s="131"/>
      <c r="RNA75" s="131"/>
      <c r="RNB75" s="131"/>
      <c r="RNC75" s="131"/>
      <c r="RND75" s="131"/>
      <c r="RNE75" s="131"/>
      <c r="RNF75" s="131"/>
      <c r="RNG75" s="131"/>
      <c r="RNH75" s="131"/>
      <c r="RNI75" s="131"/>
      <c r="RNJ75" s="131"/>
      <c r="RNK75" s="131"/>
      <c r="RNL75" s="131"/>
      <c r="RNM75" s="131"/>
      <c r="RNN75" s="131"/>
      <c r="RNO75" s="131"/>
      <c r="RNP75" s="131"/>
      <c r="RNQ75" s="131"/>
      <c r="RNR75" s="131"/>
      <c r="RNS75" s="131"/>
      <c r="RNT75" s="131"/>
      <c r="RNU75" s="131"/>
      <c r="RNV75" s="131"/>
      <c r="RNW75" s="131"/>
      <c r="RNX75" s="131"/>
      <c r="RNY75" s="131"/>
      <c r="RNZ75" s="131"/>
      <c r="ROA75" s="131"/>
      <c r="ROB75" s="131"/>
      <c r="ROC75" s="131"/>
      <c r="ROD75" s="131"/>
      <c r="ROE75" s="131"/>
      <c r="ROF75" s="131"/>
      <c r="ROG75" s="131"/>
      <c r="ROH75" s="131"/>
      <c r="ROI75" s="131"/>
      <c r="ROJ75" s="131"/>
      <c r="ROK75" s="131"/>
      <c r="ROL75" s="131"/>
      <c r="ROM75" s="131"/>
      <c r="RON75" s="131"/>
      <c r="ROO75" s="131"/>
      <c r="ROP75" s="131"/>
      <c r="ROQ75" s="131"/>
      <c r="ROR75" s="131"/>
      <c r="ROS75" s="131"/>
      <c r="ROT75" s="131"/>
      <c r="ROU75" s="131"/>
      <c r="ROV75" s="131"/>
      <c r="ROW75" s="131"/>
      <c r="ROX75" s="131"/>
      <c r="ROY75" s="131"/>
      <c r="ROZ75" s="131"/>
      <c r="RPA75" s="131"/>
      <c r="RPB75" s="131"/>
      <c r="RPC75" s="131"/>
      <c r="RPD75" s="131"/>
      <c r="RPE75" s="131"/>
      <c r="RPF75" s="131"/>
      <c r="RPG75" s="131"/>
      <c r="RPH75" s="131"/>
      <c r="RPI75" s="131"/>
      <c r="RPJ75" s="131"/>
      <c r="RPK75" s="131"/>
      <c r="RPL75" s="131"/>
      <c r="RPM75" s="131"/>
      <c r="RPN75" s="131"/>
      <c r="RPO75" s="131"/>
      <c r="RPP75" s="131"/>
      <c r="RPQ75" s="131"/>
      <c r="RPR75" s="131"/>
      <c r="RPS75" s="131"/>
      <c r="RPT75" s="131"/>
      <c r="RPU75" s="131"/>
      <c r="RPV75" s="131"/>
      <c r="RPW75" s="131"/>
      <c r="RPX75" s="131"/>
      <c r="RPY75" s="131"/>
      <c r="RPZ75" s="131"/>
      <c r="RQA75" s="131"/>
      <c r="RQB75" s="131"/>
      <c r="RQC75" s="131"/>
      <c r="RQD75" s="131"/>
      <c r="RQE75" s="131"/>
      <c r="RQF75" s="131"/>
      <c r="RQG75" s="131"/>
      <c r="RQH75" s="131"/>
      <c r="RQI75" s="131"/>
      <c r="RQJ75" s="131"/>
      <c r="RQK75" s="131"/>
      <c r="RQL75" s="131"/>
      <c r="RQM75" s="131"/>
      <c r="RQN75" s="131"/>
      <c r="RQO75" s="131"/>
      <c r="RQP75" s="131"/>
      <c r="RQQ75" s="131"/>
      <c r="RQR75" s="131"/>
      <c r="RQS75" s="131"/>
      <c r="RQT75" s="131"/>
      <c r="RQU75" s="131"/>
      <c r="RQV75" s="131"/>
      <c r="RQW75" s="131"/>
      <c r="RQX75" s="131"/>
      <c r="RQY75" s="131"/>
      <c r="RQZ75" s="131"/>
      <c r="RRA75" s="131"/>
      <c r="RRB75" s="131"/>
      <c r="RRC75" s="131"/>
      <c r="RRD75" s="131"/>
      <c r="RRE75" s="131"/>
      <c r="RRF75" s="131"/>
      <c r="RRG75" s="131"/>
      <c r="RRH75" s="131"/>
      <c r="RRI75" s="131"/>
      <c r="RRJ75" s="131"/>
      <c r="RRK75" s="131"/>
      <c r="RRL75" s="131"/>
      <c r="RRM75" s="131"/>
      <c r="RRN75" s="131"/>
      <c r="RRO75" s="131"/>
      <c r="RRP75" s="131"/>
      <c r="RRQ75" s="131"/>
      <c r="RRR75" s="131"/>
      <c r="RRS75" s="131"/>
      <c r="RRT75" s="131"/>
      <c r="RRU75" s="131"/>
      <c r="RRV75" s="131"/>
      <c r="RRW75" s="131"/>
      <c r="RRX75" s="131"/>
      <c r="RRY75" s="131"/>
      <c r="RRZ75" s="131"/>
      <c r="RSA75" s="131"/>
      <c r="RSB75" s="131"/>
      <c r="RSC75" s="131"/>
      <c r="RSD75" s="131"/>
      <c r="RSE75" s="131"/>
      <c r="RSF75" s="131"/>
      <c r="RSG75" s="131"/>
      <c r="RSH75" s="131"/>
      <c r="RSI75" s="131"/>
      <c r="RSJ75" s="131"/>
      <c r="RSK75" s="131"/>
      <c r="RSL75" s="131"/>
      <c r="RSM75" s="131"/>
      <c r="RSN75" s="131"/>
      <c r="RSO75" s="131"/>
      <c r="RSP75" s="131"/>
      <c r="RSQ75" s="131"/>
      <c r="RSR75" s="131"/>
      <c r="RSS75" s="131"/>
      <c r="RST75" s="131"/>
      <c r="RSU75" s="131"/>
      <c r="RSV75" s="131"/>
      <c r="RSW75" s="131"/>
      <c r="RSX75" s="131"/>
      <c r="RSY75" s="131"/>
      <c r="RSZ75" s="131"/>
      <c r="RTA75" s="131"/>
      <c r="RTB75" s="131"/>
      <c r="RTC75" s="131"/>
      <c r="RTD75" s="131"/>
      <c r="RTE75" s="131"/>
      <c r="RTF75" s="131"/>
      <c r="RTG75" s="131"/>
      <c r="RTH75" s="131"/>
      <c r="RTI75" s="131"/>
      <c r="RTJ75" s="131"/>
      <c r="RTK75" s="131"/>
      <c r="RTL75" s="131"/>
      <c r="RTM75" s="131"/>
      <c r="RTN75" s="131"/>
      <c r="RTO75" s="131"/>
      <c r="RTP75" s="131"/>
      <c r="RTQ75" s="131"/>
      <c r="RTR75" s="131"/>
      <c r="RTS75" s="131"/>
      <c r="RTT75" s="131"/>
      <c r="RTU75" s="131"/>
      <c r="RTV75" s="131"/>
      <c r="RTW75" s="131"/>
      <c r="RTX75" s="131"/>
      <c r="RTY75" s="131"/>
      <c r="RTZ75" s="131"/>
      <c r="RUA75" s="131"/>
      <c r="RUB75" s="131"/>
      <c r="RUC75" s="131"/>
      <c r="RUD75" s="131"/>
      <c r="RUE75" s="131"/>
      <c r="RUF75" s="131"/>
      <c r="RUG75" s="131"/>
      <c r="RUH75" s="131"/>
      <c r="RUI75" s="131"/>
      <c r="RUJ75" s="131"/>
      <c r="RUK75" s="131"/>
      <c r="RUL75" s="131"/>
      <c r="RUM75" s="131"/>
      <c r="RUN75" s="131"/>
      <c r="RUO75" s="131"/>
      <c r="RUP75" s="131"/>
      <c r="RUQ75" s="131"/>
      <c r="RUR75" s="131"/>
      <c r="RUS75" s="131"/>
      <c r="RUT75" s="131"/>
      <c r="RUU75" s="131"/>
      <c r="RUV75" s="131"/>
      <c r="RUW75" s="131"/>
      <c r="RUX75" s="131"/>
      <c r="RUY75" s="131"/>
      <c r="RUZ75" s="131"/>
      <c r="RVA75" s="131"/>
      <c r="RVB75" s="131"/>
      <c r="RVC75" s="131"/>
      <c r="RVD75" s="131"/>
      <c r="RVE75" s="131"/>
      <c r="RVF75" s="131"/>
      <c r="RVG75" s="131"/>
      <c r="RVH75" s="131"/>
      <c r="RVI75" s="131"/>
      <c r="RVJ75" s="131"/>
      <c r="RVK75" s="131"/>
      <c r="RVL75" s="131"/>
      <c r="RVM75" s="131"/>
      <c r="RVN75" s="131"/>
      <c r="RVO75" s="131"/>
      <c r="RVP75" s="131"/>
      <c r="RVQ75" s="131"/>
      <c r="RVR75" s="131"/>
      <c r="RVS75" s="131"/>
      <c r="RVT75" s="131"/>
      <c r="RVU75" s="131"/>
      <c r="RVV75" s="131"/>
      <c r="RVW75" s="131"/>
      <c r="RVX75" s="131"/>
      <c r="RVY75" s="131"/>
      <c r="RVZ75" s="131"/>
      <c r="RWA75" s="131"/>
      <c r="RWB75" s="131"/>
      <c r="RWC75" s="131"/>
      <c r="RWD75" s="131"/>
      <c r="RWE75" s="131"/>
      <c r="RWF75" s="131"/>
      <c r="RWG75" s="131"/>
      <c r="RWH75" s="131"/>
      <c r="RWI75" s="131"/>
      <c r="RWJ75" s="131"/>
      <c r="RWK75" s="131"/>
      <c r="RWL75" s="131"/>
      <c r="RWM75" s="131"/>
      <c r="RWN75" s="131"/>
      <c r="RWO75" s="131"/>
      <c r="RWP75" s="131"/>
      <c r="RWQ75" s="131"/>
      <c r="RWR75" s="131"/>
      <c r="RWS75" s="131"/>
      <c r="RWT75" s="131"/>
      <c r="RWU75" s="131"/>
      <c r="RWV75" s="131"/>
      <c r="RWW75" s="131"/>
      <c r="RWX75" s="131"/>
      <c r="RWY75" s="131"/>
      <c r="RWZ75" s="131"/>
      <c r="RXA75" s="131"/>
      <c r="RXB75" s="131"/>
      <c r="RXC75" s="131"/>
      <c r="RXD75" s="131"/>
      <c r="RXE75" s="131"/>
      <c r="RXF75" s="131"/>
      <c r="RXG75" s="131"/>
      <c r="RXH75" s="131"/>
      <c r="RXI75" s="131"/>
      <c r="RXJ75" s="131"/>
      <c r="RXK75" s="131"/>
      <c r="RXL75" s="131"/>
      <c r="RXM75" s="131"/>
      <c r="RXN75" s="131"/>
      <c r="RXO75" s="131"/>
      <c r="RXP75" s="131"/>
      <c r="RXQ75" s="131"/>
      <c r="RXR75" s="131"/>
      <c r="RXS75" s="131"/>
      <c r="RXT75" s="131"/>
      <c r="RXU75" s="131"/>
      <c r="RXV75" s="131"/>
      <c r="RXW75" s="131"/>
      <c r="RXX75" s="131"/>
      <c r="RXY75" s="131"/>
      <c r="RXZ75" s="131"/>
      <c r="RYA75" s="131"/>
      <c r="RYB75" s="131"/>
      <c r="RYC75" s="131"/>
      <c r="RYD75" s="131"/>
      <c r="RYE75" s="131"/>
      <c r="RYF75" s="131"/>
      <c r="RYG75" s="131"/>
      <c r="RYH75" s="131"/>
      <c r="RYI75" s="131"/>
      <c r="RYJ75" s="131"/>
      <c r="RYK75" s="131"/>
      <c r="RYL75" s="131"/>
      <c r="RYM75" s="131"/>
      <c r="RYN75" s="131"/>
      <c r="RYO75" s="131"/>
      <c r="RYP75" s="131"/>
      <c r="RYQ75" s="131"/>
      <c r="RYR75" s="131"/>
      <c r="RYS75" s="131"/>
      <c r="RYT75" s="131"/>
      <c r="RYU75" s="131"/>
      <c r="RYV75" s="131"/>
      <c r="RYW75" s="131"/>
      <c r="RYX75" s="131"/>
      <c r="RYY75" s="131"/>
      <c r="RYZ75" s="131"/>
      <c r="RZA75" s="131"/>
      <c r="RZB75" s="131"/>
      <c r="RZC75" s="131"/>
      <c r="RZD75" s="131"/>
      <c r="RZE75" s="131"/>
      <c r="RZF75" s="131"/>
      <c r="RZG75" s="131"/>
      <c r="RZH75" s="131"/>
      <c r="RZI75" s="131"/>
      <c r="RZJ75" s="131"/>
      <c r="RZK75" s="131"/>
      <c r="RZL75" s="131"/>
      <c r="RZM75" s="131"/>
      <c r="RZN75" s="131"/>
      <c r="RZO75" s="131"/>
      <c r="RZP75" s="131"/>
      <c r="RZQ75" s="131"/>
      <c r="RZR75" s="131"/>
      <c r="RZS75" s="131"/>
      <c r="RZT75" s="131"/>
      <c r="RZU75" s="131"/>
      <c r="RZV75" s="131"/>
      <c r="RZW75" s="131"/>
      <c r="RZX75" s="131"/>
      <c r="RZY75" s="131"/>
      <c r="RZZ75" s="131"/>
      <c r="SAA75" s="131"/>
      <c r="SAB75" s="131"/>
      <c r="SAC75" s="131"/>
      <c r="SAD75" s="131"/>
      <c r="SAE75" s="131"/>
      <c r="SAF75" s="131"/>
      <c r="SAG75" s="131"/>
      <c r="SAH75" s="131"/>
      <c r="SAI75" s="131"/>
      <c r="SAJ75" s="131"/>
      <c r="SAK75" s="131"/>
      <c r="SAL75" s="131"/>
      <c r="SAM75" s="131"/>
      <c r="SAN75" s="131"/>
      <c r="SAO75" s="131"/>
      <c r="SAP75" s="131"/>
      <c r="SAQ75" s="131"/>
      <c r="SAR75" s="131"/>
      <c r="SAS75" s="131"/>
      <c r="SAT75" s="131"/>
      <c r="SAU75" s="131"/>
      <c r="SAV75" s="131"/>
      <c r="SAW75" s="131"/>
      <c r="SAX75" s="131"/>
      <c r="SAY75" s="131"/>
      <c r="SAZ75" s="131"/>
      <c r="SBA75" s="131"/>
      <c r="SBB75" s="131"/>
      <c r="SBC75" s="131"/>
      <c r="SBD75" s="131"/>
      <c r="SBE75" s="131"/>
      <c r="SBF75" s="131"/>
      <c r="SBG75" s="131"/>
      <c r="SBH75" s="131"/>
      <c r="SBI75" s="131"/>
      <c r="SBJ75" s="131"/>
      <c r="SBK75" s="131"/>
      <c r="SBL75" s="131"/>
      <c r="SBM75" s="131"/>
      <c r="SBN75" s="131"/>
      <c r="SBO75" s="131"/>
      <c r="SBP75" s="131"/>
      <c r="SBQ75" s="131"/>
      <c r="SBR75" s="131"/>
      <c r="SBS75" s="131"/>
      <c r="SBT75" s="131"/>
      <c r="SBU75" s="131"/>
      <c r="SBV75" s="131"/>
      <c r="SBW75" s="131"/>
      <c r="SBX75" s="131"/>
      <c r="SBY75" s="131"/>
      <c r="SBZ75" s="131"/>
      <c r="SCA75" s="131"/>
      <c r="SCB75" s="131"/>
      <c r="SCC75" s="131"/>
      <c r="SCD75" s="131"/>
      <c r="SCE75" s="131"/>
      <c r="SCF75" s="131"/>
      <c r="SCG75" s="131"/>
      <c r="SCH75" s="131"/>
      <c r="SCI75" s="131"/>
      <c r="SCJ75" s="131"/>
      <c r="SCK75" s="131"/>
      <c r="SCL75" s="131"/>
      <c r="SCM75" s="131"/>
      <c r="SCN75" s="131"/>
      <c r="SCO75" s="131"/>
      <c r="SCP75" s="131"/>
      <c r="SCQ75" s="131"/>
      <c r="SCR75" s="131"/>
      <c r="SCS75" s="131"/>
      <c r="SCT75" s="131"/>
      <c r="SCU75" s="131"/>
      <c r="SCV75" s="131"/>
      <c r="SCW75" s="131"/>
      <c r="SCX75" s="131"/>
      <c r="SCY75" s="131"/>
      <c r="SCZ75" s="131"/>
      <c r="SDA75" s="131"/>
      <c r="SDB75" s="131"/>
      <c r="SDC75" s="131"/>
      <c r="SDD75" s="131"/>
      <c r="SDE75" s="131"/>
      <c r="SDF75" s="131"/>
      <c r="SDG75" s="131"/>
      <c r="SDH75" s="131"/>
      <c r="SDI75" s="131"/>
      <c r="SDJ75" s="131"/>
      <c r="SDK75" s="131"/>
      <c r="SDL75" s="131"/>
      <c r="SDM75" s="131"/>
      <c r="SDN75" s="131"/>
      <c r="SDO75" s="131"/>
      <c r="SDP75" s="131"/>
      <c r="SDQ75" s="131"/>
      <c r="SDR75" s="131"/>
      <c r="SDS75" s="131"/>
      <c r="SDT75" s="131"/>
      <c r="SDU75" s="131"/>
      <c r="SDV75" s="131"/>
      <c r="SDW75" s="131"/>
      <c r="SDX75" s="131"/>
      <c r="SDY75" s="131"/>
      <c r="SDZ75" s="131"/>
      <c r="SEA75" s="131"/>
      <c r="SEB75" s="131"/>
      <c r="SEC75" s="131"/>
      <c r="SED75" s="131"/>
      <c r="SEE75" s="131"/>
      <c r="SEF75" s="131"/>
      <c r="SEG75" s="131"/>
      <c r="SEH75" s="131"/>
      <c r="SEI75" s="131"/>
      <c r="SEJ75" s="131"/>
      <c r="SEK75" s="131"/>
      <c r="SEL75" s="131"/>
      <c r="SEM75" s="131"/>
      <c r="SEN75" s="131"/>
      <c r="SEO75" s="131"/>
      <c r="SEP75" s="131"/>
      <c r="SEQ75" s="131"/>
      <c r="SER75" s="131"/>
      <c r="SES75" s="131"/>
      <c r="SET75" s="131"/>
      <c r="SEU75" s="131"/>
      <c r="SEV75" s="131"/>
      <c r="SEW75" s="131"/>
      <c r="SEX75" s="131"/>
      <c r="SEY75" s="131"/>
      <c r="SEZ75" s="131"/>
      <c r="SFA75" s="131"/>
      <c r="SFB75" s="131"/>
      <c r="SFC75" s="131"/>
      <c r="SFD75" s="131"/>
      <c r="SFE75" s="131"/>
      <c r="SFF75" s="131"/>
      <c r="SFG75" s="131"/>
      <c r="SFH75" s="131"/>
      <c r="SFI75" s="131"/>
      <c r="SFJ75" s="131"/>
      <c r="SFK75" s="131"/>
      <c r="SFL75" s="131"/>
      <c r="SFM75" s="131"/>
      <c r="SFN75" s="131"/>
      <c r="SFO75" s="131"/>
      <c r="SFP75" s="131"/>
      <c r="SFQ75" s="131"/>
      <c r="SFR75" s="131"/>
      <c r="SFS75" s="131"/>
      <c r="SFT75" s="131"/>
      <c r="SFU75" s="131"/>
      <c r="SFV75" s="131"/>
      <c r="SFW75" s="131"/>
      <c r="SFX75" s="131"/>
      <c r="SFY75" s="131"/>
      <c r="SFZ75" s="131"/>
      <c r="SGA75" s="131"/>
      <c r="SGB75" s="131"/>
      <c r="SGC75" s="131"/>
      <c r="SGD75" s="131"/>
      <c r="SGE75" s="131"/>
      <c r="SGF75" s="131"/>
      <c r="SGG75" s="131"/>
      <c r="SGH75" s="131"/>
      <c r="SGI75" s="131"/>
      <c r="SGJ75" s="131"/>
      <c r="SGK75" s="131"/>
      <c r="SGL75" s="131"/>
      <c r="SGM75" s="131"/>
      <c r="SGN75" s="131"/>
      <c r="SGO75" s="131"/>
      <c r="SGP75" s="131"/>
      <c r="SGQ75" s="131"/>
      <c r="SGR75" s="131"/>
      <c r="SGS75" s="131"/>
      <c r="SGT75" s="131"/>
      <c r="SGU75" s="131"/>
      <c r="SGV75" s="131"/>
      <c r="SGW75" s="131"/>
      <c r="SGX75" s="131"/>
      <c r="SGY75" s="131"/>
      <c r="SGZ75" s="131"/>
      <c r="SHA75" s="131"/>
      <c r="SHB75" s="131"/>
      <c r="SHC75" s="131"/>
      <c r="SHD75" s="131"/>
      <c r="SHE75" s="131"/>
      <c r="SHF75" s="131"/>
      <c r="SHG75" s="131"/>
      <c r="SHH75" s="131"/>
      <c r="SHI75" s="131"/>
      <c r="SHJ75" s="131"/>
      <c r="SHK75" s="131"/>
      <c r="SHL75" s="131"/>
      <c r="SHM75" s="131"/>
      <c r="SHN75" s="131"/>
      <c r="SHO75" s="131"/>
      <c r="SHP75" s="131"/>
      <c r="SHQ75" s="131"/>
      <c r="SHR75" s="131"/>
      <c r="SHS75" s="131"/>
      <c r="SHT75" s="131"/>
      <c r="SHU75" s="131"/>
      <c r="SHV75" s="131"/>
      <c r="SHW75" s="131"/>
      <c r="SHX75" s="131"/>
      <c r="SHY75" s="131"/>
      <c r="SHZ75" s="131"/>
      <c r="SIA75" s="131"/>
      <c r="SIB75" s="131"/>
      <c r="SIC75" s="131"/>
      <c r="SID75" s="131"/>
      <c r="SIE75" s="131"/>
      <c r="SIF75" s="131"/>
      <c r="SIG75" s="131"/>
      <c r="SIH75" s="131"/>
      <c r="SII75" s="131"/>
      <c r="SIJ75" s="131"/>
      <c r="SIK75" s="131"/>
      <c r="SIL75" s="131"/>
      <c r="SIM75" s="131"/>
      <c r="SIN75" s="131"/>
      <c r="SIO75" s="131"/>
      <c r="SIP75" s="131"/>
      <c r="SIQ75" s="131"/>
      <c r="SIR75" s="131"/>
      <c r="SIS75" s="131"/>
      <c r="SIT75" s="131"/>
      <c r="SIU75" s="131"/>
      <c r="SIV75" s="131"/>
      <c r="SIW75" s="131"/>
      <c r="SIX75" s="131"/>
      <c r="SIY75" s="131"/>
      <c r="SIZ75" s="131"/>
      <c r="SJA75" s="131"/>
      <c r="SJB75" s="131"/>
      <c r="SJC75" s="131"/>
      <c r="SJD75" s="131"/>
      <c r="SJE75" s="131"/>
      <c r="SJF75" s="131"/>
      <c r="SJG75" s="131"/>
      <c r="SJH75" s="131"/>
      <c r="SJI75" s="131"/>
      <c r="SJJ75" s="131"/>
      <c r="SJK75" s="131"/>
      <c r="SJL75" s="131"/>
      <c r="SJM75" s="131"/>
      <c r="SJN75" s="131"/>
      <c r="SJO75" s="131"/>
      <c r="SJP75" s="131"/>
      <c r="SJQ75" s="131"/>
      <c r="SJR75" s="131"/>
      <c r="SJS75" s="131"/>
      <c r="SJT75" s="131"/>
      <c r="SJU75" s="131"/>
      <c r="SJV75" s="131"/>
      <c r="SJW75" s="131"/>
      <c r="SJX75" s="131"/>
      <c r="SJY75" s="131"/>
      <c r="SJZ75" s="131"/>
      <c r="SKA75" s="131"/>
      <c r="SKB75" s="131"/>
      <c r="SKC75" s="131"/>
      <c r="SKD75" s="131"/>
      <c r="SKE75" s="131"/>
      <c r="SKF75" s="131"/>
      <c r="SKG75" s="131"/>
      <c r="SKH75" s="131"/>
      <c r="SKI75" s="131"/>
      <c r="SKJ75" s="131"/>
      <c r="SKK75" s="131"/>
      <c r="SKL75" s="131"/>
      <c r="SKM75" s="131"/>
      <c r="SKN75" s="131"/>
      <c r="SKO75" s="131"/>
      <c r="SKP75" s="131"/>
      <c r="SKQ75" s="131"/>
      <c r="SKR75" s="131"/>
      <c r="SKS75" s="131"/>
      <c r="SKT75" s="131"/>
      <c r="SKU75" s="131"/>
      <c r="SKV75" s="131"/>
      <c r="SKW75" s="131"/>
      <c r="SKX75" s="131"/>
      <c r="SKY75" s="131"/>
      <c r="SKZ75" s="131"/>
      <c r="SLA75" s="131"/>
      <c r="SLB75" s="131"/>
      <c r="SLC75" s="131"/>
      <c r="SLD75" s="131"/>
      <c r="SLE75" s="131"/>
      <c r="SLF75" s="131"/>
      <c r="SLG75" s="131"/>
      <c r="SLH75" s="131"/>
      <c r="SLI75" s="131"/>
      <c r="SLJ75" s="131"/>
      <c r="SLK75" s="131"/>
      <c r="SLL75" s="131"/>
      <c r="SLM75" s="131"/>
      <c r="SLN75" s="131"/>
      <c r="SLO75" s="131"/>
      <c r="SLP75" s="131"/>
      <c r="SLQ75" s="131"/>
      <c r="SLR75" s="131"/>
      <c r="SLS75" s="131"/>
      <c r="SLT75" s="131"/>
      <c r="SLU75" s="131"/>
      <c r="SLV75" s="131"/>
      <c r="SLW75" s="131"/>
      <c r="SLX75" s="131"/>
      <c r="SLY75" s="131"/>
      <c r="SLZ75" s="131"/>
      <c r="SMA75" s="131"/>
      <c r="SMB75" s="131"/>
      <c r="SMC75" s="131"/>
      <c r="SMD75" s="131"/>
      <c r="SME75" s="131"/>
      <c r="SMF75" s="131"/>
      <c r="SMG75" s="131"/>
      <c r="SMH75" s="131"/>
      <c r="SMI75" s="131"/>
      <c r="SMJ75" s="131"/>
      <c r="SMK75" s="131"/>
      <c r="SML75" s="131"/>
      <c r="SMM75" s="131"/>
      <c r="SMN75" s="131"/>
      <c r="SMO75" s="131"/>
      <c r="SMP75" s="131"/>
      <c r="SMQ75" s="131"/>
      <c r="SMR75" s="131"/>
      <c r="SMS75" s="131"/>
      <c r="SMT75" s="131"/>
      <c r="SMU75" s="131"/>
      <c r="SMV75" s="131"/>
      <c r="SMW75" s="131"/>
      <c r="SMX75" s="131"/>
      <c r="SMY75" s="131"/>
      <c r="SMZ75" s="131"/>
      <c r="SNA75" s="131"/>
      <c r="SNB75" s="131"/>
      <c r="SNC75" s="131"/>
      <c r="SND75" s="131"/>
      <c r="SNE75" s="131"/>
      <c r="SNF75" s="131"/>
      <c r="SNG75" s="131"/>
      <c r="SNH75" s="131"/>
      <c r="SNI75" s="131"/>
      <c r="SNJ75" s="131"/>
      <c r="SNK75" s="131"/>
      <c r="SNL75" s="131"/>
      <c r="SNM75" s="131"/>
      <c r="SNN75" s="131"/>
      <c r="SNO75" s="131"/>
      <c r="SNP75" s="131"/>
      <c r="SNQ75" s="131"/>
      <c r="SNR75" s="131"/>
      <c r="SNS75" s="131"/>
      <c r="SNT75" s="131"/>
      <c r="SNU75" s="131"/>
      <c r="SNV75" s="131"/>
      <c r="SNW75" s="131"/>
      <c r="SNX75" s="131"/>
      <c r="SNY75" s="131"/>
      <c r="SNZ75" s="131"/>
      <c r="SOA75" s="131"/>
      <c r="SOB75" s="131"/>
      <c r="SOC75" s="131"/>
      <c r="SOD75" s="131"/>
      <c r="SOE75" s="131"/>
      <c r="SOF75" s="131"/>
      <c r="SOG75" s="131"/>
      <c r="SOH75" s="131"/>
      <c r="SOI75" s="131"/>
      <c r="SOJ75" s="131"/>
      <c r="SOK75" s="131"/>
      <c r="SOL75" s="131"/>
      <c r="SOM75" s="131"/>
      <c r="SON75" s="131"/>
      <c r="SOO75" s="131"/>
      <c r="SOP75" s="131"/>
      <c r="SOQ75" s="131"/>
      <c r="SOR75" s="131"/>
      <c r="SOS75" s="131"/>
      <c r="SOT75" s="131"/>
      <c r="SOU75" s="131"/>
      <c r="SOV75" s="131"/>
      <c r="SOW75" s="131"/>
      <c r="SOX75" s="131"/>
      <c r="SOY75" s="131"/>
      <c r="SOZ75" s="131"/>
      <c r="SPA75" s="131"/>
      <c r="SPB75" s="131"/>
      <c r="SPC75" s="131"/>
      <c r="SPD75" s="131"/>
      <c r="SPE75" s="131"/>
      <c r="SPF75" s="131"/>
      <c r="SPG75" s="131"/>
      <c r="SPH75" s="131"/>
      <c r="SPI75" s="131"/>
      <c r="SPJ75" s="131"/>
      <c r="SPK75" s="131"/>
      <c r="SPL75" s="131"/>
      <c r="SPM75" s="131"/>
      <c r="SPN75" s="131"/>
      <c r="SPO75" s="131"/>
      <c r="SPP75" s="131"/>
      <c r="SPQ75" s="131"/>
      <c r="SPR75" s="131"/>
      <c r="SPS75" s="131"/>
      <c r="SPT75" s="131"/>
      <c r="SPU75" s="131"/>
      <c r="SPV75" s="131"/>
      <c r="SPW75" s="131"/>
      <c r="SPX75" s="131"/>
      <c r="SPY75" s="131"/>
      <c r="SPZ75" s="131"/>
      <c r="SQA75" s="131"/>
      <c r="SQB75" s="131"/>
      <c r="SQC75" s="131"/>
      <c r="SQD75" s="131"/>
      <c r="SQE75" s="131"/>
      <c r="SQF75" s="131"/>
      <c r="SQG75" s="131"/>
      <c r="SQH75" s="131"/>
      <c r="SQI75" s="131"/>
      <c r="SQJ75" s="131"/>
      <c r="SQK75" s="131"/>
      <c r="SQL75" s="131"/>
      <c r="SQM75" s="131"/>
      <c r="SQN75" s="131"/>
      <c r="SQO75" s="131"/>
      <c r="SQP75" s="131"/>
      <c r="SQQ75" s="131"/>
      <c r="SQR75" s="131"/>
      <c r="SQS75" s="131"/>
      <c r="SQT75" s="131"/>
      <c r="SQU75" s="131"/>
      <c r="SQV75" s="131"/>
      <c r="SQW75" s="131"/>
      <c r="SQX75" s="131"/>
      <c r="SQY75" s="131"/>
      <c r="SQZ75" s="131"/>
      <c r="SRA75" s="131"/>
      <c r="SRB75" s="131"/>
      <c r="SRC75" s="131"/>
      <c r="SRD75" s="131"/>
      <c r="SRE75" s="131"/>
      <c r="SRF75" s="131"/>
      <c r="SRG75" s="131"/>
      <c r="SRH75" s="131"/>
      <c r="SRI75" s="131"/>
      <c r="SRJ75" s="131"/>
      <c r="SRK75" s="131"/>
      <c r="SRL75" s="131"/>
      <c r="SRM75" s="131"/>
      <c r="SRN75" s="131"/>
      <c r="SRO75" s="131"/>
      <c r="SRP75" s="131"/>
      <c r="SRQ75" s="131"/>
      <c r="SRR75" s="131"/>
      <c r="SRS75" s="131"/>
      <c r="SRT75" s="131"/>
      <c r="SRU75" s="131"/>
      <c r="SRV75" s="131"/>
      <c r="SRW75" s="131"/>
      <c r="SRX75" s="131"/>
      <c r="SRY75" s="131"/>
      <c r="SRZ75" s="131"/>
      <c r="SSA75" s="131"/>
      <c r="SSB75" s="131"/>
      <c r="SSC75" s="131"/>
      <c r="SSD75" s="131"/>
      <c r="SSE75" s="131"/>
      <c r="SSF75" s="131"/>
      <c r="SSG75" s="131"/>
      <c r="SSH75" s="131"/>
      <c r="SSI75" s="131"/>
      <c r="SSJ75" s="131"/>
      <c r="SSK75" s="131"/>
      <c r="SSL75" s="131"/>
      <c r="SSM75" s="131"/>
      <c r="SSN75" s="131"/>
      <c r="SSO75" s="131"/>
      <c r="SSP75" s="131"/>
      <c r="SSQ75" s="131"/>
      <c r="SSR75" s="131"/>
      <c r="SSS75" s="131"/>
      <c r="SST75" s="131"/>
      <c r="SSU75" s="131"/>
      <c r="SSV75" s="131"/>
      <c r="SSW75" s="131"/>
      <c r="SSX75" s="131"/>
      <c r="SSY75" s="131"/>
      <c r="SSZ75" s="131"/>
      <c r="STA75" s="131"/>
      <c r="STB75" s="131"/>
      <c r="STC75" s="131"/>
      <c r="STD75" s="131"/>
      <c r="STE75" s="131"/>
      <c r="STF75" s="131"/>
      <c r="STG75" s="131"/>
      <c r="STH75" s="131"/>
      <c r="STI75" s="131"/>
      <c r="STJ75" s="131"/>
      <c r="STK75" s="131"/>
      <c r="STL75" s="131"/>
      <c r="STM75" s="131"/>
      <c r="STN75" s="131"/>
      <c r="STO75" s="131"/>
      <c r="STP75" s="131"/>
      <c r="STQ75" s="131"/>
      <c r="STR75" s="131"/>
      <c r="STS75" s="131"/>
      <c r="STT75" s="131"/>
      <c r="STU75" s="131"/>
      <c r="STV75" s="131"/>
      <c r="STW75" s="131"/>
      <c r="STX75" s="131"/>
      <c r="STY75" s="131"/>
      <c r="STZ75" s="131"/>
      <c r="SUA75" s="131"/>
      <c r="SUB75" s="131"/>
      <c r="SUC75" s="131"/>
      <c r="SUD75" s="131"/>
      <c r="SUE75" s="131"/>
      <c r="SUF75" s="131"/>
      <c r="SUG75" s="131"/>
      <c r="SUH75" s="131"/>
      <c r="SUI75" s="131"/>
      <c r="SUJ75" s="131"/>
      <c r="SUK75" s="131"/>
      <c r="SUL75" s="131"/>
      <c r="SUM75" s="131"/>
      <c r="SUN75" s="131"/>
      <c r="SUO75" s="131"/>
      <c r="SUP75" s="131"/>
      <c r="SUQ75" s="131"/>
      <c r="SUR75" s="131"/>
      <c r="SUS75" s="131"/>
      <c r="SUT75" s="131"/>
      <c r="SUU75" s="131"/>
      <c r="SUV75" s="131"/>
      <c r="SUW75" s="131"/>
      <c r="SUX75" s="131"/>
      <c r="SUY75" s="131"/>
      <c r="SUZ75" s="131"/>
      <c r="SVA75" s="131"/>
      <c r="SVB75" s="131"/>
      <c r="SVC75" s="131"/>
      <c r="SVD75" s="131"/>
      <c r="SVE75" s="131"/>
      <c r="SVF75" s="131"/>
      <c r="SVG75" s="131"/>
      <c r="SVH75" s="131"/>
      <c r="SVI75" s="131"/>
      <c r="SVJ75" s="131"/>
      <c r="SVK75" s="131"/>
      <c r="SVL75" s="131"/>
      <c r="SVM75" s="131"/>
      <c r="SVN75" s="131"/>
      <c r="SVO75" s="131"/>
      <c r="SVP75" s="131"/>
      <c r="SVQ75" s="131"/>
      <c r="SVR75" s="131"/>
      <c r="SVS75" s="131"/>
      <c r="SVT75" s="131"/>
      <c r="SVU75" s="131"/>
      <c r="SVV75" s="131"/>
      <c r="SVW75" s="131"/>
      <c r="SVX75" s="131"/>
      <c r="SVY75" s="131"/>
      <c r="SVZ75" s="131"/>
      <c r="SWA75" s="131"/>
      <c r="SWB75" s="131"/>
      <c r="SWC75" s="131"/>
      <c r="SWD75" s="131"/>
      <c r="SWE75" s="131"/>
      <c r="SWF75" s="131"/>
      <c r="SWG75" s="131"/>
      <c r="SWH75" s="131"/>
      <c r="SWI75" s="131"/>
      <c r="SWJ75" s="131"/>
      <c r="SWK75" s="131"/>
      <c r="SWL75" s="131"/>
      <c r="SWM75" s="131"/>
      <c r="SWN75" s="131"/>
      <c r="SWO75" s="131"/>
      <c r="SWP75" s="131"/>
      <c r="SWQ75" s="131"/>
      <c r="SWR75" s="131"/>
      <c r="SWS75" s="131"/>
      <c r="SWT75" s="131"/>
      <c r="SWU75" s="131"/>
      <c r="SWV75" s="131"/>
      <c r="SWW75" s="131"/>
      <c r="SWX75" s="131"/>
      <c r="SWY75" s="131"/>
      <c r="SWZ75" s="131"/>
      <c r="SXA75" s="131"/>
      <c r="SXB75" s="131"/>
      <c r="SXC75" s="131"/>
      <c r="SXD75" s="131"/>
      <c r="SXE75" s="131"/>
      <c r="SXF75" s="131"/>
      <c r="SXG75" s="131"/>
      <c r="SXH75" s="131"/>
      <c r="SXI75" s="131"/>
      <c r="SXJ75" s="131"/>
      <c r="SXK75" s="131"/>
      <c r="SXL75" s="131"/>
      <c r="SXM75" s="131"/>
      <c r="SXN75" s="131"/>
      <c r="SXO75" s="131"/>
      <c r="SXP75" s="131"/>
      <c r="SXQ75" s="131"/>
      <c r="SXR75" s="131"/>
      <c r="SXS75" s="131"/>
      <c r="SXT75" s="131"/>
      <c r="SXU75" s="131"/>
      <c r="SXV75" s="131"/>
      <c r="SXW75" s="131"/>
      <c r="SXX75" s="131"/>
      <c r="SXY75" s="131"/>
      <c r="SXZ75" s="131"/>
      <c r="SYA75" s="131"/>
      <c r="SYB75" s="131"/>
      <c r="SYC75" s="131"/>
      <c r="SYD75" s="131"/>
      <c r="SYE75" s="131"/>
      <c r="SYF75" s="131"/>
      <c r="SYG75" s="131"/>
      <c r="SYH75" s="131"/>
      <c r="SYI75" s="131"/>
      <c r="SYJ75" s="131"/>
      <c r="SYK75" s="131"/>
      <c r="SYL75" s="131"/>
      <c r="SYM75" s="131"/>
      <c r="SYN75" s="131"/>
      <c r="SYO75" s="131"/>
      <c r="SYP75" s="131"/>
      <c r="SYQ75" s="131"/>
      <c r="SYR75" s="131"/>
      <c r="SYS75" s="131"/>
      <c r="SYT75" s="131"/>
      <c r="SYU75" s="131"/>
      <c r="SYV75" s="131"/>
      <c r="SYW75" s="131"/>
      <c r="SYX75" s="131"/>
      <c r="SYY75" s="131"/>
      <c r="SYZ75" s="131"/>
      <c r="SZA75" s="131"/>
      <c r="SZB75" s="131"/>
      <c r="SZC75" s="131"/>
      <c r="SZD75" s="131"/>
      <c r="SZE75" s="131"/>
      <c r="SZF75" s="131"/>
      <c r="SZG75" s="131"/>
      <c r="SZH75" s="131"/>
      <c r="SZI75" s="131"/>
      <c r="SZJ75" s="131"/>
      <c r="SZK75" s="131"/>
      <c r="SZL75" s="131"/>
      <c r="SZM75" s="131"/>
      <c r="SZN75" s="131"/>
      <c r="SZO75" s="131"/>
      <c r="SZP75" s="131"/>
      <c r="SZQ75" s="131"/>
      <c r="SZR75" s="131"/>
      <c r="SZS75" s="131"/>
      <c r="SZT75" s="131"/>
      <c r="SZU75" s="131"/>
      <c r="SZV75" s="131"/>
      <c r="SZW75" s="131"/>
      <c r="SZX75" s="131"/>
      <c r="SZY75" s="131"/>
      <c r="SZZ75" s="131"/>
      <c r="TAA75" s="131"/>
      <c r="TAB75" s="131"/>
      <c r="TAC75" s="131"/>
      <c r="TAD75" s="131"/>
      <c r="TAE75" s="131"/>
      <c r="TAF75" s="131"/>
      <c r="TAG75" s="131"/>
      <c r="TAH75" s="131"/>
      <c r="TAI75" s="131"/>
      <c r="TAJ75" s="131"/>
      <c r="TAK75" s="131"/>
      <c r="TAL75" s="131"/>
      <c r="TAM75" s="131"/>
      <c r="TAN75" s="131"/>
      <c r="TAO75" s="131"/>
      <c r="TAP75" s="131"/>
      <c r="TAQ75" s="131"/>
      <c r="TAR75" s="131"/>
      <c r="TAS75" s="131"/>
      <c r="TAT75" s="131"/>
      <c r="TAU75" s="131"/>
      <c r="TAV75" s="131"/>
      <c r="TAW75" s="131"/>
      <c r="TAX75" s="131"/>
      <c r="TAY75" s="131"/>
      <c r="TAZ75" s="131"/>
      <c r="TBA75" s="131"/>
      <c r="TBB75" s="131"/>
      <c r="TBC75" s="131"/>
      <c r="TBD75" s="131"/>
      <c r="TBE75" s="131"/>
      <c r="TBF75" s="131"/>
      <c r="TBG75" s="131"/>
      <c r="TBH75" s="131"/>
      <c r="TBI75" s="131"/>
      <c r="TBJ75" s="131"/>
      <c r="TBK75" s="131"/>
      <c r="TBL75" s="131"/>
      <c r="TBM75" s="131"/>
      <c r="TBN75" s="131"/>
      <c r="TBO75" s="131"/>
      <c r="TBP75" s="131"/>
      <c r="TBQ75" s="131"/>
      <c r="TBR75" s="131"/>
      <c r="TBS75" s="131"/>
      <c r="TBT75" s="131"/>
      <c r="TBU75" s="131"/>
      <c r="TBV75" s="131"/>
      <c r="TBW75" s="131"/>
      <c r="TBX75" s="131"/>
      <c r="TBY75" s="131"/>
      <c r="TBZ75" s="131"/>
      <c r="TCA75" s="131"/>
      <c r="TCB75" s="131"/>
      <c r="TCC75" s="131"/>
      <c r="TCD75" s="131"/>
      <c r="TCE75" s="131"/>
      <c r="TCF75" s="131"/>
      <c r="TCG75" s="131"/>
      <c r="TCH75" s="131"/>
      <c r="TCI75" s="131"/>
      <c r="TCJ75" s="131"/>
      <c r="TCK75" s="131"/>
      <c r="TCL75" s="131"/>
      <c r="TCM75" s="131"/>
      <c r="TCN75" s="131"/>
      <c r="TCO75" s="131"/>
      <c r="TCP75" s="131"/>
      <c r="TCQ75" s="131"/>
      <c r="TCR75" s="131"/>
      <c r="TCS75" s="131"/>
      <c r="TCT75" s="131"/>
      <c r="TCU75" s="131"/>
      <c r="TCV75" s="131"/>
      <c r="TCW75" s="131"/>
      <c r="TCX75" s="131"/>
      <c r="TCY75" s="131"/>
      <c r="TCZ75" s="131"/>
      <c r="TDA75" s="131"/>
      <c r="TDB75" s="131"/>
      <c r="TDC75" s="131"/>
      <c r="TDD75" s="131"/>
      <c r="TDE75" s="131"/>
      <c r="TDF75" s="131"/>
      <c r="TDG75" s="131"/>
      <c r="TDH75" s="131"/>
      <c r="TDI75" s="131"/>
      <c r="TDJ75" s="131"/>
      <c r="TDK75" s="131"/>
      <c r="TDL75" s="131"/>
      <c r="TDM75" s="131"/>
      <c r="TDN75" s="131"/>
      <c r="TDO75" s="131"/>
      <c r="TDP75" s="131"/>
      <c r="TDQ75" s="131"/>
      <c r="TDR75" s="131"/>
      <c r="TDS75" s="131"/>
      <c r="TDT75" s="131"/>
      <c r="TDU75" s="131"/>
      <c r="TDV75" s="131"/>
      <c r="TDW75" s="131"/>
      <c r="TDX75" s="131"/>
      <c r="TDY75" s="131"/>
      <c r="TDZ75" s="131"/>
      <c r="TEA75" s="131"/>
      <c r="TEB75" s="131"/>
      <c r="TEC75" s="131"/>
      <c r="TED75" s="131"/>
      <c r="TEE75" s="131"/>
      <c r="TEF75" s="131"/>
      <c r="TEG75" s="131"/>
      <c r="TEH75" s="131"/>
      <c r="TEI75" s="131"/>
      <c r="TEJ75" s="131"/>
      <c r="TEK75" s="131"/>
      <c r="TEL75" s="131"/>
      <c r="TEM75" s="131"/>
      <c r="TEN75" s="131"/>
      <c r="TEO75" s="131"/>
      <c r="TEP75" s="131"/>
      <c r="TEQ75" s="131"/>
      <c r="TER75" s="131"/>
      <c r="TES75" s="131"/>
      <c r="TET75" s="131"/>
      <c r="TEU75" s="131"/>
      <c r="TEV75" s="131"/>
      <c r="TEW75" s="131"/>
      <c r="TEX75" s="131"/>
      <c r="TEY75" s="131"/>
      <c r="TEZ75" s="131"/>
      <c r="TFA75" s="131"/>
      <c r="TFB75" s="131"/>
      <c r="TFC75" s="131"/>
      <c r="TFD75" s="131"/>
      <c r="TFE75" s="131"/>
      <c r="TFF75" s="131"/>
      <c r="TFG75" s="131"/>
      <c r="TFH75" s="131"/>
      <c r="TFI75" s="131"/>
      <c r="TFJ75" s="131"/>
      <c r="TFK75" s="131"/>
      <c r="TFL75" s="131"/>
      <c r="TFM75" s="131"/>
      <c r="TFN75" s="131"/>
      <c r="TFO75" s="131"/>
      <c r="TFP75" s="131"/>
      <c r="TFQ75" s="131"/>
      <c r="TFR75" s="131"/>
      <c r="TFS75" s="131"/>
      <c r="TFT75" s="131"/>
      <c r="TFU75" s="131"/>
      <c r="TFV75" s="131"/>
      <c r="TFW75" s="131"/>
      <c r="TFX75" s="131"/>
      <c r="TFY75" s="131"/>
      <c r="TFZ75" s="131"/>
      <c r="TGA75" s="131"/>
      <c r="TGB75" s="131"/>
      <c r="TGC75" s="131"/>
      <c r="TGD75" s="131"/>
      <c r="TGE75" s="131"/>
      <c r="TGF75" s="131"/>
      <c r="TGG75" s="131"/>
      <c r="TGH75" s="131"/>
      <c r="TGI75" s="131"/>
      <c r="TGJ75" s="131"/>
      <c r="TGK75" s="131"/>
      <c r="TGL75" s="131"/>
      <c r="TGM75" s="131"/>
      <c r="TGN75" s="131"/>
      <c r="TGO75" s="131"/>
      <c r="TGP75" s="131"/>
      <c r="TGQ75" s="131"/>
      <c r="TGR75" s="131"/>
      <c r="TGS75" s="131"/>
      <c r="TGT75" s="131"/>
      <c r="TGU75" s="131"/>
      <c r="TGV75" s="131"/>
      <c r="TGW75" s="131"/>
      <c r="TGX75" s="131"/>
      <c r="TGY75" s="131"/>
      <c r="TGZ75" s="131"/>
      <c r="THA75" s="131"/>
      <c r="THB75" s="131"/>
      <c r="THC75" s="131"/>
      <c r="THD75" s="131"/>
      <c r="THE75" s="131"/>
      <c r="THF75" s="131"/>
      <c r="THG75" s="131"/>
      <c r="THH75" s="131"/>
      <c r="THI75" s="131"/>
      <c r="THJ75" s="131"/>
      <c r="THK75" s="131"/>
      <c r="THL75" s="131"/>
      <c r="THM75" s="131"/>
      <c r="THN75" s="131"/>
      <c r="THO75" s="131"/>
      <c r="THP75" s="131"/>
      <c r="THQ75" s="131"/>
      <c r="THR75" s="131"/>
      <c r="THS75" s="131"/>
      <c r="THT75" s="131"/>
      <c r="THU75" s="131"/>
      <c r="THV75" s="131"/>
      <c r="THW75" s="131"/>
      <c r="THX75" s="131"/>
      <c r="THY75" s="131"/>
      <c r="THZ75" s="131"/>
      <c r="TIA75" s="131"/>
      <c r="TIB75" s="131"/>
      <c r="TIC75" s="131"/>
      <c r="TID75" s="131"/>
      <c r="TIE75" s="131"/>
      <c r="TIF75" s="131"/>
      <c r="TIG75" s="131"/>
      <c r="TIH75" s="131"/>
      <c r="TII75" s="131"/>
      <c r="TIJ75" s="131"/>
      <c r="TIK75" s="131"/>
      <c r="TIL75" s="131"/>
      <c r="TIM75" s="131"/>
      <c r="TIN75" s="131"/>
      <c r="TIO75" s="131"/>
      <c r="TIP75" s="131"/>
      <c r="TIQ75" s="131"/>
      <c r="TIR75" s="131"/>
      <c r="TIS75" s="131"/>
      <c r="TIT75" s="131"/>
      <c r="TIU75" s="131"/>
      <c r="TIV75" s="131"/>
      <c r="TIW75" s="131"/>
      <c r="TIX75" s="131"/>
      <c r="TIY75" s="131"/>
      <c r="TIZ75" s="131"/>
      <c r="TJA75" s="131"/>
      <c r="TJB75" s="131"/>
      <c r="TJC75" s="131"/>
      <c r="TJD75" s="131"/>
      <c r="TJE75" s="131"/>
      <c r="TJF75" s="131"/>
      <c r="TJG75" s="131"/>
      <c r="TJH75" s="131"/>
      <c r="TJI75" s="131"/>
      <c r="TJJ75" s="131"/>
      <c r="TJK75" s="131"/>
      <c r="TJL75" s="131"/>
      <c r="TJM75" s="131"/>
      <c r="TJN75" s="131"/>
      <c r="TJO75" s="131"/>
      <c r="TJP75" s="131"/>
      <c r="TJQ75" s="131"/>
      <c r="TJR75" s="131"/>
      <c r="TJS75" s="131"/>
      <c r="TJT75" s="131"/>
      <c r="TJU75" s="131"/>
      <c r="TJV75" s="131"/>
      <c r="TJW75" s="131"/>
      <c r="TJX75" s="131"/>
      <c r="TJY75" s="131"/>
      <c r="TJZ75" s="131"/>
      <c r="TKA75" s="131"/>
      <c r="TKB75" s="131"/>
      <c r="TKC75" s="131"/>
      <c r="TKD75" s="131"/>
      <c r="TKE75" s="131"/>
      <c r="TKF75" s="131"/>
      <c r="TKG75" s="131"/>
      <c r="TKH75" s="131"/>
      <c r="TKI75" s="131"/>
      <c r="TKJ75" s="131"/>
      <c r="TKK75" s="131"/>
      <c r="TKL75" s="131"/>
      <c r="TKM75" s="131"/>
      <c r="TKN75" s="131"/>
      <c r="TKO75" s="131"/>
      <c r="TKP75" s="131"/>
      <c r="TKQ75" s="131"/>
      <c r="TKR75" s="131"/>
      <c r="TKS75" s="131"/>
      <c r="TKT75" s="131"/>
      <c r="TKU75" s="131"/>
      <c r="TKV75" s="131"/>
      <c r="TKW75" s="131"/>
      <c r="TKX75" s="131"/>
      <c r="TKY75" s="131"/>
      <c r="TKZ75" s="131"/>
      <c r="TLA75" s="131"/>
      <c r="TLB75" s="131"/>
      <c r="TLC75" s="131"/>
      <c r="TLD75" s="131"/>
      <c r="TLE75" s="131"/>
      <c r="TLF75" s="131"/>
      <c r="TLG75" s="131"/>
      <c r="TLH75" s="131"/>
      <c r="TLI75" s="131"/>
      <c r="TLJ75" s="131"/>
      <c r="TLK75" s="131"/>
      <c r="TLL75" s="131"/>
      <c r="TLM75" s="131"/>
      <c r="TLN75" s="131"/>
      <c r="TLO75" s="131"/>
      <c r="TLP75" s="131"/>
      <c r="TLQ75" s="131"/>
      <c r="TLR75" s="131"/>
      <c r="TLS75" s="131"/>
      <c r="TLT75" s="131"/>
      <c r="TLU75" s="131"/>
      <c r="TLV75" s="131"/>
      <c r="TLW75" s="131"/>
      <c r="TLX75" s="131"/>
      <c r="TLY75" s="131"/>
      <c r="TLZ75" s="131"/>
      <c r="TMA75" s="131"/>
      <c r="TMB75" s="131"/>
      <c r="TMC75" s="131"/>
      <c r="TMD75" s="131"/>
      <c r="TME75" s="131"/>
      <c r="TMF75" s="131"/>
      <c r="TMG75" s="131"/>
      <c r="TMH75" s="131"/>
      <c r="TMI75" s="131"/>
      <c r="TMJ75" s="131"/>
      <c r="TMK75" s="131"/>
      <c r="TML75" s="131"/>
      <c r="TMM75" s="131"/>
      <c r="TMN75" s="131"/>
      <c r="TMO75" s="131"/>
      <c r="TMP75" s="131"/>
      <c r="TMQ75" s="131"/>
      <c r="TMR75" s="131"/>
      <c r="TMS75" s="131"/>
      <c r="TMT75" s="131"/>
      <c r="TMU75" s="131"/>
      <c r="TMV75" s="131"/>
      <c r="TMW75" s="131"/>
      <c r="TMX75" s="131"/>
      <c r="TMY75" s="131"/>
      <c r="TMZ75" s="131"/>
      <c r="TNA75" s="131"/>
      <c r="TNB75" s="131"/>
      <c r="TNC75" s="131"/>
      <c r="TND75" s="131"/>
      <c r="TNE75" s="131"/>
      <c r="TNF75" s="131"/>
      <c r="TNG75" s="131"/>
      <c r="TNH75" s="131"/>
      <c r="TNI75" s="131"/>
      <c r="TNJ75" s="131"/>
      <c r="TNK75" s="131"/>
      <c r="TNL75" s="131"/>
      <c r="TNM75" s="131"/>
      <c r="TNN75" s="131"/>
      <c r="TNO75" s="131"/>
      <c r="TNP75" s="131"/>
      <c r="TNQ75" s="131"/>
      <c r="TNR75" s="131"/>
      <c r="TNS75" s="131"/>
      <c r="TNT75" s="131"/>
      <c r="TNU75" s="131"/>
      <c r="TNV75" s="131"/>
      <c r="TNW75" s="131"/>
      <c r="TNX75" s="131"/>
      <c r="TNY75" s="131"/>
      <c r="TNZ75" s="131"/>
      <c r="TOA75" s="131"/>
      <c r="TOB75" s="131"/>
      <c r="TOC75" s="131"/>
      <c r="TOD75" s="131"/>
      <c r="TOE75" s="131"/>
      <c r="TOF75" s="131"/>
      <c r="TOG75" s="131"/>
      <c r="TOH75" s="131"/>
      <c r="TOI75" s="131"/>
      <c r="TOJ75" s="131"/>
      <c r="TOK75" s="131"/>
      <c r="TOL75" s="131"/>
      <c r="TOM75" s="131"/>
      <c r="TON75" s="131"/>
      <c r="TOO75" s="131"/>
      <c r="TOP75" s="131"/>
      <c r="TOQ75" s="131"/>
      <c r="TOR75" s="131"/>
      <c r="TOS75" s="131"/>
      <c r="TOT75" s="131"/>
      <c r="TOU75" s="131"/>
      <c r="TOV75" s="131"/>
      <c r="TOW75" s="131"/>
      <c r="TOX75" s="131"/>
      <c r="TOY75" s="131"/>
      <c r="TOZ75" s="131"/>
      <c r="TPA75" s="131"/>
      <c r="TPB75" s="131"/>
      <c r="TPC75" s="131"/>
      <c r="TPD75" s="131"/>
      <c r="TPE75" s="131"/>
      <c r="TPF75" s="131"/>
      <c r="TPG75" s="131"/>
      <c r="TPH75" s="131"/>
      <c r="TPI75" s="131"/>
      <c r="TPJ75" s="131"/>
      <c r="TPK75" s="131"/>
      <c r="TPL75" s="131"/>
      <c r="TPM75" s="131"/>
      <c r="TPN75" s="131"/>
      <c r="TPO75" s="131"/>
      <c r="TPP75" s="131"/>
      <c r="TPQ75" s="131"/>
      <c r="TPR75" s="131"/>
      <c r="TPS75" s="131"/>
      <c r="TPT75" s="131"/>
      <c r="TPU75" s="131"/>
      <c r="TPV75" s="131"/>
      <c r="TPW75" s="131"/>
      <c r="TPX75" s="131"/>
      <c r="TPY75" s="131"/>
      <c r="TPZ75" s="131"/>
      <c r="TQA75" s="131"/>
      <c r="TQB75" s="131"/>
      <c r="TQC75" s="131"/>
      <c r="TQD75" s="131"/>
      <c r="TQE75" s="131"/>
      <c r="TQF75" s="131"/>
      <c r="TQG75" s="131"/>
      <c r="TQH75" s="131"/>
      <c r="TQI75" s="131"/>
      <c r="TQJ75" s="131"/>
      <c r="TQK75" s="131"/>
      <c r="TQL75" s="131"/>
      <c r="TQM75" s="131"/>
      <c r="TQN75" s="131"/>
      <c r="TQO75" s="131"/>
      <c r="TQP75" s="131"/>
      <c r="TQQ75" s="131"/>
      <c r="TQR75" s="131"/>
      <c r="TQS75" s="131"/>
      <c r="TQT75" s="131"/>
      <c r="TQU75" s="131"/>
      <c r="TQV75" s="131"/>
      <c r="TQW75" s="131"/>
      <c r="TQX75" s="131"/>
      <c r="TQY75" s="131"/>
      <c r="TQZ75" s="131"/>
      <c r="TRA75" s="131"/>
      <c r="TRB75" s="131"/>
      <c r="TRC75" s="131"/>
      <c r="TRD75" s="131"/>
      <c r="TRE75" s="131"/>
      <c r="TRF75" s="131"/>
      <c r="TRG75" s="131"/>
      <c r="TRH75" s="131"/>
      <c r="TRI75" s="131"/>
      <c r="TRJ75" s="131"/>
      <c r="TRK75" s="131"/>
      <c r="TRL75" s="131"/>
      <c r="TRM75" s="131"/>
      <c r="TRN75" s="131"/>
      <c r="TRO75" s="131"/>
      <c r="TRP75" s="131"/>
      <c r="TRQ75" s="131"/>
      <c r="TRR75" s="131"/>
      <c r="TRS75" s="131"/>
      <c r="TRT75" s="131"/>
      <c r="TRU75" s="131"/>
      <c r="TRV75" s="131"/>
      <c r="TRW75" s="131"/>
      <c r="TRX75" s="131"/>
      <c r="TRY75" s="131"/>
      <c r="TRZ75" s="131"/>
      <c r="TSA75" s="131"/>
      <c r="TSB75" s="131"/>
      <c r="TSC75" s="131"/>
      <c r="TSD75" s="131"/>
      <c r="TSE75" s="131"/>
      <c r="TSF75" s="131"/>
      <c r="TSG75" s="131"/>
      <c r="TSH75" s="131"/>
      <c r="TSI75" s="131"/>
      <c r="TSJ75" s="131"/>
      <c r="TSK75" s="131"/>
      <c r="TSL75" s="131"/>
      <c r="TSM75" s="131"/>
      <c r="TSN75" s="131"/>
      <c r="TSO75" s="131"/>
      <c r="TSP75" s="131"/>
      <c r="TSQ75" s="131"/>
      <c r="TSR75" s="131"/>
      <c r="TSS75" s="131"/>
      <c r="TST75" s="131"/>
      <c r="TSU75" s="131"/>
      <c r="TSV75" s="131"/>
      <c r="TSW75" s="131"/>
      <c r="TSX75" s="131"/>
      <c r="TSY75" s="131"/>
      <c r="TSZ75" s="131"/>
      <c r="TTA75" s="131"/>
      <c r="TTB75" s="131"/>
      <c r="TTC75" s="131"/>
      <c r="TTD75" s="131"/>
      <c r="TTE75" s="131"/>
      <c r="TTF75" s="131"/>
      <c r="TTG75" s="131"/>
      <c r="TTH75" s="131"/>
      <c r="TTI75" s="131"/>
      <c r="TTJ75" s="131"/>
      <c r="TTK75" s="131"/>
      <c r="TTL75" s="131"/>
      <c r="TTM75" s="131"/>
      <c r="TTN75" s="131"/>
      <c r="TTO75" s="131"/>
      <c r="TTP75" s="131"/>
      <c r="TTQ75" s="131"/>
      <c r="TTR75" s="131"/>
      <c r="TTS75" s="131"/>
      <c r="TTT75" s="131"/>
      <c r="TTU75" s="131"/>
      <c r="TTV75" s="131"/>
      <c r="TTW75" s="131"/>
      <c r="TTX75" s="131"/>
      <c r="TTY75" s="131"/>
      <c r="TTZ75" s="131"/>
      <c r="TUA75" s="131"/>
      <c r="TUB75" s="131"/>
      <c r="TUC75" s="131"/>
      <c r="TUD75" s="131"/>
      <c r="TUE75" s="131"/>
      <c r="TUF75" s="131"/>
      <c r="TUG75" s="131"/>
      <c r="TUH75" s="131"/>
      <c r="TUI75" s="131"/>
      <c r="TUJ75" s="131"/>
      <c r="TUK75" s="131"/>
      <c r="TUL75" s="131"/>
      <c r="TUM75" s="131"/>
      <c r="TUN75" s="131"/>
      <c r="TUO75" s="131"/>
      <c r="TUP75" s="131"/>
      <c r="TUQ75" s="131"/>
      <c r="TUR75" s="131"/>
      <c r="TUS75" s="131"/>
      <c r="TUT75" s="131"/>
      <c r="TUU75" s="131"/>
      <c r="TUV75" s="131"/>
      <c r="TUW75" s="131"/>
      <c r="TUX75" s="131"/>
      <c r="TUY75" s="131"/>
      <c r="TUZ75" s="131"/>
      <c r="TVA75" s="131"/>
      <c r="TVB75" s="131"/>
      <c r="TVC75" s="131"/>
      <c r="TVD75" s="131"/>
      <c r="TVE75" s="131"/>
      <c r="TVF75" s="131"/>
      <c r="TVG75" s="131"/>
      <c r="TVH75" s="131"/>
      <c r="TVI75" s="131"/>
      <c r="TVJ75" s="131"/>
      <c r="TVK75" s="131"/>
      <c r="TVL75" s="131"/>
      <c r="TVM75" s="131"/>
      <c r="TVN75" s="131"/>
      <c r="TVO75" s="131"/>
      <c r="TVP75" s="131"/>
      <c r="TVQ75" s="131"/>
      <c r="TVR75" s="131"/>
      <c r="TVS75" s="131"/>
      <c r="TVT75" s="131"/>
      <c r="TVU75" s="131"/>
      <c r="TVV75" s="131"/>
      <c r="TVW75" s="131"/>
      <c r="TVX75" s="131"/>
      <c r="TVY75" s="131"/>
      <c r="TVZ75" s="131"/>
      <c r="TWA75" s="131"/>
      <c r="TWB75" s="131"/>
      <c r="TWC75" s="131"/>
      <c r="TWD75" s="131"/>
      <c r="TWE75" s="131"/>
      <c r="TWF75" s="131"/>
      <c r="TWG75" s="131"/>
      <c r="TWH75" s="131"/>
      <c r="TWI75" s="131"/>
      <c r="TWJ75" s="131"/>
      <c r="TWK75" s="131"/>
      <c r="TWL75" s="131"/>
      <c r="TWM75" s="131"/>
      <c r="TWN75" s="131"/>
      <c r="TWO75" s="131"/>
      <c r="TWP75" s="131"/>
      <c r="TWQ75" s="131"/>
      <c r="TWR75" s="131"/>
      <c r="TWS75" s="131"/>
      <c r="TWT75" s="131"/>
      <c r="TWU75" s="131"/>
      <c r="TWV75" s="131"/>
      <c r="TWW75" s="131"/>
      <c r="TWX75" s="131"/>
      <c r="TWY75" s="131"/>
      <c r="TWZ75" s="131"/>
      <c r="TXA75" s="131"/>
      <c r="TXB75" s="131"/>
      <c r="TXC75" s="131"/>
      <c r="TXD75" s="131"/>
      <c r="TXE75" s="131"/>
      <c r="TXF75" s="131"/>
      <c r="TXG75" s="131"/>
      <c r="TXH75" s="131"/>
      <c r="TXI75" s="131"/>
      <c r="TXJ75" s="131"/>
      <c r="TXK75" s="131"/>
      <c r="TXL75" s="131"/>
      <c r="TXM75" s="131"/>
      <c r="TXN75" s="131"/>
      <c r="TXO75" s="131"/>
      <c r="TXP75" s="131"/>
      <c r="TXQ75" s="131"/>
      <c r="TXR75" s="131"/>
      <c r="TXS75" s="131"/>
      <c r="TXT75" s="131"/>
      <c r="TXU75" s="131"/>
      <c r="TXV75" s="131"/>
      <c r="TXW75" s="131"/>
      <c r="TXX75" s="131"/>
      <c r="TXY75" s="131"/>
      <c r="TXZ75" s="131"/>
      <c r="TYA75" s="131"/>
      <c r="TYB75" s="131"/>
      <c r="TYC75" s="131"/>
      <c r="TYD75" s="131"/>
      <c r="TYE75" s="131"/>
      <c r="TYF75" s="131"/>
      <c r="TYG75" s="131"/>
      <c r="TYH75" s="131"/>
      <c r="TYI75" s="131"/>
      <c r="TYJ75" s="131"/>
      <c r="TYK75" s="131"/>
      <c r="TYL75" s="131"/>
      <c r="TYM75" s="131"/>
      <c r="TYN75" s="131"/>
      <c r="TYO75" s="131"/>
      <c r="TYP75" s="131"/>
      <c r="TYQ75" s="131"/>
      <c r="TYR75" s="131"/>
      <c r="TYS75" s="131"/>
      <c r="TYT75" s="131"/>
      <c r="TYU75" s="131"/>
      <c r="TYV75" s="131"/>
      <c r="TYW75" s="131"/>
      <c r="TYX75" s="131"/>
      <c r="TYY75" s="131"/>
      <c r="TYZ75" s="131"/>
      <c r="TZA75" s="131"/>
      <c r="TZB75" s="131"/>
      <c r="TZC75" s="131"/>
      <c r="TZD75" s="131"/>
      <c r="TZE75" s="131"/>
      <c r="TZF75" s="131"/>
      <c r="TZG75" s="131"/>
      <c r="TZH75" s="131"/>
      <c r="TZI75" s="131"/>
      <c r="TZJ75" s="131"/>
      <c r="TZK75" s="131"/>
      <c r="TZL75" s="131"/>
      <c r="TZM75" s="131"/>
      <c r="TZN75" s="131"/>
      <c r="TZO75" s="131"/>
      <c r="TZP75" s="131"/>
      <c r="TZQ75" s="131"/>
      <c r="TZR75" s="131"/>
      <c r="TZS75" s="131"/>
      <c r="TZT75" s="131"/>
      <c r="TZU75" s="131"/>
      <c r="TZV75" s="131"/>
      <c r="TZW75" s="131"/>
      <c r="TZX75" s="131"/>
      <c r="TZY75" s="131"/>
      <c r="TZZ75" s="131"/>
      <c r="UAA75" s="131"/>
      <c r="UAB75" s="131"/>
      <c r="UAC75" s="131"/>
      <c r="UAD75" s="131"/>
      <c r="UAE75" s="131"/>
      <c r="UAF75" s="131"/>
      <c r="UAG75" s="131"/>
      <c r="UAH75" s="131"/>
      <c r="UAI75" s="131"/>
      <c r="UAJ75" s="131"/>
      <c r="UAK75" s="131"/>
      <c r="UAL75" s="131"/>
      <c r="UAM75" s="131"/>
      <c r="UAN75" s="131"/>
      <c r="UAO75" s="131"/>
      <c r="UAP75" s="131"/>
      <c r="UAQ75" s="131"/>
      <c r="UAR75" s="131"/>
      <c r="UAS75" s="131"/>
      <c r="UAT75" s="131"/>
      <c r="UAU75" s="131"/>
      <c r="UAV75" s="131"/>
      <c r="UAW75" s="131"/>
      <c r="UAX75" s="131"/>
      <c r="UAY75" s="131"/>
      <c r="UAZ75" s="131"/>
      <c r="UBA75" s="131"/>
      <c r="UBB75" s="131"/>
      <c r="UBC75" s="131"/>
      <c r="UBD75" s="131"/>
      <c r="UBE75" s="131"/>
      <c r="UBF75" s="131"/>
      <c r="UBG75" s="131"/>
      <c r="UBH75" s="131"/>
      <c r="UBI75" s="131"/>
      <c r="UBJ75" s="131"/>
      <c r="UBK75" s="131"/>
      <c r="UBL75" s="131"/>
      <c r="UBM75" s="131"/>
      <c r="UBN75" s="131"/>
      <c r="UBO75" s="131"/>
      <c r="UBP75" s="131"/>
      <c r="UBQ75" s="131"/>
      <c r="UBR75" s="131"/>
      <c r="UBS75" s="131"/>
      <c r="UBT75" s="131"/>
      <c r="UBU75" s="131"/>
      <c r="UBV75" s="131"/>
      <c r="UBW75" s="131"/>
      <c r="UBX75" s="131"/>
      <c r="UBY75" s="131"/>
      <c r="UBZ75" s="131"/>
      <c r="UCA75" s="131"/>
      <c r="UCB75" s="131"/>
      <c r="UCC75" s="131"/>
      <c r="UCD75" s="131"/>
      <c r="UCE75" s="131"/>
      <c r="UCF75" s="131"/>
      <c r="UCG75" s="131"/>
      <c r="UCH75" s="131"/>
      <c r="UCI75" s="131"/>
      <c r="UCJ75" s="131"/>
      <c r="UCK75" s="131"/>
      <c r="UCL75" s="131"/>
      <c r="UCM75" s="131"/>
      <c r="UCN75" s="131"/>
      <c r="UCO75" s="131"/>
      <c r="UCP75" s="131"/>
      <c r="UCQ75" s="131"/>
      <c r="UCR75" s="131"/>
      <c r="UCS75" s="131"/>
      <c r="UCT75" s="131"/>
      <c r="UCU75" s="131"/>
      <c r="UCV75" s="131"/>
      <c r="UCW75" s="131"/>
      <c r="UCX75" s="131"/>
      <c r="UCY75" s="131"/>
      <c r="UCZ75" s="131"/>
      <c r="UDA75" s="131"/>
      <c r="UDB75" s="131"/>
      <c r="UDC75" s="131"/>
      <c r="UDD75" s="131"/>
      <c r="UDE75" s="131"/>
      <c r="UDF75" s="131"/>
      <c r="UDG75" s="131"/>
      <c r="UDH75" s="131"/>
      <c r="UDI75" s="131"/>
      <c r="UDJ75" s="131"/>
      <c r="UDK75" s="131"/>
      <c r="UDL75" s="131"/>
      <c r="UDM75" s="131"/>
      <c r="UDN75" s="131"/>
      <c r="UDO75" s="131"/>
      <c r="UDP75" s="131"/>
      <c r="UDQ75" s="131"/>
      <c r="UDR75" s="131"/>
      <c r="UDS75" s="131"/>
      <c r="UDT75" s="131"/>
      <c r="UDU75" s="131"/>
      <c r="UDV75" s="131"/>
      <c r="UDW75" s="131"/>
      <c r="UDX75" s="131"/>
      <c r="UDY75" s="131"/>
      <c r="UDZ75" s="131"/>
      <c r="UEA75" s="131"/>
      <c r="UEB75" s="131"/>
      <c r="UEC75" s="131"/>
      <c r="UED75" s="131"/>
      <c r="UEE75" s="131"/>
      <c r="UEF75" s="131"/>
      <c r="UEG75" s="131"/>
      <c r="UEH75" s="131"/>
      <c r="UEI75" s="131"/>
      <c r="UEJ75" s="131"/>
      <c r="UEK75" s="131"/>
      <c r="UEL75" s="131"/>
      <c r="UEM75" s="131"/>
      <c r="UEN75" s="131"/>
      <c r="UEO75" s="131"/>
      <c r="UEP75" s="131"/>
      <c r="UEQ75" s="131"/>
      <c r="UER75" s="131"/>
      <c r="UES75" s="131"/>
      <c r="UET75" s="131"/>
      <c r="UEU75" s="131"/>
      <c r="UEV75" s="131"/>
      <c r="UEW75" s="131"/>
      <c r="UEX75" s="131"/>
      <c r="UEY75" s="131"/>
      <c r="UEZ75" s="131"/>
      <c r="UFA75" s="131"/>
      <c r="UFB75" s="131"/>
      <c r="UFC75" s="131"/>
      <c r="UFD75" s="131"/>
      <c r="UFE75" s="131"/>
      <c r="UFF75" s="131"/>
      <c r="UFG75" s="131"/>
      <c r="UFH75" s="131"/>
      <c r="UFI75" s="131"/>
      <c r="UFJ75" s="131"/>
      <c r="UFK75" s="131"/>
      <c r="UFL75" s="131"/>
      <c r="UFM75" s="131"/>
      <c r="UFN75" s="131"/>
      <c r="UFO75" s="131"/>
      <c r="UFP75" s="131"/>
      <c r="UFQ75" s="131"/>
      <c r="UFR75" s="131"/>
      <c r="UFS75" s="131"/>
      <c r="UFT75" s="131"/>
      <c r="UFU75" s="131"/>
      <c r="UFV75" s="131"/>
      <c r="UFW75" s="131"/>
      <c r="UFX75" s="131"/>
      <c r="UFY75" s="131"/>
      <c r="UFZ75" s="131"/>
      <c r="UGA75" s="131"/>
      <c r="UGB75" s="131"/>
      <c r="UGC75" s="131"/>
      <c r="UGD75" s="131"/>
      <c r="UGE75" s="131"/>
      <c r="UGF75" s="131"/>
      <c r="UGG75" s="131"/>
      <c r="UGH75" s="131"/>
      <c r="UGI75" s="131"/>
      <c r="UGJ75" s="131"/>
      <c r="UGK75" s="131"/>
      <c r="UGL75" s="131"/>
      <c r="UGM75" s="131"/>
      <c r="UGN75" s="131"/>
      <c r="UGO75" s="131"/>
      <c r="UGP75" s="131"/>
      <c r="UGQ75" s="131"/>
      <c r="UGR75" s="131"/>
      <c r="UGS75" s="131"/>
      <c r="UGT75" s="131"/>
      <c r="UGU75" s="131"/>
      <c r="UGV75" s="131"/>
      <c r="UGW75" s="131"/>
      <c r="UGX75" s="131"/>
      <c r="UGY75" s="131"/>
      <c r="UGZ75" s="131"/>
      <c r="UHA75" s="131"/>
      <c r="UHB75" s="131"/>
      <c r="UHC75" s="131"/>
      <c r="UHD75" s="131"/>
      <c r="UHE75" s="131"/>
      <c r="UHF75" s="131"/>
      <c r="UHG75" s="131"/>
      <c r="UHH75" s="131"/>
      <c r="UHI75" s="131"/>
      <c r="UHJ75" s="131"/>
      <c r="UHK75" s="131"/>
      <c r="UHL75" s="131"/>
      <c r="UHM75" s="131"/>
      <c r="UHN75" s="131"/>
      <c r="UHO75" s="131"/>
      <c r="UHP75" s="131"/>
      <c r="UHQ75" s="131"/>
      <c r="UHR75" s="131"/>
      <c r="UHS75" s="131"/>
      <c r="UHT75" s="131"/>
      <c r="UHU75" s="131"/>
      <c r="UHV75" s="131"/>
      <c r="UHW75" s="131"/>
      <c r="UHX75" s="131"/>
      <c r="UHY75" s="131"/>
      <c r="UHZ75" s="131"/>
      <c r="UIA75" s="131"/>
      <c r="UIB75" s="131"/>
      <c r="UIC75" s="131"/>
      <c r="UID75" s="131"/>
      <c r="UIE75" s="131"/>
      <c r="UIF75" s="131"/>
      <c r="UIG75" s="131"/>
      <c r="UIH75" s="131"/>
      <c r="UII75" s="131"/>
      <c r="UIJ75" s="131"/>
      <c r="UIK75" s="131"/>
      <c r="UIL75" s="131"/>
      <c r="UIM75" s="131"/>
      <c r="UIN75" s="131"/>
      <c r="UIO75" s="131"/>
      <c r="UIP75" s="131"/>
      <c r="UIQ75" s="131"/>
      <c r="UIR75" s="131"/>
      <c r="UIS75" s="131"/>
      <c r="UIT75" s="131"/>
      <c r="UIU75" s="131"/>
      <c r="UIV75" s="131"/>
      <c r="UIW75" s="131"/>
      <c r="UIX75" s="131"/>
      <c r="UIY75" s="131"/>
      <c r="UIZ75" s="131"/>
      <c r="UJA75" s="131"/>
      <c r="UJB75" s="131"/>
      <c r="UJC75" s="131"/>
      <c r="UJD75" s="131"/>
      <c r="UJE75" s="131"/>
      <c r="UJF75" s="131"/>
      <c r="UJG75" s="131"/>
      <c r="UJH75" s="131"/>
      <c r="UJI75" s="131"/>
      <c r="UJJ75" s="131"/>
      <c r="UJK75" s="131"/>
      <c r="UJL75" s="131"/>
      <c r="UJM75" s="131"/>
      <c r="UJN75" s="131"/>
      <c r="UJO75" s="131"/>
      <c r="UJP75" s="131"/>
      <c r="UJQ75" s="131"/>
      <c r="UJR75" s="131"/>
      <c r="UJS75" s="131"/>
      <c r="UJT75" s="131"/>
      <c r="UJU75" s="131"/>
      <c r="UJV75" s="131"/>
      <c r="UJW75" s="131"/>
      <c r="UJX75" s="131"/>
      <c r="UJY75" s="131"/>
      <c r="UJZ75" s="131"/>
      <c r="UKA75" s="131"/>
      <c r="UKB75" s="131"/>
      <c r="UKC75" s="131"/>
      <c r="UKD75" s="131"/>
      <c r="UKE75" s="131"/>
      <c r="UKF75" s="131"/>
      <c r="UKG75" s="131"/>
      <c r="UKH75" s="131"/>
      <c r="UKI75" s="131"/>
      <c r="UKJ75" s="131"/>
      <c r="UKK75" s="131"/>
      <c r="UKL75" s="131"/>
      <c r="UKM75" s="131"/>
      <c r="UKN75" s="131"/>
      <c r="UKO75" s="131"/>
      <c r="UKP75" s="131"/>
      <c r="UKQ75" s="131"/>
      <c r="UKR75" s="131"/>
      <c r="UKS75" s="131"/>
      <c r="UKT75" s="131"/>
      <c r="UKU75" s="131"/>
      <c r="UKV75" s="131"/>
      <c r="UKW75" s="131"/>
      <c r="UKX75" s="131"/>
      <c r="UKY75" s="131"/>
      <c r="UKZ75" s="131"/>
      <c r="ULA75" s="131"/>
      <c r="ULB75" s="131"/>
      <c r="ULC75" s="131"/>
      <c r="ULD75" s="131"/>
      <c r="ULE75" s="131"/>
      <c r="ULF75" s="131"/>
      <c r="ULG75" s="131"/>
      <c r="ULH75" s="131"/>
      <c r="ULI75" s="131"/>
      <c r="ULJ75" s="131"/>
      <c r="ULK75" s="131"/>
      <c r="ULL75" s="131"/>
      <c r="ULM75" s="131"/>
      <c r="ULN75" s="131"/>
      <c r="ULO75" s="131"/>
      <c r="ULP75" s="131"/>
      <c r="ULQ75" s="131"/>
      <c r="ULR75" s="131"/>
      <c r="ULS75" s="131"/>
      <c r="ULT75" s="131"/>
      <c r="ULU75" s="131"/>
      <c r="ULV75" s="131"/>
      <c r="ULW75" s="131"/>
      <c r="ULX75" s="131"/>
      <c r="ULY75" s="131"/>
      <c r="ULZ75" s="131"/>
      <c r="UMA75" s="131"/>
      <c r="UMB75" s="131"/>
      <c r="UMC75" s="131"/>
      <c r="UMD75" s="131"/>
      <c r="UME75" s="131"/>
      <c r="UMF75" s="131"/>
      <c r="UMG75" s="131"/>
      <c r="UMH75" s="131"/>
      <c r="UMI75" s="131"/>
      <c r="UMJ75" s="131"/>
      <c r="UMK75" s="131"/>
      <c r="UML75" s="131"/>
      <c r="UMM75" s="131"/>
      <c r="UMN75" s="131"/>
      <c r="UMO75" s="131"/>
      <c r="UMP75" s="131"/>
      <c r="UMQ75" s="131"/>
      <c r="UMR75" s="131"/>
      <c r="UMS75" s="131"/>
      <c r="UMT75" s="131"/>
      <c r="UMU75" s="131"/>
      <c r="UMV75" s="131"/>
      <c r="UMW75" s="131"/>
      <c r="UMX75" s="131"/>
      <c r="UMY75" s="131"/>
      <c r="UMZ75" s="131"/>
      <c r="UNA75" s="131"/>
      <c r="UNB75" s="131"/>
      <c r="UNC75" s="131"/>
      <c r="UND75" s="131"/>
      <c r="UNE75" s="131"/>
      <c r="UNF75" s="131"/>
      <c r="UNG75" s="131"/>
      <c r="UNH75" s="131"/>
      <c r="UNI75" s="131"/>
      <c r="UNJ75" s="131"/>
      <c r="UNK75" s="131"/>
      <c r="UNL75" s="131"/>
      <c r="UNM75" s="131"/>
      <c r="UNN75" s="131"/>
      <c r="UNO75" s="131"/>
      <c r="UNP75" s="131"/>
      <c r="UNQ75" s="131"/>
      <c r="UNR75" s="131"/>
      <c r="UNS75" s="131"/>
      <c r="UNT75" s="131"/>
      <c r="UNU75" s="131"/>
      <c r="UNV75" s="131"/>
      <c r="UNW75" s="131"/>
      <c r="UNX75" s="131"/>
      <c r="UNY75" s="131"/>
      <c r="UNZ75" s="131"/>
      <c r="UOA75" s="131"/>
      <c r="UOB75" s="131"/>
      <c r="UOC75" s="131"/>
      <c r="UOD75" s="131"/>
      <c r="UOE75" s="131"/>
      <c r="UOF75" s="131"/>
      <c r="UOG75" s="131"/>
      <c r="UOH75" s="131"/>
      <c r="UOI75" s="131"/>
      <c r="UOJ75" s="131"/>
      <c r="UOK75" s="131"/>
      <c r="UOL75" s="131"/>
      <c r="UOM75" s="131"/>
      <c r="UON75" s="131"/>
      <c r="UOO75" s="131"/>
      <c r="UOP75" s="131"/>
      <c r="UOQ75" s="131"/>
      <c r="UOR75" s="131"/>
      <c r="UOS75" s="131"/>
      <c r="UOT75" s="131"/>
      <c r="UOU75" s="131"/>
      <c r="UOV75" s="131"/>
      <c r="UOW75" s="131"/>
      <c r="UOX75" s="131"/>
      <c r="UOY75" s="131"/>
      <c r="UOZ75" s="131"/>
      <c r="UPA75" s="131"/>
      <c r="UPB75" s="131"/>
      <c r="UPC75" s="131"/>
      <c r="UPD75" s="131"/>
      <c r="UPE75" s="131"/>
      <c r="UPF75" s="131"/>
      <c r="UPG75" s="131"/>
      <c r="UPH75" s="131"/>
      <c r="UPI75" s="131"/>
      <c r="UPJ75" s="131"/>
      <c r="UPK75" s="131"/>
      <c r="UPL75" s="131"/>
      <c r="UPM75" s="131"/>
      <c r="UPN75" s="131"/>
      <c r="UPO75" s="131"/>
      <c r="UPP75" s="131"/>
      <c r="UPQ75" s="131"/>
      <c r="UPR75" s="131"/>
      <c r="UPS75" s="131"/>
      <c r="UPT75" s="131"/>
      <c r="UPU75" s="131"/>
      <c r="UPV75" s="131"/>
      <c r="UPW75" s="131"/>
      <c r="UPX75" s="131"/>
      <c r="UPY75" s="131"/>
      <c r="UPZ75" s="131"/>
      <c r="UQA75" s="131"/>
      <c r="UQB75" s="131"/>
      <c r="UQC75" s="131"/>
      <c r="UQD75" s="131"/>
      <c r="UQE75" s="131"/>
      <c r="UQF75" s="131"/>
      <c r="UQG75" s="131"/>
      <c r="UQH75" s="131"/>
      <c r="UQI75" s="131"/>
      <c r="UQJ75" s="131"/>
      <c r="UQK75" s="131"/>
      <c r="UQL75" s="131"/>
      <c r="UQM75" s="131"/>
      <c r="UQN75" s="131"/>
      <c r="UQO75" s="131"/>
      <c r="UQP75" s="131"/>
      <c r="UQQ75" s="131"/>
      <c r="UQR75" s="131"/>
      <c r="UQS75" s="131"/>
      <c r="UQT75" s="131"/>
      <c r="UQU75" s="131"/>
      <c r="UQV75" s="131"/>
      <c r="UQW75" s="131"/>
      <c r="UQX75" s="131"/>
      <c r="UQY75" s="131"/>
      <c r="UQZ75" s="131"/>
      <c r="URA75" s="131"/>
      <c r="URB75" s="131"/>
      <c r="URC75" s="131"/>
      <c r="URD75" s="131"/>
      <c r="URE75" s="131"/>
      <c r="URF75" s="131"/>
      <c r="URG75" s="131"/>
      <c r="URH75" s="131"/>
      <c r="URI75" s="131"/>
      <c r="URJ75" s="131"/>
      <c r="URK75" s="131"/>
      <c r="URL75" s="131"/>
      <c r="URM75" s="131"/>
      <c r="URN75" s="131"/>
      <c r="URO75" s="131"/>
      <c r="URP75" s="131"/>
      <c r="URQ75" s="131"/>
      <c r="URR75" s="131"/>
      <c r="URS75" s="131"/>
      <c r="URT75" s="131"/>
      <c r="URU75" s="131"/>
      <c r="URV75" s="131"/>
      <c r="URW75" s="131"/>
      <c r="URX75" s="131"/>
      <c r="URY75" s="131"/>
      <c r="URZ75" s="131"/>
      <c r="USA75" s="131"/>
      <c r="USB75" s="131"/>
      <c r="USC75" s="131"/>
      <c r="USD75" s="131"/>
      <c r="USE75" s="131"/>
      <c r="USF75" s="131"/>
      <c r="USG75" s="131"/>
      <c r="USH75" s="131"/>
      <c r="USI75" s="131"/>
      <c r="USJ75" s="131"/>
      <c r="USK75" s="131"/>
      <c r="USL75" s="131"/>
      <c r="USM75" s="131"/>
      <c r="USN75" s="131"/>
      <c r="USO75" s="131"/>
      <c r="USP75" s="131"/>
      <c r="USQ75" s="131"/>
      <c r="USR75" s="131"/>
      <c r="USS75" s="131"/>
      <c r="UST75" s="131"/>
      <c r="USU75" s="131"/>
      <c r="USV75" s="131"/>
      <c r="USW75" s="131"/>
      <c r="USX75" s="131"/>
      <c r="USY75" s="131"/>
      <c r="USZ75" s="131"/>
      <c r="UTA75" s="131"/>
      <c r="UTB75" s="131"/>
      <c r="UTC75" s="131"/>
      <c r="UTD75" s="131"/>
      <c r="UTE75" s="131"/>
      <c r="UTF75" s="131"/>
      <c r="UTG75" s="131"/>
      <c r="UTH75" s="131"/>
      <c r="UTI75" s="131"/>
      <c r="UTJ75" s="131"/>
      <c r="UTK75" s="131"/>
      <c r="UTL75" s="131"/>
      <c r="UTM75" s="131"/>
      <c r="UTN75" s="131"/>
      <c r="UTO75" s="131"/>
      <c r="UTP75" s="131"/>
      <c r="UTQ75" s="131"/>
      <c r="UTR75" s="131"/>
      <c r="UTS75" s="131"/>
      <c r="UTT75" s="131"/>
      <c r="UTU75" s="131"/>
      <c r="UTV75" s="131"/>
      <c r="UTW75" s="131"/>
      <c r="UTX75" s="131"/>
      <c r="UTY75" s="131"/>
      <c r="UTZ75" s="131"/>
      <c r="UUA75" s="131"/>
      <c r="UUB75" s="131"/>
      <c r="UUC75" s="131"/>
      <c r="UUD75" s="131"/>
      <c r="UUE75" s="131"/>
      <c r="UUF75" s="131"/>
      <c r="UUG75" s="131"/>
      <c r="UUH75" s="131"/>
      <c r="UUI75" s="131"/>
      <c r="UUJ75" s="131"/>
      <c r="UUK75" s="131"/>
      <c r="UUL75" s="131"/>
      <c r="UUM75" s="131"/>
      <c r="UUN75" s="131"/>
      <c r="UUO75" s="131"/>
      <c r="UUP75" s="131"/>
      <c r="UUQ75" s="131"/>
      <c r="UUR75" s="131"/>
      <c r="UUS75" s="131"/>
      <c r="UUT75" s="131"/>
      <c r="UUU75" s="131"/>
      <c r="UUV75" s="131"/>
      <c r="UUW75" s="131"/>
      <c r="UUX75" s="131"/>
      <c r="UUY75" s="131"/>
      <c r="UUZ75" s="131"/>
      <c r="UVA75" s="131"/>
      <c r="UVB75" s="131"/>
      <c r="UVC75" s="131"/>
      <c r="UVD75" s="131"/>
      <c r="UVE75" s="131"/>
      <c r="UVF75" s="131"/>
      <c r="UVG75" s="131"/>
      <c r="UVH75" s="131"/>
      <c r="UVI75" s="131"/>
      <c r="UVJ75" s="131"/>
      <c r="UVK75" s="131"/>
      <c r="UVL75" s="131"/>
      <c r="UVM75" s="131"/>
      <c r="UVN75" s="131"/>
      <c r="UVO75" s="131"/>
      <c r="UVP75" s="131"/>
      <c r="UVQ75" s="131"/>
      <c r="UVR75" s="131"/>
      <c r="UVS75" s="131"/>
      <c r="UVT75" s="131"/>
      <c r="UVU75" s="131"/>
      <c r="UVV75" s="131"/>
      <c r="UVW75" s="131"/>
      <c r="UVX75" s="131"/>
      <c r="UVY75" s="131"/>
      <c r="UVZ75" s="131"/>
      <c r="UWA75" s="131"/>
      <c r="UWB75" s="131"/>
      <c r="UWC75" s="131"/>
      <c r="UWD75" s="131"/>
      <c r="UWE75" s="131"/>
      <c r="UWF75" s="131"/>
      <c r="UWG75" s="131"/>
      <c r="UWH75" s="131"/>
      <c r="UWI75" s="131"/>
      <c r="UWJ75" s="131"/>
      <c r="UWK75" s="131"/>
      <c r="UWL75" s="131"/>
      <c r="UWM75" s="131"/>
      <c r="UWN75" s="131"/>
      <c r="UWO75" s="131"/>
      <c r="UWP75" s="131"/>
      <c r="UWQ75" s="131"/>
      <c r="UWR75" s="131"/>
      <c r="UWS75" s="131"/>
      <c r="UWT75" s="131"/>
      <c r="UWU75" s="131"/>
      <c r="UWV75" s="131"/>
      <c r="UWW75" s="131"/>
      <c r="UWX75" s="131"/>
      <c r="UWY75" s="131"/>
      <c r="UWZ75" s="131"/>
      <c r="UXA75" s="131"/>
      <c r="UXB75" s="131"/>
      <c r="UXC75" s="131"/>
      <c r="UXD75" s="131"/>
      <c r="UXE75" s="131"/>
      <c r="UXF75" s="131"/>
      <c r="UXG75" s="131"/>
      <c r="UXH75" s="131"/>
      <c r="UXI75" s="131"/>
      <c r="UXJ75" s="131"/>
      <c r="UXK75" s="131"/>
      <c r="UXL75" s="131"/>
      <c r="UXM75" s="131"/>
      <c r="UXN75" s="131"/>
      <c r="UXO75" s="131"/>
      <c r="UXP75" s="131"/>
      <c r="UXQ75" s="131"/>
      <c r="UXR75" s="131"/>
      <c r="UXS75" s="131"/>
      <c r="UXT75" s="131"/>
      <c r="UXU75" s="131"/>
      <c r="UXV75" s="131"/>
      <c r="UXW75" s="131"/>
      <c r="UXX75" s="131"/>
      <c r="UXY75" s="131"/>
      <c r="UXZ75" s="131"/>
      <c r="UYA75" s="131"/>
      <c r="UYB75" s="131"/>
      <c r="UYC75" s="131"/>
      <c r="UYD75" s="131"/>
      <c r="UYE75" s="131"/>
      <c r="UYF75" s="131"/>
      <c r="UYG75" s="131"/>
      <c r="UYH75" s="131"/>
      <c r="UYI75" s="131"/>
      <c r="UYJ75" s="131"/>
      <c r="UYK75" s="131"/>
      <c r="UYL75" s="131"/>
      <c r="UYM75" s="131"/>
      <c r="UYN75" s="131"/>
      <c r="UYO75" s="131"/>
      <c r="UYP75" s="131"/>
      <c r="UYQ75" s="131"/>
      <c r="UYR75" s="131"/>
      <c r="UYS75" s="131"/>
      <c r="UYT75" s="131"/>
      <c r="UYU75" s="131"/>
      <c r="UYV75" s="131"/>
      <c r="UYW75" s="131"/>
      <c r="UYX75" s="131"/>
      <c r="UYY75" s="131"/>
      <c r="UYZ75" s="131"/>
      <c r="UZA75" s="131"/>
      <c r="UZB75" s="131"/>
      <c r="UZC75" s="131"/>
      <c r="UZD75" s="131"/>
      <c r="UZE75" s="131"/>
      <c r="UZF75" s="131"/>
      <c r="UZG75" s="131"/>
      <c r="UZH75" s="131"/>
      <c r="UZI75" s="131"/>
      <c r="UZJ75" s="131"/>
      <c r="UZK75" s="131"/>
      <c r="UZL75" s="131"/>
      <c r="UZM75" s="131"/>
      <c r="UZN75" s="131"/>
      <c r="UZO75" s="131"/>
      <c r="UZP75" s="131"/>
      <c r="UZQ75" s="131"/>
      <c r="UZR75" s="131"/>
      <c r="UZS75" s="131"/>
      <c r="UZT75" s="131"/>
      <c r="UZU75" s="131"/>
      <c r="UZV75" s="131"/>
      <c r="UZW75" s="131"/>
      <c r="UZX75" s="131"/>
      <c r="UZY75" s="131"/>
      <c r="UZZ75" s="131"/>
      <c r="VAA75" s="131"/>
      <c r="VAB75" s="131"/>
      <c r="VAC75" s="131"/>
      <c r="VAD75" s="131"/>
      <c r="VAE75" s="131"/>
      <c r="VAF75" s="131"/>
      <c r="VAG75" s="131"/>
      <c r="VAH75" s="131"/>
      <c r="VAI75" s="131"/>
      <c r="VAJ75" s="131"/>
      <c r="VAK75" s="131"/>
      <c r="VAL75" s="131"/>
      <c r="VAM75" s="131"/>
      <c r="VAN75" s="131"/>
      <c r="VAO75" s="131"/>
      <c r="VAP75" s="131"/>
      <c r="VAQ75" s="131"/>
      <c r="VAR75" s="131"/>
      <c r="VAS75" s="131"/>
      <c r="VAT75" s="131"/>
      <c r="VAU75" s="131"/>
      <c r="VAV75" s="131"/>
      <c r="VAW75" s="131"/>
      <c r="VAX75" s="131"/>
      <c r="VAY75" s="131"/>
      <c r="VAZ75" s="131"/>
      <c r="VBA75" s="131"/>
      <c r="VBB75" s="131"/>
      <c r="VBC75" s="131"/>
      <c r="VBD75" s="131"/>
      <c r="VBE75" s="131"/>
      <c r="VBF75" s="131"/>
      <c r="VBG75" s="131"/>
      <c r="VBH75" s="131"/>
      <c r="VBI75" s="131"/>
      <c r="VBJ75" s="131"/>
      <c r="VBK75" s="131"/>
      <c r="VBL75" s="131"/>
      <c r="VBM75" s="131"/>
      <c r="VBN75" s="131"/>
      <c r="VBO75" s="131"/>
      <c r="VBP75" s="131"/>
      <c r="VBQ75" s="131"/>
      <c r="VBR75" s="131"/>
      <c r="VBS75" s="131"/>
      <c r="VBT75" s="131"/>
      <c r="VBU75" s="131"/>
      <c r="VBV75" s="131"/>
      <c r="VBW75" s="131"/>
      <c r="VBX75" s="131"/>
      <c r="VBY75" s="131"/>
      <c r="VBZ75" s="131"/>
      <c r="VCA75" s="131"/>
      <c r="VCB75" s="131"/>
      <c r="VCC75" s="131"/>
      <c r="VCD75" s="131"/>
      <c r="VCE75" s="131"/>
      <c r="VCF75" s="131"/>
      <c r="VCG75" s="131"/>
      <c r="VCH75" s="131"/>
      <c r="VCI75" s="131"/>
      <c r="VCJ75" s="131"/>
      <c r="VCK75" s="131"/>
      <c r="VCL75" s="131"/>
      <c r="VCM75" s="131"/>
      <c r="VCN75" s="131"/>
      <c r="VCO75" s="131"/>
      <c r="VCP75" s="131"/>
      <c r="VCQ75" s="131"/>
      <c r="VCR75" s="131"/>
      <c r="VCS75" s="131"/>
      <c r="VCT75" s="131"/>
      <c r="VCU75" s="131"/>
      <c r="VCV75" s="131"/>
      <c r="VCW75" s="131"/>
      <c r="VCX75" s="131"/>
      <c r="VCY75" s="131"/>
      <c r="VCZ75" s="131"/>
      <c r="VDA75" s="131"/>
      <c r="VDB75" s="131"/>
      <c r="VDC75" s="131"/>
      <c r="VDD75" s="131"/>
      <c r="VDE75" s="131"/>
      <c r="VDF75" s="131"/>
      <c r="VDG75" s="131"/>
      <c r="VDH75" s="131"/>
      <c r="VDI75" s="131"/>
      <c r="VDJ75" s="131"/>
      <c r="VDK75" s="131"/>
      <c r="VDL75" s="131"/>
      <c r="VDM75" s="131"/>
      <c r="VDN75" s="131"/>
      <c r="VDO75" s="131"/>
      <c r="VDP75" s="131"/>
      <c r="VDQ75" s="131"/>
      <c r="VDR75" s="131"/>
      <c r="VDS75" s="131"/>
      <c r="VDT75" s="131"/>
      <c r="VDU75" s="131"/>
      <c r="VDV75" s="131"/>
      <c r="VDW75" s="131"/>
      <c r="VDX75" s="131"/>
      <c r="VDY75" s="131"/>
      <c r="VDZ75" s="131"/>
      <c r="VEA75" s="131"/>
      <c r="VEB75" s="131"/>
      <c r="VEC75" s="131"/>
      <c r="VED75" s="131"/>
      <c r="VEE75" s="131"/>
      <c r="VEF75" s="131"/>
      <c r="VEG75" s="131"/>
      <c r="VEH75" s="131"/>
      <c r="VEI75" s="131"/>
      <c r="VEJ75" s="131"/>
      <c r="VEK75" s="131"/>
      <c r="VEL75" s="131"/>
      <c r="VEM75" s="131"/>
      <c r="VEN75" s="131"/>
      <c r="VEO75" s="131"/>
      <c r="VEP75" s="131"/>
      <c r="VEQ75" s="131"/>
      <c r="VER75" s="131"/>
      <c r="VES75" s="131"/>
      <c r="VET75" s="131"/>
      <c r="VEU75" s="131"/>
      <c r="VEV75" s="131"/>
      <c r="VEW75" s="131"/>
      <c r="VEX75" s="131"/>
      <c r="VEY75" s="131"/>
      <c r="VEZ75" s="131"/>
      <c r="VFA75" s="131"/>
      <c r="VFB75" s="131"/>
      <c r="VFC75" s="131"/>
      <c r="VFD75" s="131"/>
      <c r="VFE75" s="131"/>
      <c r="VFF75" s="131"/>
      <c r="VFG75" s="131"/>
      <c r="VFH75" s="131"/>
      <c r="VFI75" s="131"/>
      <c r="VFJ75" s="131"/>
      <c r="VFK75" s="131"/>
      <c r="VFL75" s="131"/>
      <c r="VFM75" s="131"/>
      <c r="VFN75" s="131"/>
      <c r="VFO75" s="131"/>
      <c r="VFP75" s="131"/>
      <c r="VFQ75" s="131"/>
      <c r="VFR75" s="131"/>
      <c r="VFS75" s="131"/>
      <c r="VFT75" s="131"/>
      <c r="VFU75" s="131"/>
      <c r="VFV75" s="131"/>
      <c r="VFW75" s="131"/>
      <c r="VFX75" s="131"/>
      <c r="VFY75" s="131"/>
      <c r="VFZ75" s="131"/>
      <c r="VGA75" s="131"/>
      <c r="VGB75" s="131"/>
      <c r="VGC75" s="131"/>
      <c r="VGD75" s="131"/>
      <c r="VGE75" s="131"/>
      <c r="VGF75" s="131"/>
      <c r="VGG75" s="131"/>
      <c r="VGH75" s="131"/>
      <c r="VGI75" s="131"/>
      <c r="VGJ75" s="131"/>
      <c r="VGK75" s="131"/>
      <c r="VGL75" s="131"/>
      <c r="VGM75" s="131"/>
      <c r="VGN75" s="131"/>
      <c r="VGO75" s="131"/>
      <c r="VGP75" s="131"/>
      <c r="VGQ75" s="131"/>
      <c r="VGR75" s="131"/>
      <c r="VGS75" s="131"/>
      <c r="VGT75" s="131"/>
      <c r="VGU75" s="131"/>
      <c r="VGV75" s="131"/>
      <c r="VGW75" s="131"/>
      <c r="VGX75" s="131"/>
      <c r="VGY75" s="131"/>
      <c r="VGZ75" s="131"/>
      <c r="VHA75" s="131"/>
      <c r="VHB75" s="131"/>
      <c r="VHC75" s="131"/>
      <c r="VHD75" s="131"/>
      <c r="VHE75" s="131"/>
      <c r="VHF75" s="131"/>
      <c r="VHG75" s="131"/>
      <c r="VHH75" s="131"/>
      <c r="VHI75" s="131"/>
      <c r="VHJ75" s="131"/>
      <c r="VHK75" s="131"/>
      <c r="VHL75" s="131"/>
      <c r="VHM75" s="131"/>
      <c r="VHN75" s="131"/>
      <c r="VHO75" s="131"/>
      <c r="VHP75" s="131"/>
      <c r="VHQ75" s="131"/>
      <c r="VHR75" s="131"/>
      <c r="VHS75" s="131"/>
      <c r="VHT75" s="131"/>
      <c r="VHU75" s="131"/>
      <c r="VHV75" s="131"/>
      <c r="VHW75" s="131"/>
      <c r="VHX75" s="131"/>
      <c r="VHY75" s="131"/>
      <c r="VHZ75" s="131"/>
      <c r="VIA75" s="131"/>
      <c r="VIB75" s="131"/>
      <c r="VIC75" s="131"/>
      <c r="VID75" s="131"/>
      <c r="VIE75" s="131"/>
      <c r="VIF75" s="131"/>
      <c r="VIG75" s="131"/>
      <c r="VIH75" s="131"/>
      <c r="VII75" s="131"/>
      <c r="VIJ75" s="131"/>
      <c r="VIK75" s="131"/>
      <c r="VIL75" s="131"/>
      <c r="VIM75" s="131"/>
      <c r="VIN75" s="131"/>
      <c r="VIO75" s="131"/>
      <c r="VIP75" s="131"/>
      <c r="VIQ75" s="131"/>
      <c r="VIR75" s="131"/>
      <c r="VIS75" s="131"/>
      <c r="VIT75" s="131"/>
      <c r="VIU75" s="131"/>
      <c r="VIV75" s="131"/>
      <c r="VIW75" s="131"/>
      <c r="VIX75" s="131"/>
      <c r="VIY75" s="131"/>
      <c r="VIZ75" s="131"/>
      <c r="VJA75" s="131"/>
      <c r="VJB75" s="131"/>
      <c r="VJC75" s="131"/>
      <c r="VJD75" s="131"/>
      <c r="VJE75" s="131"/>
      <c r="VJF75" s="131"/>
      <c r="VJG75" s="131"/>
      <c r="VJH75" s="131"/>
      <c r="VJI75" s="131"/>
      <c r="VJJ75" s="131"/>
      <c r="VJK75" s="131"/>
      <c r="VJL75" s="131"/>
      <c r="VJM75" s="131"/>
      <c r="VJN75" s="131"/>
      <c r="VJO75" s="131"/>
      <c r="VJP75" s="131"/>
      <c r="VJQ75" s="131"/>
      <c r="VJR75" s="131"/>
      <c r="VJS75" s="131"/>
      <c r="VJT75" s="131"/>
      <c r="VJU75" s="131"/>
      <c r="VJV75" s="131"/>
      <c r="VJW75" s="131"/>
      <c r="VJX75" s="131"/>
      <c r="VJY75" s="131"/>
      <c r="VJZ75" s="131"/>
      <c r="VKA75" s="131"/>
      <c r="VKB75" s="131"/>
      <c r="VKC75" s="131"/>
      <c r="VKD75" s="131"/>
      <c r="VKE75" s="131"/>
      <c r="VKF75" s="131"/>
      <c r="VKG75" s="131"/>
      <c r="VKH75" s="131"/>
      <c r="VKI75" s="131"/>
      <c r="VKJ75" s="131"/>
      <c r="VKK75" s="131"/>
      <c r="VKL75" s="131"/>
      <c r="VKM75" s="131"/>
      <c r="VKN75" s="131"/>
      <c r="VKO75" s="131"/>
      <c r="VKP75" s="131"/>
      <c r="VKQ75" s="131"/>
      <c r="VKR75" s="131"/>
      <c r="VKS75" s="131"/>
      <c r="VKT75" s="131"/>
      <c r="VKU75" s="131"/>
      <c r="VKV75" s="131"/>
      <c r="VKW75" s="131"/>
      <c r="VKX75" s="131"/>
      <c r="VKY75" s="131"/>
      <c r="VKZ75" s="131"/>
      <c r="VLA75" s="131"/>
      <c r="VLB75" s="131"/>
      <c r="VLC75" s="131"/>
      <c r="VLD75" s="131"/>
      <c r="VLE75" s="131"/>
      <c r="VLF75" s="131"/>
      <c r="VLG75" s="131"/>
      <c r="VLH75" s="131"/>
      <c r="VLI75" s="131"/>
      <c r="VLJ75" s="131"/>
      <c r="VLK75" s="131"/>
      <c r="VLL75" s="131"/>
      <c r="VLM75" s="131"/>
      <c r="VLN75" s="131"/>
      <c r="VLO75" s="131"/>
      <c r="VLP75" s="131"/>
      <c r="VLQ75" s="131"/>
      <c r="VLR75" s="131"/>
      <c r="VLS75" s="131"/>
      <c r="VLT75" s="131"/>
      <c r="VLU75" s="131"/>
      <c r="VLV75" s="131"/>
      <c r="VLW75" s="131"/>
      <c r="VLX75" s="131"/>
      <c r="VLY75" s="131"/>
      <c r="VLZ75" s="131"/>
      <c r="VMA75" s="131"/>
      <c r="VMB75" s="131"/>
      <c r="VMC75" s="131"/>
      <c r="VMD75" s="131"/>
      <c r="VME75" s="131"/>
      <c r="VMF75" s="131"/>
      <c r="VMG75" s="131"/>
      <c r="VMH75" s="131"/>
      <c r="VMI75" s="131"/>
      <c r="VMJ75" s="131"/>
      <c r="VMK75" s="131"/>
      <c r="VML75" s="131"/>
      <c r="VMM75" s="131"/>
      <c r="VMN75" s="131"/>
      <c r="VMO75" s="131"/>
      <c r="VMP75" s="131"/>
      <c r="VMQ75" s="131"/>
      <c r="VMR75" s="131"/>
      <c r="VMS75" s="131"/>
      <c r="VMT75" s="131"/>
      <c r="VMU75" s="131"/>
      <c r="VMV75" s="131"/>
      <c r="VMW75" s="131"/>
      <c r="VMX75" s="131"/>
      <c r="VMY75" s="131"/>
      <c r="VMZ75" s="131"/>
      <c r="VNA75" s="131"/>
      <c r="VNB75" s="131"/>
      <c r="VNC75" s="131"/>
      <c r="VND75" s="131"/>
      <c r="VNE75" s="131"/>
      <c r="VNF75" s="131"/>
      <c r="VNG75" s="131"/>
      <c r="VNH75" s="131"/>
      <c r="VNI75" s="131"/>
      <c r="VNJ75" s="131"/>
      <c r="VNK75" s="131"/>
      <c r="VNL75" s="131"/>
      <c r="VNM75" s="131"/>
      <c r="VNN75" s="131"/>
      <c r="VNO75" s="131"/>
      <c r="VNP75" s="131"/>
      <c r="VNQ75" s="131"/>
      <c r="VNR75" s="131"/>
      <c r="VNS75" s="131"/>
      <c r="VNT75" s="131"/>
      <c r="VNU75" s="131"/>
      <c r="VNV75" s="131"/>
      <c r="VNW75" s="131"/>
      <c r="VNX75" s="131"/>
      <c r="VNY75" s="131"/>
      <c r="VNZ75" s="131"/>
      <c r="VOA75" s="131"/>
      <c r="VOB75" s="131"/>
      <c r="VOC75" s="131"/>
      <c r="VOD75" s="131"/>
      <c r="VOE75" s="131"/>
      <c r="VOF75" s="131"/>
      <c r="VOG75" s="131"/>
      <c r="VOH75" s="131"/>
      <c r="VOI75" s="131"/>
      <c r="VOJ75" s="131"/>
      <c r="VOK75" s="131"/>
      <c r="VOL75" s="131"/>
      <c r="VOM75" s="131"/>
      <c r="VON75" s="131"/>
      <c r="VOO75" s="131"/>
      <c r="VOP75" s="131"/>
      <c r="VOQ75" s="131"/>
      <c r="VOR75" s="131"/>
      <c r="VOS75" s="131"/>
      <c r="VOT75" s="131"/>
      <c r="VOU75" s="131"/>
      <c r="VOV75" s="131"/>
      <c r="VOW75" s="131"/>
      <c r="VOX75" s="131"/>
      <c r="VOY75" s="131"/>
      <c r="VOZ75" s="131"/>
      <c r="VPA75" s="131"/>
      <c r="VPB75" s="131"/>
      <c r="VPC75" s="131"/>
      <c r="VPD75" s="131"/>
      <c r="VPE75" s="131"/>
      <c r="VPF75" s="131"/>
      <c r="VPG75" s="131"/>
      <c r="VPH75" s="131"/>
      <c r="VPI75" s="131"/>
      <c r="VPJ75" s="131"/>
      <c r="VPK75" s="131"/>
      <c r="VPL75" s="131"/>
      <c r="VPM75" s="131"/>
      <c r="VPN75" s="131"/>
      <c r="VPO75" s="131"/>
      <c r="VPP75" s="131"/>
      <c r="VPQ75" s="131"/>
      <c r="VPR75" s="131"/>
      <c r="VPS75" s="131"/>
      <c r="VPT75" s="131"/>
      <c r="VPU75" s="131"/>
      <c r="VPV75" s="131"/>
      <c r="VPW75" s="131"/>
      <c r="VPX75" s="131"/>
      <c r="VPY75" s="131"/>
      <c r="VPZ75" s="131"/>
      <c r="VQA75" s="131"/>
      <c r="VQB75" s="131"/>
      <c r="VQC75" s="131"/>
      <c r="VQD75" s="131"/>
      <c r="VQE75" s="131"/>
      <c r="VQF75" s="131"/>
      <c r="VQG75" s="131"/>
      <c r="VQH75" s="131"/>
      <c r="VQI75" s="131"/>
      <c r="VQJ75" s="131"/>
      <c r="VQK75" s="131"/>
      <c r="VQL75" s="131"/>
      <c r="VQM75" s="131"/>
      <c r="VQN75" s="131"/>
      <c r="VQO75" s="131"/>
      <c r="VQP75" s="131"/>
      <c r="VQQ75" s="131"/>
      <c r="VQR75" s="131"/>
      <c r="VQS75" s="131"/>
      <c r="VQT75" s="131"/>
      <c r="VQU75" s="131"/>
      <c r="VQV75" s="131"/>
      <c r="VQW75" s="131"/>
      <c r="VQX75" s="131"/>
      <c r="VQY75" s="131"/>
      <c r="VQZ75" s="131"/>
      <c r="VRA75" s="131"/>
      <c r="VRB75" s="131"/>
      <c r="VRC75" s="131"/>
      <c r="VRD75" s="131"/>
      <c r="VRE75" s="131"/>
      <c r="VRF75" s="131"/>
      <c r="VRG75" s="131"/>
      <c r="VRH75" s="131"/>
      <c r="VRI75" s="131"/>
      <c r="VRJ75" s="131"/>
      <c r="VRK75" s="131"/>
      <c r="VRL75" s="131"/>
      <c r="VRM75" s="131"/>
      <c r="VRN75" s="131"/>
      <c r="VRO75" s="131"/>
      <c r="VRP75" s="131"/>
      <c r="VRQ75" s="131"/>
      <c r="VRR75" s="131"/>
      <c r="VRS75" s="131"/>
      <c r="VRT75" s="131"/>
      <c r="VRU75" s="131"/>
      <c r="VRV75" s="131"/>
      <c r="VRW75" s="131"/>
      <c r="VRX75" s="131"/>
      <c r="VRY75" s="131"/>
      <c r="VRZ75" s="131"/>
      <c r="VSA75" s="131"/>
      <c r="VSB75" s="131"/>
      <c r="VSC75" s="131"/>
      <c r="VSD75" s="131"/>
      <c r="VSE75" s="131"/>
      <c r="VSF75" s="131"/>
      <c r="VSG75" s="131"/>
      <c r="VSH75" s="131"/>
      <c r="VSI75" s="131"/>
      <c r="VSJ75" s="131"/>
      <c r="VSK75" s="131"/>
      <c r="VSL75" s="131"/>
      <c r="VSM75" s="131"/>
      <c r="VSN75" s="131"/>
      <c r="VSO75" s="131"/>
      <c r="VSP75" s="131"/>
      <c r="VSQ75" s="131"/>
      <c r="VSR75" s="131"/>
      <c r="VSS75" s="131"/>
      <c r="VST75" s="131"/>
      <c r="VSU75" s="131"/>
      <c r="VSV75" s="131"/>
      <c r="VSW75" s="131"/>
      <c r="VSX75" s="131"/>
      <c r="VSY75" s="131"/>
      <c r="VSZ75" s="131"/>
      <c r="VTA75" s="131"/>
      <c r="VTB75" s="131"/>
      <c r="VTC75" s="131"/>
      <c r="VTD75" s="131"/>
      <c r="VTE75" s="131"/>
      <c r="VTF75" s="131"/>
      <c r="VTG75" s="131"/>
      <c r="VTH75" s="131"/>
      <c r="VTI75" s="131"/>
      <c r="VTJ75" s="131"/>
      <c r="VTK75" s="131"/>
      <c r="VTL75" s="131"/>
      <c r="VTM75" s="131"/>
      <c r="VTN75" s="131"/>
      <c r="VTO75" s="131"/>
      <c r="VTP75" s="131"/>
      <c r="VTQ75" s="131"/>
      <c r="VTR75" s="131"/>
      <c r="VTS75" s="131"/>
      <c r="VTT75" s="131"/>
      <c r="VTU75" s="131"/>
      <c r="VTV75" s="131"/>
      <c r="VTW75" s="131"/>
      <c r="VTX75" s="131"/>
      <c r="VTY75" s="131"/>
      <c r="VTZ75" s="131"/>
      <c r="VUA75" s="131"/>
      <c r="VUB75" s="131"/>
      <c r="VUC75" s="131"/>
      <c r="VUD75" s="131"/>
      <c r="VUE75" s="131"/>
      <c r="VUF75" s="131"/>
      <c r="VUG75" s="131"/>
      <c r="VUH75" s="131"/>
      <c r="VUI75" s="131"/>
      <c r="VUJ75" s="131"/>
      <c r="VUK75" s="131"/>
      <c r="VUL75" s="131"/>
      <c r="VUM75" s="131"/>
      <c r="VUN75" s="131"/>
      <c r="VUO75" s="131"/>
      <c r="VUP75" s="131"/>
      <c r="VUQ75" s="131"/>
      <c r="VUR75" s="131"/>
      <c r="VUS75" s="131"/>
      <c r="VUT75" s="131"/>
      <c r="VUU75" s="131"/>
      <c r="VUV75" s="131"/>
      <c r="VUW75" s="131"/>
      <c r="VUX75" s="131"/>
      <c r="VUY75" s="131"/>
      <c r="VUZ75" s="131"/>
      <c r="VVA75" s="131"/>
      <c r="VVB75" s="131"/>
      <c r="VVC75" s="131"/>
      <c r="VVD75" s="131"/>
      <c r="VVE75" s="131"/>
      <c r="VVF75" s="131"/>
      <c r="VVG75" s="131"/>
      <c r="VVH75" s="131"/>
      <c r="VVI75" s="131"/>
      <c r="VVJ75" s="131"/>
      <c r="VVK75" s="131"/>
      <c r="VVL75" s="131"/>
      <c r="VVM75" s="131"/>
      <c r="VVN75" s="131"/>
      <c r="VVO75" s="131"/>
      <c r="VVP75" s="131"/>
      <c r="VVQ75" s="131"/>
      <c r="VVR75" s="131"/>
      <c r="VVS75" s="131"/>
      <c r="VVT75" s="131"/>
      <c r="VVU75" s="131"/>
      <c r="VVV75" s="131"/>
      <c r="VVW75" s="131"/>
      <c r="VVX75" s="131"/>
      <c r="VVY75" s="131"/>
      <c r="VVZ75" s="131"/>
      <c r="VWA75" s="131"/>
      <c r="VWB75" s="131"/>
      <c r="VWC75" s="131"/>
      <c r="VWD75" s="131"/>
      <c r="VWE75" s="131"/>
      <c r="VWF75" s="131"/>
      <c r="VWG75" s="131"/>
      <c r="VWH75" s="131"/>
      <c r="VWI75" s="131"/>
      <c r="VWJ75" s="131"/>
      <c r="VWK75" s="131"/>
      <c r="VWL75" s="131"/>
      <c r="VWM75" s="131"/>
      <c r="VWN75" s="131"/>
      <c r="VWO75" s="131"/>
      <c r="VWP75" s="131"/>
      <c r="VWQ75" s="131"/>
      <c r="VWR75" s="131"/>
      <c r="VWS75" s="131"/>
      <c r="VWT75" s="131"/>
      <c r="VWU75" s="131"/>
      <c r="VWV75" s="131"/>
      <c r="VWW75" s="131"/>
      <c r="VWX75" s="131"/>
      <c r="VWY75" s="131"/>
      <c r="VWZ75" s="131"/>
      <c r="VXA75" s="131"/>
      <c r="VXB75" s="131"/>
      <c r="VXC75" s="131"/>
      <c r="VXD75" s="131"/>
      <c r="VXE75" s="131"/>
      <c r="VXF75" s="131"/>
      <c r="VXG75" s="131"/>
      <c r="VXH75" s="131"/>
      <c r="VXI75" s="131"/>
      <c r="VXJ75" s="131"/>
      <c r="VXK75" s="131"/>
      <c r="VXL75" s="131"/>
      <c r="VXM75" s="131"/>
      <c r="VXN75" s="131"/>
      <c r="VXO75" s="131"/>
      <c r="VXP75" s="131"/>
      <c r="VXQ75" s="131"/>
      <c r="VXR75" s="131"/>
      <c r="VXS75" s="131"/>
      <c r="VXT75" s="131"/>
      <c r="VXU75" s="131"/>
      <c r="VXV75" s="131"/>
      <c r="VXW75" s="131"/>
      <c r="VXX75" s="131"/>
      <c r="VXY75" s="131"/>
      <c r="VXZ75" s="131"/>
      <c r="VYA75" s="131"/>
      <c r="VYB75" s="131"/>
      <c r="VYC75" s="131"/>
      <c r="VYD75" s="131"/>
      <c r="VYE75" s="131"/>
      <c r="VYF75" s="131"/>
      <c r="VYG75" s="131"/>
      <c r="VYH75" s="131"/>
      <c r="VYI75" s="131"/>
      <c r="VYJ75" s="131"/>
      <c r="VYK75" s="131"/>
      <c r="VYL75" s="131"/>
      <c r="VYM75" s="131"/>
      <c r="VYN75" s="131"/>
      <c r="VYO75" s="131"/>
      <c r="VYP75" s="131"/>
      <c r="VYQ75" s="131"/>
      <c r="VYR75" s="131"/>
      <c r="VYS75" s="131"/>
      <c r="VYT75" s="131"/>
      <c r="VYU75" s="131"/>
      <c r="VYV75" s="131"/>
      <c r="VYW75" s="131"/>
      <c r="VYX75" s="131"/>
      <c r="VYY75" s="131"/>
      <c r="VYZ75" s="131"/>
      <c r="VZA75" s="131"/>
      <c r="VZB75" s="131"/>
      <c r="VZC75" s="131"/>
      <c r="VZD75" s="131"/>
      <c r="VZE75" s="131"/>
      <c r="VZF75" s="131"/>
      <c r="VZG75" s="131"/>
      <c r="VZH75" s="131"/>
      <c r="VZI75" s="131"/>
      <c r="VZJ75" s="131"/>
      <c r="VZK75" s="131"/>
      <c r="VZL75" s="131"/>
      <c r="VZM75" s="131"/>
      <c r="VZN75" s="131"/>
      <c r="VZO75" s="131"/>
      <c r="VZP75" s="131"/>
      <c r="VZQ75" s="131"/>
      <c r="VZR75" s="131"/>
      <c r="VZS75" s="131"/>
      <c r="VZT75" s="131"/>
      <c r="VZU75" s="131"/>
      <c r="VZV75" s="131"/>
      <c r="VZW75" s="131"/>
      <c r="VZX75" s="131"/>
      <c r="VZY75" s="131"/>
      <c r="VZZ75" s="131"/>
      <c r="WAA75" s="131"/>
      <c r="WAB75" s="131"/>
      <c r="WAC75" s="131"/>
      <c r="WAD75" s="131"/>
      <c r="WAE75" s="131"/>
      <c r="WAF75" s="131"/>
      <c r="WAG75" s="131"/>
      <c r="WAH75" s="131"/>
      <c r="WAI75" s="131"/>
      <c r="WAJ75" s="131"/>
      <c r="WAK75" s="131"/>
      <c r="WAL75" s="131"/>
      <c r="WAM75" s="131"/>
      <c r="WAN75" s="131"/>
      <c r="WAO75" s="131"/>
      <c r="WAP75" s="131"/>
      <c r="WAQ75" s="131"/>
      <c r="WAR75" s="131"/>
      <c r="WAS75" s="131"/>
      <c r="WAT75" s="131"/>
      <c r="WAU75" s="131"/>
      <c r="WAV75" s="131"/>
      <c r="WAW75" s="131"/>
      <c r="WAX75" s="131"/>
      <c r="WAY75" s="131"/>
      <c r="WAZ75" s="131"/>
      <c r="WBA75" s="131"/>
      <c r="WBB75" s="131"/>
      <c r="WBC75" s="131"/>
      <c r="WBD75" s="131"/>
      <c r="WBE75" s="131"/>
      <c r="WBF75" s="131"/>
      <c r="WBG75" s="131"/>
      <c r="WBH75" s="131"/>
      <c r="WBI75" s="131"/>
      <c r="WBJ75" s="131"/>
      <c r="WBK75" s="131"/>
      <c r="WBL75" s="131"/>
      <c r="WBM75" s="131"/>
      <c r="WBN75" s="131"/>
      <c r="WBO75" s="131"/>
      <c r="WBP75" s="131"/>
      <c r="WBQ75" s="131"/>
      <c r="WBR75" s="131"/>
      <c r="WBS75" s="131"/>
      <c r="WBT75" s="131"/>
      <c r="WBU75" s="131"/>
      <c r="WBV75" s="131"/>
      <c r="WBW75" s="131"/>
      <c r="WBX75" s="131"/>
      <c r="WBY75" s="131"/>
      <c r="WBZ75" s="131"/>
      <c r="WCA75" s="131"/>
      <c r="WCB75" s="131"/>
      <c r="WCC75" s="131"/>
      <c r="WCD75" s="131"/>
      <c r="WCE75" s="131"/>
      <c r="WCF75" s="131"/>
      <c r="WCG75" s="131"/>
      <c r="WCH75" s="131"/>
      <c r="WCI75" s="131"/>
      <c r="WCJ75" s="131"/>
      <c r="WCK75" s="131"/>
      <c r="WCL75" s="131"/>
      <c r="WCM75" s="131"/>
      <c r="WCN75" s="131"/>
      <c r="WCO75" s="131"/>
      <c r="WCP75" s="131"/>
      <c r="WCQ75" s="131"/>
      <c r="WCR75" s="131"/>
      <c r="WCS75" s="131"/>
      <c r="WCT75" s="131"/>
      <c r="WCU75" s="131"/>
      <c r="WCV75" s="131"/>
      <c r="WCW75" s="131"/>
      <c r="WCX75" s="131"/>
      <c r="WCY75" s="131"/>
      <c r="WCZ75" s="131"/>
      <c r="WDA75" s="131"/>
      <c r="WDB75" s="131"/>
      <c r="WDC75" s="131"/>
      <c r="WDD75" s="131"/>
      <c r="WDE75" s="131"/>
      <c r="WDF75" s="131"/>
      <c r="WDG75" s="131"/>
      <c r="WDH75" s="131"/>
      <c r="WDI75" s="131"/>
      <c r="WDJ75" s="131"/>
      <c r="WDK75" s="131"/>
      <c r="WDL75" s="131"/>
      <c r="WDM75" s="131"/>
      <c r="WDN75" s="131"/>
      <c r="WDO75" s="131"/>
      <c r="WDP75" s="131"/>
      <c r="WDQ75" s="131"/>
      <c r="WDR75" s="131"/>
      <c r="WDS75" s="131"/>
      <c r="WDT75" s="131"/>
      <c r="WDU75" s="131"/>
      <c r="WDV75" s="131"/>
      <c r="WDW75" s="131"/>
      <c r="WDX75" s="131"/>
      <c r="WDY75" s="131"/>
      <c r="WDZ75" s="131"/>
      <c r="WEA75" s="131"/>
      <c r="WEB75" s="131"/>
      <c r="WEC75" s="131"/>
      <c r="WED75" s="131"/>
      <c r="WEE75" s="131"/>
      <c r="WEF75" s="131"/>
      <c r="WEG75" s="131"/>
      <c r="WEH75" s="131"/>
      <c r="WEI75" s="131"/>
      <c r="WEJ75" s="131"/>
      <c r="WEK75" s="131"/>
      <c r="WEL75" s="131"/>
      <c r="WEM75" s="131"/>
      <c r="WEN75" s="131"/>
      <c r="WEO75" s="131"/>
      <c r="WEP75" s="131"/>
      <c r="WEQ75" s="131"/>
      <c r="WER75" s="131"/>
      <c r="WES75" s="131"/>
      <c r="WET75" s="131"/>
      <c r="WEU75" s="131"/>
      <c r="WEV75" s="131"/>
      <c r="WEW75" s="131"/>
      <c r="WEX75" s="131"/>
      <c r="WEY75" s="131"/>
      <c r="WEZ75" s="131"/>
      <c r="WFA75" s="131"/>
      <c r="WFB75" s="131"/>
      <c r="WFC75" s="131"/>
      <c r="WFD75" s="131"/>
      <c r="WFE75" s="131"/>
      <c r="WFF75" s="131"/>
      <c r="WFG75" s="131"/>
      <c r="WFH75" s="131"/>
      <c r="WFI75" s="131"/>
      <c r="WFJ75" s="131"/>
      <c r="WFK75" s="131"/>
      <c r="WFL75" s="131"/>
      <c r="WFM75" s="131"/>
      <c r="WFN75" s="131"/>
      <c r="WFO75" s="131"/>
      <c r="WFP75" s="131"/>
      <c r="WFQ75" s="131"/>
      <c r="WFR75" s="131"/>
      <c r="WFS75" s="131"/>
      <c r="WFT75" s="131"/>
      <c r="WFU75" s="131"/>
      <c r="WFV75" s="131"/>
      <c r="WFW75" s="131"/>
      <c r="WFX75" s="131"/>
      <c r="WFY75" s="131"/>
      <c r="WFZ75" s="131"/>
      <c r="WGA75" s="131"/>
      <c r="WGB75" s="131"/>
      <c r="WGC75" s="131"/>
      <c r="WGD75" s="131"/>
      <c r="WGE75" s="131"/>
      <c r="WGF75" s="131"/>
      <c r="WGG75" s="131"/>
      <c r="WGH75" s="131"/>
      <c r="WGI75" s="131"/>
      <c r="WGJ75" s="131"/>
      <c r="WGK75" s="131"/>
      <c r="WGL75" s="131"/>
      <c r="WGM75" s="131"/>
      <c r="WGN75" s="131"/>
      <c r="WGO75" s="131"/>
      <c r="WGP75" s="131"/>
      <c r="WGQ75" s="131"/>
      <c r="WGR75" s="131"/>
      <c r="WGS75" s="131"/>
      <c r="WGT75" s="131"/>
      <c r="WGU75" s="131"/>
      <c r="WGV75" s="131"/>
      <c r="WGW75" s="131"/>
      <c r="WGX75" s="131"/>
      <c r="WGY75" s="131"/>
      <c r="WGZ75" s="131"/>
      <c r="WHA75" s="131"/>
      <c r="WHB75" s="131"/>
      <c r="WHC75" s="131"/>
      <c r="WHD75" s="131"/>
      <c r="WHE75" s="131"/>
      <c r="WHF75" s="131"/>
      <c r="WHG75" s="131"/>
      <c r="WHH75" s="131"/>
      <c r="WHI75" s="131"/>
      <c r="WHJ75" s="131"/>
      <c r="WHK75" s="131"/>
      <c r="WHL75" s="131"/>
      <c r="WHM75" s="131"/>
      <c r="WHN75" s="131"/>
      <c r="WHO75" s="131"/>
      <c r="WHP75" s="131"/>
      <c r="WHQ75" s="131"/>
      <c r="WHR75" s="131"/>
      <c r="WHS75" s="131"/>
      <c r="WHT75" s="131"/>
      <c r="WHU75" s="131"/>
      <c r="WHV75" s="131"/>
      <c r="WHW75" s="131"/>
      <c r="WHX75" s="131"/>
      <c r="WHY75" s="131"/>
      <c r="WHZ75" s="131"/>
      <c r="WIA75" s="131"/>
      <c r="WIB75" s="131"/>
      <c r="WIC75" s="131"/>
      <c r="WID75" s="131"/>
      <c r="WIE75" s="131"/>
      <c r="WIF75" s="131"/>
      <c r="WIG75" s="131"/>
      <c r="WIH75" s="131"/>
      <c r="WII75" s="131"/>
      <c r="WIJ75" s="131"/>
      <c r="WIK75" s="131"/>
      <c r="WIL75" s="131"/>
      <c r="WIM75" s="131"/>
      <c r="WIN75" s="131"/>
      <c r="WIO75" s="131"/>
      <c r="WIP75" s="131"/>
      <c r="WIQ75" s="131"/>
      <c r="WIR75" s="131"/>
      <c r="WIS75" s="131"/>
      <c r="WIT75" s="131"/>
      <c r="WIU75" s="131"/>
      <c r="WIV75" s="131"/>
      <c r="WIW75" s="131"/>
      <c r="WIX75" s="131"/>
      <c r="WIY75" s="131"/>
      <c r="WIZ75" s="131"/>
      <c r="WJA75" s="131"/>
      <c r="WJB75" s="131"/>
      <c r="WJC75" s="131"/>
      <c r="WJD75" s="131"/>
      <c r="WJE75" s="131"/>
      <c r="WJF75" s="131"/>
      <c r="WJG75" s="131"/>
      <c r="WJH75" s="131"/>
      <c r="WJI75" s="131"/>
      <c r="WJJ75" s="131"/>
      <c r="WJK75" s="131"/>
      <c r="WJL75" s="131"/>
      <c r="WJM75" s="131"/>
      <c r="WJN75" s="131"/>
      <c r="WJO75" s="131"/>
      <c r="WJP75" s="131"/>
      <c r="WJQ75" s="131"/>
      <c r="WJR75" s="131"/>
      <c r="WJS75" s="131"/>
      <c r="WJT75" s="131"/>
      <c r="WJU75" s="131"/>
      <c r="WJV75" s="131"/>
      <c r="WJW75" s="131"/>
      <c r="WJX75" s="131"/>
      <c r="WJY75" s="131"/>
      <c r="WJZ75" s="131"/>
      <c r="WKA75" s="131"/>
      <c r="WKB75" s="131"/>
      <c r="WKC75" s="131"/>
      <c r="WKD75" s="131"/>
      <c r="WKE75" s="131"/>
      <c r="WKF75" s="131"/>
      <c r="WKG75" s="131"/>
      <c r="WKH75" s="131"/>
      <c r="WKI75" s="131"/>
      <c r="WKJ75" s="131"/>
      <c r="WKK75" s="131"/>
      <c r="WKL75" s="131"/>
      <c r="WKM75" s="131"/>
      <c r="WKN75" s="131"/>
      <c r="WKO75" s="131"/>
      <c r="WKP75" s="131"/>
      <c r="WKQ75" s="131"/>
      <c r="WKR75" s="131"/>
      <c r="WKS75" s="131"/>
      <c r="WKT75" s="131"/>
      <c r="WKU75" s="131"/>
      <c r="WKV75" s="131"/>
      <c r="WKW75" s="131"/>
      <c r="WKX75" s="131"/>
      <c r="WKY75" s="131"/>
      <c r="WKZ75" s="131"/>
      <c r="WLA75" s="131"/>
      <c r="WLB75" s="131"/>
      <c r="WLC75" s="131"/>
      <c r="WLD75" s="131"/>
      <c r="WLE75" s="131"/>
      <c r="WLF75" s="131"/>
      <c r="WLG75" s="131"/>
      <c r="WLH75" s="131"/>
      <c r="WLI75" s="131"/>
      <c r="WLJ75" s="131"/>
      <c r="WLK75" s="131"/>
      <c r="WLL75" s="131"/>
      <c r="WLM75" s="131"/>
      <c r="WLN75" s="131"/>
      <c r="WLO75" s="131"/>
      <c r="WLP75" s="131"/>
      <c r="WLQ75" s="131"/>
      <c r="WLR75" s="131"/>
      <c r="WLS75" s="131"/>
      <c r="WLT75" s="131"/>
      <c r="WLU75" s="131"/>
      <c r="WLV75" s="131"/>
      <c r="WLW75" s="131"/>
      <c r="WLX75" s="131"/>
      <c r="WLY75" s="131"/>
      <c r="WLZ75" s="131"/>
      <c r="WMA75" s="131"/>
      <c r="WMB75" s="131"/>
      <c r="WMC75" s="131"/>
      <c r="WMD75" s="131"/>
      <c r="WME75" s="131"/>
      <c r="WMF75" s="131"/>
      <c r="WMG75" s="131"/>
      <c r="WMH75" s="131"/>
      <c r="WMI75" s="131"/>
      <c r="WMJ75" s="131"/>
      <c r="WMK75" s="131"/>
      <c r="WML75" s="131"/>
      <c r="WMM75" s="131"/>
      <c r="WMN75" s="131"/>
      <c r="WMO75" s="131"/>
      <c r="WMP75" s="131"/>
      <c r="WMQ75" s="131"/>
      <c r="WMR75" s="131"/>
      <c r="WMS75" s="131"/>
      <c r="WMT75" s="131"/>
      <c r="WMU75" s="131"/>
      <c r="WMV75" s="131"/>
      <c r="WMW75" s="131"/>
      <c r="WMX75" s="131"/>
      <c r="WMY75" s="131"/>
      <c r="WMZ75" s="131"/>
      <c r="WNA75" s="131"/>
      <c r="WNB75" s="131"/>
      <c r="WNC75" s="131"/>
      <c r="WND75" s="131"/>
      <c r="WNE75" s="131"/>
      <c r="WNF75" s="131"/>
      <c r="WNG75" s="131"/>
      <c r="WNH75" s="131"/>
      <c r="WNI75" s="131"/>
      <c r="WNJ75" s="131"/>
      <c r="WNK75" s="131"/>
      <c r="WNL75" s="131"/>
      <c r="WNM75" s="131"/>
      <c r="WNN75" s="131"/>
      <c r="WNO75" s="131"/>
      <c r="WNP75" s="131"/>
      <c r="WNQ75" s="131"/>
      <c r="WNR75" s="131"/>
      <c r="WNS75" s="131"/>
      <c r="WNT75" s="131"/>
      <c r="WNU75" s="131"/>
      <c r="WNV75" s="131"/>
      <c r="WNW75" s="131"/>
      <c r="WNX75" s="131"/>
      <c r="WNY75" s="131"/>
      <c r="WNZ75" s="131"/>
      <c r="WOA75" s="131"/>
      <c r="WOB75" s="131"/>
      <c r="WOC75" s="131"/>
      <c r="WOD75" s="131"/>
      <c r="WOE75" s="131"/>
      <c r="WOF75" s="131"/>
      <c r="WOG75" s="131"/>
      <c r="WOH75" s="131"/>
      <c r="WOI75" s="131"/>
      <c r="WOJ75" s="131"/>
      <c r="WOK75" s="131"/>
      <c r="WOL75" s="131"/>
      <c r="WOM75" s="131"/>
      <c r="WON75" s="131"/>
      <c r="WOO75" s="131"/>
      <c r="WOP75" s="131"/>
      <c r="WOQ75" s="131"/>
      <c r="WOR75" s="131"/>
      <c r="WOS75" s="131"/>
      <c r="WOT75" s="131"/>
      <c r="WOU75" s="131"/>
      <c r="WOV75" s="131"/>
      <c r="WOW75" s="131"/>
      <c r="WOX75" s="131"/>
      <c r="WOY75" s="131"/>
      <c r="WOZ75" s="131"/>
      <c r="WPA75" s="131"/>
      <c r="WPB75" s="131"/>
      <c r="WPC75" s="131"/>
      <c r="WPD75" s="131"/>
      <c r="WPE75" s="131"/>
      <c r="WPF75" s="131"/>
      <c r="WPG75" s="131"/>
      <c r="WPH75" s="131"/>
      <c r="WPI75" s="131"/>
      <c r="WPJ75" s="131"/>
      <c r="WPK75" s="131"/>
      <c r="WPL75" s="131"/>
      <c r="WPM75" s="131"/>
      <c r="WPN75" s="131"/>
      <c r="WPO75" s="131"/>
      <c r="WPP75" s="131"/>
      <c r="WPQ75" s="131"/>
      <c r="WPR75" s="131"/>
      <c r="WPS75" s="131"/>
      <c r="WPT75" s="131"/>
      <c r="WPU75" s="131"/>
      <c r="WPV75" s="131"/>
      <c r="WPW75" s="131"/>
      <c r="WPX75" s="131"/>
      <c r="WPY75" s="131"/>
      <c r="WPZ75" s="131"/>
      <c r="WQA75" s="131"/>
      <c r="WQB75" s="131"/>
      <c r="WQC75" s="131"/>
      <c r="WQD75" s="131"/>
      <c r="WQE75" s="131"/>
      <c r="WQF75" s="131"/>
      <c r="WQG75" s="131"/>
      <c r="WQH75" s="131"/>
      <c r="WQI75" s="131"/>
      <c r="WQJ75" s="131"/>
      <c r="WQK75" s="131"/>
      <c r="WQL75" s="131"/>
      <c r="WQM75" s="131"/>
      <c r="WQN75" s="131"/>
      <c r="WQO75" s="131"/>
      <c r="WQP75" s="131"/>
      <c r="WQQ75" s="131"/>
      <c r="WQR75" s="131"/>
      <c r="WQS75" s="131"/>
      <c r="WQT75" s="131"/>
      <c r="WQU75" s="131"/>
      <c r="WQV75" s="131"/>
      <c r="WQW75" s="131"/>
      <c r="WQX75" s="131"/>
      <c r="WQY75" s="131"/>
      <c r="WQZ75" s="131"/>
      <c r="WRA75" s="131"/>
      <c r="WRB75" s="131"/>
      <c r="WRC75" s="131"/>
      <c r="WRD75" s="131"/>
      <c r="WRE75" s="131"/>
      <c r="WRF75" s="131"/>
      <c r="WRG75" s="131"/>
      <c r="WRH75" s="131"/>
      <c r="WRI75" s="131"/>
      <c r="WRJ75" s="131"/>
      <c r="WRK75" s="131"/>
      <c r="WRL75" s="131"/>
      <c r="WRM75" s="131"/>
      <c r="WRN75" s="131"/>
      <c r="WRO75" s="131"/>
      <c r="WRP75" s="131"/>
      <c r="WRQ75" s="131"/>
      <c r="WRR75" s="131"/>
      <c r="WRS75" s="131"/>
      <c r="WRT75" s="131"/>
      <c r="WRU75" s="131"/>
      <c r="WRV75" s="131"/>
      <c r="WRW75" s="131"/>
      <c r="WRX75" s="131"/>
      <c r="WRY75" s="131"/>
      <c r="WRZ75" s="131"/>
      <c r="WSA75" s="131"/>
      <c r="WSB75" s="131"/>
      <c r="WSC75" s="131"/>
      <c r="WSD75" s="131"/>
      <c r="WSE75" s="131"/>
      <c r="WSF75" s="131"/>
      <c r="WSG75" s="131"/>
      <c r="WSH75" s="131"/>
      <c r="WSI75" s="131"/>
      <c r="WSJ75" s="131"/>
      <c r="WSK75" s="131"/>
      <c r="WSL75" s="131"/>
      <c r="WSM75" s="131"/>
      <c r="WSN75" s="131"/>
      <c r="WSO75" s="131"/>
      <c r="WSP75" s="131"/>
      <c r="WSQ75" s="131"/>
      <c r="WSR75" s="131"/>
      <c r="WSS75" s="131"/>
      <c r="WST75" s="131"/>
      <c r="WSU75" s="131"/>
      <c r="WSV75" s="131"/>
      <c r="WSW75" s="131"/>
      <c r="WSX75" s="131"/>
      <c r="WSY75" s="131"/>
      <c r="WSZ75" s="131"/>
      <c r="WTA75" s="131"/>
      <c r="WTB75" s="131"/>
      <c r="WTC75" s="131"/>
      <c r="WTD75" s="131"/>
      <c r="WTE75" s="131"/>
      <c r="WTF75" s="131"/>
      <c r="WTG75" s="131"/>
      <c r="WTH75" s="131"/>
      <c r="WTI75" s="131"/>
      <c r="WTJ75" s="131"/>
      <c r="WTK75" s="131"/>
      <c r="WTL75" s="131"/>
      <c r="WTM75" s="131"/>
      <c r="WTN75" s="131"/>
      <c r="WTO75" s="131"/>
      <c r="WTP75" s="131"/>
      <c r="WTQ75" s="131"/>
      <c r="WTR75" s="131"/>
      <c r="WTS75" s="131"/>
      <c r="WTT75" s="131"/>
      <c r="WTU75" s="131"/>
      <c r="WTV75" s="131"/>
      <c r="WTW75" s="131"/>
      <c r="WTX75" s="131"/>
      <c r="WTY75" s="131"/>
      <c r="WTZ75" s="131"/>
      <c r="WUA75" s="131"/>
      <c r="WUB75" s="131"/>
      <c r="WUC75" s="131"/>
      <c r="WUD75" s="131"/>
      <c r="WUE75" s="131"/>
      <c r="WUF75" s="131"/>
      <c r="WUG75" s="131"/>
      <c r="WUH75" s="131"/>
      <c r="WUI75" s="131"/>
      <c r="WUJ75" s="131"/>
      <c r="WUK75" s="131"/>
      <c r="WUL75" s="131"/>
      <c r="WUM75" s="131"/>
      <c r="WUN75" s="131"/>
      <c r="WUO75" s="131"/>
      <c r="WUP75" s="131"/>
      <c r="WUQ75" s="131"/>
      <c r="WUR75" s="131"/>
      <c r="WUS75" s="131"/>
      <c r="WUT75" s="131"/>
      <c r="WUU75" s="131"/>
      <c r="WUV75" s="131"/>
      <c r="WUW75" s="131"/>
      <c r="WUX75" s="131"/>
      <c r="WUY75" s="131"/>
      <c r="WUZ75" s="131"/>
      <c r="WVA75" s="131"/>
      <c r="WVB75" s="131"/>
      <c r="WVC75" s="131"/>
      <c r="WVD75" s="131"/>
      <c r="WVE75" s="131"/>
      <c r="WVF75" s="131"/>
      <c r="WVG75" s="131"/>
      <c r="WVH75" s="131"/>
      <c r="WVI75" s="131"/>
      <c r="WVJ75" s="131"/>
      <c r="WVK75" s="131"/>
      <c r="WVL75" s="131"/>
      <c r="WVM75" s="131"/>
      <c r="WVN75" s="131"/>
      <c r="WVO75" s="131"/>
      <c r="WVP75" s="131"/>
      <c r="WVQ75" s="131"/>
      <c r="WVR75" s="131"/>
      <c r="WVS75" s="131"/>
      <c r="WVT75" s="131"/>
      <c r="WVU75" s="131"/>
      <c r="WVV75" s="131"/>
      <c r="WVW75" s="131"/>
      <c r="WVX75" s="131"/>
      <c r="WVY75" s="131"/>
      <c r="WVZ75" s="131"/>
      <c r="WWA75" s="131"/>
      <c r="WWB75" s="131"/>
      <c r="WWC75" s="131"/>
      <c r="WWD75" s="131"/>
      <c r="WWE75" s="131"/>
      <c r="WWF75" s="131"/>
      <c r="WWG75" s="131"/>
      <c r="WWH75" s="131"/>
      <c r="WWI75" s="131"/>
      <c r="WWJ75" s="131"/>
      <c r="WWK75" s="131"/>
      <c r="WWL75" s="131"/>
      <c r="WWM75" s="131"/>
      <c r="WWN75" s="131"/>
      <c r="WWO75" s="131"/>
      <c r="WWP75" s="131"/>
      <c r="WWQ75" s="131"/>
      <c r="WWR75" s="131"/>
      <c r="WWS75" s="131"/>
      <c r="WWT75" s="131"/>
      <c r="WWU75" s="131"/>
      <c r="WWV75" s="131"/>
      <c r="WWW75" s="131"/>
      <c r="WWX75" s="131"/>
      <c r="WWY75" s="131"/>
      <c r="WWZ75" s="131"/>
      <c r="WXA75" s="131"/>
      <c r="WXB75" s="131"/>
      <c r="WXC75" s="131"/>
      <c r="WXD75" s="131"/>
      <c r="WXE75" s="131"/>
      <c r="WXF75" s="131"/>
      <c r="WXG75" s="131"/>
      <c r="WXH75" s="131"/>
      <c r="WXI75" s="131"/>
      <c r="WXJ75" s="131"/>
      <c r="WXK75" s="131"/>
      <c r="WXL75" s="131"/>
      <c r="WXM75" s="131"/>
      <c r="WXN75" s="131"/>
      <c r="WXO75" s="131"/>
      <c r="WXP75" s="131"/>
      <c r="WXQ75" s="131"/>
      <c r="WXR75" s="131"/>
      <c r="WXS75" s="131"/>
      <c r="WXT75" s="131"/>
      <c r="WXU75" s="131"/>
      <c r="WXV75" s="131"/>
      <c r="WXW75" s="131"/>
      <c r="WXX75" s="131"/>
      <c r="WXY75" s="131"/>
      <c r="WXZ75" s="131"/>
      <c r="WYA75" s="131"/>
      <c r="WYB75" s="131"/>
      <c r="WYC75" s="131"/>
      <c r="WYD75" s="131"/>
      <c r="WYE75" s="131"/>
      <c r="WYF75" s="131"/>
      <c r="WYG75" s="131"/>
      <c r="WYH75" s="131"/>
      <c r="WYI75" s="131"/>
      <c r="WYJ75" s="131"/>
      <c r="WYK75" s="131"/>
      <c r="WYL75" s="131"/>
      <c r="WYM75" s="131"/>
      <c r="WYN75" s="131"/>
      <c r="WYO75" s="131"/>
      <c r="WYP75" s="131"/>
      <c r="WYQ75" s="131"/>
      <c r="WYR75" s="131"/>
      <c r="WYS75" s="131"/>
      <c r="WYT75" s="131"/>
      <c r="WYU75" s="131"/>
      <c r="WYV75" s="131"/>
      <c r="WYW75" s="131"/>
      <c r="WYX75" s="131"/>
      <c r="WYY75" s="131"/>
      <c r="WYZ75" s="131"/>
      <c r="WZA75" s="131"/>
      <c r="WZB75" s="131"/>
      <c r="WZC75" s="131"/>
      <c r="WZD75" s="131"/>
      <c r="WZE75" s="131"/>
      <c r="WZF75" s="131"/>
      <c r="WZG75" s="131"/>
      <c r="WZH75" s="131"/>
      <c r="WZI75" s="131"/>
      <c r="WZJ75" s="131"/>
      <c r="WZK75" s="131"/>
      <c r="WZL75" s="131"/>
      <c r="WZM75" s="131"/>
      <c r="WZN75" s="131"/>
      <c r="WZO75" s="131"/>
      <c r="WZP75" s="131"/>
      <c r="WZQ75" s="131"/>
      <c r="WZR75" s="131"/>
      <c r="WZS75" s="131"/>
      <c r="WZT75" s="131"/>
      <c r="WZU75" s="131"/>
      <c r="WZV75" s="131"/>
      <c r="WZW75" s="131"/>
      <c r="WZX75" s="131"/>
      <c r="WZY75" s="131"/>
      <c r="WZZ75" s="131"/>
      <c r="XAA75" s="131"/>
      <c r="XAB75" s="131"/>
      <c r="XAC75" s="131"/>
      <c r="XAD75" s="131"/>
      <c r="XAE75" s="131"/>
      <c r="XAF75" s="131"/>
      <c r="XAG75" s="131"/>
      <c r="XAH75" s="131"/>
      <c r="XAI75" s="131"/>
      <c r="XAJ75" s="131"/>
      <c r="XAK75" s="131"/>
      <c r="XAL75" s="131"/>
      <c r="XAM75" s="131"/>
      <c r="XAN75" s="131"/>
      <c r="XAO75" s="131"/>
      <c r="XAP75" s="131"/>
      <c r="XAQ75" s="131"/>
      <c r="XAR75" s="131"/>
      <c r="XAS75" s="131"/>
      <c r="XAT75" s="131"/>
      <c r="XAU75" s="131"/>
      <c r="XAV75" s="131"/>
      <c r="XAW75" s="131"/>
      <c r="XAX75" s="131"/>
      <c r="XAY75" s="131"/>
      <c r="XAZ75" s="131"/>
      <c r="XBA75" s="131"/>
      <c r="XBB75" s="131"/>
      <c r="XBC75" s="131"/>
      <c r="XBD75" s="131"/>
      <c r="XBE75" s="131"/>
      <c r="XBF75" s="131"/>
      <c r="XBG75" s="131"/>
      <c r="XBH75" s="131"/>
      <c r="XBI75" s="131"/>
      <c r="XBJ75" s="131"/>
      <c r="XBK75" s="131"/>
      <c r="XBL75" s="131"/>
      <c r="XBM75" s="131"/>
      <c r="XBN75" s="131"/>
      <c r="XBO75" s="131"/>
      <c r="XBP75" s="131"/>
      <c r="XBQ75" s="131"/>
      <c r="XBR75" s="131"/>
      <c r="XBS75" s="131"/>
      <c r="XBT75" s="131"/>
      <c r="XBU75" s="131"/>
      <c r="XBV75" s="131"/>
      <c r="XBW75" s="131"/>
      <c r="XBX75" s="131"/>
      <c r="XBY75" s="131"/>
      <c r="XBZ75" s="131"/>
      <c r="XCA75" s="131"/>
      <c r="XCB75" s="131"/>
      <c r="XCC75" s="131"/>
      <c r="XCD75" s="131"/>
      <c r="XCE75" s="131"/>
      <c r="XCF75" s="131"/>
      <c r="XCG75" s="131"/>
      <c r="XCH75" s="131"/>
      <c r="XCI75" s="131"/>
      <c r="XCJ75" s="131"/>
      <c r="XCK75" s="131"/>
      <c r="XCL75" s="131"/>
      <c r="XCM75" s="131"/>
      <c r="XCN75" s="131"/>
      <c r="XCO75" s="131"/>
      <c r="XCP75" s="131"/>
      <c r="XCQ75" s="131"/>
      <c r="XCR75" s="131"/>
      <c r="XCS75" s="131"/>
      <c r="XCT75" s="131"/>
      <c r="XCU75" s="131"/>
      <c r="XCV75" s="131"/>
      <c r="XCW75" s="131"/>
      <c r="XCX75" s="131"/>
      <c r="XCY75" s="131"/>
      <c r="XCZ75" s="131"/>
      <c r="XDA75" s="131"/>
      <c r="XDB75" s="131"/>
      <c r="XDC75" s="131"/>
      <c r="XDD75" s="131"/>
      <c r="XDE75" s="131"/>
      <c r="XDF75" s="131"/>
      <c r="XDG75" s="131"/>
      <c r="XDH75" s="131"/>
      <c r="XDI75" s="131"/>
      <c r="XDJ75" s="131"/>
      <c r="XDK75" s="131"/>
      <c r="XDL75" s="131"/>
      <c r="XDM75" s="131"/>
      <c r="XDN75" s="131"/>
      <c r="XDO75" s="131"/>
      <c r="XDP75" s="131"/>
      <c r="XDQ75" s="131"/>
      <c r="XDR75" s="131"/>
      <c r="XDS75" s="131"/>
      <c r="XDT75" s="131"/>
      <c r="XDU75" s="131"/>
      <c r="XDV75" s="131"/>
    </row>
    <row r="76" spans="1:16350" customFormat="1" ht="52.2" hidden="1">
      <c r="A76" s="174">
        <v>72</v>
      </c>
      <c r="B76" s="174"/>
      <c r="C76" s="179" t="s">
        <v>66</v>
      </c>
      <c r="D76" s="180" t="s">
        <v>103</v>
      </c>
      <c r="E76" s="181" t="s">
        <v>88</v>
      </c>
      <c r="F76" s="185" t="s">
        <v>71</v>
      </c>
      <c r="G76" s="177" t="s">
        <v>72</v>
      </c>
      <c r="H76" s="181" t="s">
        <v>72</v>
      </c>
      <c r="I76" s="186" t="s">
        <v>1208</v>
      </c>
      <c r="J76" s="182" t="s">
        <v>1031</v>
      </c>
      <c r="K76" s="158"/>
      <c r="L76" s="147"/>
      <c r="M76" s="147"/>
      <c r="N76" s="147"/>
      <c r="O76" s="159"/>
    </row>
    <row r="77" spans="1:16350" customFormat="1" ht="34.799999999999997">
      <c r="A77" s="174">
        <v>73</v>
      </c>
      <c r="B77" s="174"/>
      <c r="C77" s="179" t="s">
        <v>514</v>
      </c>
      <c r="D77" s="180" t="s">
        <v>103</v>
      </c>
      <c r="E77" s="180" t="s">
        <v>88</v>
      </c>
      <c r="F77" s="180" t="s">
        <v>116</v>
      </c>
      <c r="G77" s="180" t="s">
        <v>1209</v>
      </c>
      <c r="H77" s="180" t="s">
        <v>516</v>
      </c>
      <c r="I77" s="179" t="s">
        <v>515</v>
      </c>
      <c r="J77" s="182" t="s">
        <v>1031</v>
      </c>
      <c r="K77" s="143" t="s">
        <v>1210</v>
      </c>
      <c r="L77" s="143"/>
      <c r="M77" s="143"/>
      <c r="N77" s="143"/>
      <c r="O77" s="155"/>
    </row>
    <row r="78" spans="1:16350" customFormat="1" ht="77.099999999999994" customHeight="1">
      <c r="A78" s="174">
        <v>74</v>
      </c>
      <c r="B78" s="174"/>
      <c r="C78" s="179" t="s">
        <v>500</v>
      </c>
      <c r="D78" s="180" t="s">
        <v>103</v>
      </c>
      <c r="E78" s="180" t="s">
        <v>88</v>
      </c>
      <c r="F78" s="180" t="s">
        <v>227</v>
      </c>
      <c r="G78" s="180" t="s">
        <v>105</v>
      </c>
      <c r="H78" s="181" t="s">
        <v>203</v>
      </c>
      <c r="I78" s="179" t="s">
        <v>501</v>
      </c>
      <c r="J78" s="179" t="s">
        <v>1211</v>
      </c>
      <c r="K78" s="143" t="s">
        <v>1212</v>
      </c>
      <c r="L78" s="143"/>
      <c r="M78" s="143"/>
      <c r="N78" s="143" t="s">
        <v>1213</v>
      </c>
      <c r="O78" s="155"/>
    </row>
    <row r="79" spans="1:16350" customFormat="1" ht="34.799999999999997">
      <c r="A79" s="174">
        <v>75</v>
      </c>
      <c r="B79" s="174"/>
      <c r="C79" s="179" t="s">
        <v>491</v>
      </c>
      <c r="D79" s="180" t="s">
        <v>103</v>
      </c>
      <c r="E79" s="180" t="s">
        <v>88</v>
      </c>
      <c r="F79" s="180" t="s">
        <v>116</v>
      </c>
      <c r="G79" s="180" t="s">
        <v>105</v>
      </c>
      <c r="H79" s="180" t="s">
        <v>203</v>
      </c>
      <c r="I79" s="179" t="s">
        <v>492</v>
      </c>
      <c r="J79" s="182" t="s">
        <v>1031</v>
      </c>
      <c r="K79" s="143" t="s">
        <v>1200</v>
      </c>
      <c r="L79" s="143"/>
      <c r="M79" s="143"/>
      <c r="N79" s="143"/>
      <c r="O79" s="155"/>
    </row>
    <row r="80" spans="1:16350" customFormat="1" ht="71.099999999999994" hidden="1" customHeight="1">
      <c r="A80" s="174">
        <v>76</v>
      </c>
      <c r="B80" s="174"/>
      <c r="C80" s="183" t="s">
        <v>333</v>
      </c>
      <c r="D80" s="184" t="s">
        <v>103</v>
      </c>
      <c r="E80" s="177" t="s">
        <v>88</v>
      </c>
      <c r="F80" s="185" t="s">
        <v>71</v>
      </c>
      <c r="G80" s="177" t="s">
        <v>221</v>
      </c>
      <c r="H80" s="177" t="s">
        <v>1118</v>
      </c>
      <c r="I80" s="182" t="s">
        <v>1214</v>
      </c>
      <c r="J80" s="182" t="s">
        <v>1031</v>
      </c>
      <c r="K80" s="147" t="s">
        <v>70</v>
      </c>
      <c r="L80" s="147"/>
      <c r="M80" s="147"/>
      <c r="N80" s="158" t="s">
        <v>1215</v>
      </c>
      <c r="O80" s="148"/>
    </row>
    <row r="81" spans="1:16350" s="141" customFormat="1" ht="63" hidden="1" customHeight="1">
      <c r="A81" s="174">
        <v>77</v>
      </c>
      <c r="B81" s="174"/>
      <c r="C81" s="183" t="s">
        <v>1216</v>
      </c>
      <c r="D81" s="184" t="s">
        <v>103</v>
      </c>
      <c r="E81" s="177" t="s">
        <v>88</v>
      </c>
      <c r="F81" s="185" t="s">
        <v>71</v>
      </c>
      <c r="G81" s="177" t="s">
        <v>221</v>
      </c>
      <c r="H81" s="177" t="s">
        <v>1118</v>
      </c>
      <c r="I81" s="183" t="s">
        <v>275</v>
      </c>
      <c r="J81" s="182" t="s">
        <v>1031</v>
      </c>
      <c r="K81" s="147" t="s">
        <v>70</v>
      </c>
      <c r="L81" s="147"/>
      <c r="M81" s="147"/>
      <c r="N81" s="146" t="s">
        <v>1217</v>
      </c>
      <c r="O81" s="148"/>
    </row>
    <row r="82" spans="1:16350" s="141" customFormat="1" ht="69" hidden="1" customHeight="1">
      <c r="A82" s="174">
        <v>78</v>
      </c>
      <c r="B82" s="174"/>
      <c r="C82" s="183" t="s">
        <v>243</v>
      </c>
      <c r="D82" s="184" t="s">
        <v>103</v>
      </c>
      <c r="E82" s="177" t="s">
        <v>88</v>
      </c>
      <c r="F82" s="185" t="s">
        <v>71</v>
      </c>
      <c r="G82" s="177" t="s">
        <v>221</v>
      </c>
      <c r="H82" s="177" t="s">
        <v>1118</v>
      </c>
      <c r="I82" s="183" t="s">
        <v>244</v>
      </c>
      <c r="J82" s="182" t="s">
        <v>1031</v>
      </c>
      <c r="K82" s="147" t="s">
        <v>70</v>
      </c>
      <c r="L82" s="147"/>
      <c r="M82" s="147"/>
      <c r="N82" s="146" t="s">
        <v>244</v>
      </c>
      <c r="O82" s="148"/>
    </row>
    <row r="83" spans="1:16350" s="141" customFormat="1" ht="69" hidden="1">
      <c r="A83" s="174">
        <v>79</v>
      </c>
      <c r="B83" s="174"/>
      <c r="C83" s="183" t="s">
        <v>381</v>
      </c>
      <c r="D83" s="184" t="s">
        <v>103</v>
      </c>
      <c r="E83" s="177" t="s">
        <v>88</v>
      </c>
      <c r="F83" s="185" t="s">
        <v>383</v>
      </c>
      <c r="G83" s="177" t="s">
        <v>221</v>
      </c>
      <c r="H83" s="177" t="s">
        <v>1118</v>
      </c>
      <c r="I83" s="183" t="s">
        <v>1218</v>
      </c>
      <c r="J83" s="182" t="s">
        <v>1031</v>
      </c>
      <c r="K83" s="147" t="s">
        <v>70</v>
      </c>
      <c r="L83" s="147"/>
      <c r="M83" s="147"/>
      <c r="N83" s="146" t="s">
        <v>1219</v>
      </c>
      <c r="O83" s="148"/>
    </row>
    <row r="84" spans="1:16350" s="141" customFormat="1" ht="77.099999999999994" hidden="1" customHeight="1">
      <c r="A84" s="174">
        <v>80</v>
      </c>
      <c r="B84" s="174"/>
      <c r="C84" s="183" t="s">
        <v>536</v>
      </c>
      <c r="D84" s="184" t="s">
        <v>103</v>
      </c>
      <c r="E84" s="181" t="s">
        <v>88</v>
      </c>
      <c r="F84" s="185" t="s">
        <v>133</v>
      </c>
      <c r="G84" s="177" t="s">
        <v>538</v>
      </c>
      <c r="H84" s="177" t="s">
        <v>538</v>
      </c>
      <c r="I84" s="183" t="s">
        <v>537</v>
      </c>
      <c r="J84" s="182" t="s">
        <v>1031</v>
      </c>
      <c r="K84" s="147" t="s">
        <v>70</v>
      </c>
      <c r="L84" s="147"/>
      <c r="M84" s="147"/>
      <c r="N84" s="147"/>
      <c r="O84" s="148"/>
    </row>
    <row r="85" spans="1:16350" customFormat="1" ht="41.4">
      <c r="A85" s="174">
        <v>81</v>
      </c>
      <c r="B85" s="174"/>
      <c r="C85" s="183" t="s">
        <v>1220</v>
      </c>
      <c r="D85" s="184" t="s">
        <v>103</v>
      </c>
      <c r="E85" s="181" t="s">
        <v>88</v>
      </c>
      <c r="F85" s="185" t="s">
        <v>227</v>
      </c>
      <c r="G85" s="177" t="s">
        <v>538</v>
      </c>
      <c r="H85" s="177" t="s">
        <v>538</v>
      </c>
      <c r="I85" s="183" t="s">
        <v>1221</v>
      </c>
      <c r="J85" s="182" t="s">
        <v>1031</v>
      </c>
      <c r="K85" s="147" t="s">
        <v>70</v>
      </c>
      <c r="L85" s="147"/>
      <c r="M85" s="147"/>
      <c r="N85" s="146" t="s">
        <v>1222</v>
      </c>
      <c r="O85" s="148"/>
    </row>
    <row r="86" spans="1:16350" s="141" customFormat="1" ht="52.2">
      <c r="A86" s="174">
        <v>82</v>
      </c>
      <c r="B86" s="202"/>
      <c r="C86" s="187" t="s">
        <v>540</v>
      </c>
      <c r="D86" s="188" t="s">
        <v>103</v>
      </c>
      <c r="E86" s="189" t="s">
        <v>88</v>
      </c>
      <c r="F86" s="199" t="s">
        <v>227</v>
      </c>
      <c r="G86" s="190" t="s">
        <v>538</v>
      </c>
      <c r="H86" s="190" t="s">
        <v>538</v>
      </c>
      <c r="I86" s="183" t="s">
        <v>541</v>
      </c>
      <c r="J86" s="182" t="s">
        <v>1031</v>
      </c>
      <c r="K86" s="161" t="s">
        <v>70</v>
      </c>
      <c r="L86" s="161"/>
      <c r="M86" s="161"/>
      <c r="N86" s="161"/>
      <c r="O86" s="162"/>
      <c r="P86" s="138"/>
      <c r="Q86" s="138"/>
      <c r="R86" s="138"/>
      <c r="S86" s="138"/>
      <c r="T86" s="138"/>
      <c r="U86" s="138"/>
      <c r="V86" s="138"/>
      <c r="W86" s="138"/>
      <c r="X86" s="138"/>
      <c r="Y86" s="138"/>
      <c r="Z86" s="138"/>
      <c r="AA86" s="138"/>
      <c r="AB86" s="138"/>
      <c r="AC86" s="138"/>
      <c r="AD86" s="138"/>
      <c r="AE86" s="138"/>
      <c r="AF86" s="138"/>
      <c r="AG86" s="138"/>
      <c r="AH86" s="138"/>
      <c r="AI86" s="138"/>
      <c r="AJ86" s="138"/>
      <c r="AK86" s="138"/>
      <c r="AL86" s="138"/>
      <c r="AM86" s="138"/>
      <c r="AN86" s="138"/>
      <c r="AO86" s="138"/>
      <c r="AP86" s="138"/>
      <c r="AQ86" s="138"/>
      <c r="AR86" s="138"/>
      <c r="AS86" s="138"/>
      <c r="AT86" s="138"/>
      <c r="AU86" s="138"/>
      <c r="AV86" s="138"/>
      <c r="AW86" s="138"/>
      <c r="AX86" s="138"/>
      <c r="AY86" s="138"/>
      <c r="AZ86" s="138"/>
      <c r="BA86" s="138"/>
      <c r="BB86" s="138"/>
      <c r="BC86" s="138"/>
      <c r="BD86" s="138"/>
      <c r="BE86" s="138"/>
      <c r="BF86" s="138"/>
      <c r="BG86" s="138"/>
      <c r="BH86" s="138"/>
      <c r="BI86" s="138"/>
      <c r="BJ86" s="138"/>
      <c r="BK86" s="138"/>
      <c r="BL86" s="138"/>
      <c r="BM86" s="138"/>
      <c r="BN86" s="138"/>
      <c r="BO86" s="138"/>
      <c r="BP86" s="138"/>
      <c r="BQ86" s="138"/>
      <c r="BR86" s="138"/>
      <c r="BS86" s="138"/>
      <c r="BT86" s="138"/>
      <c r="BU86" s="138"/>
      <c r="BV86" s="138"/>
      <c r="BW86" s="138"/>
      <c r="BX86" s="138"/>
      <c r="BY86" s="138"/>
      <c r="BZ86" s="138"/>
      <c r="CA86" s="138"/>
      <c r="CB86" s="138"/>
      <c r="CC86" s="138"/>
      <c r="CD86" s="138"/>
      <c r="CE86" s="138"/>
      <c r="CF86" s="138"/>
      <c r="CG86" s="138"/>
      <c r="CH86" s="138"/>
      <c r="CI86" s="138"/>
      <c r="CJ86" s="138"/>
      <c r="CK86" s="138"/>
      <c r="CL86" s="138"/>
      <c r="CM86" s="138"/>
      <c r="CN86" s="138"/>
      <c r="CO86" s="138"/>
      <c r="CP86" s="138"/>
      <c r="CQ86" s="138"/>
      <c r="CR86" s="138"/>
      <c r="CS86" s="138"/>
      <c r="CT86" s="138"/>
      <c r="CU86" s="138"/>
      <c r="CV86" s="138"/>
      <c r="CW86" s="138"/>
      <c r="CX86" s="138"/>
      <c r="CY86" s="138"/>
      <c r="CZ86" s="138"/>
      <c r="DA86" s="138"/>
      <c r="DB86" s="138"/>
      <c r="DC86" s="138"/>
      <c r="DD86" s="138"/>
      <c r="DE86" s="138"/>
      <c r="DF86" s="138"/>
      <c r="DG86" s="138"/>
      <c r="DH86" s="138"/>
      <c r="DI86" s="138"/>
      <c r="DJ86" s="138"/>
      <c r="DK86" s="138"/>
      <c r="DL86" s="138"/>
      <c r="DM86" s="138"/>
      <c r="DN86" s="138"/>
      <c r="DO86" s="138"/>
      <c r="DP86" s="138"/>
      <c r="DQ86" s="138"/>
      <c r="DR86" s="138"/>
      <c r="DS86" s="138"/>
      <c r="DT86" s="138"/>
      <c r="DU86" s="138"/>
      <c r="DV86" s="138"/>
      <c r="DW86" s="138"/>
      <c r="DX86" s="138"/>
      <c r="DY86" s="138"/>
      <c r="DZ86" s="138"/>
      <c r="EA86" s="138"/>
      <c r="EB86" s="138"/>
      <c r="EC86" s="138"/>
      <c r="ED86" s="138"/>
      <c r="EE86" s="138"/>
      <c r="EF86" s="138"/>
      <c r="EG86" s="138"/>
      <c r="EH86" s="138"/>
      <c r="EI86" s="138"/>
      <c r="EJ86" s="138"/>
      <c r="EK86" s="138"/>
      <c r="EL86" s="138"/>
      <c r="EM86" s="138"/>
      <c r="EN86" s="138"/>
      <c r="EO86" s="138"/>
      <c r="EP86" s="138"/>
      <c r="EQ86" s="138"/>
      <c r="ER86" s="138"/>
      <c r="ES86" s="138"/>
      <c r="ET86" s="138"/>
      <c r="EU86" s="138"/>
      <c r="EV86" s="138"/>
      <c r="EW86" s="138"/>
      <c r="EX86" s="138"/>
      <c r="EY86" s="138"/>
      <c r="EZ86" s="138"/>
      <c r="FA86" s="138"/>
      <c r="FB86" s="138"/>
      <c r="FC86" s="138"/>
      <c r="FD86" s="138"/>
      <c r="FE86" s="138"/>
      <c r="FF86" s="138"/>
      <c r="FG86" s="138"/>
      <c r="FH86" s="138"/>
      <c r="FI86" s="138"/>
      <c r="FJ86" s="138"/>
      <c r="FK86" s="138"/>
      <c r="FL86" s="138"/>
      <c r="FM86" s="138"/>
      <c r="FN86" s="138"/>
      <c r="FO86" s="138"/>
      <c r="FP86" s="138"/>
      <c r="FQ86" s="138"/>
      <c r="FR86" s="138"/>
      <c r="FS86" s="138"/>
      <c r="FT86" s="138"/>
      <c r="FU86" s="138"/>
      <c r="FV86" s="138"/>
      <c r="FW86" s="138"/>
      <c r="FX86" s="138"/>
      <c r="FY86" s="138"/>
      <c r="FZ86" s="138"/>
      <c r="GA86" s="138"/>
      <c r="GB86" s="138"/>
      <c r="GC86" s="138"/>
      <c r="GD86" s="138"/>
      <c r="GE86" s="138"/>
      <c r="GF86" s="138"/>
      <c r="GG86" s="138"/>
      <c r="GH86" s="138"/>
      <c r="GI86" s="138"/>
      <c r="GJ86" s="138"/>
      <c r="GK86" s="138"/>
      <c r="GL86" s="138"/>
      <c r="GM86" s="138"/>
      <c r="GN86" s="138"/>
      <c r="GO86" s="138"/>
      <c r="GP86" s="138"/>
      <c r="GQ86" s="138"/>
      <c r="GR86" s="138"/>
      <c r="GS86" s="138"/>
      <c r="GT86" s="138"/>
      <c r="GU86" s="138"/>
      <c r="GV86" s="138"/>
      <c r="GW86" s="138"/>
      <c r="GX86" s="138"/>
      <c r="GY86" s="138"/>
      <c r="GZ86" s="138"/>
      <c r="HA86" s="138"/>
      <c r="HB86" s="138"/>
      <c r="HC86" s="138"/>
      <c r="HD86" s="138"/>
      <c r="HE86" s="138"/>
      <c r="HF86" s="138"/>
      <c r="HG86" s="138"/>
      <c r="HH86" s="138"/>
      <c r="HI86" s="138"/>
      <c r="HJ86" s="138"/>
      <c r="HK86" s="138"/>
      <c r="HL86" s="138"/>
      <c r="HM86" s="138"/>
      <c r="HN86" s="138"/>
      <c r="HO86" s="138"/>
      <c r="HP86" s="138"/>
      <c r="HQ86" s="138"/>
      <c r="HR86" s="138"/>
      <c r="HS86" s="138"/>
      <c r="HT86" s="138"/>
      <c r="HU86" s="138"/>
      <c r="HV86" s="138"/>
      <c r="HW86" s="138"/>
      <c r="HX86" s="138"/>
      <c r="HY86" s="138"/>
      <c r="HZ86" s="138"/>
      <c r="IA86" s="138"/>
      <c r="IB86" s="138"/>
      <c r="IC86" s="138"/>
      <c r="ID86" s="138"/>
      <c r="IE86" s="138"/>
      <c r="IF86" s="138"/>
      <c r="IG86" s="138"/>
      <c r="IH86" s="138"/>
      <c r="II86" s="138"/>
      <c r="IJ86" s="138"/>
      <c r="IK86" s="138"/>
      <c r="IL86" s="138"/>
      <c r="IM86" s="138"/>
      <c r="IN86" s="138"/>
      <c r="IO86" s="138"/>
      <c r="IP86" s="138"/>
      <c r="IQ86" s="138"/>
      <c r="IR86" s="138"/>
      <c r="IS86" s="138"/>
      <c r="IT86" s="138"/>
      <c r="IU86" s="138"/>
      <c r="IV86" s="138"/>
      <c r="IW86" s="138"/>
      <c r="IX86" s="138"/>
      <c r="IY86" s="138"/>
      <c r="IZ86" s="138"/>
      <c r="JA86" s="138"/>
      <c r="JB86" s="138"/>
      <c r="JC86" s="138"/>
      <c r="JD86" s="138"/>
      <c r="JE86" s="138"/>
      <c r="JF86" s="138"/>
      <c r="JG86" s="138"/>
      <c r="JH86" s="138"/>
      <c r="JI86" s="138"/>
      <c r="JJ86" s="138"/>
      <c r="JK86" s="138"/>
      <c r="JL86" s="138"/>
      <c r="JM86" s="138"/>
      <c r="JN86" s="138"/>
      <c r="JO86" s="138"/>
      <c r="JP86" s="138"/>
      <c r="JQ86" s="138"/>
      <c r="JR86" s="138"/>
      <c r="JS86" s="138"/>
      <c r="JT86" s="138"/>
      <c r="JU86" s="138"/>
      <c r="JV86" s="138"/>
      <c r="JW86" s="138"/>
      <c r="JX86" s="138"/>
      <c r="JY86" s="138"/>
      <c r="JZ86" s="138"/>
      <c r="KA86" s="138"/>
      <c r="KB86" s="138"/>
      <c r="KC86" s="138"/>
      <c r="KD86" s="138"/>
      <c r="KE86" s="138"/>
      <c r="KF86" s="138"/>
      <c r="KG86" s="138"/>
      <c r="KH86" s="138"/>
      <c r="KI86" s="138"/>
      <c r="KJ86" s="138"/>
      <c r="KK86" s="138"/>
      <c r="KL86" s="138"/>
      <c r="KM86" s="138"/>
      <c r="KN86" s="138"/>
      <c r="KO86" s="138"/>
      <c r="KP86" s="138"/>
      <c r="KQ86" s="138"/>
      <c r="KR86" s="138"/>
      <c r="KS86" s="138"/>
      <c r="KT86" s="138"/>
      <c r="KU86" s="138"/>
      <c r="KV86" s="138"/>
      <c r="KW86" s="138"/>
      <c r="KX86" s="138"/>
      <c r="KY86" s="138"/>
      <c r="KZ86" s="138"/>
      <c r="LA86" s="138"/>
      <c r="LB86" s="138"/>
      <c r="LC86" s="138"/>
      <c r="LD86" s="138"/>
      <c r="LE86" s="138"/>
      <c r="LF86" s="138"/>
      <c r="LG86" s="138"/>
      <c r="LH86" s="138"/>
      <c r="LI86" s="138"/>
      <c r="LJ86" s="138"/>
      <c r="LK86" s="138"/>
      <c r="LL86" s="138"/>
      <c r="LM86" s="138"/>
      <c r="LN86" s="138"/>
      <c r="LO86" s="138"/>
      <c r="LP86" s="138"/>
      <c r="LQ86" s="138"/>
      <c r="LR86" s="138"/>
      <c r="LS86" s="138"/>
      <c r="LT86" s="138"/>
      <c r="LU86" s="138"/>
      <c r="LV86" s="138"/>
      <c r="LW86" s="138"/>
      <c r="LX86" s="138"/>
      <c r="LY86" s="138"/>
      <c r="LZ86" s="138"/>
      <c r="MA86" s="138"/>
      <c r="MB86" s="138"/>
      <c r="MC86" s="138"/>
      <c r="MD86" s="138"/>
      <c r="ME86" s="138"/>
      <c r="MF86" s="138"/>
      <c r="MG86" s="138"/>
      <c r="MH86" s="138"/>
      <c r="MI86" s="138"/>
      <c r="MJ86" s="138"/>
      <c r="MK86" s="138"/>
      <c r="ML86" s="138"/>
      <c r="MM86" s="138"/>
      <c r="MN86" s="138"/>
      <c r="MO86" s="138"/>
      <c r="MP86" s="138"/>
      <c r="MQ86" s="138"/>
      <c r="MR86" s="138"/>
      <c r="MS86" s="138"/>
      <c r="MT86" s="138"/>
      <c r="MU86" s="138"/>
      <c r="MV86" s="138"/>
      <c r="MW86" s="138"/>
      <c r="MX86" s="138"/>
      <c r="MY86" s="138"/>
      <c r="MZ86" s="138"/>
      <c r="NA86" s="138"/>
      <c r="NB86" s="138"/>
      <c r="NC86" s="138"/>
      <c r="ND86" s="138"/>
      <c r="NE86" s="138"/>
      <c r="NF86" s="138"/>
      <c r="NG86" s="138"/>
      <c r="NH86" s="138"/>
      <c r="NI86" s="138"/>
      <c r="NJ86" s="138"/>
      <c r="NK86" s="138"/>
      <c r="NL86" s="138"/>
      <c r="NM86" s="138"/>
      <c r="NN86" s="138"/>
      <c r="NO86" s="138"/>
      <c r="NP86" s="138"/>
      <c r="NQ86" s="138"/>
      <c r="NR86" s="138"/>
      <c r="NS86" s="138"/>
      <c r="NT86" s="138"/>
      <c r="NU86" s="138"/>
      <c r="NV86" s="138"/>
      <c r="NW86" s="138"/>
      <c r="NX86" s="138"/>
      <c r="NY86" s="138"/>
      <c r="NZ86" s="138"/>
      <c r="OA86" s="138"/>
      <c r="OB86" s="138"/>
      <c r="OC86" s="138"/>
      <c r="OD86" s="138"/>
      <c r="OE86" s="138"/>
      <c r="OF86" s="138"/>
      <c r="OG86" s="138"/>
      <c r="OH86" s="138"/>
      <c r="OI86" s="138"/>
      <c r="OJ86" s="138"/>
      <c r="OK86" s="138"/>
      <c r="OL86" s="138"/>
      <c r="OM86" s="138"/>
      <c r="ON86" s="138"/>
      <c r="OO86" s="138"/>
      <c r="OP86" s="138"/>
      <c r="OQ86" s="138"/>
      <c r="OR86" s="138"/>
      <c r="OS86" s="138"/>
      <c r="OT86" s="138"/>
      <c r="OU86" s="138"/>
      <c r="OV86" s="138"/>
      <c r="OW86" s="138"/>
      <c r="OX86" s="138"/>
      <c r="OY86" s="138"/>
      <c r="OZ86" s="138"/>
      <c r="PA86" s="138"/>
      <c r="PB86" s="138"/>
      <c r="PC86" s="138"/>
      <c r="PD86" s="138"/>
      <c r="PE86" s="138"/>
      <c r="PF86" s="138"/>
      <c r="PG86" s="138"/>
      <c r="PH86" s="138"/>
      <c r="PI86" s="138"/>
      <c r="PJ86" s="138"/>
      <c r="PK86" s="138"/>
      <c r="PL86" s="138"/>
      <c r="PM86" s="138"/>
      <c r="PN86" s="138"/>
      <c r="PO86" s="138"/>
      <c r="PP86" s="138"/>
      <c r="PQ86" s="138"/>
      <c r="PR86" s="138"/>
      <c r="PS86" s="138"/>
      <c r="PT86" s="138"/>
      <c r="PU86" s="138"/>
      <c r="PV86" s="138"/>
      <c r="PW86" s="138"/>
      <c r="PX86" s="138"/>
      <c r="PY86" s="138"/>
      <c r="PZ86" s="138"/>
      <c r="QA86" s="138"/>
      <c r="QB86" s="138"/>
      <c r="QC86" s="138"/>
      <c r="QD86" s="138"/>
      <c r="QE86" s="138"/>
      <c r="QF86" s="138"/>
      <c r="QG86" s="138"/>
      <c r="QH86" s="138"/>
      <c r="QI86" s="138"/>
      <c r="QJ86" s="138"/>
      <c r="QK86" s="138"/>
      <c r="QL86" s="138"/>
      <c r="QM86" s="138"/>
      <c r="QN86" s="138"/>
      <c r="QO86" s="138"/>
      <c r="QP86" s="138"/>
      <c r="QQ86" s="138"/>
      <c r="QR86" s="138"/>
      <c r="QS86" s="138"/>
      <c r="QT86" s="138"/>
      <c r="QU86" s="138"/>
      <c r="QV86" s="138"/>
      <c r="QW86" s="138"/>
      <c r="QX86" s="138"/>
      <c r="QY86" s="138"/>
      <c r="QZ86" s="138"/>
      <c r="RA86" s="138"/>
      <c r="RB86" s="138"/>
      <c r="RC86" s="138"/>
      <c r="RD86" s="138"/>
      <c r="RE86" s="138"/>
      <c r="RF86" s="138"/>
      <c r="RG86" s="138"/>
      <c r="RH86" s="138"/>
      <c r="RI86" s="138"/>
      <c r="RJ86" s="138"/>
      <c r="RK86" s="138"/>
      <c r="RL86" s="138"/>
      <c r="RM86" s="138"/>
      <c r="RN86" s="138"/>
      <c r="RO86" s="138"/>
      <c r="RP86" s="138"/>
      <c r="RQ86" s="138"/>
      <c r="RR86" s="138"/>
      <c r="RS86" s="138"/>
      <c r="RT86" s="138"/>
      <c r="RU86" s="138"/>
      <c r="RV86" s="138"/>
      <c r="RW86" s="138"/>
      <c r="RX86" s="138"/>
      <c r="RY86" s="138"/>
      <c r="RZ86" s="138"/>
      <c r="SA86" s="138"/>
      <c r="SB86" s="138"/>
      <c r="SC86" s="138"/>
      <c r="SD86" s="138"/>
      <c r="SE86" s="138"/>
      <c r="SF86" s="138"/>
      <c r="SG86" s="138"/>
      <c r="SH86" s="138"/>
      <c r="SI86" s="138"/>
      <c r="SJ86" s="138"/>
      <c r="SK86" s="138"/>
      <c r="SL86" s="138"/>
      <c r="SM86" s="138"/>
      <c r="SN86" s="138"/>
      <c r="SO86" s="138"/>
      <c r="SP86" s="138"/>
      <c r="SQ86" s="138"/>
      <c r="SR86" s="138"/>
      <c r="SS86" s="138"/>
      <c r="ST86" s="138"/>
      <c r="SU86" s="138"/>
      <c r="SV86" s="138"/>
      <c r="SW86" s="138"/>
      <c r="SX86" s="138"/>
      <c r="SY86" s="138"/>
      <c r="SZ86" s="138"/>
      <c r="TA86" s="138"/>
      <c r="TB86" s="138"/>
      <c r="TC86" s="138"/>
      <c r="TD86" s="138"/>
      <c r="TE86" s="138"/>
      <c r="TF86" s="138"/>
      <c r="TG86" s="138"/>
      <c r="TH86" s="138"/>
      <c r="TI86" s="138"/>
      <c r="TJ86" s="138"/>
      <c r="TK86" s="138"/>
      <c r="TL86" s="138"/>
      <c r="TM86" s="138"/>
      <c r="TN86" s="138"/>
      <c r="TO86" s="138"/>
      <c r="TP86" s="138"/>
      <c r="TQ86" s="138"/>
      <c r="TR86" s="138"/>
      <c r="TS86" s="138"/>
      <c r="TT86" s="138"/>
      <c r="TU86" s="138"/>
      <c r="TV86" s="138"/>
      <c r="TW86" s="138"/>
      <c r="TX86" s="138"/>
      <c r="TY86" s="138"/>
      <c r="TZ86" s="138"/>
      <c r="UA86" s="138"/>
      <c r="UB86" s="138"/>
      <c r="UC86" s="138"/>
      <c r="UD86" s="138"/>
      <c r="UE86" s="138"/>
      <c r="UF86" s="138"/>
      <c r="UG86" s="138"/>
      <c r="UH86" s="138"/>
      <c r="UI86" s="138"/>
      <c r="UJ86" s="138"/>
      <c r="UK86" s="138"/>
      <c r="UL86" s="138"/>
      <c r="UM86" s="138"/>
      <c r="UN86" s="138"/>
      <c r="UO86" s="138"/>
      <c r="UP86" s="138"/>
      <c r="UQ86" s="138"/>
      <c r="UR86" s="138"/>
      <c r="US86" s="138"/>
      <c r="UT86" s="138"/>
      <c r="UU86" s="138"/>
      <c r="UV86" s="138"/>
      <c r="UW86" s="138"/>
      <c r="UX86" s="138"/>
      <c r="UY86" s="138"/>
      <c r="UZ86" s="138"/>
      <c r="VA86" s="138"/>
      <c r="VB86" s="138"/>
      <c r="VC86" s="138"/>
      <c r="VD86" s="138"/>
      <c r="VE86" s="138"/>
      <c r="VF86" s="138"/>
      <c r="VG86" s="138"/>
      <c r="VH86" s="138"/>
      <c r="VI86" s="138"/>
      <c r="VJ86" s="138"/>
      <c r="VK86" s="138"/>
      <c r="VL86" s="138"/>
      <c r="VM86" s="138"/>
      <c r="VN86" s="138"/>
      <c r="VO86" s="138"/>
      <c r="VP86" s="138"/>
      <c r="VQ86" s="138"/>
      <c r="VR86" s="138"/>
      <c r="VS86" s="138"/>
      <c r="VT86" s="138"/>
      <c r="VU86" s="138"/>
      <c r="VV86" s="138"/>
      <c r="VW86" s="138"/>
      <c r="VX86" s="138"/>
      <c r="VY86" s="138"/>
      <c r="VZ86" s="138"/>
      <c r="WA86" s="138"/>
      <c r="WB86" s="138"/>
      <c r="WC86" s="138"/>
      <c r="WD86" s="138"/>
      <c r="WE86" s="138"/>
      <c r="WF86" s="138"/>
      <c r="WG86" s="138"/>
      <c r="WH86" s="138"/>
      <c r="WI86" s="138"/>
      <c r="WJ86" s="138"/>
      <c r="WK86" s="138"/>
      <c r="WL86" s="138"/>
      <c r="WM86" s="138"/>
      <c r="WN86" s="138"/>
      <c r="WO86" s="138"/>
      <c r="WP86" s="138"/>
      <c r="WQ86" s="138"/>
      <c r="WR86" s="138"/>
      <c r="WS86" s="138"/>
      <c r="WT86" s="138"/>
      <c r="WU86" s="138"/>
      <c r="WV86" s="138"/>
      <c r="WW86" s="138"/>
      <c r="WX86" s="138"/>
      <c r="WY86" s="138"/>
      <c r="WZ86" s="138"/>
      <c r="XA86" s="138"/>
      <c r="XB86" s="138"/>
      <c r="XC86" s="138"/>
      <c r="XD86" s="138"/>
      <c r="XE86" s="138"/>
      <c r="XF86" s="138"/>
      <c r="XG86" s="138"/>
      <c r="XH86" s="138"/>
      <c r="XI86" s="138"/>
      <c r="XJ86" s="138"/>
      <c r="XK86" s="138"/>
      <c r="XL86" s="138"/>
      <c r="XM86" s="138"/>
      <c r="XN86" s="138"/>
      <c r="XO86" s="138"/>
      <c r="XP86" s="138"/>
      <c r="XQ86" s="138"/>
      <c r="XR86" s="138"/>
      <c r="XS86" s="138"/>
      <c r="XT86" s="138"/>
      <c r="XU86" s="138"/>
      <c r="XV86" s="138"/>
      <c r="XW86" s="138"/>
      <c r="XX86" s="138"/>
      <c r="XY86" s="138"/>
      <c r="XZ86" s="138"/>
      <c r="YA86" s="138"/>
      <c r="YB86" s="138"/>
      <c r="YC86" s="138"/>
      <c r="YD86" s="138"/>
      <c r="YE86" s="138"/>
      <c r="YF86" s="138"/>
      <c r="YG86" s="138"/>
      <c r="YH86" s="138"/>
      <c r="YI86" s="138"/>
      <c r="YJ86" s="138"/>
      <c r="YK86" s="138"/>
      <c r="YL86" s="138"/>
      <c r="YM86" s="138"/>
      <c r="YN86" s="138"/>
      <c r="YO86" s="138"/>
      <c r="YP86" s="138"/>
      <c r="YQ86" s="138"/>
      <c r="YR86" s="138"/>
      <c r="YS86" s="138"/>
      <c r="YT86" s="138"/>
      <c r="YU86" s="138"/>
      <c r="YV86" s="138"/>
      <c r="YW86" s="138"/>
      <c r="YX86" s="138"/>
      <c r="YY86" s="138"/>
      <c r="YZ86" s="138"/>
      <c r="ZA86" s="138"/>
      <c r="ZB86" s="138"/>
      <c r="ZC86" s="138"/>
      <c r="ZD86" s="138"/>
      <c r="ZE86" s="138"/>
      <c r="ZF86" s="138"/>
      <c r="ZG86" s="138"/>
      <c r="ZH86" s="138"/>
      <c r="ZI86" s="138"/>
      <c r="ZJ86" s="138"/>
      <c r="ZK86" s="138"/>
      <c r="ZL86" s="138"/>
      <c r="ZM86" s="138"/>
      <c r="ZN86" s="138"/>
      <c r="ZO86" s="138"/>
      <c r="ZP86" s="138"/>
      <c r="ZQ86" s="138"/>
      <c r="ZR86" s="138"/>
      <c r="ZS86" s="138"/>
      <c r="ZT86" s="138"/>
      <c r="ZU86" s="138"/>
      <c r="ZV86" s="138"/>
      <c r="ZW86" s="138"/>
      <c r="ZX86" s="138"/>
      <c r="ZY86" s="138"/>
      <c r="ZZ86" s="138"/>
      <c r="AAA86" s="138"/>
      <c r="AAB86" s="138"/>
      <c r="AAC86" s="138"/>
      <c r="AAD86" s="138"/>
      <c r="AAE86" s="138"/>
      <c r="AAF86" s="138"/>
      <c r="AAG86" s="138"/>
      <c r="AAH86" s="138"/>
      <c r="AAI86" s="138"/>
      <c r="AAJ86" s="138"/>
      <c r="AAK86" s="138"/>
      <c r="AAL86" s="138"/>
      <c r="AAM86" s="138"/>
      <c r="AAN86" s="138"/>
      <c r="AAO86" s="138"/>
      <c r="AAP86" s="138"/>
      <c r="AAQ86" s="138"/>
      <c r="AAR86" s="138"/>
      <c r="AAS86" s="138"/>
      <c r="AAT86" s="138"/>
      <c r="AAU86" s="138"/>
      <c r="AAV86" s="138"/>
      <c r="AAW86" s="138"/>
      <c r="AAX86" s="138"/>
      <c r="AAY86" s="138"/>
      <c r="AAZ86" s="138"/>
      <c r="ABA86" s="138"/>
      <c r="ABB86" s="138"/>
      <c r="ABC86" s="138"/>
      <c r="ABD86" s="138"/>
      <c r="ABE86" s="138"/>
      <c r="ABF86" s="138"/>
      <c r="ABG86" s="138"/>
      <c r="ABH86" s="138"/>
      <c r="ABI86" s="138"/>
      <c r="ABJ86" s="138"/>
      <c r="ABK86" s="138"/>
      <c r="ABL86" s="138"/>
      <c r="ABM86" s="138"/>
      <c r="ABN86" s="138"/>
      <c r="ABO86" s="138"/>
      <c r="ABP86" s="138"/>
      <c r="ABQ86" s="138"/>
      <c r="ABR86" s="138"/>
      <c r="ABS86" s="138"/>
      <c r="ABT86" s="138"/>
      <c r="ABU86" s="138"/>
      <c r="ABV86" s="138"/>
      <c r="ABW86" s="138"/>
      <c r="ABX86" s="138"/>
      <c r="ABY86" s="138"/>
      <c r="ABZ86" s="138"/>
      <c r="ACA86" s="138"/>
      <c r="ACB86" s="138"/>
      <c r="ACC86" s="138"/>
      <c r="ACD86" s="138"/>
      <c r="ACE86" s="138"/>
      <c r="ACF86" s="138"/>
      <c r="ACG86" s="138"/>
      <c r="ACH86" s="138"/>
      <c r="ACI86" s="138"/>
      <c r="ACJ86" s="138"/>
      <c r="ACK86" s="138"/>
      <c r="ACL86" s="138"/>
      <c r="ACM86" s="138"/>
      <c r="ACN86" s="138"/>
      <c r="ACO86" s="138"/>
      <c r="ACP86" s="138"/>
      <c r="ACQ86" s="138"/>
      <c r="ACR86" s="138"/>
      <c r="ACS86" s="138"/>
      <c r="ACT86" s="138"/>
      <c r="ACU86" s="138"/>
      <c r="ACV86" s="138"/>
      <c r="ACW86" s="138"/>
      <c r="ACX86" s="138"/>
      <c r="ACY86" s="138"/>
      <c r="ACZ86" s="138"/>
      <c r="ADA86" s="138"/>
      <c r="ADB86" s="138"/>
      <c r="ADC86" s="138"/>
      <c r="ADD86" s="138"/>
      <c r="ADE86" s="138"/>
      <c r="ADF86" s="138"/>
      <c r="ADG86" s="138"/>
      <c r="ADH86" s="138"/>
      <c r="ADI86" s="138"/>
      <c r="ADJ86" s="138"/>
      <c r="ADK86" s="138"/>
      <c r="ADL86" s="138"/>
      <c r="ADM86" s="138"/>
      <c r="ADN86" s="138"/>
      <c r="ADO86" s="138"/>
      <c r="ADP86" s="138"/>
      <c r="ADQ86" s="138"/>
      <c r="ADR86" s="138"/>
      <c r="ADS86" s="138"/>
      <c r="ADT86" s="138"/>
      <c r="ADU86" s="138"/>
      <c r="ADV86" s="138"/>
      <c r="ADW86" s="138"/>
      <c r="ADX86" s="138"/>
      <c r="ADY86" s="138"/>
      <c r="ADZ86" s="138"/>
      <c r="AEA86" s="138"/>
      <c r="AEB86" s="138"/>
      <c r="AEC86" s="138"/>
      <c r="AED86" s="138"/>
      <c r="AEE86" s="138"/>
      <c r="AEF86" s="138"/>
      <c r="AEG86" s="138"/>
      <c r="AEH86" s="138"/>
      <c r="AEI86" s="138"/>
      <c r="AEJ86" s="138"/>
      <c r="AEK86" s="138"/>
      <c r="AEL86" s="138"/>
      <c r="AEM86" s="138"/>
      <c r="AEN86" s="138"/>
      <c r="AEO86" s="138"/>
      <c r="AEP86" s="138"/>
      <c r="AEQ86" s="138"/>
      <c r="AER86" s="138"/>
      <c r="AES86" s="138"/>
      <c r="AET86" s="138"/>
      <c r="AEU86" s="138"/>
      <c r="AEV86" s="138"/>
      <c r="AEW86" s="138"/>
      <c r="AEX86" s="138"/>
      <c r="AEY86" s="138"/>
      <c r="AEZ86" s="138"/>
      <c r="AFA86" s="138"/>
      <c r="AFB86" s="138"/>
      <c r="AFC86" s="138"/>
      <c r="AFD86" s="138"/>
      <c r="AFE86" s="138"/>
      <c r="AFF86" s="138"/>
      <c r="AFG86" s="138"/>
      <c r="AFH86" s="138"/>
      <c r="AFI86" s="138"/>
      <c r="AFJ86" s="138"/>
      <c r="AFK86" s="138"/>
      <c r="AFL86" s="138"/>
      <c r="AFM86" s="138"/>
      <c r="AFN86" s="138"/>
      <c r="AFO86" s="138"/>
      <c r="AFP86" s="138"/>
      <c r="AFQ86" s="138"/>
      <c r="AFR86" s="138"/>
      <c r="AFS86" s="138"/>
      <c r="AFT86" s="138"/>
      <c r="AFU86" s="138"/>
      <c r="AFV86" s="138"/>
      <c r="AFW86" s="138"/>
      <c r="AFX86" s="138"/>
      <c r="AFY86" s="138"/>
      <c r="AFZ86" s="138"/>
      <c r="AGA86" s="138"/>
      <c r="AGB86" s="138"/>
      <c r="AGC86" s="138"/>
      <c r="AGD86" s="138"/>
      <c r="AGE86" s="138"/>
      <c r="AGF86" s="138"/>
      <c r="AGG86" s="138"/>
      <c r="AGH86" s="138"/>
      <c r="AGI86" s="138"/>
      <c r="AGJ86" s="138"/>
      <c r="AGK86" s="138"/>
      <c r="AGL86" s="138"/>
      <c r="AGM86" s="138"/>
      <c r="AGN86" s="138"/>
      <c r="AGO86" s="138"/>
      <c r="AGP86" s="138"/>
      <c r="AGQ86" s="138"/>
      <c r="AGR86" s="138"/>
      <c r="AGS86" s="138"/>
      <c r="AGT86" s="138"/>
      <c r="AGU86" s="138"/>
      <c r="AGV86" s="138"/>
      <c r="AGW86" s="138"/>
      <c r="AGX86" s="138"/>
      <c r="AGY86" s="138"/>
      <c r="AGZ86" s="138"/>
      <c r="AHA86" s="138"/>
      <c r="AHB86" s="138"/>
      <c r="AHC86" s="138"/>
      <c r="AHD86" s="138"/>
      <c r="AHE86" s="138"/>
      <c r="AHF86" s="138"/>
      <c r="AHG86" s="138"/>
      <c r="AHH86" s="138"/>
      <c r="AHI86" s="138"/>
      <c r="AHJ86" s="138"/>
      <c r="AHK86" s="138"/>
      <c r="AHL86" s="138"/>
      <c r="AHM86" s="138"/>
      <c r="AHN86" s="138"/>
      <c r="AHO86" s="138"/>
      <c r="AHP86" s="138"/>
      <c r="AHQ86" s="138"/>
      <c r="AHR86" s="138"/>
      <c r="AHS86" s="138"/>
      <c r="AHT86" s="138"/>
      <c r="AHU86" s="138"/>
      <c r="AHV86" s="138"/>
      <c r="AHW86" s="138"/>
      <c r="AHX86" s="138"/>
      <c r="AHY86" s="138"/>
      <c r="AHZ86" s="138"/>
      <c r="AIA86" s="138"/>
      <c r="AIB86" s="138"/>
      <c r="AIC86" s="138"/>
      <c r="AID86" s="138"/>
      <c r="AIE86" s="138"/>
      <c r="AIF86" s="138"/>
      <c r="AIG86" s="138"/>
      <c r="AIH86" s="138"/>
      <c r="AII86" s="138"/>
      <c r="AIJ86" s="138"/>
      <c r="AIK86" s="138"/>
      <c r="AIL86" s="138"/>
      <c r="AIM86" s="138"/>
      <c r="AIN86" s="138"/>
      <c r="AIO86" s="138"/>
      <c r="AIP86" s="138"/>
      <c r="AIQ86" s="138"/>
      <c r="AIR86" s="138"/>
      <c r="AIS86" s="138"/>
      <c r="AIT86" s="138"/>
      <c r="AIU86" s="138"/>
      <c r="AIV86" s="138"/>
      <c r="AIW86" s="138"/>
      <c r="AIX86" s="138"/>
      <c r="AIY86" s="138"/>
      <c r="AIZ86" s="138"/>
      <c r="AJA86" s="138"/>
      <c r="AJB86" s="138"/>
      <c r="AJC86" s="138"/>
      <c r="AJD86" s="138"/>
      <c r="AJE86" s="138"/>
      <c r="AJF86" s="138"/>
      <c r="AJG86" s="138"/>
      <c r="AJH86" s="138"/>
      <c r="AJI86" s="138"/>
      <c r="AJJ86" s="138"/>
      <c r="AJK86" s="138"/>
      <c r="AJL86" s="138"/>
      <c r="AJM86" s="138"/>
      <c r="AJN86" s="138"/>
      <c r="AJO86" s="138"/>
      <c r="AJP86" s="138"/>
      <c r="AJQ86" s="138"/>
      <c r="AJR86" s="138"/>
      <c r="AJS86" s="138"/>
      <c r="AJT86" s="138"/>
      <c r="AJU86" s="138"/>
      <c r="AJV86" s="138"/>
      <c r="AJW86" s="138"/>
      <c r="AJX86" s="138"/>
      <c r="AJY86" s="138"/>
      <c r="AJZ86" s="138"/>
      <c r="AKA86" s="138"/>
      <c r="AKB86" s="138"/>
      <c r="AKC86" s="138"/>
      <c r="AKD86" s="138"/>
      <c r="AKE86" s="138"/>
      <c r="AKF86" s="138"/>
      <c r="AKG86" s="138"/>
      <c r="AKH86" s="138"/>
      <c r="AKI86" s="138"/>
      <c r="AKJ86" s="138"/>
      <c r="AKK86" s="138"/>
      <c r="AKL86" s="138"/>
      <c r="AKM86" s="138"/>
      <c r="AKN86" s="138"/>
      <c r="AKO86" s="138"/>
      <c r="AKP86" s="138"/>
      <c r="AKQ86" s="138"/>
      <c r="AKR86" s="138"/>
      <c r="AKS86" s="138"/>
      <c r="AKT86" s="138"/>
      <c r="AKU86" s="138"/>
      <c r="AKV86" s="138"/>
      <c r="AKW86" s="138"/>
      <c r="AKX86" s="138"/>
      <c r="AKY86" s="138"/>
      <c r="AKZ86" s="138"/>
      <c r="ALA86" s="138"/>
      <c r="ALB86" s="138"/>
      <c r="ALC86" s="138"/>
      <c r="ALD86" s="138"/>
      <c r="ALE86" s="138"/>
      <c r="ALF86" s="138"/>
      <c r="ALG86" s="138"/>
      <c r="ALH86" s="138"/>
      <c r="ALI86" s="138"/>
      <c r="ALJ86" s="138"/>
      <c r="ALK86" s="138"/>
      <c r="ALL86" s="138"/>
      <c r="ALM86" s="138"/>
      <c r="ALN86" s="138"/>
      <c r="ALO86" s="138"/>
      <c r="ALP86" s="138"/>
      <c r="ALQ86" s="138"/>
      <c r="ALR86" s="138"/>
      <c r="ALS86" s="138"/>
      <c r="ALT86" s="138"/>
      <c r="ALU86" s="138"/>
      <c r="ALV86" s="138"/>
      <c r="ALW86" s="138"/>
      <c r="ALX86" s="138"/>
      <c r="ALY86" s="138"/>
      <c r="ALZ86" s="138"/>
      <c r="AMA86" s="138"/>
      <c r="AMB86" s="138"/>
      <c r="AMC86" s="138"/>
      <c r="AMD86" s="138"/>
      <c r="AME86" s="138"/>
      <c r="AMF86" s="138"/>
      <c r="AMG86" s="138"/>
      <c r="AMH86" s="138"/>
      <c r="AMI86" s="138"/>
      <c r="AMJ86" s="138"/>
      <c r="AMK86" s="138"/>
      <c r="AML86" s="138"/>
      <c r="AMM86" s="138"/>
      <c r="AMN86" s="138"/>
      <c r="AMO86" s="138"/>
      <c r="AMP86" s="138"/>
      <c r="AMQ86" s="138"/>
      <c r="AMR86" s="138"/>
      <c r="AMS86" s="138"/>
      <c r="AMT86" s="138"/>
      <c r="AMU86" s="138"/>
      <c r="AMV86" s="138"/>
      <c r="AMW86" s="138"/>
      <c r="AMX86" s="138"/>
      <c r="AMY86" s="138"/>
      <c r="AMZ86" s="138"/>
      <c r="ANA86" s="138"/>
      <c r="ANB86" s="138"/>
      <c r="ANC86" s="138"/>
      <c r="AND86" s="138"/>
      <c r="ANE86" s="138"/>
      <c r="ANF86" s="138"/>
      <c r="ANG86" s="138"/>
      <c r="ANH86" s="138"/>
      <c r="ANI86" s="138"/>
      <c r="ANJ86" s="138"/>
      <c r="ANK86" s="138"/>
      <c r="ANL86" s="138"/>
      <c r="ANM86" s="138"/>
      <c r="ANN86" s="138"/>
      <c r="ANO86" s="138"/>
      <c r="ANP86" s="138"/>
      <c r="ANQ86" s="138"/>
      <c r="ANR86" s="138"/>
      <c r="ANS86" s="138"/>
      <c r="ANT86" s="138"/>
      <c r="ANU86" s="138"/>
      <c r="ANV86" s="138"/>
      <c r="ANW86" s="138"/>
      <c r="ANX86" s="138"/>
      <c r="ANY86" s="138"/>
      <c r="ANZ86" s="138"/>
      <c r="AOA86" s="138"/>
      <c r="AOB86" s="138"/>
      <c r="AOC86" s="138"/>
      <c r="AOD86" s="138"/>
      <c r="AOE86" s="138"/>
      <c r="AOF86" s="138"/>
      <c r="AOG86" s="138"/>
      <c r="AOH86" s="138"/>
      <c r="AOI86" s="138"/>
      <c r="AOJ86" s="138"/>
      <c r="AOK86" s="138"/>
      <c r="AOL86" s="138"/>
      <c r="AOM86" s="138"/>
      <c r="AON86" s="138"/>
      <c r="AOO86" s="138"/>
      <c r="AOP86" s="138"/>
      <c r="AOQ86" s="138"/>
      <c r="AOR86" s="138"/>
      <c r="AOS86" s="138"/>
      <c r="AOT86" s="138"/>
      <c r="AOU86" s="138"/>
      <c r="AOV86" s="138"/>
      <c r="AOW86" s="138"/>
      <c r="AOX86" s="138"/>
      <c r="AOY86" s="138"/>
      <c r="AOZ86" s="138"/>
      <c r="APA86" s="138"/>
      <c r="APB86" s="138"/>
      <c r="APC86" s="138"/>
      <c r="APD86" s="138"/>
      <c r="APE86" s="138"/>
      <c r="APF86" s="138"/>
      <c r="APG86" s="138"/>
      <c r="APH86" s="138"/>
      <c r="API86" s="138"/>
      <c r="APJ86" s="138"/>
      <c r="APK86" s="138"/>
      <c r="APL86" s="138"/>
      <c r="APM86" s="138"/>
      <c r="APN86" s="138"/>
      <c r="APO86" s="138"/>
      <c r="APP86" s="138"/>
      <c r="APQ86" s="138"/>
      <c r="APR86" s="138"/>
      <c r="APS86" s="138"/>
      <c r="APT86" s="138"/>
      <c r="APU86" s="138"/>
      <c r="APV86" s="138"/>
      <c r="APW86" s="138"/>
      <c r="APX86" s="138"/>
      <c r="APY86" s="138"/>
      <c r="APZ86" s="138"/>
      <c r="AQA86" s="138"/>
      <c r="AQB86" s="138"/>
      <c r="AQC86" s="138"/>
      <c r="AQD86" s="138"/>
      <c r="AQE86" s="138"/>
      <c r="AQF86" s="138"/>
      <c r="AQG86" s="138"/>
      <c r="AQH86" s="138"/>
      <c r="AQI86" s="138"/>
      <c r="AQJ86" s="138"/>
      <c r="AQK86" s="138"/>
      <c r="AQL86" s="138"/>
      <c r="AQM86" s="138"/>
      <c r="AQN86" s="138"/>
      <c r="AQO86" s="138"/>
      <c r="AQP86" s="138"/>
      <c r="AQQ86" s="138"/>
      <c r="AQR86" s="138"/>
      <c r="AQS86" s="138"/>
      <c r="AQT86" s="138"/>
      <c r="AQU86" s="138"/>
      <c r="AQV86" s="138"/>
      <c r="AQW86" s="138"/>
      <c r="AQX86" s="138"/>
      <c r="AQY86" s="138"/>
      <c r="AQZ86" s="138"/>
      <c r="ARA86" s="138"/>
      <c r="ARB86" s="138"/>
      <c r="ARC86" s="138"/>
      <c r="ARD86" s="138"/>
      <c r="ARE86" s="138"/>
      <c r="ARF86" s="138"/>
      <c r="ARG86" s="138"/>
      <c r="ARH86" s="138"/>
      <c r="ARI86" s="138"/>
      <c r="ARJ86" s="138"/>
      <c r="ARK86" s="138"/>
      <c r="ARL86" s="138"/>
      <c r="ARM86" s="138"/>
      <c r="ARN86" s="138"/>
      <c r="ARO86" s="138"/>
      <c r="ARP86" s="138"/>
      <c r="ARQ86" s="138"/>
      <c r="ARR86" s="138"/>
      <c r="ARS86" s="138"/>
      <c r="ART86" s="138"/>
      <c r="ARU86" s="138"/>
      <c r="ARV86" s="138"/>
      <c r="ARW86" s="138"/>
      <c r="ARX86" s="138"/>
      <c r="ARY86" s="138"/>
      <c r="ARZ86" s="138"/>
      <c r="ASA86" s="138"/>
      <c r="ASB86" s="138"/>
      <c r="ASC86" s="138"/>
      <c r="ASD86" s="138"/>
      <c r="ASE86" s="138"/>
      <c r="ASF86" s="138"/>
      <c r="ASG86" s="138"/>
      <c r="ASH86" s="138"/>
      <c r="ASI86" s="138"/>
      <c r="ASJ86" s="138"/>
      <c r="ASK86" s="138"/>
      <c r="ASL86" s="138"/>
      <c r="ASM86" s="138"/>
      <c r="ASN86" s="138"/>
      <c r="ASO86" s="138"/>
      <c r="ASP86" s="138"/>
      <c r="ASQ86" s="138"/>
      <c r="ASR86" s="138"/>
      <c r="ASS86" s="138"/>
      <c r="AST86" s="138"/>
      <c r="ASU86" s="138"/>
      <c r="ASV86" s="138"/>
      <c r="ASW86" s="138"/>
      <c r="ASX86" s="138"/>
      <c r="ASY86" s="138"/>
      <c r="ASZ86" s="138"/>
      <c r="ATA86" s="138"/>
      <c r="ATB86" s="138"/>
      <c r="ATC86" s="138"/>
      <c r="ATD86" s="138"/>
      <c r="ATE86" s="138"/>
      <c r="ATF86" s="138"/>
      <c r="ATG86" s="138"/>
      <c r="ATH86" s="138"/>
      <c r="ATI86" s="138"/>
      <c r="ATJ86" s="138"/>
      <c r="ATK86" s="138"/>
      <c r="ATL86" s="138"/>
      <c r="ATM86" s="138"/>
      <c r="ATN86" s="138"/>
      <c r="ATO86" s="138"/>
      <c r="ATP86" s="138"/>
      <c r="ATQ86" s="138"/>
      <c r="ATR86" s="138"/>
      <c r="ATS86" s="138"/>
      <c r="ATT86" s="138"/>
      <c r="ATU86" s="138"/>
      <c r="ATV86" s="138"/>
      <c r="ATW86" s="138"/>
      <c r="ATX86" s="138"/>
      <c r="ATY86" s="138"/>
      <c r="ATZ86" s="138"/>
      <c r="AUA86" s="138"/>
      <c r="AUB86" s="138"/>
      <c r="AUC86" s="138"/>
      <c r="AUD86" s="138"/>
      <c r="AUE86" s="138"/>
      <c r="AUF86" s="138"/>
      <c r="AUG86" s="138"/>
      <c r="AUH86" s="138"/>
      <c r="AUI86" s="138"/>
      <c r="AUJ86" s="138"/>
      <c r="AUK86" s="138"/>
      <c r="AUL86" s="138"/>
      <c r="AUM86" s="138"/>
      <c r="AUN86" s="138"/>
      <c r="AUO86" s="138"/>
      <c r="AUP86" s="138"/>
      <c r="AUQ86" s="138"/>
      <c r="AUR86" s="138"/>
      <c r="AUS86" s="138"/>
      <c r="AUT86" s="138"/>
      <c r="AUU86" s="138"/>
      <c r="AUV86" s="138"/>
      <c r="AUW86" s="138"/>
      <c r="AUX86" s="138"/>
      <c r="AUY86" s="138"/>
      <c r="AUZ86" s="138"/>
      <c r="AVA86" s="138"/>
      <c r="AVB86" s="138"/>
      <c r="AVC86" s="138"/>
      <c r="AVD86" s="138"/>
      <c r="AVE86" s="138"/>
      <c r="AVF86" s="138"/>
      <c r="AVG86" s="138"/>
      <c r="AVH86" s="138"/>
      <c r="AVI86" s="138"/>
      <c r="AVJ86" s="138"/>
      <c r="AVK86" s="138"/>
      <c r="AVL86" s="138"/>
      <c r="AVM86" s="138"/>
      <c r="AVN86" s="138"/>
      <c r="AVO86" s="138"/>
      <c r="AVP86" s="138"/>
      <c r="AVQ86" s="138"/>
      <c r="AVR86" s="138"/>
      <c r="AVS86" s="138"/>
      <c r="AVT86" s="138"/>
      <c r="AVU86" s="138"/>
      <c r="AVV86" s="138"/>
      <c r="AVW86" s="138"/>
      <c r="AVX86" s="138"/>
      <c r="AVY86" s="138"/>
      <c r="AVZ86" s="138"/>
      <c r="AWA86" s="138"/>
      <c r="AWB86" s="138"/>
      <c r="AWC86" s="138"/>
      <c r="AWD86" s="138"/>
      <c r="AWE86" s="138"/>
      <c r="AWF86" s="138"/>
      <c r="AWG86" s="138"/>
      <c r="AWH86" s="138"/>
      <c r="AWI86" s="138"/>
      <c r="AWJ86" s="138"/>
      <c r="AWK86" s="138"/>
      <c r="AWL86" s="138"/>
      <c r="AWM86" s="138"/>
      <c r="AWN86" s="138"/>
      <c r="AWO86" s="138"/>
      <c r="AWP86" s="138"/>
      <c r="AWQ86" s="138"/>
      <c r="AWR86" s="138"/>
      <c r="AWS86" s="138"/>
      <c r="AWT86" s="138"/>
      <c r="AWU86" s="138"/>
      <c r="AWV86" s="138"/>
      <c r="AWW86" s="138"/>
      <c r="AWX86" s="138"/>
      <c r="AWY86" s="138"/>
      <c r="AWZ86" s="138"/>
      <c r="AXA86" s="138"/>
      <c r="AXB86" s="138"/>
      <c r="AXC86" s="138"/>
      <c r="AXD86" s="138"/>
      <c r="AXE86" s="138"/>
      <c r="AXF86" s="138"/>
      <c r="AXG86" s="138"/>
      <c r="AXH86" s="138"/>
      <c r="AXI86" s="138"/>
      <c r="AXJ86" s="138"/>
      <c r="AXK86" s="138"/>
      <c r="AXL86" s="138"/>
      <c r="AXM86" s="138"/>
      <c r="AXN86" s="138"/>
      <c r="AXO86" s="138"/>
      <c r="AXP86" s="138"/>
      <c r="AXQ86" s="138"/>
      <c r="AXR86" s="138"/>
      <c r="AXS86" s="138"/>
      <c r="AXT86" s="138"/>
      <c r="AXU86" s="138"/>
      <c r="AXV86" s="138"/>
      <c r="AXW86" s="138"/>
      <c r="AXX86" s="138"/>
      <c r="AXY86" s="138"/>
      <c r="AXZ86" s="138"/>
      <c r="AYA86" s="138"/>
      <c r="AYB86" s="138"/>
      <c r="AYC86" s="138"/>
      <c r="AYD86" s="138"/>
      <c r="AYE86" s="138"/>
      <c r="AYF86" s="138"/>
      <c r="AYG86" s="138"/>
      <c r="AYH86" s="138"/>
      <c r="AYI86" s="138"/>
      <c r="AYJ86" s="138"/>
      <c r="AYK86" s="138"/>
      <c r="AYL86" s="138"/>
      <c r="AYM86" s="138"/>
      <c r="AYN86" s="138"/>
      <c r="AYO86" s="138"/>
      <c r="AYP86" s="138"/>
      <c r="AYQ86" s="138"/>
      <c r="AYR86" s="138"/>
      <c r="AYS86" s="138"/>
      <c r="AYT86" s="138"/>
      <c r="AYU86" s="138"/>
      <c r="AYV86" s="138"/>
      <c r="AYW86" s="138"/>
      <c r="AYX86" s="138"/>
      <c r="AYY86" s="138"/>
      <c r="AYZ86" s="138"/>
      <c r="AZA86" s="138"/>
      <c r="AZB86" s="138"/>
      <c r="AZC86" s="138"/>
      <c r="AZD86" s="138"/>
      <c r="AZE86" s="138"/>
      <c r="AZF86" s="138"/>
      <c r="AZG86" s="138"/>
      <c r="AZH86" s="138"/>
      <c r="AZI86" s="138"/>
      <c r="AZJ86" s="138"/>
      <c r="AZK86" s="138"/>
      <c r="AZL86" s="138"/>
      <c r="AZM86" s="138"/>
      <c r="AZN86" s="138"/>
      <c r="AZO86" s="138"/>
      <c r="AZP86" s="138"/>
      <c r="AZQ86" s="138"/>
      <c r="AZR86" s="138"/>
      <c r="AZS86" s="138"/>
      <c r="AZT86" s="138"/>
      <c r="AZU86" s="138"/>
      <c r="AZV86" s="138"/>
      <c r="AZW86" s="138"/>
      <c r="AZX86" s="138"/>
      <c r="AZY86" s="138"/>
      <c r="AZZ86" s="138"/>
      <c r="BAA86" s="138"/>
      <c r="BAB86" s="138"/>
      <c r="BAC86" s="138"/>
      <c r="BAD86" s="138"/>
      <c r="BAE86" s="138"/>
      <c r="BAF86" s="138"/>
      <c r="BAG86" s="138"/>
      <c r="BAH86" s="138"/>
      <c r="BAI86" s="138"/>
      <c r="BAJ86" s="138"/>
      <c r="BAK86" s="138"/>
      <c r="BAL86" s="138"/>
      <c r="BAM86" s="138"/>
      <c r="BAN86" s="138"/>
      <c r="BAO86" s="138"/>
      <c r="BAP86" s="138"/>
      <c r="BAQ86" s="138"/>
      <c r="BAR86" s="138"/>
      <c r="BAS86" s="138"/>
      <c r="BAT86" s="138"/>
      <c r="BAU86" s="138"/>
      <c r="BAV86" s="138"/>
      <c r="BAW86" s="138"/>
      <c r="BAX86" s="138"/>
      <c r="BAY86" s="138"/>
      <c r="BAZ86" s="138"/>
      <c r="BBA86" s="138"/>
      <c r="BBB86" s="138"/>
      <c r="BBC86" s="138"/>
      <c r="BBD86" s="138"/>
      <c r="BBE86" s="138"/>
      <c r="BBF86" s="138"/>
      <c r="BBG86" s="138"/>
      <c r="BBH86" s="138"/>
      <c r="BBI86" s="138"/>
      <c r="BBJ86" s="138"/>
      <c r="BBK86" s="138"/>
      <c r="BBL86" s="138"/>
      <c r="BBM86" s="138"/>
      <c r="BBN86" s="138"/>
      <c r="BBO86" s="138"/>
      <c r="BBP86" s="138"/>
      <c r="BBQ86" s="138"/>
      <c r="BBR86" s="138"/>
      <c r="BBS86" s="138"/>
      <c r="BBT86" s="138"/>
      <c r="BBU86" s="138"/>
      <c r="BBV86" s="138"/>
      <c r="BBW86" s="138"/>
      <c r="BBX86" s="138"/>
      <c r="BBY86" s="138"/>
      <c r="BBZ86" s="138"/>
      <c r="BCA86" s="138"/>
      <c r="BCB86" s="138"/>
      <c r="BCC86" s="138"/>
      <c r="BCD86" s="138"/>
      <c r="BCE86" s="138"/>
      <c r="BCF86" s="138"/>
      <c r="BCG86" s="138"/>
      <c r="BCH86" s="138"/>
      <c r="BCI86" s="138"/>
      <c r="BCJ86" s="138"/>
      <c r="BCK86" s="138"/>
      <c r="BCL86" s="138"/>
      <c r="BCM86" s="138"/>
      <c r="BCN86" s="138"/>
      <c r="BCO86" s="138"/>
      <c r="BCP86" s="138"/>
      <c r="BCQ86" s="138"/>
      <c r="BCR86" s="138"/>
      <c r="BCS86" s="138"/>
      <c r="BCT86" s="138"/>
      <c r="BCU86" s="138"/>
      <c r="BCV86" s="138"/>
      <c r="BCW86" s="138"/>
      <c r="BCX86" s="138"/>
      <c r="BCY86" s="138"/>
      <c r="BCZ86" s="138"/>
      <c r="BDA86" s="138"/>
      <c r="BDB86" s="138"/>
      <c r="BDC86" s="138"/>
      <c r="BDD86" s="138"/>
      <c r="BDE86" s="138"/>
      <c r="BDF86" s="138"/>
      <c r="BDG86" s="138"/>
      <c r="BDH86" s="138"/>
      <c r="BDI86" s="138"/>
      <c r="BDJ86" s="138"/>
      <c r="BDK86" s="138"/>
      <c r="BDL86" s="138"/>
      <c r="BDM86" s="138"/>
      <c r="BDN86" s="138"/>
      <c r="BDO86" s="138"/>
      <c r="BDP86" s="138"/>
      <c r="BDQ86" s="138"/>
      <c r="BDR86" s="138"/>
      <c r="BDS86" s="138"/>
      <c r="BDT86" s="138"/>
      <c r="BDU86" s="138"/>
      <c r="BDV86" s="138"/>
      <c r="BDW86" s="138"/>
      <c r="BDX86" s="138"/>
      <c r="BDY86" s="138"/>
      <c r="BDZ86" s="138"/>
      <c r="BEA86" s="138"/>
      <c r="BEB86" s="138"/>
      <c r="BEC86" s="138"/>
      <c r="BED86" s="138"/>
      <c r="BEE86" s="138"/>
      <c r="BEF86" s="138"/>
      <c r="BEG86" s="138"/>
      <c r="BEH86" s="138"/>
      <c r="BEI86" s="138"/>
      <c r="BEJ86" s="138"/>
      <c r="BEK86" s="138"/>
      <c r="BEL86" s="138"/>
      <c r="BEM86" s="138"/>
      <c r="BEN86" s="138"/>
      <c r="BEO86" s="138"/>
      <c r="BEP86" s="138"/>
      <c r="BEQ86" s="138"/>
      <c r="BER86" s="138"/>
      <c r="BES86" s="138"/>
      <c r="BET86" s="138"/>
      <c r="BEU86" s="138"/>
      <c r="BEV86" s="138"/>
      <c r="BEW86" s="138"/>
      <c r="BEX86" s="138"/>
      <c r="BEY86" s="138"/>
      <c r="BEZ86" s="138"/>
      <c r="BFA86" s="138"/>
      <c r="BFB86" s="138"/>
      <c r="BFC86" s="138"/>
      <c r="BFD86" s="138"/>
      <c r="BFE86" s="138"/>
      <c r="BFF86" s="138"/>
      <c r="BFG86" s="138"/>
      <c r="BFH86" s="138"/>
      <c r="BFI86" s="138"/>
      <c r="BFJ86" s="138"/>
      <c r="BFK86" s="138"/>
      <c r="BFL86" s="138"/>
      <c r="BFM86" s="138"/>
      <c r="BFN86" s="138"/>
      <c r="BFO86" s="138"/>
      <c r="BFP86" s="138"/>
      <c r="BFQ86" s="138"/>
      <c r="BFR86" s="138"/>
      <c r="BFS86" s="138"/>
      <c r="BFT86" s="138"/>
      <c r="BFU86" s="138"/>
      <c r="BFV86" s="138"/>
      <c r="BFW86" s="138"/>
      <c r="BFX86" s="138"/>
      <c r="BFY86" s="138"/>
      <c r="BFZ86" s="138"/>
      <c r="BGA86" s="138"/>
      <c r="BGB86" s="138"/>
      <c r="BGC86" s="138"/>
      <c r="BGD86" s="138"/>
      <c r="BGE86" s="138"/>
      <c r="BGF86" s="138"/>
      <c r="BGG86" s="138"/>
      <c r="BGH86" s="138"/>
      <c r="BGI86" s="138"/>
      <c r="BGJ86" s="138"/>
      <c r="BGK86" s="138"/>
      <c r="BGL86" s="138"/>
      <c r="BGM86" s="138"/>
      <c r="BGN86" s="138"/>
      <c r="BGO86" s="138"/>
      <c r="BGP86" s="138"/>
      <c r="BGQ86" s="138"/>
      <c r="BGR86" s="138"/>
      <c r="BGS86" s="138"/>
      <c r="BGT86" s="138"/>
      <c r="BGU86" s="138"/>
      <c r="BGV86" s="138"/>
      <c r="BGW86" s="138"/>
      <c r="BGX86" s="138"/>
      <c r="BGY86" s="138"/>
      <c r="BGZ86" s="138"/>
      <c r="BHA86" s="138"/>
      <c r="BHB86" s="138"/>
      <c r="BHC86" s="138"/>
      <c r="BHD86" s="138"/>
      <c r="BHE86" s="138"/>
      <c r="BHF86" s="138"/>
      <c r="BHG86" s="138"/>
      <c r="BHH86" s="138"/>
      <c r="BHI86" s="138"/>
      <c r="BHJ86" s="138"/>
      <c r="BHK86" s="138"/>
      <c r="BHL86" s="138"/>
      <c r="BHM86" s="138"/>
      <c r="BHN86" s="138"/>
      <c r="BHO86" s="138"/>
      <c r="BHP86" s="138"/>
      <c r="BHQ86" s="138"/>
      <c r="BHR86" s="138"/>
      <c r="BHS86" s="138"/>
      <c r="BHT86" s="138"/>
      <c r="BHU86" s="138"/>
      <c r="BHV86" s="138"/>
      <c r="BHW86" s="138"/>
      <c r="BHX86" s="138"/>
      <c r="BHY86" s="138"/>
      <c r="BHZ86" s="138"/>
      <c r="BIA86" s="138"/>
      <c r="BIB86" s="138"/>
      <c r="BIC86" s="138"/>
      <c r="BID86" s="138"/>
      <c r="BIE86" s="138"/>
      <c r="BIF86" s="138"/>
      <c r="BIG86" s="138"/>
      <c r="BIH86" s="138"/>
      <c r="BII86" s="138"/>
      <c r="BIJ86" s="138"/>
      <c r="BIK86" s="138"/>
      <c r="BIL86" s="138"/>
      <c r="BIM86" s="138"/>
      <c r="BIN86" s="138"/>
      <c r="BIO86" s="138"/>
      <c r="BIP86" s="138"/>
      <c r="BIQ86" s="138"/>
      <c r="BIR86" s="138"/>
      <c r="BIS86" s="138"/>
      <c r="BIT86" s="138"/>
      <c r="BIU86" s="138"/>
      <c r="BIV86" s="138"/>
      <c r="BIW86" s="138"/>
      <c r="BIX86" s="138"/>
      <c r="BIY86" s="138"/>
      <c r="BIZ86" s="138"/>
      <c r="BJA86" s="138"/>
      <c r="BJB86" s="138"/>
      <c r="BJC86" s="138"/>
      <c r="BJD86" s="138"/>
      <c r="BJE86" s="138"/>
      <c r="BJF86" s="138"/>
      <c r="BJG86" s="138"/>
      <c r="BJH86" s="138"/>
      <c r="BJI86" s="138"/>
      <c r="BJJ86" s="138"/>
      <c r="BJK86" s="138"/>
      <c r="BJL86" s="138"/>
      <c r="BJM86" s="138"/>
      <c r="BJN86" s="138"/>
      <c r="BJO86" s="138"/>
      <c r="BJP86" s="138"/>
      <c r="BJQ86" s="138"/>
      <c r="BJR86" s="138"/>
      <c r="BJS86" s="138"/>
      <c r="BJT86" s="138"/>
      <c r="BJU86" s="138"/>
      <c r="BJV86" s="138"/>
      <c r="BJW86" s="138"/>
      <c r="BJX86" s="138"/>
      <c r="BJY86" s="138"/>
      <c r="BJZ86" s="138"/>
      <c r="BKA86" s="138"/>
      <c r="BKB86" s="138"/>
      <c r="BKC86" s="138"/>
      <c r="BKD86" s="138"/>
      <c r="BKE86" s="138"/>
      <c r="BKF86" s="138"/>
      <c r="BKG86" s="138"/>
      <c r="BKH86" s="138"/>
      <c r="BKI86" s="138"/>
      <c r="BKJ86" s="138"/>
      <c r="BKK86" s="138"/>
      <c r="BKL86" s="138"/>
      <c r="BKM86" s="138"/>
      <c r="BKN86" s="138"/>
      <c r="BKO86" s="138"/>
      <c r="BKP86" s="138"/>
      <c r="BKQ86" s="138"/>
      <c r="BKR86" s="138"/>
      <c r="BKS86" s="138"/>
      <c r="BKT86" s="138"/>
      <c r="BKU86" s="138"/>
      <c r="BKV86" s="138"/>
      <c r="BKW86" s="138"/>
      <c r="BKX86" s="138"/>
      <c r="BKY86" s="138"/>
      <c r="BKZ86" s="138"/>
      <c r="BLA86" s="138"/>
      <c r="BLB86" s="138"/>
      <c r="BLC86" s="138"/>
      <c r="BLD86" s="138"/>
      <c r="BLE86" s="138"/>
      <c r="BLF86" s="138"/>
      <c r="BLG86" s="138"/>
      <c r="BLH86" s="138"/>
      <c r="BLI86" s="138"/>
      <c r="BLJ86" s="138"/>
      <c r="BLK86" s="138"/>
      <c r="BLL86" s="138"/>
      <c r="BLM86" s="138"/>
      <c r="BLN86" s="138"/>
      <c r="BLO86" s="138"/>
      <c r="BLP86" s="138"/>
      <c r="BLQ86" s="138"/>
      <c r="BLR86" s="138"/>
      <c r="BLS86" s="138"/>
      <c r="BLT86" s="138"/>
      <c r="BLU86" s="138"/>
      <c r="BLV86" s="138"/>
      <c r="BLW86" s="138"/>
      <c r="BLX86" s="138"/>
      <c r="BLY86" s="138"/>
      <c r="BLZ86" s="138"/>
      <c r="BMA86" s="138"/>
      <c r="BMB86" s="138"/>
      <c r="BMC86" s="138"/>
      <c r="BMD86" s="138"/>
      <c r="BME86" s="138"/>
      <c r="BMF86" s="138"/>
      <c r="BMG86" s="138"/>
      <c r="BMH86" s="138"/>
      <c r="BMI86" s="138"/>
      <c r="BMJ86" s="138"/>
      <c r="BMK86" s="138"/>
      <c r="BML86" s="138"/>
      <c r="BMM86" s="138"/>
      <c r="BMN86" s="138"/>
      <c r="BMO86" s="138"/>
      <c r="BMP86" s="138"/>
      <c r="BMQ86" s="138"/>
      <c r="BMR86" s="138"/>
      <c r="BMS86" s="138"/>
      <c r="BMT86" s="138"/>
      <c r="BMU86" s="138"/>
      <c r="BMV86" s="138"/>
      <c r="BMW86" s="138"/>
      <c r="BMX86" s="138"/>
      <c r="BMY86" s="138"/>
      <c r="BMZ86" s="138"/>
      <c r="BNA86" s="138"/>
      <c r="BNB86" s="138"/>
      <c r="BNC86" s="138"/>
      <c r="BND86" s="138"/>
      <c r="BNE86" s="138"/>
      <c r="BNF86" s="138"/>
      <c r="BNG86" s="138"/>
      <c r="BNH86" s="138"/>
      <c r="BNI86" s="138"/>
      <c r="BNJ86" s="138"/>
      <c r="BNK86" s="138"/>
      <c r="BNL86" s="138"/>
      <c r="BNM86" s="138"/>
      <c r="BNN86" s="138"/>
      <c r="BNO86" s="138"/>
      <c r="BNP86" s="138"/>
      <c r="BNQ86" s="138"/>
      <c r="BNR86" s="138"/>
      <c r="BNS86" s="138"/>
      <c r="BNT86" s="138"/>
      <c r="BNU86" s="138"/>
      <c r="BNV86" s="138"/>
      <c r="BNW86" s="138"/>
      <c r="BNX86" s="138"/>
      <c r="BNY86" s="138"/>
      <c r="BNZ86" s="138"/>
      <c r="BOA86" s="138"/>
      <c r="BOB86" s="138"/>
      <c r="BOC86" s="138"/>
      <c r="BOD86" s="138"/>
      <c r="BOE86" s="138"/>
      <c r="BOF86" s="138"/>
      <c r="BOG86" s="138"/>
      <c r="BOH86" s="138"/>
      <c r="BOI86" s="138"/>
      <c r="BOJ86" s="138"/>
      <c r="BOK86" s="138"/>
      <c r="BOL86" s="138"/>
      <c r="BOM86" s="138"/>
      <c r="BON86" s="138"/>
      <c r="BOO86" s="138"/>
      <c r="BOP86" s="138"/>
      <c r="BOQ86" s="138"/>
      <c r="BOR86" s="138"/>
      <c r="BOS86" s="138"/>
      <c r="BOT86" s="138"/>
      <c r="BOU86" s="138"/>
      <c r="BOV86" s="138"/>
      <c r="BOW86" s="138"/>
      <c r="BOX86" s="138"/>
      <c r="BOY86" s="138"/>
      <c r="BOZ86" s="138"/>
      <c r="BPA86" s="138"/>
      <c r="BPB86" s="138"/>
      <c r="BPC86" s="138"/>
      <c r="BPD86" s="138"/>
      <c r="BPE86" s="138"/>
      <c r="BPF86" s="138"/>
      <c r="BPG86" s="138"/>
      <c r="BPH86" s="138"/>
      <c r="BPI86" s="138"/>
      <c r="BPJ86" s="138"/>
      <c r="BPK86" s="138"/>
      <c r="BPL86" s="138"/>
      <c r="BPM86" s="138"/>
      <c r="BPN86" s="138"/>
      <c r="BPO86" s="138"/>
      <c r="BPP86" s="138"/>
      <c r="BPQ86" s="138"/>
      <c r="BPR86" s="138"/>
      <c r="BPS86" s="138"/>
      <c r="BPT86" s="138"/>
      <c r="BPU86" s="138"/>
      <c r="BPV86" s="138"/>
      <c r="BPW86" s="138"/>
      <c r="BPX86" s="138"/>
      <c r="BPY86" s="138"/>
      <c r="BPZ86" s="138"/>
      <c r="BQA86" s="138"/>
      <c r="BQB86" s="138"/>
      <c r="BQC86" s="138"/>
      <c r="BQD86" s="138"/>
      <c r="BQE86" s="138"/>
      <c r="BQF86" s="138"/>
      <c r="BQG86" s="138"/>
      <c r="BQH86" s="138"/>
      <c r="BQI86" s="138"/>
      <c r="BQJ86" s="138"/>
      <c r="BQK86" s="138"/>
      <c r="BQL86" s="138"/>
      <c r="BQM86" s="138"/>
      <c r="BQN86" s="138"/>
      <c r="BQO86" s="138"/>
      <c r="BQP86" s="138"/>
      <c r="BQQ86" s="138"/>
      <c r="BQR86" s="138"/>
      <c r="BQS86" s="138"/>
      <c r="BQT86" s="138"/>
      <c r="BQU86" s="138"/>
      <c r="BQV86" s="138"/>
      <c r="BQW86" s="138"/>
      <c r="BQX86" s="138"/>
      <c r="BQY86" s="138"/>
      <c r="BQZ86" s="138"/>
      <c r="BRA86" s="138"/>
      <c r="BRB86" s="138"/>
      <c r="BRC86" s="138"/>
      <c r="BRD86" s="138"/>
      <c r="BRE86" s="138"/>
      <c r="BRF86" s="138"/>
      <c r="BRG86" s="138"/>
      <c r="BRH86" s="138"/>
      <c r="BRI86" s="138"/>
      <c r="BRJ86" s="138"/>
      <c r="BRK86" s="138"/>
      <c r="BRL86" s="138"/>
      <c r="BRM86" s="138"/>
      <c r="BRN86" s="138"/>
      <c r="BRO86" s="138"/>
      <c r="BRP86" s="138"/>
      <c r="BRQ86" s="138"/>
      <c r="BRR86" s="138"/>
      <c r="BRS86" s="138"/>
      <c r="BRT86" s="138"/>
      <c r="BRU86" s="138"/>
      <c r="BRV86" s="138"/>
      <c r="BRW86" s="138"/>
      <c r="BRX86" s="138"/>
      <c r="BRY86" s="138"/>
      <c r="BRZ86" s="138"/>
      <c r="BSA86" s="138"/>
      <c r="BSB86" s="138"/>
      <c r="BSC86" s="138"/>
      <c r="BSD86" s="138"/>
      <c r="BSE86" s="138"/>
      <c r="BSF86" s="138"/>
      <c r="BSG86" s="138"/>
      <c r="BSH86" s="138"/>
      <c r="BSI86" s="138"/>
      <c r="BSJ86" s="138"/>
      <c r="BSK86" s="138"/>
      <c r="BSL86" s="138"/>
      <c r="BSM86" s="138"/>
      <c r="BSN86" s="138"/>
      <c r="BSO86" s="138"/>
      <c r="BSP86" s="138"/>
      <c r="BSQ86" s="138"/>
      <c r="BSR86" s="138"/>
      <c r="BSS86" s="138"/>
      <c r="BST86" s="138"/>
      <c r="BSU86" s="138"/>
      <c r="BSV86" s="138"/>
      <c r="BSW86" s="138"/>
      <c r="BSX86" s="138"/>
      <c r="BSY86" s="138"/>
      <c r="BSZ86" s="138"/>
      <c r="BTA86" s="138"/>
      <c r="BTB86" s="138"/>
      <c r="BTC86" s="138"/>
      <c r="BTD86" s="138"/>
      <c r="BTE86" s="138"/>
      <c r="BTF86" s="138"/>
      <c r="BTG86" s="138"/>
      <c r="BTH86" s="138"/>
      <c r="BTI86" s="138"/>
      <c r="BTJ86" s="138"/>
      <c r="BTK86" s="138"/>
      <c r="BTL86" s="138"/>
      <c r="BTM86" s="138"/>
      <c r="BTN86" s="138"/>
      <c r="BTO86" s="138"/>
      <c r="BTP86" s="138"/>
      <c r="BTQ86" s="138"/>
      <c r="BTR86" s="138"/>
      <c r="BTS86" s="138"/>
      <c r="BTT86" s="138"/>
      <c r="BTU86" s="138"/>
      <c r="BTV86" s="138"/>
      <c r="BTW86" s="138"/>
      <c r="BTX86" s="138"/>
      <c r="BTY86" s="138"/>
      <c r="BTZ86" s="138"/>
      <c r="BUA86" s="138"/>
      <c r="BUB86" s="138"/>
      <c r="BUC86" s="138"/>
      <c r="BUD86" s="138"/>
      <c r="BUE86" s="138"/>
      <c r="BUF86" s="138"/>
      <c r="BUG86" s="138"/>
      <c r="BUH86" s="138"/>
      <c r="BUI86" s="138"/>
      <c r="BUJ86" s="138"/>
      <c r="BUK86" s="138"/>
      <c r="BUL86" s="138"/>
      <c r="BUM86" s="138"/>
      <c r="BUN86" s="138"/>
      <c r="BUO86" s="138"/>
      <c r="BUP86" s="138"/>
      <c r="BUQ86" s="138"/>
      <c r="BUR86" s="138"/>
      <c r="BUS86" s="138"/>
      <c r="BUT86" s="138"/>
      <c r="BUU86" s="138"/>
      <c r="BUV86" s="138"/>
      <c r="BUW86" s="138"/>
      <c r="BUX86" s="138"/>
      <c r="BUY86" s="138"/>
      <c r="BUZ86" s="138"/>
      <c r="BVA86" s="138"/>
      <c r="BVB86" s="138"/>
      <c r="BVC86" s="138"/>
      <c r="BVD86" s="138"/>
      <c r="BVE86" s="138"/>
      <c r="BVF86" s="138"/>
      <c r="BVG86" s="138"/>
      <c r="BVH86" s="138"/>
      <c r="BVI86" s="138"/>
      <c r="BVJ86" s="138"/>
      <c r="BVK86" s="138"/>
      <c r="BVL86" s="138"/>
      <c r="BVM86" s="138"/>
      <c r="BVN86" s="138"/>
      <c r="BVO86" s="138"/>
      <c r="BVP86" s="138"/>
      <c r="BVQ86" s="138"/>
      <c r="BVR86" s="138"/>
      <c r="BVS86" s="138"/>
      <c r="BVT86" s="138"/>
      <c r="BVU86" s="138"/>
      <c r="BVV86" s="138"/>
      <c r="BVW86" s="138"/>
      <c r="BVX86" s="138"/>
      <c r="BVY86" s="138"/>
      <c r="BVZ86" s="138"/>
      <c r="BWA86" s="138"/>
      <c r="BWB86" s="138"/>
      <c r="BWC86" s="138"/>
      <c r="BWD86" s="138"/>
      <c r="BWE86" s="138"/>
      <c r="BWF86" s="138"/>
      <c r="BWG86" s="138"/>
      <c r="BWH86" s="138"/>
      <c r="BWI86" s="138"/>
      <c r="BWJ86" s="138"/>
      <c r="BWK86" s="138"/>
      <c r="BWL86" s="138"/>
      <c r="BWM86" s="138"/>
      <c r="BWN86" s="138"/>
      <c r="BWO86" s="138"/>
      <c r="BWP86" s="138"/>
      <c r="BWQ86" s="138"/>
      <c r="BWR86" s="138"/>
      <c r="BWS86" s="138"/>
      <c r="BWT86" s="138"/>
      <c r="BWU86" s="138"/>
      <c r="BWV86" s="138"/>
      <c r="BWW86" s="138"/>
      <c r="BWX86" s="138"/>
      <c r="BWY86" s="138"/>
      <c r="BWZ86" s="138"/>
      <c r="BXA86" s="138"/>
      <c r="BXB86" s="138"/>
      <c r="BXC86" s="138"/>
      <c r="BXD86" s="138"/>
      <c r="BXE86" s="138"/>
      <c r="BXF86" s="138"/>
      <c r="BXG86" s="138"/>
      <c r="BXH86" s="138"/>
      <c r="BXI86" s="138"/>
      <c r="BXJ86" s="138"/>
      <c r="BXK86" s="138"/>
      <c r="BXL86" s="138"/>
      <c r="BXM86" s="138"/>
      <c r="BXN86" s="138"/>
      <c r="BXO86" s="138"/>
      <c r="BXP86" s="138"/>
      <c r="BXQ86" s="138"/>
      <c r="BXR86" s="138"/>
      <c r="BXS86" s="138"/>
      <c r="BXT86" s="138"/>
      <c r="BXU86" s="138"/>
      <c r="BXV86" s="138"/>
      <c r="BXW86" s="138"/>
      <c r="BXX86" s="138"/>
      <c r="BXY86" s="138"/>
      <c r="BXZ86" s="138"/>
      <c r="BYA86" s="138"/>
      <c r="BYB86" s="138"/>
      <c r="BYC86" s="138"/>
      <c r="BYD86" s="138"/>
      <c r="BYE86" s="138"/>
      <c r="BYF86" s="138"/>
      <c r="BYG86" s="138"/>
      <c r="BYH86" s="138"/>
      <c r="BYI86" s="138"/>
      <c r="BYJ86" s="138"/>
      <c r="BYK86" s="138"/>
      <c r="BYL86" s="138"/>
      <c r="BYM86" s="138"/>
      <c r="BYN86" s="138"/>
      <c r="BYO86" s="138"/>
      <c r="BYP86" s="138"/>
      <c r="BYQ86" s="138"/>
      <c r="BYR86" s="138"/>
      <c r="BYS86" s="138"/>
      <c r="BYT86" s="138"/>
      <c r="BYU86" s="138"/>
      <c r="BYV86" s="138"/>
      <c r="BYW86" s="138"/>
      <c r="BYX86" s="138"/>
      <c r="BYY86" s="138"/>
      <c r="BYZ86" s="138"/>
      <c r="BZA86" s="138"/>
      <c r="BZB86" s="138"/>
      <c r="BZC86" s="138"/>
      <c r="BZD86" s="138"/>
      <c r="BZE86" s="138"/>
      <c r="BZF86" s="138"/>
      <c r="BZG86" s="138"/>
      <c r="BZH86" s="138"/>
      <c r="BZI86" s="138"/>
      <c r="BZJ86" s="138"/>
      <c r="BZK86" s="138"/>
      <c r="BZL86" s="138"/>
      <c r="BZM86" s="138"/>
      <c r="BZN86" s="138"/>
      <c r="BZO86" s="138"/>
      <c r="BZP86" s="138"/>
      <c r="BZQ86" s="138"/>
      <c r="BZR86" s="138"/>
      <c r="BZS86" s="138"/>
      <c r="BZT86" s="138"/>
      <c r="BZU86" s="138"/>
      <c r="BZV86" s="138"/>
      <c r="BZW86" s="138"/>
      <c r="BZX86" s="138"/>
      <c r="BZY86" s="138"/>
      <c r="BZZ86" s="138"/>
      <c r="CAA86" s="138"/>
      <c r="CAB86" s="138"/>
      <c r="CAC86" s="138"/>
      <c r="CAD86" s="138"/>
      <c r="CAE86" s="138"/>
      <c r="CAF86" s="138"/>
      <c r="CAG86" s="138"/>
      <c r="CAH86" s="138"/>
      <c r="CAI86" s="138"/>
      <c r="CAJ86" s="138"/>
      <c r="CAK86" s="138"/>
      <c r="CAL86" s="138"/>
      <c r="CAM86" s="138"/>
      <c r="CAN86" s="138"/>
      <c r="CAO86" s="138"/>
      <c r="CAP86" s="138"/>
      <c r="CAQ86" s="138"/>
      <c r="CAR86" s="138"/>
      <c r="CAS86" s="138"/>
      <c r="CAT86" s="138"/>
      <c r="CAU86" s="138"/>
      <c r="CAV86" s="138"/>
      <c r="CAW86" s="138"/>
      <c r="CAX86" s="138"/>
      <c r="CAY86" s="138"/>
      <c r="CAZ86" s="138"/>
      <c r="CBA86" s="138"/>
      <c r="CBB86" s="138"/>
      <c r="CBC86" s="138"/>
      <c r="CBD86" s="138"/>
      <c r="CBE86" s="138"/>
      <c r="CBF86" s="138"/>
      <c r="CBG86" s="138"/>
      <c r="CBH86" s="138"/>
      <c r="CBI86" s="138"/>
      <c r="CBJ86" s="138"/>
      <c r="CBK86" s="138"/>
      <c r="CBL86" s="138"/>
      <c r="CBM86" s="138"/>
      <c r="CBN86" s="138"/>
      <c r="CBO86" s="138"/>
      <c r="CBP86" s="138"/>
      <c r="CBQ86" s="138"/>
      <c r="CBR86" s="138"/>
      <c r="CBS86" s="138"/>
      <c r="CBT86" s="138"/>
      <c r="CBU86" s="138"/>
      <c r="CBV86" s="138"/>
      <c r="CBW86" s="138"/>
      <c r="CBX86" s="138"/>
      <c r="CBY86" s="138"/>
      <c r="CBZ86" s="138"/>
      <c r="CCA86" s="138"/>
      <c r="CCB86" s="138"/>
      <c r="CCC86" s="138"/>
      <c r="CCD86" s="138"/>
      <c r="CCE86" s="138"/>
      <c r="CCF86" s="138"/>
      <c r="CCG86" s="138"/>
      <c r="CCH86" s="138"/>
      <c r="CCI86" s="138"/>
      <c r="CCJ86" s="138"/>
      <c r="CCK86" s="138"/>
      <c r="CCL86" s="138"/>
      <c r="CCM86" s="138"/>
      <c r="CCN86" s="138"/>
      <c r="CCO86" s="138"/>
      <c r="CCP86" s="138"/>
      <c r="CCQ86" s="138"/>
      <c r="CCR86" s="138"/>
      <c r="CCS86" s="138"/>
      <c r="CCT86" s="138"/>
      <c r="CCU86" s="138"/>
      <c r="CCV86" s="138"/>
      <c r="CCW86" s="138"/>
      <c r="CCX86" s="138"/>
      <c r="CCY86" s="138"/>
      <c r="CCZ86" s="138"/>
      <c r="CDA86" s="138"/>
      <c r="CDB86" s="138"/>
      <c r="CDC86" s="138"/>
      <c r="CDD86" s="138"/>
      <c r="CDE86" s="138"/>
      <c r="CDF86" s="138"/>
      <c r="CDG86" s="138"/>
      <c r="CDH86" s="138"/>
      <c r="CDI86" s="138"/>
      <c r="CDJ86" s="138"/>
      <c r="CDK86" s="138"/>
      <c r="CDL86" s="138"/>
      <c r="CDM86" s="138"/>
      <c r="CDN86" s="138"/>
      <c r="CDO86" s="138"/>
      <c r="CDP86" s="138"/>
      <c r="CDQ86" s="138"/>
      <c r="CDR86" s="138"/>
      <c r="CDS86" s="138"/>
      <c r="CDT86" s="138"/>
      <c r="CDU86" s="138"/>
      <c r="CDV86" s="138"/>
      <c r="CDW86" s="138"/>
      <c r="CDX86" s="138"/>
      <c r="CDY86" s="138"/>
      <c r="CDZ86" s="138"/>
      <c r="CEA86" s="138"/>
      <c r="CEB86" s="138"/>
      <c r="CEC86" s="138"/>
      <c r="CED86" s="138"/>
      <c r="CEE86" s="138"/>
      <c r="CEF86" s="138"/>
      <c r="CEG86" s="138"/>
      <c r="CEH86" s="138"/>
      <c r="CEI86" s="138"/>
      <c r="CEJ86" s="138"/>
      <c r="CEK86" s="138"/>
      <c r="CEL86" s="138"/>
      <c r="CEM86" s="138"/>
      <c r="CEN86" s="138"/>
      <c r="CEO86" s="138"/>
      <c r="CEP86" s="138"/>
      <c r="CEQ86" s="138"/>
      <c r="CER86" s="138"/>
      <c r="CES86" s="138"/>
      <c r="CET86" s="138"/>
      <c r="CEU86" s="138"/>
      <c r="CEV86" s="138"/>
      <c r="CEW86" s="138"/>
      <c r="CEX86" s="138"/>
      <c r="CEY86" s="138"/>
      <c r="CEZ86" s="138"/>
      <c r="CFA86" s="138"/>
      <c r="CFB86" s="138"/>
      <c r="CFC86" s="138"/>
      <c r="CFD86" s="138"/>
      <c r="CFE86" s="138"/>
      <c r="CFF86" s="138"/>
      <c r="CFG86" s="138"/>
      <c r="CFH86" s="138"/>
      <c r="CFI86" s="138"/>
      <c r="CFJ86" s="138"/>
      <c r="CFK86" s="138"/>
      <c r="CFL86" s="138"/>
      <c r="CFM86" s="138"/>
      <c r="CFN86" s="138"/>
      <c r="CFO86" s="138"/>
      <c r="CFP86" s="138"/>
      <c r="CFQ86" s="138"/>
      <c r="CFR86" s="138"/>
      <c r="CFS86" s="138"/>
      <c r="CFT86" s="138"/>
      <c r="CFU86" s="138"/>
      <c r="CFV86" s="138"/>
      <c r="CFW86" s="138"/>
      <c r="CFX86" s="138"/>
      <c r="CFY86" s="138"/>
      <c r="CFZ86" s="138"/>
      <c r="CGA86" s="138"/>
      <c r="CGB86" s="138"/>
      <c r="CGC86" s="138"/>
      <c r="CGD86" s="138"/>
      <c r="CGE86" s="138"/>
      <c r="CGF86" s="138"/>
      <c r="CGG86" s="138"/>
      <c r="CGH86" s="138"/>
      <c r="CGI86" s="138"/>
      <c r="CGJ86" s="138"/>
      <c r="CGK86" s="138"/>
      <c r="CGL86" s="138"/>
      <c r="CGM86" s="138"/>
      <c r="CGN86" s="138"/>
      <c r="CGO86" s="138"/>
      <c r="CGP86" s="138"/>
      <c r="CGQ86" s="138"/>
      <c r="CGR86" s="138"/>
      <c r="CGS86" s="138"/>
      <c r="CGT86" s="138"/>
      <c r="CGU86" s="138"/>
      <c r="CGV86" s="138"/>
      <c r="CGW86" s="138"/>
      <c r="CGX86" s="138"/>
      <c r="CGY86" s="138"/>
      <c r="CGZ86" s="138"/>
      <c r="CHA86" s="138"/>
      <c r="CHB86" s="138"/>
      <c r="CHC86" s="138"/>
      <c r="CHD86" s="138"/>
      <c r="CHE86" s="138"/>
      <c r="CHF86" s="138"/>
      <c r="CHG86" s="138"/>
      <c r="CHH86" s="138"/>
      <c r="CHI86" s="138"/>
      <c r="CHJ86" s="138"/>
      <c r="CHK86" s="138"/>
      <c r="CHL86" s="138"/>
      <c r="CHM86" s="138"/>
      <c r="CHN86" s="138"/>
      <c r="CHO86" s="138"/>
      <c r="CHP86" s="138"/>
      <c r="CHQ86" s="138"/>
      <c r="CHR86" s="138"/>
      <c r="CHS86" s="138"/>
      <c r="CHT86" s="138"/>
      <c r="CHU86" s="138"/>
      <c r="CHV86" s="138"/>
      <c r="CHW86" s="138"/>
      <c r="CHX86" s="138"/>
      <c r="CHY86" s="138"/>
      <c r="CHZ86" s="138"/>
      <c r="CIA86" s="138"/>
      <c r="CIB86" s="138"/>
      <c r="CIC86" s="138"/>
      <c r="CID86" s="138"/>
      <c r="CIE86" s="138"/>
      <c r="CIF86" s="138"/>
      <c r="CIG86" s="138"/>
      <c r="CIH86" s="138"/>
      <c r="CII86" s="138"/>
      <c r="CIJ86" s="138"/>
      <c r="CIK86" s="138"/>
      <c r="CIL86" s="138"/>
      <c r="CIM86" s="138"/>
      <c r="CIN86" s="138"/>
      <c r="CIO86" s="138"/>
      <c r="CIP86" s="138"/>
      <c r="CIQ86" s="138"/>
      <c r="CIR86" s="138"/>
      <c r="CIS86" s="138"/>
      <c r="CIT86" s="138"/>
      <c r="CIU86" s="138"/>
      <c r="CIV86" s="138"/>
      <c r="CIW86" s="138"/>
      <c r="CIX86" s="138"/>
      <c r="CIY86" s="138"/>
      <c r="CIZ86" s="138"/>
      <c r="CJA86" s="138"/>
      <c r="CJB86" s="138"/>
      <c r="CJC86" s="138"/>
      <c r="CJD86" s="138"/>
      <c r="CJE86" s="138"/>
      <c r="CJF86" s="138"/>
      <c r="CJG86" s="138"/>
      <c r="CJH86" s="138"/>
      <c r="CJI86" s="138"/>
      <c r="CJJ86" s="138"/>
      <c r="CJK86" s="138"/>
      <c r="CJL86" s="138"/>
      <c r="CJM86" s="138"/>
      <c r="CJN86" s="138"/>
      <c r="CJO86" s="138"/>
      <c r="CJP86" s="138"/>
      <c r="CJQ86" s="138"/>
      <c r="CJR86" s="138"/>
      <c r="CJS86" s="138"/>
      <c r="CJT86" s="138"/>
      <c r="CJU86" s="138"/>
      <c r="CJV86" s="138"/>
      <c r="CJW86" s="138"/>
      <c r="CJX86" s="138"/>
      <c r="CJY86" s="138"/>
      <c r="CJZ86" s="138"/>
      <c r="CKA86" s="138"/>
      <c r="CKB86" s="138"/>
      <c r="CKC86" s="138"/>
      <c r="CKD86" s="138"/>
      <c r="CKE86" s="138"/>
      <c r="CKF86" s="138"/>
      <c r="CKG86" s="138"/>
      <c r="CKH86" s="138"/>
      <c r="CKI86" s="138"/>
      <c r="CKJ86" s="138"/>
      <c r="CKK86" s="138"/>
      <c r="CKL86" s="138"/>
      <c r="CKM86" s="138"/>
      <c r="CKN86" s="138"/>
      <c r="CKO86" s="138"/>
      <c r="CKP86" s="138"/>
      <c r="CKQ86" s="138"/>
      <c r="CKR86" s="138"/>
      <c r="CKS86" s="138"/>
      <c r="CKT86" s="138"/>
      <c r="CKU86" s="138"/>
      <c r="CKV86" s="138"/>
      <c r="CKW86" s="138"/>
      <c r="CKX86" s="138"/>
      <c r="CKY86" s="138"/>
      <c r="CKZ86" s="138"/>
      <c r="CLA86" s="138"/>
      <c r="CLB86" s="138"/>
      <c r="CLC86" s="138"/>
      <c r="CLD86" s="138"/>
      <c r="CLE86" s="138"/>
      <c r="CLF86" s="138"/>
      <c r="CLG86" s="138"/>
      <c r="CLH86" s="138"/>
      <c r="CLI86" s="138"/>
      <c r="CLJ86" s="138"/>
      <c r="CLK86" s="138"/>
      <c r="CLL86" s="138"/>
      <c r="CLM86" s="138"/>
      <c r="CLN86" s="138"/>
      <c r="CLO86" s="138"/>
      <c r="CLP86" s="138"/>
      <c r="CLQ86" s="138"/>
      <c r="CLR86" s="138"/>
      <c r="CLS86" s="138"/>
      <c r="CLT86" s="138"/>
      <c r="CLU86" s="138"/>
      <c r="CLV86" s="138"/>
      <c r="CLW86" s="138"/>
      <c r="CLX86" s="138"/>
      <c r="CLY86" s="138"/>
      <c r="CLZ86" s="138"/>
      <c r="CMA86" s="138"/>
      <c r="CMB86" s="138"/>
      <c r="CMC86" s="138"/>
      <c r="CMD86" s="138"/>
      <c r="CME86" s="138"/>
      <c r="CMF86" s="138"/>
      <c r="CMG86" s="138"/>
      <c r="CMH86" s="138"/>
      <c r="CMI86" s="138"/>
      <c r="CMJ86" s="138"/>
      <c r="CMK86" s="138"/>
      <c r="CML86" s="138"/>
      <c r="CMM86" s="138"/>
      <c r="CMN86" s="138"/>
      <c r="CMO86" s="138"/>
      <c r="CMP86" s="138"/>
      <c r="CMQ86" s="138"/>
      <c r="CMR86" s="138"/>
      <c r="CMS86" s="138"/>
      <c r="CMT86" s="138"/>
      <c r="CMU86" s="138"/>
      <c r="CMV86" s="138"/>
      <c r="CMW86" s="138"/>
      <c r="CMX86" s="138"/>
      <c r="CMY86" s="138"/>
      <c r="CMZ86" s="138"/>
      <c r="CNA86" s="138"/>
      <c r="CNB86" s="138"/>
      <c r="CNC86" s="138"/>
      <c r="CND86" s="138"/>
      <c r="CNE86" s="138"/>
      <c r="CNF86" s="138"/>
      <c r="CNG86" s="138"/>
      <c r="CNH86" s="138"/>
      <c r="CNI86" s="138"/>
      <c r="CNJ86" s="138"/>
      <c r="CNK86" s="138"/>
      <c r="CNL86" s="138"/>
      <c r="CNM86" s="138"/>
      <c r="CNN86" s="138"/>
      <c r="CNO86" s="138"/>
      <c r="CNP86" s="138"/>
      <c r="CNQ86" s="138"/>
      <c r="CNR86" s="138"/>
      <c r="CNS86" s="138"/>
      <c r="CNT86" s="138"/>
      <c r="CNU86" s="138"/>
      <c r="CNV86" s="138"/>
      <c r="CNW86" s="138"/>
      <c r="CNX86" s="138"/>
      <c r="CNY86" s="138"/>
      <c r="CNZ86" s="138"/>
      <c r="COA86" s="138"/>
      <c r="COB86" s="138"/>
      <c r="COC86" s="138"/>
      <c r="COD86" s="138"/>
      <c r="COE86" s="138"/>
      <c r="COF86" s="138"/>
      <c r="COG86" s="138"/>
      <c r="COH86" s="138"/>
      <c r="COI86" s="138"/>
      <c r="COJ86" s="138"/>
      <c r="COK86" s="138"/>
      <c r="COL86" s="138"/>
      <c r="COM86" s="138"/>
      <c r="CON86" s="138"/>
      <c r="COO86" s="138"/>
      <c r="COP86" s="138"/>
      <c r="COQ86" s="138"/>
      <c r="COR86" s="138"/>
      <c r="COS86" s="138"/>
      <c r="COT86" s="138"/>
      <c r="COU86" s="138"/>
      <c r="COV86" s="138"/>
      <c r="COW86" s="138"/>
      <c r="COX86" s="138"/>
      <c r="COY86" s="138"/>
      <c r="COZ86" s="138"/>
      <c r="CPA86" s="138"/>
      <c r="CPB86" s="138"/>
      <c r="CPC86" s="138"/>
      <c r="CPD86" s="138"/>
      <c r="CPE86" s="138"/>
      <c r="CPF86" s="138"/>
      <c r="CPG86" s="138"/>
      <c r="CPH86" s="138"/>
      <c r="CPI86" s="138"/>
      <c r="CPJ86" s="138"/>
      <c r="CPK86" s="138"/>
      <c r="CPL86" s="138"/>
      <c r="CPM86" s="138"/>
      <c r="CPN86" s="138"/>
      <c r="CPO86" s="138"/>
      <c r="CPP86" s="138"/>
      <c r="CPQ86" s="138"/>
      <c r="CPR86" s="138"/>
      <c r="CPS86" s="138"/>
      <c r="CPT86" s="138"/>
      <c r="CPU86" s="138"/>
      <c r="CPV86" s="138"/>
      <c r="CPW86" s="138"/>
      <c r="CPX86" s="138"/>
      <c r="CPY86" s="138"/>
      <c r="CPZ86" s="138"/>
      <c r="CQA86" s="138"/>
      <c r="CQB86" s="138"/>
      <c r="CQC86" s="138"/>
      <c r="CQD86" s="138"/>
      <c r="CQE86" s="138"/>
      <c r="CQF86" s="138"/>
      <c r="CQG86" s="138"/>
      <c r="CQH86" s="138"/>
      <c r="CQI86" s="138"/>
      <c r="CQJ86" s="138"/>
      <c r="CQK86" s="138"/>
      <c r="CQL86" s="138"/>
      <c r="CQM86" s="138"/>
      <c r="CQN86" s="138"/>
      <c r="CQO86" s="138"/>
      <c r="CQP86" s="138"/>
      <c r="CQQ86" s="138"/>
      <c r="CQR86" s="138"/>
      <c r="CQS86" s="138"/>
      <c r="CQT86" s="138"/>
      <c r="CQU86" s="138"/>
      <c r="CQV86" s="138"/>
      <c r="CQW86" s="138"/>
      <c r="CQX86" s="138"/>
      <c r="CQY86" s="138"/>
      <c r="CQZ86" s="138"/>
      <c r="CRA86" s="138"/>
      <c r="CRB86" s="138"/>
      <c r="CRC86" s="138"/>
      <c r="CRD86" s="138"/>
      <c r="CRE86" s="138"/>
      <c r="CRF86" s="138"/>
      <c r="CRG86" s="138"/>
      <c r="CRH86" s="138"/>
      <c r="CRI86" s="138"/>
      <c r="CRJ86" s="138"/>
      <c r="CRK86" s="138"/>
      <c r="CRL86" s="138"/>
      <c r="CRM86" s="138"/>
      <c r="CRN86" s="138"/>
      <c r="CRO86" s="138"/>
      <c r="CRP86" s="138"/>
      <c r="CRQ86" s="138"/>
      <c r="CRR86" s="138"/>
      <c r="CRS86" s="138"/>
      <c r="CRT86" s="138"/>
      <c r="CRU86" s="138"/>
      <c r="CRV86" s="138"/>
      <c r="CRW86" s="138"/>
      <c r="CRX86" s="138"/>
      <c r="CRY86" s="138"/>
      <c r="CRZ86" s="138"/>
      <c r="CSA86" s="138"/>
      <c r="CSB86" s="138"/>
      <c r="CSC86" s="138"/>
      <c r="CSD86" s="138"/>
      <c r="CSE86" s="138"/>
      <c r="CSF86" s="138"/>
      <c r="CSG86" s="138"/>
      <c r="CSH86" s="138"/>
      <c r="CSI86" s="138"/>
      <c r="CSJ86" s="138"/>
      <c r="CSK86" s="138"/>
      <c r="CSL86" s="138"/>
      <c r="CSM86" s="138"/>
      <c r="CSN86" s="138"/>
      <c r="CSO86" s="138"/>
      <c r="CSP86" s="138"/>
      <c r="CSQ86" s="138"/>
      <c r="CSR86" s="138"/>
      <c r="CSS86" s="138"/>
      <c r="CST86" s="138"/>
      <c r="CSU86" s="138"/>
      <c r="CSV86" s="138"/>
      <c r="CSW86" s="138"/>
      <c r="CSX86" s="138"/>
      <c r="CSY86" s="138"/>
      <c r="CSZ86" s="138"/>
      <c r="CTA86" s="138"/>
      <c r="CTB86" s="138"/>
      <c r="CTC86" s="138"/>
      <c r="CTD86" s="138"/>
      <c r="CTE86" s="138"/>
      <c r="CTF86" s="138"/>
      <c r="CTG86" s="138"/>
      <c r="CTH86" s="138"/>
      <c r="CTI86" s="138"/>
      <c r="CTJ86" s="138"/>
      <c r="CTK86" s="138"/>
      <c r="CTL86" s="138"/>
      <c r="CTM86" s="138"/>
      <c r="CTN86" s="138"/>
      <c r="CTO86" s="138"/>
      <c r="CTP86" s="138"/>
      <c r="CTQ86" s="138"/>
      <c r="CTR86" s="138"/>
      <c r="CTS86" s="138"/>
      <c r="CTT86" s="138"/>
      <c r="CTU86" s="138"/>
      <c r="CTV86" s="138"/>
      <c r="CTW86" s="138"/>
      <c r="CTX86" s="138"/>
      <c r="CTY86" s="138"/>
      <c r="CTZ86" s="138"/>
      <c r="CUA86" s="138"/>
      <c r="CUB86" s="138"/>
      <c r="CUC86" s="138"/>
      <c r="CUD86" s="138"/>
      <c r="CUE86" s="138"/>
      <c r="CUF86" s="138"/>
      <c r="CUG86" s="138"/>
      <c r="CUH86" s="138"/>
      <c r="CUI86" s="138"/>
      <c r="CUJ86" s="138"/>
      <c r="CUK86" s="138"/>
      <c r="CUL86" s="138"/>
      <c r="CUM86" s="138"/>
      <c r="CUN86" s="138"/>
      <c r="CUO86" s="138"/>
      <c r="CUP86" s="138"/>
      <c r="CUQ86" s="138"/>
      <c r="CUR86" s="138"/>
      <c r="CUS86" s="138"/>
      <c r="CUT86" s="138"/>
      <c r="CUU86" s="138"/>
      <c r="CUV86" s="138"/>
      <c r="CUW86" s="138"/>
      <c r="CUX86" s="138"/>
      <c r="CUY86" s="138"/>
      <c r="CUZ86" s="138"/>
      <c r="CVA86" s="138"/>
      <c r="CVB86" s="138"/>
      <c r="CVC86" s="138"/>
      <c r="CVD86" s="138"/>
      <c r="CVE86" s="138"/>
      <c r="CVF86" s="138"/>
      <c r="CVG86" s="138"/>
      <c r="CVH86" s="138"/>
      <c r="CVI86" s="138"/>
      <c r="CVJ86" s="138"/>
      <c r="CVK86" s="138"/>
      <c r="CVL86" s="138"/>
      <c r="CVM86" s="138"/>
      <c r="CVN86" s="138"/>
      <c r="CVO86" s="138"/>
      <c r="CVP86" s="138"/>
      <c r="CVQ86" s="138"/>
      <c r="CVR86" s="138"/>
      <c r="CVS86" s="138"/>
      <c r="CVT86" s="138"/>
      <c r="CVU86" s="138"/>
      <c r="CVV86" s="138"/>
      <c r="CVW86" s="138"/>
      <c r="CVX86" s="138"/>
      <c r="CVY86" s="138"/>
      <c r="CVZ86" s="138"/>
      <c r="CWA86" s="138"/>
      <c r="CWB86" s="138"/>
      <c r="CWC86" s="138"/>
      <c r="CWD86" s="138"/>
      <c r="CWE86" s="138"/>
      <c r="CWF86" s="138"/>
      <c r="CWG86" s="138"/>
      <c r="CWH86" s="138"/>
      <c r="CWI86" s="138"/>
      <c r="CWJ86" s="138"/>
      <c r="CWK86" s="138"/>
      <c r="CWL86" s="138"/>
      <c r="CWM86" s="138"/>
      <c r="CWN86" s="138"/>
      <c r="CWO86" s="138"/>
      <c r="CWP86" s="138"/>
      <c r="CWQ86" s="138"/>
      <c r="CWR86" s="138"/>
      <c r="CWS86" s="138"/>
      <c r="CWT86" s="138"/>
      <c r="CWU86" s="138"/>
      <c r="CWV86" s="138"/>
      <c r="CWW86" s="138"/>
      <c r="CWX86" s="138"/>
      <c r="CWY86" s="138"/>
      <c r="CWZ86" s="138"/>
      <c r="CXA86" s="138"/>
      <c r="CXB86" s="138"/>
      <c r="CXC86" s="138"/>
      <c r="CXD86" s="138"/>
      <c r="CXE86" s="138"/>
      <c r="CXF86" s="138"/>
      <c r="CXG86" s="138"/>
      <c r="CXH86" s="138"/>
      <c r="CXI86" s="138"/>
      <c r="CXJ86" s="138"/>
      <c r="CXK86" s="138"/>
      <c r="CXL86" s="138"/>
      <c r="CXM86" s="138"/>
      <c r="CXN86" s="138"/>
      <c r="CXO86" s="138"/>
      <c r="CXP86" s="138"/>
      <c r="CXQ86" s="138"/>
      <c r="CXR86" s="138"/>
      <c r="CXS86" s="138"/>
      <c r="CXT86" s="138"/>
      <c r="CXU86" s="138"/>
      <c r="CXV86" s="138"/>
      <c r="CXW86" s="138"/>
      <c r="CXX86" s="138"/>
      <c r="CXY86" s="138"/>
      <c r="CXZ86" s="138"/>
      <c r="CYA86" s="138"/>
      <c r="CYB86" s="138"/>
      <c r="CYC86" s="138"/>
      <c r="CYD86" s="138"/>
      <c r="CYE86" s="138"/>
      <c r="CYF86" s="138"/>
      <c r="CYG86" s="138"/>
      <c r="CYH86" s="138"/>
      <c r="CYI86" s="138"/>
      <c r="CYJ86" s="138"/>
      <c r="CYK86" s="138"/>
      <c r="CYL86" s="138"/>
      <c r="CYM86" s="138"/>
      <c r="CYN86" s="138"/>
      <c r="CYO86" s="138"/>
      <c r="CYP86" s="138"/>
      <c r="CYQ86" s="138"/>
      <c r="CYR86" s="138"/>
      <c r="CYS86" s="138"/>
      <c r="CYT86" s="138"/>
      <c r="CYU86" s="138"/>
      <c r="CYV86" s="138"/>
      <c r="CYW86" s="138"/>
      <c r="CYX86" s="138"/>
      <c r="CYY86" s="138"/>
      <c r="CYZ86" s="138"/>
      <c r="CZA86" s="138"/>
      <c r="CZB86" s="138"/>
      <c r="CZC86" s="138"/>
      <c r="CZD86" s="138"/>
      <c r="CZE86" s="138"/>
      <c r="CZF86" s="138"/>
      <c r="CZG86" s="138"/>
      <c r="CZH86" s="138"/>
      <c r="CZI86" s="138"/>
      <c r="CZJ86" s="138"/>
      <c r="CZK86" s="138"/>
      <c r="CZL86" s="138"/>
      <c r="CZM86" s="138"/>
      <c r="CZN86" s="138"/>
      <c r="CZO86" s="138"/>
      <c r="CZP86" s="138"/>
      <c r="CZQ86" s="138"/>
      <c r="CZR86" s="138"/>
      <c r="CZS86" s="138"/>
      <c r="CZT86" s="138"/>
      <c r="CZU86" s="138"/>
      <c r="CZV86" s="138"/>
      <c r="CZW86" s="138"/>
      <c r="CZX86" s="138"/>
      <c r="CZY86" s="138"/>
      <c r="CZZ86" s="138"/>
      <c r="DAA86" s="138"/>
      <c r="DAB86" s="138"/>
      <c r="DAC86" s="138"/>
      <c r="DAD86" s="138"/>
      <c r="DAE86" s="138"/>
      <c r="DAF86" s="138"/>
      <c r="DAG86" s="138"/>
      <c r="DAH86" s="138"/>
      <c r="DAI86" s="138"/>
      <c r="DAJ86" s="138"/>
      <c r="DAK86" s="138"/>
      <c r="DAL86" s="138"/>
      <c r="DAM86" s="138"/>
      <c r="DAN86" s="138"/>
      <c r="DAO86" s="138"/>
      <c r="DAP86" s="138"/>
      <c r="DAQ86" s="138"/>
      <c r="DAR86" s="138"/>
      <c r="DAS86" s="138"/>
      <c r="DAT86" s="138"/>
      <c r="DAU86" s="138"/>
      <c r="DAV86" s="138"/>
      <c r="DAW86" s="138"/>
      <c r="DAX86" s="138"/>
      <c r="DAY86" s="138"/>
      <c r="DAZ86" s="138"/>
      <c r="DBA86" s="138"/>
      <c r="DBB86" s="138"/>
      <c r="DBC86" s="138"/>
      <c r="DBD86" s="138"/>
      <c r="DBE86" s="138"/>
      <c r="DBF86" s="138"/>
      <c r="DBG86" s="138"/>
      <c r="DBH86" s="138"/>
      <c r="DBI86" s="138"/>
      <c r="DBJ86" s="138"/>
      <c r="DBK86" s="138"/>
      <c r="DBL86" s="138"/>
      <c r="DBM86" s="138"/>
      <c r="DBN86" s="138"/>
      <c r="DBO86" s="138"/>
      <c r="DBP86" s="138"/>
      <c r="DBQ86" s="138"/>
      <c r="DBR86" s="138"/>
      <c r="DBS86" s="138"/>
      <c r="DBT86" s="138"/>
      <c r="DBU86" s="138"/>
      <c r="DBV86" s="138"/>
      <c r="DBW86" s="138"/>
      <c r="DBX86" s="138"/>
      <c r="DBY86" s="138"/>
      <c r="DBZ86" s="138"/>
      <c r="DCA86" s="138"/>
      <c r="DCB86" s="138"/>
      <c r="DCC86" s="138"/>
      <c r="DCD86" s="138"/>
      <c r="DCE86" s="138"/>
      <c r="DCF86" s="138"/>
      <c r="DCG86" s="138"/>
      <c r="DCH86" s="138"/>
      <c r="DCI86" s="138"/>
      <c r="DCJ86" s="138"/>
      <c r="DCK86" s="138"/>
      <c r="DCL86" s="138"/>
      <c r="DCM86" s="138"/>
      <c r="DCN86" s="138"/>
      <c r="DCO86" s="138"/>
      <c r="DCP86" s="138"/>
      <c r="DCQ86" s="138"/>
      <c r="DCR86" s="138"/>
      <c r="DCS86" s="138"/>
      <c r="DCT86" s="138"/>
      <c r="DCU86" s="138"/>
      <c r="DCV86" s="138"/>
      <c r="DCW86" s="138"/>
      <c r="DCX86" s="138"/>
      <c r="DCY86" s="138"/>
      <c r="DCZ86" s="138"/>
      <c r="DDA86" s="138"/>
      <c r="DDB86" s="138"/>
      <c r="DDC86" s="138"/>
      <c r="DDD86" s="138"/>
      <c r="DDE86" s="138"/>
      <c r="DDF86" s="138"/>
      <c r="DDG86" s="138"/>
      <c r="DDH86" s="138"/>
      <c r="DDI86" s="138"/>
      <c r="DDJ86" s="138"/>
      <c r="DDK86" s="138"/>
      <c r="DDL86" s="138"/>
      <c r="DDM86" s="138"/>
      <c r="DDN86" s="138"/>
      <c r="DDO86" s="138"/>
      <c r="DDP86" s="138"/>
      <c r="DDQ86" s="138"/>
      <c r="DDR86" s="138"/>
      <c r="DDS86" s="138"/>
      <c r="DDT86" s="138"/>
      <c r="DDU86" s="138"/>
      <c r="DDV86" s="138"/>
      <c r="DDW86" s="138"/>
      <c r="DDX86" s="138"/>
      <c r="DDY86" s="138"/>
      <c r="DDZ86" s="138"/>
      <c r="DEA86" s="138"/>
      <c r="DEB86" s="138"/>
      <c r="DEC86" s="138"/>
      <c r="DED86" s="138"/>
      <c r="DEE86" s="138"/>
      <c r="DEF86" s="138"/>
      <c r="DEG86" s="138"/>
      <c r="DEH86" s="138"/>
      <c r="DEI86" s="138"/>
      <c r="DEJ86" s="138"/>
      <c r="DEK86" s="138"/>
      <c r="DEL86" s="138"/>
      <c r="DEM86" s="138"/>
      <c r="DEN86" s="138"/>
      <c r="DEO86" s="138"/>
      <c r="DEP86" s="138"/>
      <c r="DEQ86" s="138"/>
      <c r="DER86" s="138"/>
      <c r="DES86" s="138"/>
      <c r="DET86" s="138"/>
      <c r="DEU86" s="138"/>
      <c r="DEV86" s="138"/>
      <c r="DEW86" s="138"/>
      <c r="DEX86" s="138"/>
      <c r="DEY86" s="138"/>
      <c r="DEZ86" s="138"/>
      <c r="DFA86" s="138"/>
      <c r="DFB86" s="138"/>
      <c r="DFC86" s="138"/>
      <c r="DFD86" s="138"/>
      <c r="DFE86" s="138"/>
      <c r="DFF86" s="138"/>
      <c r="DFG86" s="138"/>
      <c r="DFH86" s="138"/>
      <c r="DFI86" s="138"/>
      <c r="DFJ86" s="138"/>
      <c r="DFK86" s="138"/>
      <c r="DFL86" s="138"/>
      <c r="DFM86" s="138"/>
      <c r="DFN86" s="138"/>
      <c r="DFO86" s="138"/>
      <c r="DFP86" s="138"/>
      <c r="DFQ86" s="138"/>
      <c r="DFR86" s="138"/>
      <c r="DFS86" s="138"/>
      <c r="DFT86" s="138"/>
      <c r="DFU86" s="138"/>
      <c r="DFV86" s="138"/>
      <c r="DFW86" s="138"/>
      <c r="DFX86" s="138"/>
      <c r="DFY86" s="138"/>
      <c r="DFZ86" s="138"/>
      <c r="DGA86" s="138"/>
      <c r="DGB86" s="138"/>
      <c r="DGC86" s="138"/>
      <c r="DGD86" s="138"/>
      <c r="DGE86" s="138"/>
      <c r="DGF86" s="138"/>
      <c r="DGG86" s="138"/>
      <c r="DGH86" s="138"/>
      <c r="DGI86" s="138"/>
      <c r="DGJ86" s="138"/>
      <c r="DGK86" s="138"/>
      <c r="DGL86" s="138"/>
      <c r="DGM86" s="138"/>
      <c r="DGN86" s="138"/>
      <c r="DGO86" s="138"/>
      <c r="DGP86" s="138"/>
      <c r="DGQ86" s="138"/>
      <c r="DGR86" s="138"/>
      <c r="DGS86" s="138"/>
      <c r="DGT86" s="138"/>
      <c r="DGU86" s="138"/>
      <c r="DGV86" s="138"/>
      <c r="DGW86" s="138"/>
      <c r="DGX86" s="138"/>
      <c r="DGY86" s="138"/>
      <c r="DGZ86" s="138"/>
      <c r="DHA86" s="138"/>
      <c r="DHB86" s="138"/>
      <c r="DHC86" s="138"/>
      <c r="DHD86" s="138"/>
      <c r="DHE86" s="138"/>
      <c r="DHF86" s="138"/>
      <c r="DHG86" s="138"/>
      <c r="DHH86" s="138"/>
      <c r="DHI86" s="138"/>
      <c r="DHJ86" s="138"/>
      <c r="DHK86" s="138"/>
      <c r="DHL86" s="138"/>
      <c r="DHM86" s="138"/>
      <c r="DHN86" s="138"/>
      <c r="DHO86" s="138"/>
      <c r="DHP86" s="138"/>
      <c r="DHQ86" s="138"/>
      <c r="DHR86" s="138"/>
      <c r="DHS86" s="138"/>
      <c r="DHT86" s="138"/>
      <c r="DHU86" s="138"/>
      <c r="DHV86" s="138"/>
      <c r="DHW86" s="138"/>
      <c r="DHX86" s="138"/>
      <c r="DHY86" s="138"/>
      <c r="DHZ86" s="138"/>
      <c r="DIA86" s="138"/>
      <c r="DIB86" s="138"/>
      <c r="DIC86" s="138"/>
      <c r="DID86" s="138"/>
      <c r="DIE86" s="138"/>
      <c r="DIF86" s="138"/>
      <c r="DIG86" s="138"/>
      <c r="DIH86" s="138"/>
      <c r="DII86" s="138"/>
      <c r="DIJ86" s="138"/>
      <c r="DIK86" s="138"/>
      <c r="DIL86" s="138"/>
      <c r="DIM86" s="138"/>
      <c r="DIN86" s="138"/>
      <c r="DIO86" s="138"/>
      <c r="DIP86" s="138"/>
      <c r="DIQ86" s="138"/>
      <c r="DIR86" s="138"/>
      <c r="DIS86" s="138"/>
      <c r="DIT86" s="138"/>
      <c r="DIU86" s="138"/>
      <c r="DIV86" s="138"/>
      <c r="DIW86" s="138"/>
      <c r="DIX86" s="138"/>
      <c r="DIY86" s="138"/>
      <c r="DIZ86" s="138"/>
      <c r="DJA86" s="138"/>
      <c r="DJB86" s="138"/>
      <c r="DJC86" s="138"/>
      <c r="DJD86" s="138"/>
      <c r="DJE86" s="138"/>
      <c r="DJF86" s="138"/>
      <c r="DJG86" s="138"/>
      <c r="DJH86" s="138"/>
      <c r="DJI86" s="138"/>
      <c r="DJJ86" s="138"/>
      <c r="DJK86" s="138"/>
      <c r="DJL86" s="138"/>
      <c r="DJM86" s="138"/>
      <c r="DJN86" s="138"/>
      <c r="DJO86" s="138"/>
      <c r="DJP86" s="138"/>
      <c r="DJQ86" s="138"/>
      <c r="DJR86" s="138"/>
      <c r="DJS86" s="138"/>
      <c r="DJT86" s="138"/>
      <c r="DJU86" s="138"/>
      <c r="DJV86" s="138"/>
      <c r="DJW86" s="138"/>
      <c r="DJX86" s="138"/>
      <c r="DJY86" s="138"/>
      <c r="DJZ86" s="138"/>
      <c r="DKA86" s="138"/>
      <c r="DKB86" s="138"/>
      <c r="DKC86" s="138"/>
      <c r="DKD86" s="138"/>
      <c r="DKE86" s="138"/>
      <c r="DKF86" s="138"/>
      <c r="DKG86" s="138"/>
      <c r="DKH86" s="138"/>
      <c r="DKI86" s="138"/>
      <c r="DKJ86" s="138"/>
      <c r="DKK86" s="138"/>
      <c r="DKL86" s="138"/>
      <c r="DKM86" s="138"/>
      <c r="DKN86" s="138"/>
      <c r="DKO86" s="138"/>
      <c r="DKP86" s="138"/>
      <c r="DKQ86" s="138"/>
      <c r="DKR86" s="138"/>
      <c r="DKS86" s="138"/>
      <c r="DKT86" s="138"/>
      <c r="DKU86" s="138"/>
      <c r="DKV86" s="138"/>
      <c r="DKW86" s="138"/>
      <c r="DKX86" s="138"/>
      <c r="DKY86" s="138"/>
      <c r="DKZ86" s="138"/>
      <c r="DLA86" s="138"/>
      <c r="DLB86" s="138"/>
      <c r="DLC86" s="138"/>
      <c r="DLD86" s="138"/>
      <c r="DLE86" s="138"/>
      <c r="DLF86" s="138"/>
      <c r="DLG86" s="138"/>
      <c r="DLH86" s="138"/>
      <c r="DLI86" s="138"/>
      <c r="DLJ86" s="138"/>
      <c r="DLK86" s="138"/>
      <c r="DLL86" s="138"/>
      <c r="DLM86" s="138"/>
      <c r="DLN86" s="138"/>
      <c r="DLO86" s="138"/>
      <c r="DLP86" s="138"/>
      <c r="DLQ86" s="138"/>
      <c r="DLR86" s="138"/>
      <c r="DLS86" s="138"/>
      <c r="DLT86" s="138"/>
      <c r="DLU86" s="138"/>
      <c r="DLV86" s="138"/>
      <c r="DLW86" s="138"/>
      <c r="DLX86" s="138"/>
      <c r="DLY86" s="138"/>
      <c r="DLZ86" s="138"/>
      <c r="DMA86" s="138"/>
      <c r="DMB86" s="138"/>
      <c r="DMC86" s="138"/>
      <c r="DMD86" s="138"/>
      <c r="DME86" s="138"/>
      <c r="DMF86" s="138"/>
      <c r="DMG86" s="138"/>
      <c r="DMH86" s="138"/>
      <c r="DMI86" s="138"/>
      <c r="DMJ86" s="138"/>
      <c r="DMK86" s="138"/>
      <c r="DML86" s="138"/>
      <c r="DMM86" s="138"/>
      <c r="DMN86" s="138"/>
      <c r="DMO86" s="138"/>
      <c r="DMP86" s="138"/>
      <c r="DMQ86" s="138"/>
      <c r="DMR86" s="138"/>
      <c r="DMS86" s="138"/>
      <c r="DMT86" s="138"/>
      <c r="DMU86" s="138"/>
      <c r="DMV86" s="138"/>
      <c r="DMW86" s="138"/>
      <c r="DMX86" s="138"/>
      <c r="DMY86" s="138"/>
      <c r="DMZ86" s="138"/>
      <c r="DNA86" s="138"/>
      <c r="DNB86" s="138"/>
      <c r="DNC86" s="138"/>
      <c r="DND86" s="138"/>
      <c r="DNE86" s="138"/>
      <c r="DNF86" s="138"/>
      <c r="DNG86" s="138"/>
      <c r="DNH86" s="138"/>
      <c r="DNI86" s="138"/>
      <c r="DNJ86" s="138"/>
      <c r="DNK86" s="138"/>
      <c r="DNL86" s="138"/>
      <c r="DNM86" s="138"/>
      <c r="DNN86" s="138"/>
      <c r="DNO86" s="138"/>
      <c r="DNP86" s="138"/>
      <c r="DNQ86" s="138"/>
      <c r="DNR86" s="138"/>
      <c r="DNS86" s="138"/>
      <c r="DNT86" s="138"/>
      <c r="DNU86" s="138"/>
      <c r="DNV86" s="138"/>
      <c r="DNW86" s="138"/>
      <c r="DNX86" s="138"/>
      <c r="DNY86" s="138"/>
      <c r="DNZ86" s="138"/>
      <c r="DOA86" s="138"/>
      <c r="DOB86" s="138"/>
      <c r="DOC86" s="138"/>
      <c r="DOD86" s="138"/>
      <c r="DOE86" s="138"/>
      <c r="DOF86" s="138"/>
      <c r="DOG86" s="138"/>
      <c r="DOH86" s="138"/>
      <c r="DOI86" s="138"/>
      <c r="DOJ86" s="138"/>
      <c r="DOK86" s="138"/>
      <c r="DOL86" s="138"/>
      <c r="DOM86" s="138"/>
      <c r="DON86" s="138"/>
      <c r="DOO86" s="138"/>
      <c r="DOP86" s="138"/>
      <c r="DOQ86" s="138"/>
      <c r="DOR86" s="138"/>
      <c r="DOS86" s="138"/>
      <c r="DOT86" s="138"/>
      <c r="DOU86" s="138"/>
      <c r="DOV86" s="138"/>
      <c r="DOW86" s="138"/>
      <c r="DOX86" s="138"/>
      <c r="DOY86" s="138"/>
      <c r="DOZ86" s="138"/>
      <c r="DPA86" s="138"/>
      <c r="DPB86" s="138"/>
      <c r="DPC86" s="138"/>
      <c r="DPD86" s="138"/>
      <c r="DPE86" s="138"/>
      <c r="DPF86" s="138"/>
      <c r="DPG86" s="138"/>
      <c r="DPH86" s="138"/>
      <c r="DPI86" s="138"/>
      <c r="DPJ86" s="138"/>
      <c r="DPK86" s="138"/>
      <c r="DPL86" s="138"/>
      <c r="DPM86" s="138"/>
      <c r="DPN86" s="138"/>
      <c r="DPO86" s="138"/>
      <c r="DPP86" s="138"/>
      <c r="DPQ86" s="138"/>
      <c r="DPR86" s="138"/>
      <c r="DPS86" s="138"/>
      <c r="DPT86" s="138"/>
      <c r="DPU86" s="138"/>
      <c r="DPV86" s="138"/>
      <c r="DPW86" s="138"/>
      <c r="DPX86" s="138"/>
      <c r="DPY86" s="138"/>
      <c r="DPZ86" s="138"/>
      <c r="DQA86" s="138"/>
      <c r="DQB86" s="138"/>
      <c r="DQC86" s="138"/>
      <c r="DQD86" s="138"/>
      <c r="DQE86" s="138"/>
      <c r="DQF86" s="138"/>
      <c r="DQG86" s="138"/>
      <c r="DQH86" s="138"/>
      <c r="DQI86" s="138"/>
      <c r="DQJ86" s="138"/>
      <c r="DQK86" s="138"/>
      <c r="DQL86" s="138"/>
      <c r="DQM86" s="138"/>
      <c r="DQN86" s="138"/>
      <c r="DQO86" s="138"/>
      <c r="DQP86" s="138"/>
      <c r="DQQ86" s="138"/>
      <c r="DQR86" s="138"/>
      <c r="DQS86" s="138"/>
      <c r="DQT86" s="138"/>
      <c r="DQU86" s="138"/>
      <c r="DQV86" s="138"/>
      <c r="DQW86" s="138"/>
      <c r="DQX86" s="138"/>
      <c r="DQY86" s="138"/>
      <c r="DQZ86" s="138"/>
      <c r="DRA86" s="138"/>
      <c r="DRB86" s="138"/>
      <c r="DRC86" s="138"/>
      <c r="DRD86" s="138"/>
      <c r="DRE86" s="138"/>
      <c r="DRF86" s="138"/>
      <c r="DRG86" s="138"/>
      <c r="DRH86" s="138"/>
      <c r="DRI86" s="138"/>
      <c r="DRJ86" s="138"/>
      <c r="DRK86" s="138"/>
      <c r="DRL86" s="138"/>
      <c r="DRM86" s="138"/>
      <c r="DRN86" s="138"/>
      <c r="DRO86" s="138"/>
      <c r="DRP86" s="138"/>
      <c r="DRQ86" s="138"/>
      <c r="DRR86" s="138"/>
      <c r="DRS86" s="138"/>
      <c r="DRT86" s="138"/>
      <c r="DRU86" s="138"/>
      <c r="DRV86" s="138"/>
      <c r="DRW86" s="138"/>
      <c r="DRX86" s="138"/>
      <c r="DRY86" s="138"/>
      <c r="DRZ86" s="138"/>
      <c r="DSA86" s="138"/>
      <c r="DSB86" s="138"/>
      <c r="DSC86" s="138"/>
      <c r="DSD86" s="138"/>
      <c r="DSE86" s="138"/>
      <c r="DSF86" s="138"/>
      <c r="DSG86" s="138"/>
      <c r="DSH86" s="138"/>
      <c r="DSI86" s="138"/>
      <c r="DSJ86" s="138"/>
      <c r="DSK86" s="138"/>
      <c r="DSL86" s="138"/>
      <c r="DSM86" s="138"/>
      <c r="DSN86" s="138"/>
      <c r="DSO86" s="138"/>
      <c r="DSP86" s="138"/>
      <c r="DSQ86" s="138"/>
      <c r="DSR86" s="138"/>
      <c r="DSS86" s="138"/>
      <c r="DST86" s="138"/>
      <c r="DSU86" s="138"/>
      <c r="DSV86" s="138"/>
      <c r="DSW86" s="138"/>
      <c r="DSX86" s="138"/>
      <c r="DSY86" s="138"/>
      <c r="DSZ86" s="138"/>
      <c r="DTA86" s="138"/>
      <c r="DTB86" s="138"/>
      <c r="DTC86" s="138"/>
      <c r="DTD86" s="138"/>
      <c r="DTE86" s="138"/>
      <c r="DTF86" s="138"/>
      <c r="DTG86" s="138"/>
      <c r="DTH86" s="138"/>
      <c r="DTI86" s="138"/>
      <c r="DTJ86" s="138"/>
      <c r="DTK86" s="138"/>
      <c r="DTL86" s="138"/>
      <c r="DTM86" s="138"/>
      <c r="DTN86" s="138"/>
      <c r="DTO86" s="138"/>
      <c r="DTP86" s="138"/>
      <c r="DTQ86" s="138"/>
      <c r="DTR86" s="138"/>
      <c r="DTS86" s="138"/>
      <c r="DTT86" s="138"/>
      <c r="DTU86" s="138"/>
      <c r="DTV86" s="138"/>
      <c r="DTW86" s="138"/>
      <c r="DTX86" s="138"/>
      <c r="DTY86" s="138"/>
      <c r="DTZ86" s="138"/>
      <c r="DUA86" s="138"/>
      <c r="DUB86" s="138"/>
      <c r="DUC86" s="138"/>
      <c r="DUD86" s="138"/>
      <c r="DUE86" s="138"/>
      <c r="DUF86" s="138"/>
      <c r="DUG86" s="138"/>
      <c r="DUH86" s="138"/>
      <c r="DUI86" s="138"/>
      <c r="DUJ86" s="138"/>
      <c r="DUK86" s="138"/>
      <c r="DUL86" s="138"/>
      <c r="DUM86" s="138"/>
      <c r="DUN86" s="138"/>
      <c r="DUO86" s="138"/>
      <c r="DUP86" s="138"/>
      <c r="DUQ86" s="138"/>
      <c r="DUR86" s="138"/>
      <c r="DUS86" s="138"/>
      <c r="DUT86" s="138"/>
      <c r="DUU86" s="138"/>
      <c r="DUV86" s="138"/>
      <c r="DUW86" s="138"/>
      <c r="DUX86" s="138"/>
      <c r="DUY86" s="138"/>
      <c r="DUZ86" s="138"/>
      <c r="DVA86" s="138"/>
      <c r="DVB86" s="138"/>
      <c r="DVC86" s="138"/>
      <c r="DVD86" s="138"/>
      <c r="DVE86" s="138"/>
      <c r="DVF86" s="138"/>
      <c r="DVG86" s="138"/>
      <c r="DVH86" s="138"/>
      <c r="DVI86" s="138"/>
      <c r="DVJ86" s="138"/>
      <c r="DVK86" s="138"/>
      <c r="DVL86" s="138"/>
      <c r="DVM86" s="138"/>
      <c r="DVN86" s="138"/>
      <c r="DVO86" s="138"/>
      <c r="DVP86" s="138"/>
      <c r="DVQ86" s="138"/>
      <c r="DVR86" s="138"/>
      <c r="DVS86" s="138"/>
      <c r="DVT86" s="138"/>
      <c r="DVU86" s="138"/>
      <c r="DVV86" s="138"/>
      <c r="DVW86" s="138"/>
      <c r="DVX86" s="138"/>
      <c r="DVY86" s="138"/>
      <c r="DVZ86" s="138"/>
      <c r="DWA86" s="138"/>
      <c r="DWB86" s="138"/>
      <c r="DWC86" s="138"/>
      <c r="DWD86" s="138"/>
      <c r="DWE86" s="138"/>
      <c r="DWF86" s="138"/>
      <c r="DWG86" s="138"/>
      <c r="DWH86" s="138"/>
      <c r="DWI86" s="138"/>
      <c r="DWJ86" s="138"/>
      <c r="DWK86" s="138"/>
      <c r="DWL86" s="138"/>
      <c r="DWM86" s="138"/>
      <c r="DWN86" s="138"/>
      <c r="DWO86" s="138"/>
      <c r="DWP86" s="138"/>
      <c r="DWQ86" s="138"/>
      <c r="DWR86" s="138"/>
      <c r="DWS86" s="138"/>
      <c r="DWT86" s="138"/>
      <c r="DWU86" s="138"/>
      <c r="DWV86" s="138"/>
      <c r="DWW86" s="138"/>
      <c r="DWX86" s="138"/>
      <c r="DWY86" s="138"/>
      <c r="DWZ86" s="138"/>
      <c r="DXA86" s="138"/>
      <c r="DXB86" s="138"/>
      <c r="DXC86" s="138"/>
      <c r="DXD86" s="138"/>
      <c r="DXE86" s="138"/>
      <c r="DXF86" s="138"/>
      <c r="DXG86" s="138"/>
      <c r="DXH86" s="138"/>
      <c r="DXI86" s="138"/>
      <c r="DXJ86" s="138"/>
      <c r="DXK86" s="138"/>
      <c r="DXL86" s="138"/>
      <c r="DXM86" s="138"/>
      <c r="DXN86" s="138"/>
      <c r="DXO86" s="138"/>
      <c r="DXP86" s="138"/>
      <c r="DXQ86" s="138"/>
      <c r="DXR86" s="138"/>
      <c r="DXS86" s="138"/>
      <c r="DXT86" s="138"/>
      <c r="DXU86" s="138"/>
      <c r="DXV86" s="138"/>
      <c r="DXW86" s="138"/>
      <c r="DXX86" s="138"/>
      <c r="DXY86" s="138"/>
      <c r="DXZ86" s="138"/>
      <c r="DYA86" s="138"/>
      <c r="DYB86" s="138"/>
      <c r="DYC86" s="138"/>
      <c r="DYD86" s="138"/>
      <c r="DYE86" s="138"/>
      <c r="DYF86" s="138"/>
      <c r="DYG86" s="138"/>
      <c r="DYH86" s="138"/>
      <c r="DYI86" s="138"/>
      <c r="DYJ86" s="138"/>
      <c r="DYK86" s="138"/>
      <c r="DYL86" s="138"/>
      <c r="DYM86" s="138"/>
      <c r="DYN86" s="138"/>
      <c r="DYO86" s="138"/>
      <c r="DYP86" s="138"/>
      <c r="DYQ86" s="138"/>
      <c r="DYR86" s="138"/>
      <c r="DYS86" s="138"/>
      <c r="DYT86" s="138"/>
      <c r="DYU86" s="138"/>
      <c r="DYV86" s="138"/>
      <c r="DYW86" s="138"/>
      <c r="DYX86" s="138"/>
      <c r="DYY86" s="138"/>
      <c r="DYZ86" s="138"/>
      <c r="DZA86" s="138"/>
      <c r="DZB86" s="138"/>
      <c r="DZC86" s="138"/>
      <c r="DZD86" s="138"/>
      <c r="DZE86" s="138"/>
      <c r="DZF86" s="138"/>
      <c r="DZG86" s="138"/>
      <c r="DZH86" s="138"/>
      <c r="DZI86" s="138"/>
      <c r="DZJ86" s="138"/>
      <c r="DZK86" s="138"/>
      <c r="DZL86" s="138"/>
      <c r="DZM86" s="138"/>
      <c r="DZN86" s="138"/>
      <c r="DZO86" s="138"/>
      <c r="DZP86" s="138"/>
      <c r="DZQ86" s="138"/>
      <c r="DZR86" s="138"/>
      <c r="DZS86" s="138"/>
      <c r="DZT86" s="138"/>
      <c r="DZU86" s="138"/>
      <c r="DZV86" s="138"/>
      <c r="DZW86" s="138"/>
      <c r="DZX86" s="138"/>
      <c r="DZY86" s="138"/>
      <c r="DZZ86" s="138"/>
      <c r="EAA86" s="138"/>
      <c r="EAB86" s="138"/>
      <c r="EAC86" s="138"/>
      <c r="EAD86" s="138"/>
      <c r="EAE86" s="138"/>
      <c r="EAF86" s="138"/>
      <c r="EAG86" s="138"/>
      <c r="EAH86" s="138"/>
      <c r="EAI86" s="138"/>
      <c r="EAJ86" s="138"/>
      <c r="EAK86" s="138"/>
      <c r="EAL86" s="138"/>
      <c r="EAM86" s="138"/>
      <c r="EAN86" s="138"/>
      <c r="EAO86" s="138"/>
      <c r="EAP86" s="138"/>
      <c r="EAQ86" s="138"/>
      <c r="EAR86" s="138"/>
      <c r="EAS86" s="138"/>
      <c r="EAT86" s="138"/>
      <c r="EAU86" s="138"/>
      <c r="EAV86" s="138"/>
      <c r="EAW86" s="138"/>
      <c r="EAX86" s="138"/>
      <c r="EAY86" s="138"/>
      <c r="EAZ86" s="138"/>
      <c r="EBA86" s="138"/>
      <c r="EBB86" s="138"/>
      <c r="EBC86" s="138"/>
      <c r="EBD86" s="138"/>
      <c r="EBE86" s="138"/>
      <c r="EBF86" s="138"/>
      <c r="EBG86" s="138"/>
      <c r="EBH86" s="138"/>
      <c r="EBI86" s="138"/>
      <c r="EBJ86" s="138"/>
      <c r="EBK86" s="138"/>
      <c r="EBL86" s="138"/>
      <c r="EBM86" s="138"/>
      <c r="EBN86" s="138"/>
      <c r="EBO86" s="138"/>
      <c r="EBP86" s="138"/>
      <c r="EBQ86" s="138"/>
      <c r="EBR86" s="138"/>
      <c r="EBS86" s="138"/>
      <c r="EBT86" s="138"/>
      <c r="EBU86" s="138"/>
      <c r="EBV86" s="138"/>
      <c r="EBW86" s="138"/>
      <c r="EBX86" s="138"/>
      <c r="EBY86" s="138"/>
      <c r="EBZ86" s="138"/>
      <c r="ECA86" s="138"/>
      <c r="ECB86" s="138"/>
      <c r="ECC86" s="138"/>
      <c r="ECD86" s="138"/>
      <c r="ECE86" s="138"/>
      <c r="ECF86" s="138"/>
      <c r="ECG86" s="138"/>
      <c r="ECH86" s="138"/>
      <c r="ECI86" s="138"/>
      <c r="ECJ86" s="138"/>
      <c r="ECK86" s="138"/>
      <c r="ECL86" s="138"/>
      <c r="ECM86" s="138"/>
      <c r="ECN86" s="138"/>
      <c r="ECO86" s="138"/>
      <c r="ECP86" s="138"/>
      <c r="ECQ86" s="138"/>
      <c r="ECR86" s="138"/>
      <c r="ECS86" s="138"/>
      <c r="ECT86" s="138"/>
      <c r="ECU86" s="138"/>
      <c r="ECV86" s="138"/>
      <c r="ECW86" s="138"/>
      <c r="ECX86" s="138"/>
      <c r="ECY86" s="138"/>
      <c r="ECZ86" s="138"/>
      <c r="EDA86" s="138"/>
      <c r="EDB86" s="138"/>
      <c r="EDC86" s="138"/>
      <c r="EDD86" s="138"/>
      <c r="EDE86" s="138"/>
      <c r="EDF86" s="138"/>
      <c r="EDG86" s="138"/>
      <c r="EDH86" s="138"/>
      <c r="EDI86" s="138"/>
      <c r="EDJ86" s="138"/>
      <c r="EDK86" s="138"/>
      <c r="EDL86" s="138"/>
      <c r="EDM86" s="138"/>
      <c r="EDN86" s="138"/>
      <c r="EDO86" s="138"/>
      <c r="EDP86" s="138"/>
      <c r="EDQ86" s="138"/>
      <c r="EDR86" s="138"/>
      <c r="EDS86" s="138"/>
      <c r="EDT86" s="138"/>
      <c r="EDU86" s="138"/>
      <c r="EDV86" s="138"/>
      <c r="EDW86" s="138"/>
      <c r="EDX86" s="138"/>
      <c r="EDY86" s="138"/>
      <c r="EDZ86" s="138"/>
      <c r="EEA86" s="138"/>
      <c r="EEB86" s="138"/>
      <c r="EEC86" s="138"/>
      <c r="EED86" s="138"/>
      <c r="EEE86" s="138"/>
      <c r="EEF86" s="138"/>
      <c r="EEG86" s="138"/>
      <c r="EEH86" s="138"/>
      <c r="EEI86" s="138"/>
      <c r="EEJ86" s="138"/>
      <c r="EEK86" s="138"/>
      <c r="EEL86" s="138"/>
      <c r="EEM86" s="138"/>
      <c r="EEN86" s="138"/>
      <c r="EEO86" s="138"/>
      <c r="EEP86" s="138"/>
      <c r="EEQ86" s="138"/>
      <c r="EER86" s="138"/>
      <c r="EES86" s="138"/>
      <c r="EET86" s="138"/>
      <c r="EEU86" s="138"/>
      <c r="EEV86" s="138"/>
      <c r="EEW86" s="138"/>
      <c r="EEX86" s="138"/>
      <c r="EEY86" s="138"/>
      <c r="EEZ86" s="138"/>
      <c r="EFA86" s="138"/>
      <c r="EFB86" s="138"/>
      <c r="EFC86" s="138"/>
      <c r="EFD86" s="138"/>
      <c r="EFE86" s="138"/>
      <c r="EFF86" s="138"/>
      <c r="EFG86" s="138"/>
      <c r="EFH86" s="138"/>
      <c r="EFI86" s="138"/>
      <c r="EFJ86" s="138"/>
      <c r="EFK86" s="138"/>
      <c r="EFL86" s="138"/>
      <c r="EFM86" s="138"/>
      <c r="EFN86" s="138"/>
      <c r="EFO86" s="138"/>
      <c r="EFP86" s="138"/>
      <c r="EFQ86" s="138"/>
      <c r="EFR86" s="138"/>
      <c r="EFS86" s="138"/>
      <c r="EFT86" s="138"/>
      <c r="EFU86" s="138"/>
      <c r="EFV86" s="138"/>
      <c r="EFW86" s="138"/>
      <c r="EFX86" s="138"/>
      <c r="EFY86" s="138"/>
      <c r="EFZ86" s="138"/>
      <c r="EGA86" s="138"/>
      <c r="EGB86" s="138"/>
      <c r="EGC86" s="138"/>
      <c r="EGD86" s="138"/>
      <c r="EGE86" s="138"/>
      <c r="EGF86" s="138"/>
      <c r="EGG86" s="138"/>
      <c r="EGH86" s="138"/>
      <c r="EGI86" s="138"/>
      <c r="EGJ86" s="138"/>
      <c r="EGK86" s="138"/>
      <c r="EGL86" s="138"/>
      <c r="EGM86" s="138"/>
      <c r="EGN86" s="138"/>
      <c r="EGO86" s="138"/>
      <c r="EGP86" s="138"/>
      <c r="EGQ86" s="138"/>
      <c r="EGR86" s="138"/>
      <c r="EGS86" s="138"/>
      <c r="EGT86" s="138"/>
      <c r="EGU86" s="138"/>
      <c r="EGV86" s="138"/>
      <c r="EGW86" s="138"/>
      <c r="EGX86" s="138"/>
      <c r="EGY86" s="138"/>
      <c r="EGZ86" s="138"/>
      <c r="EHA86" s="138"/>
      <c r="EHB86" s="138"/>
      <c r="EHC86" s="138"/>
      <c r="EHD86" s="138"/>
      <c r="EHE86" s="138"/>
      <c r="EHF86" s="138"/>
      <c r="EHG86" s="138"/>
      <c r="EHH86" s="138"/>
      <c r="EHI86" s="138"/>
      <c r="EHJ86" s="138"/>
      <c r="EHK86" s="138"/>
      <c r="EHL86" s="138"/>
      <c r="EHM86" s="138"/>
      <c r="EHN86" s="138"/>
      <c r="EHO86" s="138"/>
      <c r="EHP86" s="138"/>
      <c r="EHQ86" s="138"/>
      <c r="EHR86" s="138"/>
      <c r="EHS86" s="138"/>
      <c r="EHT86" s="138"/>
      <c r="EHU86" s="138"/>
      <c r="EHV86" s="138"/>
      <c r="EHW86" s="138"/>
      <c r="EHX86" s="138"/>
      <c r="EHY86" s="138"/>
      <c r="EHZ86" s="138"/>
      <c r="EIA86" s="138"/>
      <c r="EIB86" s="138"/>
      <c r="EIC86" s="138"/>
      <c r="EID86" s="138"/>
      <c r="EIE86" s="138"/>
      <c r="EIF86" s="138"/>
      <c r="EIG86" s="138"/>
      <c r="EIH86" s="138"/>
      <c r="EII86" s="138"/>
      <c r="EIJ86" s="138"/>
      <c r="EIK86" s="138"/>
      <c r="EIL86" s="138"/>
      <c r="EIM86" s="138"/>
      <c r="EIN86" s="138"/>
      <c r="EIO86" s="138"/>
      <c r="EIP86" s="138"/>
      <c r="EIQ86" s="138"/>
      <c r="EIR86" s="138"/>
      <c r="EIS86" s="138"/>
      <c r="EIT86" s="138"/>
      <c r="EIU86" s="138"/>
      <c r="EIV86" s="138"/>
      <c r="EIW86" s="138"/>
      <c r="EIX86" s="138"/>
      <c r="EIY86" s="138"/>
      <c r="EIZ86" s="138"/>
      <c r="EJA86" s="138"/>
      <c r="EJB86" s="138"/>
      <c r="EJC86" s="138"/>
      <c r="EJD86" s="138"/>
      <c r="EJE86" s="138"/>
      <c r="EJF86" s="138"/>
      <c r="EJG86" s="138"/>
      <c r="EJH86" s="138"/>
      <c r="EJI86" s="138"/>
      <c r="EJJ86" s="138"/>
      <c r="EJK86" s="138"/>
      <c r="EJL86" s="138"/>
      <c r="EJM86" s="138"/>
      <c r="EJN86" s="138"/>
      <c r="EJO86" s="138"/>
      <c r="EJP86" s="138"/>
      <c r="EJQ86" s="138"/>
      <c r="EJR86" s="138"/>
      <c r="EJS86" s="138"/>
      <c r="EJT86" s="138"/>
      <c r="EJU86" s="138"/>
      <c r="EJV86" s="138"/>
      <c r="EJW86" s="138"/>
      <c r="EJX86" s="138"/>
      <c r="EJY86" s="138"/>
      <c r="EJZ86" s="138"/>
      <c r="EKA86" s="138"/>
      <c r="EKB86" s="138"/>
      <c r="EKC86" s="138"/>
      <c r="EKD86" s="138"/>
      <c r="EKE86" s="138"/>
      <c r="EKF86" s="138"/>
      <c r="EKG86" s="138"/>
      <c r="EKH86" s="138"/>
      <c r="EKI86" s="138"/>
      <c r="EKJ86" s="138"/>
      <c r="EKK86" s="138"/>
      <c r="EKL86" s="138"/>
      <c r="EKM86" s="138"/>
      <c r="EKN86" s="138"/>
      <c r="EKO86" s="138"/>
      <c r="EKP86" s="138"/>
      <c r="EKQ86" s="138"/>
      <c r="EKR86" s="138"/>
      <c r="EKS86" s="138"/>
      <c r="EKT86" s="138"/>
      <c r="EKU86" s="138"/>
      <c r="EKV86" s="138"/>
      <c r="EKW86" s="138"/>
      <c r="EKX86" s="138"/>
      <c r="EKY86" s="138"/>
      <c r="EKZ86" s="138"/>
      <c r="ELA86" s="138"/>
      <c r="ELB86" s="138"/>
      <c r="ELC86" s="138"/>
      <c r="ELD86" s="138"/>
      <c r="ELE86" s="138"/>
      <c r="ELF86" s="138"/>
      <c r="ELG86" s="138"/>
      <c r="ELH86" s="138"/>
      <c r="ELI86" s="138"/>
      <c r="ELJ86" s="138"/>
      <c r="ELK86" s="138"/>
      <c r="ELL86" s="138"/>
      <c r="ELM86" s="138"/>
      <c r="ELN86" s="138"/>
      <c r="ELO86" s="138"/>
      <c r="ELP86" s="138"/>
      <c r="ELQ86" s="138"/>
      <c r="ELR86" s="138"/>
      <c r="ELS86" s="138"/>
      <c r="ELT86" s="138"/>
      <c r="ELU86" s="138"/>
      <c r="ELV86" s="138"/>
      <c r="ELW86" s="138"/>
      <c r="ELX86" s="138"/>
      <c r="ELY86" s="138"/>
      <c r="ELZ86" s="138"/>
      <c r="EMA86" s="138"/>
      <c r="EMB86" s="138"/>
      <c r="EMC86" s="138"/>
      <c r="EMD86" s="138"/>
      <c r="EME86" s="138"/>
      <c r="EMF86" s="138"/>
      <c r="EMG86" s="138"/>
      <c r="EMH86" s="138"/>
      <c r="EMI86" s="138"/>
      <c r="EMJ86" s="138"/>
      <c r="EMK86" s="138"/>
      <c r="EML86" s="138"/>
      <c r="EMM86" s="138"/>
      <c r="EMN86" s="138"/>
      <c r="EMO86" s="138"/>
      <c r="EMP86" s="138"/>
      <c r="EMQ86" s="138"/>
      <c r="EMR86" s="138"/>
      <c r="EMS86" s="138"/>
      <c r="EMT86" s="138"/>
      <c r="EMU86" s="138"/>
      <c r="EMV86" s="138"/>
      <c r="EMW86" s="138"/>
      <c r="EMX86" s="138"/>
      <c r="EMY86" s="138"/>
      <c r="EMZ86" s="138"/>
      <c r="ENA86" s="138"/>
      <c r="ENB86" s="138"/>
      <c r="ENC86" s="138"/>
      <c r="END86" s="138"/>
      <c r="ENE86" s="138"/>
      <c r="ENF86" s="138"/>
      <c r="ENG86" s="138"/>
      <c r="ENH86" s="138"/>
      <c r="ENI86" s="138"/>
      <c r="ENJ86" s="138"/>
      <c r="ENK86" s="138"/>
      <c r="ENL86" s="138"/>
      <c r="ENM86" s="138"/>
      <c r="ENN86" s="138"/>
      <c r="ENO86" s="138"/>
      <c r="ENP86" s="138"/>
      <c r="ENQ86" s="138"/>
      <c r="ENR86" s="138"/>
      <c r="ENS86" s="138"/>
      <c r="ENT86" s="138"/>
      <c r="ENU86" s="138"/>
      <c r="ENV86" s="138"/>
      <c r="ENW86" s="138"/>
      <c r="ENX86" s="138"/>
      <c r="ENY86" s="138"/>
      <c r="ENZ86" s="138"/>
      <c r="EOA86" s="138"/>
      <c r="EOB86" s="138"/>
      <c r="EOC86" s="138"/>
      <c r="EOD86" s="138"/>
      <c r="EOE86" s="138"/>
      <c r="EOF86" s="138"/>
      <c r="EOG86" s="138"/>
      <c r="EOH86" s="138"/>
      <c r="EOI86" s="138"/>
      <c r="EOJ86" s="138"/>
      <c r="EOK86" s="138"/>
      <c r="EOL86" s="138"/>
      <c r="EOM86" s="138"/>
      <c r="EON86" s="138"/>
      <c r="EOO86" s="138"/>
      <c r="EOP86" s="138"/>
      <c r="EOQ86" s="138"/>
      <c r="EOR86" s="138"/>
      <c r="EOS86" s="138"/>
      <c r="EOT86" s="138"/>
      <c r="EOU86" s="138"/>
      <c r="EOV86" s="138"/>
      <c r="EOW86" s="138"/>
      <c r="EOX86" s="138"/>
      <c r="EOY86" s="138"/>
      <c r="EOZ86" s="138"/>
      <c r="EPA86" s="138"/>
      <c r="EPB86" s="138"/>
      <c r="EPC86" s="138"/>
      <c r="EPD86" s="138"/>
      <c r="EPE86" s="138"/>
      <c r="EPF86" s="138"/>
      <c r="EPG86" s="138"/>
      <c r="EPH86" s="138"/>
      <c r="EPI86" s="138"/>
      <c r="EPJ86" s="138"/>
      <c r="EPK86" s="138"/>
      <c r="EPL86" s="138"/>
      <c r="EPM86" s="138"/>
      <c r="EPN86" s="138"/>
      <c r="EPO86" s="138"/>
      <c r="EPP86" s="138"/>
      <c r="EPQ86" s="138"/>
      <c r="EPR86" s="138"/>
      <c r="EPS86" s="138"/>
      <c r="EPT86" s="138"/>
      <c r="EPU86" s="138"/>
      <c r="EPV86" s="138"/>
      <c r="EPW86" s="138"/>
      <c r="EPX86" s="138"/>
      <c r="EPY86" s="138"/>
      <c r="EPZ86" s="138"/>
      <c r="EQA86" s="138"/>
      <c r="EQB86" s="138"/>
      <c r="EQC86" s="138"/>
      <c r="EQD86" s="138"/>
      <c r="EQE86" s="138"/>
      <c r="EQF86" s="138"/>
      <c r="EQG86" s="138"/>
      <c r="EQH86" s="138"/>
      <c r="EQI86" s="138"/>
      <c r="EQJ86" s="138"/>
      <c r="EQK86" s="138"/>
      <c r="EQL86" s="138"/>
      <c r="EQM86" s="138"/>
      <c r="EQN86" s="138"/>
      <c r="EQO86" s="138"/>
      <c r="EQP86" s="138"/>
      <c r="EQQ86" s="138"/>
      <c r="EQR86" s="138"/>
      <c r="EQS86" s="138"/>
      <c r="EQT86" s="138"/>
      <c r="EQU86" s="138"/>
      <c r="EQV86" s="138"/>
      <c r="EQW86" s="138"/>
      <c r="EQX86" s="138"/>
      <c r="EQY86" s="138"/>
      <c r="EQZ86" s="138"/>
      <c r="ERA86" s="138"/>
      <c r="ERB86" s="138"/>
      <c r="ERC86" s="138"/>
      <c r="ERD86" s="138"/>
      <c r="ERE86" s="138"/>
      <c r="ERF86" s="138"/>
      <c r="ERG86" s="138"/>
      <c r="ERH86" s="138"/>
      <c r="ERI86" s="138"/>
      <c r="ERJ86" s="138"/>
      <c r="ERK86" s="138"/>
      <c r="ERL86" s="138"/>
      <c r="ERM86" s="138"/>
      <c r="ERN86" s="138"/>
      <c r="ERO86" s="138"/>
      <c r="ERP86" s="138"/>
      <c r="ERQ86" s="138"/>
      <c r="ERR86" s="138"/>
      <c r="ERS86" s="138"/>
      <c r="ERT86" s="138"/>
      <c r="ERU86" s="138"/>
      <c r="ERV86" s="138"/>
      <c r="ERW86" s="138"/>
      <c r="ERX86" s="138"/>
      <c r="ERY86" s="138"/>
      <c r="ERZ86" s="138"/>
      <c r="ESA86" s="138"/>
      <c r="ESB86" s="138"/>
      <c r="ESC86" s="138"/>
      <c r="ESD86" s="138"/>
      <c r="ESE86" s="138"/>
      <c r="ESF86" s="138"/>
      <c r="ESG86" s="138"/>
      <c r="ESH86" s="138"/>
      <c r="ESI86" s="138"/>
      <c r="ESJ86" s="138"/>
      <c r="ESK86" s="138"/>
      <c r="ESL86" s="138"/>
      <c r="ESM86" s="138"/>
      <c r="ESN86" s="138"/>
      <c r="ESO86" s="138"/>
      <c r="ESP86" s="138"/>
      <c r="ESQ86" s="138"/>
      <c r="ESR86" s="138"/>
      <c r="ESS86" s="138"/>
      <c r="EST86" s="138"/>
      <c r="ESU86" s="138"/>
      <c r="ESV86" s="138"/>
      <c r="ESW86" s="138"/>
      <c r="ESX86" s="138"/>
      <c r="ESY86" s="138"/>
      <c r="ESZ86" s="138"/>
      <c r="ETA86" s="138"/>
      <c r="ETB86" s="138"/>
      <c r="ETC86" s="138"/>
      <c r="ETD86" s="138"/>
      <c r="ETE86" s="138"/>
      <c r="ETF86" s="138"/>
      <c r="ETG86" s="138"/>
      <c r="ETH86" s="138"/>
      <c r="ETI86" s="138"/>
      <c r="ETJ86" s="138"/>
      <c r="ETK86" s="138"/>
      <c r="ETL86" s="138"/>
      <c r="ETM86" s="138"/>
      <c r="ETN86" s="138"/>
      <c r="ETO86" s="138"/>
      <c r="ETP86" s="138"/>
      <c r="ETQ86" s="138"/>
      <c r="ETR86" s="138"/>
      <c r="ETS86" s="138"/>
      <c r="ETT86" s="138"/>
      <c r="ETU86" s="138"/>
      <c r="ETV86" s="138"/>
      <c r="ETW86" s="138"/>
      <c r="ETX86" s="138"/>
      <c r="ETY86" s="138"/>
      <c r="ETZ86" s="138"/>
      <c r="EUA86" s="138"/>
      <c r="EUB86" s="138"/>
      <c r="EUC86" s="138"/>
      <c r="EUD86" s="138"/>
      <c r="EUE86" s="138"/>
      <c r="EUF86" s="138"/>
      <c r="EUG86" s="138"/>
      <c r="EUH86" s="138"/>
      <c r="EUI86" s="138"/>
      <c r="EUJ86" s="138"/>
      <c r="EUK86" s="138"/>
      <c r="EUL86" s="138"/>
      <c r="EUM86" s="138"/>
      <c r="EUN86" s="138"/>
      <c r="EUO86" s="138"/>
      <c r="EUP86" s="138"/>
      <c r="EUQ86" s="138"/>
      <c r="EUR86" s="138"/>
      <c r="EUS86" s="138"/>
      <c r="EUT86" s="138"/>
      <c r="EUU86" s="138"/>
      <c r="EUV86" s="138"/>
      <c r="EUW86" s="138"/>
      <c r="EUX86" s="138"/>
      <c r="EUY86" s="138"/>
      <c r="EUZ86" s="138"/>
      <c r="EVA86" s="138"/>
      <c r="EVB86" s="138"/>
      <c r="EVC86" s="138"/>
      <c r="EVD86" s="138"/>
      <c r="EVE86" s="138"/>
      <c r="EVF86" s="138"/>
      <c r="EVG86" s="138"/>
      <c r="EVH86" s="138"/>
      <c r="EVI86" s="138"/>
      <c r="EVJ86" s="138"/>
      <c r="EVK86" s="138"/>
      <c r="EVL86" s="138"/>
      <c r="EVM86" s="138"/>
      <c r="EVN86" s="138"/>
      <c r="EVO86" s="138"/>
      <c r="EVP86" s="138"/>
      <c r="EVQ86" s="138"/>
      <c r="EVR86" s="138"/>
      <c r="EVS86" s="138"/>
      <c r="EVT86" s="138"/>
      <c r="EVU86" s="138"/>
      <c r="EVV86" s="138"/>
      <c r="EVW86" s="138"/>
      <c r="EVX86" s="138"/>
      <c r="EVY86" s="138"/>
      <c r="EVZ86" s="138"/>
      <c r="EWA86" s="138"/>
      <c r="EWB86" s="138"/>
      <c r="EWC86" s="138"/>
      <c r="EWD86" s="138"/>
      <c r="EWE86" s="138"/>
      <c r="EWF86" s="138"/>
      <c r="EWG86" s="138"/>
      <c r="EWH86" s="138"/>
      <c r="EWI86" s="138"/>
      <c r="EWJ86" s="138"/>
      <c r="EWK86" s="138"/>
      <c r="EWL86" s="138"/>
      <c r="EWM86" s="138"/>
      <c r="EWN86" s="138"/>
      <c r="EWO86" s="138"/>
      <c r="EWP86" s="138"/>
      <c r="EWQ86" s="138"/>
      <c r="EWR86" s="138"/>
      <c r="EWS86" s="138"/>
      <c r="EWT86" s="138"/>
      <c r="EWU86" s="138"/>
      <c r="EWV86" s="138"/>
      <c r="EWW86" s="138"/>
      <c r="EWX86" s="138"/>
      <c r="EWY86" s="138"/>
      <c r="EWZ86" s="138"/>
      <c r="EXA86" s="138"/>
      <c r="EXB86" s="138"/>
      <c r="EXC86" s="138"/>
      <c r="EXD86" s="138"/>
      <c r="EXE86" s="138"/>
      <c r="EXF86" s="138"/>
      <c r="EXG86" s="138"/>
      <c r="EXH86" s="138"/>
      <c r="EXI86" s="138"/>
      <c r="EXJ86" s="138"/>
      <c r="EXK86" s="138"/>
      <c r="EXL86" s="138"/>
      <c r="EXM86" s="138"/>
      <c r="EXN86" s="138"/>
      <c r="EXO86" s="138"/>
      <c r="EXP86" s="138"/>
      <c r="EXQ86" s="138"/>
      <c r="EXR86" s="138"/>
      <c r="EXS86" s="138"/>
      <c r="EXT86" s="138"/>
      <c r="EXU86" s="138"/>
      <c r="EXV86" s="138"/>
      <c r="EXW86" s="138"/>
      <c r="EXX86" s="138"/>
      <c r="EXY86" s="138"/>
      <c r="EXZ86" s="138"/>
      <c r="EYA86" s="138"/>
      <c r="EYB86" s="138"/>
      <c r="EYC86" s="138"/>
      <c r="EYD86" s="138"/>
      <c r="EYE86" s="138"/>
      <c r="EYF86" s="138"/>
      <c r="EYG86" s="138"/>
      <c r="EYH86" s="138"/>
      <c r="EYI86" s="138"/>
      <c r="EYJ86" s="138"/>
      <c r="EYK86" s="138"/>
      <c r="EYL86" s="138"/>
      <c r="EYM86" s="138"/>
      <c r="EYN86" s="138"/>
      <c r="EYO86" s="138"/>
      <c r="EYP86" s="138"/>
      <c r="EYQ86" s="138"/>
      <c r="EYR86" s="138"/>
      <c r="EYS86" s="138"/>
      <c r="EYT86" s="138"/>
      <c r="EYU86" s="138"/>
      <c r="EYV86" s="138"/>
      <c r="EYW86" s="138"/>
      <c r="EYX86" s="138"/>
      <c r="EYY86" s="138"/>
      <c r="EYZ86" s="138"/>
      <c r="EZA86" s="138"/>
      <c r="EZB86" s="138"/>
      <c r="EZC86" s="138"/>
      <c r="EZD86" s="138"/>
      <c r="EZE86" s="138"/>
      <c r="EZF86" s="138"/>
      <c r="EZG86" s="138"/>
      <c r="EZH86" s="138"/>
      <c r="EZI86" s="138"/>
      <c r="EZJ86" s="138"/>
      <c r="EZK86" s="138"/>
      <c r="EZL86" s="138"/>
      <c r="EZM86" s="138"/>
      <c r="EZN86" s="138"/>
      <c r="EZO86" s="138"/>
      <c r="EZP86" s="138"/>
      <c r="EZQ86" s="138"/>
      <c r="EZR86" s="138"/>
      <c r="EZS86" s="138"/>
      <c r="EZT86" s="138"/>
      <c r="EZU86" s="138"/>
      <c r="EZV86" s="138"/>
      <c r="EZW86" s="138"/>
      <c r="EZX86" s="138"/>
      <c r="EZY86" s="138"/>
      <c r="EZZ86" s="138"/>
      <c r="FAA86" s="138"/>
      <c r="FAB86" s="138"/>
      <c r="FAC86" s="138"/>
      <c r="FAD86" s="138"/>
      <c r="FAE86" s="138"/>
      <c r="FAF86" s="138"/>
      <c r="FAG86" s="138"/>
      <c r="FAH86" s="138"/>
      <c r="FAI86" s="138"/>
      <c r="FAJ86" s="138"/>
      <c r="FAK86" s="138"/>
      <c r="FAL86" s="138"/>
      <c r="FAM86" s="138"/>
      <c r="FAN86" s="138"/>
      <c r="FAO86" s="138"/>
      <c r="FAP86" s="138"/>
      <c r="FAQ86" s="138"/>
      <c r="FAR86" s="138"/>
      <c r="FAS86" s="138"/>
      <c r="FAT86" s="138"/>
      <c r="FAU86" s="138"/>
      <c r="FAV86" s="138"/>
      <c r="FAW86" s="138"/>
      <c r="FAX86" s="138"/>
      <c r="FAY86" s="138"/>
      <c r="FAZ86" s="138"/>
      <c r="FBA86" s="138"/>
      <c r="FBB86" s="138"/>
      <c r="FBC86" s="138"/>
      <c r="FBD86" s="138"/>
      <c r="FBE86" s="138"/>
      <c r="FBF86" s="138"/>
      <c r="FBG86" s="138"/>
      <c r="FBH86" s="138"/>
      <c r="FBI86" s="138"/>
      <c r="FBJ86" s="138"/>
      <c r="FBK86" s="138"/>
      <c r="FBL86" s="138"/>
      <c r="FBM86" s="138"/>
      <c r="FBN86" s="138"/>
      <c r="FBO86" s="138"/>
      <c r="FBP86" s="138"/>
      <c r="FBQ86" s="138"/>
      <c r="FBR86" s="138"/>
      <c r="FBS86" s="138"/>
      <c r="FBT86" s="138"/>
      <c r="FBU86" s="138"/>
      <c r="FBV86" s="138"/>
      <c r="FBW86" s="138"/>
      <c r="FBX86" s="138"/>
      <c r="FBY86" s="138"/>
      <c r="FBZ86" s="138"/>
      <c r="FCA86" s="138"/>
      <c r="FCB86" s="138"/>
      <c r="FCC86" s="138"/>
      <c r="FCD86" s="138"/>
      <c r="FCE86" s="138"/>
      <c r="FCF86" s="138"/>
      <c r="FCG86" s="138"/>
      <c r="FCH86" s="138"/>
      <c r="FCI86" s="138"/>
      <c r="FCJ86" s="138"/>
      <c r="FCK86" s="138"/>
      <c r="FCL86" s="138"/>
      <c r="FCM86" s="138"/>
      <c r="FCN86" s="138"/>
      <c r="FCO86" s="138"/>
      <c r="FCP86" s="138"/>
      <c r="FCQ86" s="138"/>
      <c r="FCR86" s="138"/>
      <c r="FCS86" s="138"/>
      <c r="FCT86" s="138"/>
      <c r="FCU86" s="138"/>
      <c r="FCV86" s="138"/>
      <c r="FCW86" s="138"/>
      <c r="FCX86" s="138"/>
      <c r="FCY86" s="138"/>
      <c r="FCZ86" s="138"/>
      <c r="FDA86" s="138"/>
      <c r="FDB86" s="138"/>
      <c r="FDC86" s="138"/>
      <c r="FDD86" s="138"/>
      <c r="FDE86" s="138"/>
      <c r="FDF86" s="138"/>
      <c r="FDG86" s="138"/>
      <c r="FDH86" s="138"/>
      <c r="FDI86" s="138"/>
      <c r="FDJ86" s="138"/>
      <c r="FDK86" s="138"/>
      <c r="FDL86" s="138"/>
      <c r="FDM86" s="138"/>
      <c r="FDN86" s="138"/>
      <c r="FDO86" s="138"/>
      <c r="FDP86" s="138"/>
      <c r="FDQ86" s="138"/>
      <c r="FDR86" s="138"/>
      <c r="FDS86" s="138"/>
      <c r="FDT86" s="138"/>
      <c r="FDU86" s="138"/>
      <c r="FDV86" s="138"/>
      <c r="FDW86" s="138"/>
      <c r="FDX86" s="138"/>
      <c r="FDY86" s="138"/>
      <c r="FDZ86" s="138"/>
      <c r="FEA86" s="138"/>
      <c r="FEB86" s="138"/>
      <c r="FEC86" s="138"/>
      <c r="FED86" s="138"/>
      <c r="FEE86" s="138"/>
      <c r="FEF86" s="138"/>
      <c r="FEG86" s="138"/>
      <c r="FEH86" s="138"/>
      <c r="FEI86" s="138"/>
      <c r="FEJ86" s="138"/>
      <c r="FEK86" s="138"/>
      <c r="FEL86" s="138"/>
      <c r="FEM86" s="138"/>
      <c r="FEN86" s="138"/>
      <c r="FEO86" s="138"/>
      <c r="FEP86" s="138"/>
      <c r="FEQ86" s="138"/>
      <c r="FER86" s="138"/>
      <c r="FES86" s="138"/>
      <c r="FET86" s="138"/>
      <c r="FEU86" s="138"/>
      <c r="FEV86" s="138"/>
      <c r="FEW86" s="138"/>
      <c r="FEX86" s="138"/>
      <c r="FEY86" s="138"/>
      <c r="FEZ86" s="138"/>
      <c r="FFA86" s="138"/>
      <c r="FFB86" s="138"/>
      <c r="FFC86" s="138"/>
      <c r="FFD86" s="138"/>
      <c r="FFE86" s="138"/>
      <c r="FFF86" s="138"/>
      <c r="FFG86" s="138"/>
      <c r="FFH86" s="138"/>
      <c r="FFI86" s="138"/>
      <c r="FFJ86" s="138"/>
      <c r="FFK86" s="138"/>
      <c r="FFL86" s="138"/>
      <c r="FFM86" s="138"/>
      <c r="FFN86" s="138"/>
      <c r="FFO86" s="138"/>
      <c r="FFP86" s="138"/>
      <c r="FFQ86" s="138"/>
      <c r="FFR86" s="138"/>
      <c r="FFS86" s="138"/>
      <c r="FFT86" s="138"/>
      <c r="FFU86" s="138"/>
      <c r="FFV86" s="138"/>
      <c r="FFW86" s="138"/>
      <c r="FFX86" s="138"/>
      <c r="FFY86" s="138"/>
      <c r="FFZ86" s="138"/>
      <c r="FGA86" s="138"/>
      <c r="FGB86" s="138"/>
      <c r="FGC86" s="138"/>
      <c r="FGD86" s="138"/>
      <c r="FGE86" s="138"/>
      <c r="FGF86" s="138"/>
      <c r="FGG86" s="138"/>
      <c r="FGH86" s="138"/>
      <c r="FGI86" s="138"/>
      <c r="FGJ86" s="138"/>
      <c r="FGK86" s="138"/>
      <c r="FGL86" s="138"/>
      <c r="FGM86" s="138"/>
      <c r="FGN86" s="138"/>
      <c r="FGO86" s="138"/>
      <c r="FGP86" s="138"/>
      <c r="FGQ86" s="138"/>
      <c r="FGR86" s="138"/>
      <c r="FGS86" s="138"/>
      <c r="FGT86" s="138"/>
      <c r="FGU86" s="138"/>
      <c r="FGV86" s="138"/>
      <c r="FGW86" s="138"/>
      <c r="FGX86" s="138"/>
      <c r="FGY86" s="138"/>
      <c r="FGZ86" s="138"/>
      <c r="FHA86" s="138"/>
      <c r="FHB86" s="138"/>
      <c r="FHC86" s="138"/>
      <c r="FHD86" s="138"/>
      <c r="FHE86" s="138"/>
      <c r="FHF86" s="138"/>
      <c r="FHG86" s="138"/>
      <c r="FHH86" s="138"/>
      <c r="FHI86" s="138"/>
      <c r="FHJ86" s="138"/>
      <c r="FHK86" s="138"/>
      <c r="FHL86" s="138"/>
      <c r="FHM86" s="138"/>
      <c r="FHN86" s="138"/>
      <c r="FHO86" s="138"/>
      <c r="FHP86" s="138"/>
      <c r="FHQ86" s="138"/>
      <c r="FHR86" s="138"/>
      <c r="FHS86" s="138"/>
      <c r="FHT86" s="138"/>
      <c r="FHU86" s="138"/>
      <c r="FHV86" s="138"/>
      <c r="FHW86" s="138"/>
      <c r="FHX86" s="138"/>
      <c r="FHY86" s="138"/>
      <c r="FHZ86" s="138"/>
      <c r="FIA86" s="138"/>
      <c r="FIB86" s="138"/>
      <c r="FIC86" s="138"/>
      <c r="FID86" s="138"/>
      <c r="FIE86" s="138"/>
      <c r="FIF86" s="138"/>
      <c r="FIG86" s="138"/>
      <c r="FIH86" s="138"/>
      <c r="FII86" s="138"/>
      <c r="FIJ86" s="138"/>
      <c r="FIK86" s="138"/>
      <c r="FIL86" s="138"/>
      <c r="FIM86" s="138"/>
      <c r="FIN86" s="138"/>
      <c r="FIO86" s="138"/>
      <c r="FIP86" s="138"/>
      <c r="FIQ86" s="138"/>
      <c r="FIR86" s="138"/>
      <c r="FIS86" s="138"/>
      <c r="FIT86" s="138"/>
      <c r="FIU86" s="138"/>
      <c r="FIV86" s="138"/>
      <c r="FIW86" s="138"/>
      <c r="FIX86" s="138"/>
      <c r="FIY86" s="138"/>
      <c r="FIZ86" s="138"/>
      <c r="FJA86" s="138"/>
      <c r="FJB86" s="138"/>
      <c r="FJC86" s="138"/>
      <c r="FJD86" s="138"/>
      <c r="FJE86" s="138"/>
      <c r="FJF86" s="138"/>
      <c r="FJG86" s="138"/>
      <c r="FJH86" s="138"/>
      <c r="FJI86" s="138"/>
      <c r="FJJ86" s="138"/>
      <c r="FJK86" s="138"/>
      <c r="FJL86" s="138"/>
      <c r="FJM86" s="138"/>
      <c r="FJN86" s="138"/>
      <c r="FJO86" s="138"/>
      <c r="FJP86" s="138"/>
      <c r="FJQ86" s="138"/>
      <c r="FJR86" s="138"/>
      <c r="FJS86" s="138"/>
      <c r="FJT86" s="138"/>
      <c r="FJU86" s="138"/>
      <c r="FJV86" s="138"/>
      <c r="FJW86" s="138"/>
      <c r="FJX86" s="138"/>
      <c r="FJY86" s="138"/>
      <c r="FJZ86" s="138"/>
      <c r="FKA86" s="138"/>
      <c r="FKB86" s="138"/>
      <c r="FKC86" s="138"/>
      <c r="FKD86" s="138"/>
      <c r="FKE86" s="138"/>
      <c r="FKF86" s="138"/>
      <c r="FKG86" s="138"/>
      <c r="FKH86" s="138"/>
      <c r="FKI86" s="138"/>
      <c r="FKJ86" s="138"/>
      <c r="FKK86" s="138"/>
      <c r="FKL86" s="138"/>
      <c r="FKM86" s="138"/>
      <c r="FKN86" s="138"/>
      <c r="FKO86" s="138"/>
      <c r="FKP86" s="138"/>
      <c r="FKQ86" s="138"/>
      <c r="FKR86" s="138"/>
      <c r="FKS86" s="138"/>
      <c r="FKT86" s="138"/>
      <c r="FKU86" s="138"/>
      <c r="FKV86" s="138"/>
      <c r="FKW86" s="138"/>
      <c r="FKX86" s="138"/>
      <c r="FKY86" s="138"/>
      <c r="FKZ86" s="138"/>
      <c r="FLA86" s="138"/>
      <c r="FLB86" s="138"/>
      <c r="FLC86" s="138"/>
      <c r="FLD86" s="138"/>
      <c r="FLE86" s="138"/>
      <c r="FLF86" s="138"/>
      <c r="FLG86" s="138"/>
      <c r="FLH86" s="138"/>
      <c r="FLI86" s="138"/>
      <c r="FLJ86" s="138"/>
      <c r="FLK86" s="138"/>
      <c r="FLL86" s="138"/>
      <c r="FLM86" s="138"/>
      <c r="FLN86" s="138"/>
      <c r="FLO86" s="138"/>
      <c r="FLP86" s="138"/>
      <c r="FLQ86" s="138"/>
      <c r="FLR86" s="138"/>
      <c r="FLS86" s="138"/>
      <c r="FLT86" s="138"/>
      <c r="FLU86" s="138"/>
      <c r="FLV86" s="138"/>
      <c r="FLW86" s="138"/>
      <c r="FLX86" s="138"/>
      <c r="FLY86" s="138"/>
      <c r="FLZ86" s="138"/>
      <c r="FMA86" s="138"/>
      <c r="FMB86" s="138"/>
      <c r="FMC86" s="138"/>
      <c r="FMD86" s="138"/>
      <c r="FME86" s="138"/>
      <c r="FMF86" s="138"/>
      <c r="FMG86" s="138"/>
      <c r="FMH86" s="138"/>
      <c r="FMI86" s="138"/>
      <c r="FMJ86" s="138"/>
      <c r="FMK86" s="138"/>
      <c r="FML86" s="138"/>
      <c r="FMM86" s="138"/>
      <c r="FMN86" s="138"/>
      <c r="FMO86" s="138"/>
      <c r="FMP86" s="138"/>
      <c r="FMQ86" s="138"/>
      <c r="FMR86" s="138"/>
      <c r="FMS86" s="138"/>
      <c r="FMT86" s="138"/>
      <c r="FMU86" s="138"/>
      <c r="FMV86" s="138"/>
      <c r="FMW86" s="138"/>
      <c r="FMX86" s="138"/>
      <c r="FMY86" s="138"/>
      <c r="FMZ86" s="138"/>
      <c r="FNA86" s="138"/>
      <c r="FNB86" s="138"/>
      <c r="FNC86" s="138"/>
      <c r="FND86" s="138"/>
      <c r="FNE86" s="138"/>
      <c r="FNF86" s="138"/>
      <c r="FNG86" s="138"/>
      <c r="FNH86" s="138"/>
      <c r="FNI86" s="138"/>
      <c r="FNJ86" s="138"/>
      <c r="FNK86" s="138"/>
      <c r="FNL86" s="138"/>
      <c r="FNM86" s="138"/>
      <c r="FNN86" s="138"/>
      <c r="FNO86" s="138"/>
      <c r="FNP86" s="138"/>
      <c r="FNQ86" s="138"/>
      <c r="FNR86" s="138"/>
      <c r="FNS86" s="138"/>
      <c r="FNT86" s="138"/>
      <c r="FNU86" s="138"/>
      <c r="FNV86" s="138"/>
      <c r="FNW86" s="138"/>
      <c r="FNX86" s="138"/>
      <c r="FNY86" s="138"/>
      <c r="FNZ86" s="138"/>
      <c r="FOA86" s="138"/>
      <c r="FOB86" s="138"/>
      <c r="FOC86" s="138"/>
      <c r="FOD86" s="138"/>
      <c r="FOE86" s="138"/>
      <c r="FOF86" s="138"/>
      <c r="FOG86" s="138"/>
      <c r="FOH86" s="138"/>
      <c r="FOI86" s="138"/>
      <c r="FOJ86" s="138"/>
      <c r="FOK86" s="138"/>
      <c r="FOL86" s="138"/>
      <c r="FOM86" s="138"/>
      <c r="FON86" s="138"/>
      <c r="FOO86" s="138"/>
      <c r="FOP86" s="138"/>
      <c r="FOQ86" s="138"/>
      <c r="FOR86" s="138"/>
      <c r="FOS86" s="138"/>
      <c r="FOT86" s="138"/>
      <c r="FOU86" s="138"/>
      <c r="FOV86" s="138"/>
      <c r="FOW86" s="138"/>
      <c r="FOX86" s="138"/>
      <c r="FOY86" s="138"/>
      <c r="FOZ86" s="138"/>
      <c r="FPA86" s="138"/>
      <c r="FPB86" s="138"/>
      <c r="FPC86" s="138"/>
      <c r="FPD86" s="138"/>
      <c r="FPE86" s="138"/>
      <c r="FPF86" s="138"/>
      <c r="FPG86" s="138"/>
      <c r="FPH86" s="138"/>
      <c r="FPI86" s="138"/>
      <c r="FPJ86" s="138"/>
      <c r="FPK86" s="138"/>
      <c r="FPL86" s="138"/>
      <c r="FPM86" s="138"/>
      <c r="FPN86" s="138"/>
      <c r="FPO86" s="138"/>
      <c r="FPP86" s="138"/>
      <c r="FPQ86" s="138"/>
      <c r="FPR86" s="138"/>
      <c r="FPS86" s="138"/>
      <c r="FPT86" s="138"/>
      <c r="FPU86" s="138"/>
      <c r="FPV86" s="138"/>
      <c r="FPW86" s="138"/>
      <c r="FPX86" s="138"/>
      <c r="FPY86" s="138"/>
      <c r="FPZ86" s="138"/>
      <c r="FQA86" s="138"/>
      <c r="FQB86" s="138"/>
      <c r="FQC86" s="138"/>
      <c r="FQD86" s="138"/>
      <c r="FQE86" s="138"/>
      <c r="FQF86" s="138"/>
      <c r="FQG86" s="138"/>
      <c r="FQH86" s="138"/>
      <c r="FQI86" s="138"/>
      <c r="FQJ86" s="138"/>
      <c r="FQK86" s="138"/>
      <c r="FQL86" s="138"/>
      <c r="FQM86" s="138"/>
      <c r="FQN86" s="138"/>
      <c r="FQO86" s="138"/>
      <c r="FQP86" s="138"/>
      <c r="FQQ86" s="138"/>
      <c r="FQR86" s="138"/>
      <c r="FQS86" s="138"/>
      <c r="FQT86" s="138"/>
      <c r="FQU86" s="138"/>
      <c r="FQV86" s="138"/>
      <c r="FQW86" s="138"/>
      <c r="FQX86" s="138"/>
      <c r="FQY86" s="138"/>
      <c r="FQZ86" s="138"/>
      <c r="FRA86" s="138"/>
      <c r="FRB86" s="138"/>
      <c r="FRC86" s="138"/>
      <c r="FRD86" s="138"/>
      <c r="FRE86" s="138"/>
      <c r="FRF86" s="138"/>
      <c r="FRG86" s="138"/>
      <c r="FRH86" s="138"/>
      <c r="FRI86" s="138"/>
      <c r="FRJ86" s="138"/>
      <c r="FRK86" s="138"/>
      <c r="FRL86" s="138"/>
      <c r="FRM86" s="138"/>
      <c r="FRN86" s="138"/>
      <c r="FRO86" s="138"/>
      <c r="FRP86" s="138"/>
      <c r="FRQ86" s="138"/>
      <c r="FRR86" s="138"/>
      <c r="FRS86" s="138"/>
      <c r="FRT86" s="138"/>
      <c r="FRU86" s="138"/>
      <c r="FRV86" s="138"/>
      <c r="FRW86" s="138"/>
      <c r="FRX86" s="138"/>
      <c r="FRY86" s="138"/>
      <c r="FRZ86" s="138"/>
      <c r="FSA86" s="138"/>
      <c r="FSB86" s="138"/>
      <c r="FSC86" s="138"/>
      <c r="FSD86" s="138"/>
      <c r="FSE86" s="138"/>
      <c r="FSF86" s="138"/>
      <c r="FSG86" s="138"/>
      <c r="FSH86" s="138"/>
      <c r="FSI86" s="138"/>
      <c r="FSJ86" s="138"/>
      <c r="FSK86" s="138"/>
      <c r="FSL86" s="138"/>
      <c r="FSM86" s="138"/>
      <c r="FSN86" s="138"/>
      <c r="FSO86" s="138"/>
      <c r="FSP86" s="138"/>
      <c r="FSQ86" s="138"/>
      <c r="FSR86" s="138"/>
      <c r="FSS86" s="138"/>
      <c r="FST86" s="138"/>
      <c r="FSU86" s="138"/>
      <c r="FSV86" s="138"/>
      <c r="FSW86" s="138"/>
      <c r="FSX86" s="138"/>
      <c r="FSY86" s="138"/>
      <c r="FSZ86" s="138"/>
      <c r="FTA86" s="138"/>
      <c r="FTB86" s="138"/>
      <c r="FTC86" s="138"/>
      <c r="FTD86" s="138"/>
      <c r="FTE86" s="138"/>
      <c r="FTF86" s="138"/>
      <c r="FTG86" s="138"/>
      <c r="FTH86" s="138"/>
      <c r="FTI86" s="138"/>
      <c r="FTJ86" s="138"/>
      <c r="FTK86" s="138"/>
      <c r="FTL86" s="138"/>
      <c r="FTM86" s="138"/>
      <c r="FTN86" s="138"/>
      <c r="FTO86" s="138"/>
      <c r="FTP86" s="138"/>
      <c r="FTQ86" s="138"/>
      <c r="FTR86" s="138"/>
      <c r="FTS86" s="138"/>
      <c r="FTT86" s="138"/>
      <c r="FTU86" s="138"/>
      <c r="FTV86" s="138"/>
      <c r="FTW86" s="138"/>
      <c r="FTX86" s="138"/>
      <c r="FTY86" s="138"/>
      <c r="FTZ86" s="138"/>
      <c r="FUA86" s="138"/>
      <c r="FUB86" s="138"/>
      <c r="FUC86" s="138"/>
      <c r="FUD86" s="138"/>
      <c r="FUE86" s="138"/>
      <c r="FUF86" s="138"/>
      <c r="FUG86" s="138"/>
      <c r="FUH86" s="138"/>
      <c r="FUI86" s="138"/>
      <c r="FUJ86" s="138"/>
      <c r="FUK86" s="138"/>
      <c r="FUL86" s="138"/>
      <c r="FUM86" s="138"/>
      <c r="FUN86" s="138"/>
      <c r="FUO86" s="138"/>
      <c r="FUP86" s="138"/>
      <c r="FUQ86" s="138"/>
      <c r="FUR86" s="138"/>
      <c r="FUS86" s="138"/>
      <c r="FUT86" s="138"/>
      <c r="FUU86" s="138"/>
      <c r="FUV86" s="138"/>
      <c r="FUW86" s="138"/>
      <c r="FUX86" s="138"/>
      <c r="FUY86" s="138"/>
      <c r="FUZ86" s="138"/>
      <c r="FVA86" s="138"/>
      <c r="FVB86" s="138"/>
      <c r="FVC86" s="138"/>
      <c r="FVD86" s="138"/>
      <c r="FVE86" s="138"/>
      <c r="FVF86" s="138"/>
      <c r="FVG86" s="138"/>
      <c r="FVH86" s="138"/>
      <c r="FVI86" s="138"/>
      <c r="FVJ86" s="138"/>
      <c r="FVK86" s="138"/>
      <c r="FVL86" s="138"/>
      <c r="FVM86" s="138"/>
      <c r="FVN86" s="138"/>
      <c r="FVO86" s="138"/>
      <c r="FVP86" s="138"/>
      <c r="FVQ86" s="138"/>
      <c r="FVR86" s="138"/>
      <c r="FVS86" s="138"/>
      <c r="FVT86" s="138"/>
      <c r="FVU86" s="138"/>
      <c r="FVV86" s="138"/>
      <c r="FVW86" s="138"/>
      <c r="FVX86" s="138"/>
      <c r="FVY86" s="138"/>
      <c r="FVZ86" s="138"/>
      <c r="FWA86" s="138"/>
      <c r="FWB86" s="138"/>
      <c r="FWC86" s="138"/>
      <c r="FWD86" s="138"/>
      <c r="FWE86" s="138"/>
      <c r="FWF86" s="138"/>
      <c r="FWG86" s="138"/>
      <c r="FWH86" s="138"/>
      <c r="FWI86" s="138"/>
      <c r="FWJ86" s="138"/>
      <c r="FWK86" s="138"/>
      <c r="FWL86" s="138"/>
      <c r="FWM86" s="138"/>
      <c r="FWN86" s="138"/>
      <c r="FWO86" s="138"/>
      <c r="FWP86" s="138"/>
      <c r="FWQ86" s="138"/>
      <c r="FWR86" s="138"/>
      <c r="FWS86" s="138"/>
      <c r="FWT86" s="138"/>
      <c r="FWU86" s="138"/>
      <c r="FWV86" s="138"/>
      <c r="FWW86" s="138"/>
      <c r="FWX86" s="138"/>
      <c r="FWY86" s="138"/>
      <c r="FWZ86" s="138"/>
      <c r="FXA86" s="138"/>
      <c r="FXB86" s="138"/>
      <c r="FXC86" s="138"/>
      <c r="FXD86" s="138"/>
      <c r="FXE86" s="138"/>
      <c r="FXF86" s="138"/>
      <c r="FXG86" s="138"/>
      <c r="FXH86" s="138"/>
      <c r="FXI86" s="138"/>
      <c r="FXJ86" s="138"/>
      <c r="FXK86" s="138"/>
      <c r="FXL86" s="138"/>
      <c r="FXM86" s="138"/>
      <c r="FXN86" s="138"/>
      <c r="FXO86" s="138"/>
      <c r="FXP86" s="138"/>
      <c r="FXQ86" s="138"/>
      <c r="FXR86" s="138"/>
      <c r="FXS86" s="138"/>
      <c r="FXT86" s="138"/>
      <c r="FXU86" s="138"/>
      <c r="FXV86" s="138"/>
      <c r="FXW86" s="138"/>
      <c r="FXX86" s="138"/>
      <c r="FXY86" s="138"/>
      <c r="FXZ86" s="138"/>
      <c r="FYA86" s="138"/>
      <c r="FYB86" s="138"/>
      <c r="FYC86" s="138"/>
      <c r="FYD86" s="138"/>
      <c r="FYE86" s="138"/>
      <c r="FYF86" s="138"/>
      <c r="FYG86" s="138"/>
      <c r="FYH86" s="138"/>
      <c r="FYI86" s="138"/>
      <c r="FYJ86" s="138"/>
      <c r="FYK86" s="138"/>
      <c r="FYL86" s="138"/>
      <c r="FYM86" s="138"/>
      <c r="FYN86" s="138"/>
      <c r="FYO86" s="138"/>
      <c r="FYP86" s="138"/>
      <c r="FYQ86" s="138"/>
      <c r="FYR86" s="138"/>
      <c r="FYS86" s="138"/>
      <c r="FYT86" s="138"/>
      <c r="FYU86" s="138"/>
      <c r="FYV86" s="138"/>
      <c r="FYW86" s="138"/>
      <c r="FYX86" s="138"/>
      <c r="FYY86" s="138"/>
      <c r="FYZ86" s="138"/>
      <c r="FZA86" s="138"/>
      <c r="FZB86" s="138"/>
      <c r="FZC86" s="138"/>
      <c r="FZD86" s="138"/>
      <c r="FZE86" s="138"/>
      <c r="FZF86" s="138"/>
      <c r="FZG86" s="138"/>
      <c r="FZH86" s="138"/>
      <c r="FZI86" s="138"/>
      <c r="FZJ86" s="138"/>
      <c r="FZK86" s="138"/>
      <c r="FZL86" s="138"/>
      <c r="FZM86" s="138"/>
      <c r="FZN86" s="138"/>
      <c r="FZO86" s="138"/>
      <c r="FZP86" s="138"/>
      <c r="FZQ86" s="138"/>
      <c r="FZR86" s="138"/>
      <c r="FZS86" s="138"/>
      <c r="FZT86" s="138"/>
      <c r="FZU86" s="138"/>
      <c r="FZV86" s="138"/>
      <c r="FZW86" s="138"/>
      <c r="FZX86" s="138"/>
      <c r="FZY86" s="138"/>
      <c r="FZZ86" s="138"/>
      <c r="GAA86" s="138"/>
      <c r="GAB86" s="138"/>
      <c r="GAC86" s="138"/>
      <c r="GAD86" s="138"/>
      <c r="GAE86" s="138"/>
      <c r="GAF86" s="138"/>
      <c r="GAG86" s="138"/>
      <c r="GAH86" s="138"/>
      <c r="GAI86" s="138"/>
      <c r="GAJ86" s="138"/>
      <c r="GAK86" s="138"/>
      <c r="GAL86" s="138"/>
      <c r="GAM86" s="138"/>
      <c r="GAN86" s="138"/>
      <c r="GAO86" s="138"/>
      <c r="GAP86" s="138"/>
      <c r="GAQ86" s="138"/>
      <c r="GAR86" s="138"/>
      <c r="GAS86" s="138"/>
      <c r="GAT86" s="138"/>
      <c r="GAU86" s="138"/>
      <c r="GAV86" s="138"/>
      <c r="GAW86" s="138"/>
      <c r="GAX86" s="138"/>
      <c r="GAY86" s="138"/>
      <c r="GAZ86" s="138"/>
      <c r="GBA86" s="138"/>
      <c r="GBB86" s="138"/>
      <c r="GBC86" s="138"/>
      <c r="GBD86" s="138"/>
      <c r="GBE86" s="138"/>
      <c r="GBF86" s="138"/>
      <c r="GBG86" s="138"/>
      <c r="GBH86" s="138"/>
      <c r="GBI86" s="138"/>
      <c r="GBJ86" s="138"/>
      <c r="GBK86" s="138"/>
      <c r="GBL86" s="138"/>
      <c r="GBM86" s="138"/>
      <c r="GBN86" s="138"/>
      <c r="GBO86" s="138"/>
      <c r="GBP86" s="138"/>
      <c r="GBQ86" s="138"/>
      <c r="GBR86" s="138"/>
      <c r="GBS86" s="138"/>
      <c r="GBT86" s="138"/>
      <c r="GBU86" s="138"/>
      <c r="GBV86" s="138"/>
      <c r="GBW86" s="138"/>
      <c r="GBX86" s="138"/>
      <c r="GBY86" s="138"/>
      <c r="GBZ86" s="138"/>
      <c r="GCA86" s="138"/>
      <c r="GCB86" s="138"/>
      <c r="GCC86" s="138"/>
      <c r="GCD86" s="138"/>
      <c r="GCE86" s="138"/>
      <c r="GCF86" s="138"/>
      <c r="GCG86" s="138"/>
      <c r="GCH86" s="138"/>
      <c r="GCI86" s="138"/>
      <c r="GCJ86" s="138"/>
      <c r="GCK86" s="138"/>
      <c r="GCL86" s="138"/>
      <c r="GCM86" s="138"/>
      <c r="GCN86" s="138"/>
      <c r="GCO86" s="138"/>
      <c r="GCP86" s="138"/>
      <c r="GCQ86" s="138"/>
      <c r="GCR86" s="138"/>
      <c r="GCS86" s="138"/>
      <c r="GCT86" s="138"/>
      <c r="GCU86" s="138"/>
      <c r="GCV86" s="138"/>
      <c r="GCW86" s="138"/>
      <c r="GCX86" s="138"/>
      <c r="GCY86" s="138"/>
      <c r="GCZ86" s="138"/>
      <c r="GDA86" s="138"/>
      <c r="GDB86" s="138"/>
      <c r="GDC86" s="138"/>
      <c r="GDD86" s="138"/>
      <c r="GDE86" s="138"/>
      <c r="GDF86" s="138"/>
      <c r="GDG86" s="138"/>
      <c r="GDH86" s="138"/>
      <c r="GDI86" s="138"/>
      <c r="GDJ86" s="138"/>
      <c r="GDK86" s="138"/>
      <c r="GDL86" s="138"/>
      <c r="GDM86" s="138"/>
      <c r="GDN86" s="138"/>
      <c r="GDO86" s="138"/>
      <c r="GDP86" s="138"/>
      <c r="GDQ86" s="138"/>
      <c r="GDR86" s="138"/>
      <c r="GDS86" s="138"/>
      <c r="GDT86" s="138"/>
      <c r="GDU86" s="138"/>
      <c r="GDV86" s="138"/>
      <c r="GDW86" s="138"/>
      <c r="GDX86" s="138"/>
      <c r="GDY86" s="138"/>
      <c r="GDZ86" s="138"/>
      <c r="GEA86" s="138"/>
      <c r="GEB86" s="138"/>
      <c r="GEC86" s="138"/>
      <c r="GED86" s="138"/>
      <c r="GEE86" s="138"/>
      <c r="GEF86" s="138"/>
      <c r="GEG86" s="138"/>
      <c r="GEH86" s="138"/>
      <c r="GEI86" s="138"/>
      <c r="GEJ86" s="138"/>
      <c r="GEK86" s="138"/>
      <c r="GEL86" s="138"/>
      <c r="GEM86" s="138"/>
      <c r="GEN86" s="138"/>
      <c r="GEO86" s="138"/>
      <c r="GEP86" s="138"/>
      <c r="GEQ86" s="138"/>
      <c r="GER86" s="138"/>
      <c r="GES86" s="138"/>
      <c r="GET86" s="138"/>
      <c r="GEU86" s="138"/>
      <c r="GEV86" s="138"/>
      <c r="GEW86" s="138"/>
      <c r="GEX86" s="138"/>
      <c r="GEY86" s="138"/>
      <c r="GEZ86" s="138"/>
      <c r="GFA86" s="138"/>
      <c r="GFB86" s="138"/>
      <c r="GFC86" s="138"/>
      <c r="GFD86" s="138"/>
      <c r="GFE86" s="138"/>
      <c r="GFF86" s="138"/>
      <c r="GFG86" s="138"/>
      <c r="GFH86" s="138"/>
      <c r="GFI86" s="138"/>
      <c r="GFJ86" s="138"/>
      <c r="GFK86" s="138"/>
      <c r="GFL86" s="138"/>
      <c r="GFM86" s="138"/>
      <c r="GFN86" s="138"/>
      <c r="GFO86" s="138"/>
      <c r="GFP86" s="138"/>
      <c r="GFQ86" s="138"/>
      <c r="GFR86" s="138"/>
      <c r="GFS86" s="138"/>
      <c r="GFT86" s="138"/>
      <c r="GFU86" s="138"/>
      <c r="GFV86" s="138"/>
      <c r="GFW86" s="138"/>
      <c r="GFX86" s="138"/>
      <c r="GFY86" s="138"/>
      <c r="GFZ86" s="138"/>
      <c r="GGA86" s="138"/>
      <c r="GGB86" s="138"/>
      <c r="GGC86" s="138"/>
      <c r="GGD86" s="138"/>
      <c r="GGE86" s="138"/>
      <c r="GGF86" s="138"/>
      <c r="GGG86" s="138"/>
      <c r="GGH86" s="138"/>
      <c r="GGI86" s="138"/>
      <c r="GGJ86" s="138"/>
      <c r="GGK86" s="138"/>
      <c r="GGL86" s="138"/>
      <c r="GGM86" s="138"/>
      <c r="GGN86" s="138"/>
      <c r="GGO86" s="138"/>
      <c r="GGP86" s="138"/>
      <c r="GGQ86" s="138"/>
      <c r="GGR86" s="138"/>
      <c r="GGS86" s="138"/>
      <c r="GGT86" s="138"/>
      <c r="GGU86" s="138"/>
      <c r="GGV86" s="138"/>
      <c r="GGW86" s="138"/>
      <c r="GGX86" s="138"/>
      <c r="GGY86" s="138"/>
      <c r="GGZ86" s="138"/>
      <c r="GHA86" s="138"/>
      <c r="GHB86" s="138"/>
      <c r="GHC86" s="138"/>
      <c r="GHD86" s="138"/>
      <c r="GHE86" s="138"/>
      <c r="GHF86" s="138"/>
      <c r="GHG86" s="138"/>
      <c r="GHH86" s="138"/>
      <c r="GHI86" s="138"/>
      <c r="GHJ86" s="138"/>
      <c r="GHK86" s="138"/>
      <c r="GHL86" s="138"/>
      <c r="GHM86" s="138"/>
      <c r="GHN86" s="138"/>
      <c r="GHO86" s="138"/>
      <c r="GHP86" s="138"/>
      <c r="GHQ86" s="138"/>
      <c r="GHR86" s="138"/>
      <c r="GHS86" s="138"/>
      <c r="GHT86" s="138"/>
      <c r="GHU86" s="138"/>
      <c r="GHV86" s="138"/>
      <c r="GHW86" s="138"/>
      <c r="GHX86" s="138"/>
      <c r="GHY86" s="138"/>
      <c r="GHZ86" s="138"/>
      <c r="GIA86" s="138"/>
      <c r="GIB86" s="138"/>
      <c r="GIC86" s="138"/>
      <c r="GID86" s="138"/>
      <c r="GIE86" s="138"/>
      <c r="GIF86" s="138"/>
      <c r="GIG86" s="138"/>
      <c r="GIH86" s="138"/>
      <c r="GII86" s="138"/>
      <c r="GIJ86" s="138"/>
      <c r="GIK86" s="138"/>
      <c r="GIL86" s="138"/>
      <c r="GIM86" s="138"/>
      <c r="GIN86" s="138"/>
      <c r="GIO86" s="138"/>
      <c r="GIP86" s="138"/>
      <c r="GIQ86" s="138"/>
      <c r="GIR86" s="138"/>
      <c r="GIS86" s="138"/>
      <c r="GIT86" s="138"/>
      <c r="GIU86" s="138"/>
      <c r="GIV86" s="138"/>
      <c r="GIW86" s="138"/>
      <c r="GIX86" s="138"/>
      <c r="GIY86" s="138"/>
      <c r="GIZ86" s="138"/>
      <c r="GJA86" s="138"/>
      <c r="GJB86" s="138"/>
      <c r="GJC86" s="138"/>
      <c r="GJD86" s="138"/>
      <c r="GJE86" s="138"/>
      <c r="GJF86" s="138"/>
      <c r="GJG86" s="138"/>
      <c r="GJH86" s="138"/>
      <c r="GJI86" s="138"/>
      <c r="GJJ86" s="138"/>
      <c r="GJK86" s="138"/>
      <c r="GJL86" s="138"/>
      <c r="GJM86" s="138"/>
      <c r="GJN86" s="138"/>
      <c r="GJO86" s="138"/>
      <c r="GJP86" s="138"/>
      <c r="GJQ86" s="138"/>
      <c r="GJR86" s="138"/>
      <c r="GJS86" s="138"/>
      <c r="GJT86" s="138"/>
      <c r="GJU86" s="138"/>
      <c r="GJV86" s="138"/>
      <c r="GJW86" s="138"/>
      <c r="GJX86" s="138"/>
      <c r="GJY86" s="138"/>
      <c r="GJZ86" s="138"/>
      <c r="GKA86" s="138"/>
      <c r="GKB86" s="138"/>
      <c r="GKC86" s="138"/>
      <c r="GKD86" s="138"/>
      <c r="GKE86" s="138"/>
      <c r="GKF86" s="138"/>
      <c r="GKG86" s="138"/>
      <c r="GKH86" s="138"/>
      <c r="GKI86" s="138"/>
      <c r="GKJ86" s="138"/>
      <c r="GKK86" s="138"/>
      <c r="GKL86" s="138"/>
      <c r="GKM86" s="138"/>
      <c r="GKN86" s="138"/>
      <c r="GKO86" s="138"/>
      <c r="GKP86" s="138"/>
      <c r="GKQ86" s="138"/>
      <c r="GKR86" s="138"/>
      <c r="GKS86" s="138"/>
      <c r="GKT86" s="138"/>
      <c r="GKU86" s="138"/>
      <c r="GKV86" s="138"/>
      <c r="GKW86" s="138"/>
      <c r="GKX86" s="138"/>
      <c r="GKY86" s="138"/>
      <c r="GKZ86" s="138"/>
      <c r="GLA86" s="138"/>
      <c r="GLB86" s="138"/>
      <c r="GLC86" s="138"/>
      <c r="GLD86" s="138"/>
      <c r="GLE86" s="138"/>
      <c r="GLF86" s="138"/>
      <c r="GLG86" s="138"/>
      <c r="GLH86" s="138"/>
      <c r="GLI86" s="138"/>
      <c r="GLJ86" s="138"/>
      <c r="GLK86" s="138"/>
      <c r="GLL86" s="138"/>
      <c r="GLM86" s="138"/>
      <c r="GLN86" s="138"/>
      <c r="GLO86" s="138"/>
      <c r="GLP86" s="138"/>
      <c r="GLQ86" s="138"/>
      <c r="GLR86" s="138"/>
      <c r="GLS86" s="138"/>
      <c r="GLT86" s="138"/>
      <c r="GLU86" s="138"/>
      <c r="GLV86" s="138"/>
      <c r="GLW86" s="138"/>
      <c r="GLX86" s="138"/>
      <c r="GLY86" s="138"/>
      <c r="GLZ86" s="138"/>
      <c r="GMA86" s="138"/>
      <c r="GMB86" s="138"/>
      <c r="GMC86" s="138"/>
      <c r="GMD86" s="138"/>
      <c r="GME86" s="138"/>
      <c r="GMF86" s="138"/>
      <c r="GMG86" s="138"/>
      <c r="GMH86" s="138"/>
      <c r="GMI86" s="138"/>
      <c r="GMJ86" s="138"/>
      <c r="GMK86" s="138"/>
      <c r="GML86" s="138"/>
      <c r="GMM86" s="138"/>
      <c r="GMN86" s="138"/>
      <c r="GMO86" s="138"/>
      <c r="GMP86" s="138"/>
      <c r="GMQ86" s="138"/>
      <c r="GMR86" s="138"/>
      <c r="GMS86" s="138"/>
      <c r="GMT86" s="138"/>
      <c r="GMU86" s="138"/>
      <c r="GMV86" s="138"/>
      <c r="GMW86" s="138"/>
      <c r="GMX86" s="138"/>
      <c r="GMY86" s="138"/>
      <c r="GMZ86" s="138"/>
      <c r="GNA86" s="138"/>
      <c r="GNB86" s="138"/>
      <c r="GNC86" s="138"/>
      <c r="GND86" s="138"/>
      <c r="GNE86" s="138"/>
      <c r="GNF86" s="138"/>
      <c r="GNG86" s="138"/>
      <c r="GNH86" s="138"/>
      <c r="GNI86" s="138"/>
      <c r="GNJ86" s="138"/>
      <c r="GNK86" s="138"/>
      <c r="GNL86" s="138"/>
      <c r="GNM86" s="138"/>
      <c r="GNN86" s="138"/>
      <c r="GNO86" s="138"/>
      <c r="GNP86" s="138"/>
      <c r="GNQ86" s="138"/>
      <c r="GNR86" s="138"/>
      <c r="GNS86" s="138"/>
      <c r="GNT86" s="138"/>
      <c r="GNU86" s="138"/>
      <c r="GNV86" s="138"/>
      <c r="GNW86" s="138"/>
      <c r="GNX86" s="138"/>
      <c r="GNY86" s="138"/>
      <c r="GNZ86" s="138"/>
      <c r="GOA86" s="138"/>
      <c r="GOB86" s="138"/>
      <c r="GOC86" s="138"/>
      <c r="GOD86" s="138"/>
      <c r="GOE86" s="138"/>
      <c r="GOF86" s="138"/>
      <c r="GOG86" s="138"/>
      <c r="GOH86" s="138"/>
      <c r="GOI86" s="138"/>
      <c r="GOJ86" s="138"/>
      <c r="GOK86" s="138"/>
      <c r="GOL86" s="138"/>
      <c r="GOM86" s="138"/>
      <c r="GON86" s="138"/>
      <c r="GOO86" s="138"/>
      <c r="GOP86" s="138"/>
      <c r="GOQ86" s="138"/>
      <c r="GOR86" s="138"/>
      <c r="GOS86" s="138"/>
      <c r="GOT86" s="138"/>
      <c r="GOU86" s="138"/>
      <c r="GOV86" s="138"/>
      <c r="GOW86" s="138"/>
      <c r="GOX86" s="138"/>
      <c r="GOY86" s="138"/>
      <c r="GOZ86" s="138"/>
      <c r="GPA86" s="138"/>
      <c r="GPB86" s="138"/>
      <c r="GPC86" s="138"/>
      <c r="GPD86" s="138"/>
      <c r="GPE86" s="138"/>
      <c r="GPF86" s="138"/>
      <c r="GPG86" s="138"/>
      <c r="GPH86" s="138"/>
      <c r="GPI86" s="138"/>
      <c r="GPJ86" s="138"/>
      <c r="GPK86" s="138"/>
      <c r="GPL86" s="138"/>
      <c r="GPM86" s="138"/>
      <c r="GPN86" s="138"/>
      <c r="GPO86" s="138"/>
      <c r="GPP86" s="138"/>
      <c r="GPQ86" s="138"/>
      <c r="GPR86" s="138"/>
      <c r="GPS86" s="138"/>
      <c r="GPT86" s="138"/>
      <c r="GPU86" s="138"/>
      <c r="GPV86" s="138"/>
      <c r="GPW86" s="138"/>
      <c r="GPX86" s="138"/>
      <c r="GPY86" s="138"/>
      <c r="GPZ86" s="138"/>
      <c r="GQA86" s="138"/>
      <c r="GQB86" s="138"/>
      <c r="GQC86" s="138"/>
      <c r="GQD86" s="138"/>
      <c r="GQE86" s="138"/>
      <c r="GQF86" s="138"/>
      <c r="GQG86" s="138"/>
      <c r="GQH86" s="138"/>
      <c r="GQI86" s="138"/>
      <c r="GQJ86" s="138"/>
      <c r="GQK86" s="138"/>
      <c r="GQL86" s="138"/>
      <c r="GQM86" s="138"/>
      <c r="GQN86" s="138"/>
      <c r="GQO86" s="138"/>
      <c r="GQP86" s="138"/>
      <c r="GQQ86" s="138"/>
      <c r="GQR86" s="138"/>
      <c r="GQS86" s="138"/>
      <c r="GQT86" s="138"/>
      <c r="GQU86" s="138"/>
      <c r="GQV86" s="138"/>
      <c r="GQW86" s="138"/>
      <c r="GQX86" s="138"/>
      <c r="GQY86" s="138"/>
      <c r="GQZ86" s="138"/>
      <c r="GRA86" s="138"/>
      <c r="GRB86" s="138"/>
      <c r="GRC86" s="138"/>
      <c r="GRD86" s="138"/>
      <c r="GRE86" s="138"/>
      <c r="GRF86" s="138"/>
      <c r="GRG86" s="138"/>
      <c r="GRH86" s="138"/>
      <c r="GRI86" s="138"/>
      <c r="GRJ86" s="138"/>
      <c r="GRK86" s="138"/>
      <c r="GRL86" s="138"/>
      <c r="GRM86" s="138"/>
      <c r="GRN86" s="138"/>
      <c r="GRO86" s="138"/>
      <c r="GRP86" s="138"/>
      <c r="GRQ86" s="138"/>
      <c r="GRR86" s="138"/>
      <c r="GRS86" s="138"/>
      <c r="GRT86" s="138"/>
      <c r="GRU86" s="138"/>
      <c r="GRV86" s="138"/>
      <c r="GRW86" s="138"/>
      <c r="GRX86" s="138"/>
      <c r="GRY86" s="138"/>
      <c r="GRZ86" s="138"/>
      <c r="GSA86" s="138"/>
      <c r="GSB86" s="138"/>
      <c r="GSC86" s="138"/>
      <c r="GSD86" s="138"/>
      <c r="GSE86" s="138"/>
      <c r="GSF86" s="138"/>
      <c r="GSG86" s="138"/>
      <c r="GSH86" s="138"/>
      <c r="GSI86" s="138"/>
      <c r="GSJ86" s="138"/>
      <c r="GSK86" s="138"/>
      <c r="GSL86" s="138"/>
      <c r="GSM86" s="138"/>
      <c r="GSN86" s="138"/>
      <c r="GSO86" s="138"/>
      <c r="GSP86" s="138"/>
      <c r="GSQ86" s="138"/>
      <c r="GSR86" s="138"/>
      <c r="GSS86" s="138"/>
      <c r="GST86" s="138"/>
      <c r="GSU86" s="138"/>
      <c r="GSV86" s="138"/>
      <c r="GSW86" s="138"/>
      <c r="GSX86" s="138"/>
      <c r="GSY86" s="138"/>
      <c r="GSZ86" s="138"/>
      <c r="GTA86" s="138"/>
      <c r="GTB86" s="138"/>
      <c r="GTC86" s="138"/>
      <c r="GTD86" s="138"/>
      <c r="GTE86" s="138"/>
      <c r="GTF86" s="138"/>
      <c r="GTG86" s="138"/>
      <c r="GTH86" s="138"/>
      <c r="GTI86" s="138"/>
      <c r="GTJ86" s="138"/>
      <c r="GTK86" s="138"/>
      <c r="GTL86" s="138"/>
      <c r="GTM86" s="138"/>
      <c r="GTN86" s="138"/>
      <c r="GTO86" s="138"/>
      <c r="GTP86" s="138"/>
      <c r="GTQ86" s="138"/>
      <c r="GTR86" s="138"/>
      <c r="GTS86" s="138"/>
      <c r="GTT86" s="138"/>
      <c r="GTU86" s="138"/>
      <c r="GTV86" s="138"/>
      <c r="GTW86" s="138"/>
      <c r="GTX86" s="138"/>
      <c r="GTY86" s="138"/>
      <c r="GTZ86" s="138"/>
      <c r="GUA86" s="138"/>
      <c r="GUB86" s="138"/>
      <c r="GUC86" s="138"/>
      <c r="GUD86" s="138"/>
      <c r="GUE86" s="138"/>
      <c r="GUF86" s="138"/>
      <c r="GUG86" s="138"/>
      <c r="GUH86" s="138"/>
      <c r="GUI86" s="138"/>
      <c r="GUJ86" s="138"/>
      <c r="GUK86" s="138"/>
      <c r="GUL86" s="138"/>
      <c r="GUM86" s="138"/>
      <c r="GUN86" s="138"/>
      <c r="GUO86" s="138"/>
      <c r="GUP86" s="138"/>
      <c r="GUQ86" s="138"/>
      <c r="GUR86" s="138"/>
      <c r="GUS86" s="138"/>
      <c r="GUT86" s="138"/>
      <c r="GUU86" s="138"/>
      <c r="GUV86" s="138"/>
      <c r="GUW86" s="138"/>
      <c r="GUX86" s="138"/>
      <c r="GUY86" s="138"/>
      <c r="GUZ86" s="138"/>
      <c r="GVA86" s="138"/>
      <c r="GVB86" s="138"/>
      <c r="GVC86" s="138"/>
      <c r="GVD86" s="138"/>
      <c r="GVE86" s="138"/>
      <c r="GVF86" s="138"/>
      <c r="GVG86" s="138"/>
      <c r="GVH86" s="138"/>
      <c r="GVI86" s="138"/>
      <c r="GVJ86" s="138"/>
      <c r="GVK86" s="138"/>
      <c r="GVL86" s="138"/>
      <c r="GVM86" s="138"/>
      <c r="GVN86" s="138"/>
      <c r="GVO86" s="138"/>
      <c r="GVP86" s="138"/>
      <c r="GVQ86" s="138"/>
      <c r="GVR86" s="138"/>
      <c r="GVS86" s="138"/>
      <c r="GVT86" s="138"/>
      <c r="GVU86" s="138"/>
      <c r="GVV86" s="138"/>
      <c r="GVW86" s="138"/>
      <c r="GVX86" s="138"/>
      <c r="GVY86" s="138"/>
      <c r="GVZ86" s="138"/>
      <c r="GWA86" s="138"/>
      <c r="GWB86" s="138"/>
      <c r="GWC86" s="138"/>
      <c r="GWD86" s="138"/>
      <c r="GWE86" s="138"/>
      <c r="GWF86" s="138"/>
      <c r="GWG86" s="138"/>
      <c r="GWH86" s="138"/>
      <c r="GWI86" s="138"/>
      <c r="GWJ86" s="138"/>
      <c r="GWK86" s="138"/>
      <c r="GWL86" s="138"/>
      <c r="GWM86" s="138"/>
      <c r="GWN86" s="138"/>
      <c r="GWO86" s="138"/>
      <c r="GWP86" s="138"/>
      <c r="GWQ86" s="138"/>
      <c r="GWR86" s="138"/>
      <c r="GWS86" s="138"/>
      <c r="GWT86" s="138"/>
      <c r="GWU86" s="138"/>
      <c r="GWV86" s="138"/>
      <c r="GWW86" s="138"/>
      <c r="GWX86" s="138"/>
      <c r="GWY86" s="138"/>
      <c r="GWZ86" s="138"/>
      <c r="GXA86" s="138"/>
      <c r="GXB86" s="138"/>
      <c r="GXC86" s="138"/>
      <c r="GXD86" s="138"/>
      <c r="GXE86" s="138"/>
      <c r="GXF86" s="138"/>
      <c r="GXG86" s="138"/>
      <c r="GXH86" s="138"/>
      <c r="GXI86" s="138"/>
      <c r="GXJ86" s="138"/>
      <c r="GXK86" s="138"/>
      <c r="GXL86" s="138"/>
      <c r="GXM86" s="138"/>
      <c r="GXN86" s="138"/>
      <c r="GXO86" s="138"/>
      <c r="GXP86" s="138"/>
      <c r="GXQ86" s="138"/>
      <c r="GXR86" s="138"/>
      <c r="GXS86" s="138"/>
      <c r="GXT86" s="138"/>
      <c r="GXU86" s="138"/>
      <c r="GXV86" s="138"/>
      <c r="GXW86" s="138"/>
      <c r="GXX86" s="138"/>
      <c r="GXY86" s="138"/>
      <c r="GXZ86" s="138"/>
      <c r="GYA86" s="138"/>
      <c r="GYB86" s="138"/>
      <c r="GYC86" s="138"/>
      <c r="GYD86" s="138"/>
      <c r="GYE86" s="138"/>
      <c r="GYF86" s="138"/>
      <c r="GYG86" s="138"/>
      <c r="GYH86" s="138"/>
      <c r="GYI86" s="138"/>
      <c r="GYJ86" s="138"/>
      <c r="GYK86" s="138"/>
      <c r="GYL86" s="138"/>
      <c r="GYM86" s="138"/>
      <c r="GYN86" s="138"/>
      <c r="GYO86" s="138"/>
      <c r="GYP86" s="138"/>
      <c r="GYQ86" s="138"/>
      <c r="GYR86" s="138"/>
      <c r="GYS86" s="138"/>
      <c r="GYT86" s="138"/>
      <c r="GYU86" s="138"/>
      <c r="GYV86" s="138"/>
      <c r="GYW86" s="138"/>
      <c r="GYX86" s="138"/>
      <c r="GYY86" s="138"/>
      <c r="GYZ86" s="138"/>
      <c r="GZA86" s="138"/>
      <c r="GZB86" s="138"/>
      <c r="GZC86" s="138"/>
      <c r="GZD86" s="138"/>
      <c r="GZE86" s="138"/>
      <c r="GZF86" s="138"/>
      <c r="GZG86" s="138"/>
      <c r="GZH86" s="138"/>
      <c r="GZI86" s="138"/>
      <c r="GZJ86" s="138"/>
      <c r="GZK86" s="138"/>
      <c r="GZL86" s="138"/>
      <c r="GZM86" s="138"/>
      <c r="GZN86" s="138"/>
      <c r="GZO86" s="138"/>
      <c r="GZP86" s="138"/>
      <c r="GZQ86" s="138"/>
      <c r="GZR86" s="138"/>
      <c r="GZS86" s="138"/>
      <c r="GZT86" s="138"/>
      <c r="GZU86" s="138"/>
      <c r="GZV86" s="138"/>
      <c r="GZW86" s="138"/>
      <c r="GZX86" s="138"/>
      <c r="GZY86" s="138"/>
      <c r="GZZ86" s="138"/>
      <c r="HAA86" s="138"/>
      <c r="HAB86" s="138"/>
      <c r="HAC86" s="138"/>
      <c r="HAD86" s="138"/>
      <c r="HAE86" s="138"/>
      <c r="HAF86" s="138"/>
      <c r="HAG86" s="138"/>
      <c r="HAH86" s="138"/>
      <c r="HAI86" s="138"/>
      <c r="HAJ86" s="138"/>
      <c r="HAK86" s="138"/>
      <c r="HAL86" s="138"/>
      <c r="HAM86" s="138"/>
      <c r="HAN86" s="138"/>
      <c r="HAO86" s="138"/>
      <c r="HAP86" s="138"/>
      <c r="HAQ86" s="138"/>
      <c r="HAR86" s="138"/>
      <c r="HAS86" s="138"/>
      <c r="HAT86" s="138"/>
      <c r="HAU86" s="138"/>
      <c r="HAV86" s="138"/>
      <c r="HAW86" s="138"/>
      <c r="HAX86" s="138"/>
      <c r="HAY86" s="138"/>
      <c r="HAZ86" s="138"/>
      <c r="HBA86" s="138"/>
      <c r="HBB86" s="138"/>
      <c r="HBC86" s="138"/>
      <c r="HBD86" s="138"/>
      <c r="HBE86" s="138"/>
      <c r="HBF86" s="138"/>
      <c r="HBG86" s="138"/>
      <c r="HBH86" s="138"/>
      <c r="HBI86" s="138"/>
      <c r="HBJ86" s="138"/>
      <c r="HBK86" s="138"/>
      <c r="HBL86" s="138"/>
      <c r="HBM86" s="138"/>
      <c r="HBN86" s="138"/>
      <c r="HBO86" s="138"/>
      <c r="HBP86" s="138"/>
      <c r="HBQ86" s="138"/>
      <c r="HBR86" s="138"/>
      <c r="HBS86" s="138"/>
      <c r="HBT86" s="138"/>
      <c r="HBU86" s="138"/>
      <c r="HBV86" s="138"/>
      <c r="HBW86" s="138"/>
      <c r="HBX86" s="138"/>
      <c r="HBY86" s="138"/>
      <c r="HBZ86" s="138"/>
      <c r="HCA86" s="138"/>
      <c r="HCB86" s="138"/>
      <c r="HCC86" s="138"/>
      <c r="HCD86" s="138"/>
      <c r="HCE86" s="138"/>
      <c r="HCF86" s="138"/>
      <c r="HCG86" s="138"/>
      <c r="HCH86" s="138"/>
      <c r="HCI86" s="138"/>
      <c r="HCJ86" s="138"/>
      <c r="HCK86" s="138"/>
      <c r="HCL86" s="138"/>
      <c r="HCM86" s="138"/>
      <c r="HCN86" s="138"/>
      <c r="HCO86" s="138"/>
      <c r="HCP86" s="138"/>
      <c r="HCQ86" s="138"/>
      <c r="HCR86" s="138"/>
      <c r="HCS86" s="138"/>
      <c r="HCT86" s="138"/>
      <c r="HCU86" s="138"/>
      <c r="HCV86" s="138"/>
      <c r="HCW86" s="138"/>
      <c r="HCX86" s="138"/>
      <c r="HCY86" s="138"/>
      <c r="HCZ86" s="138"/>
      <c r="HDA86" s="138"/>
      <c r="HDB86" s="138"/>
      <c r="HDC86" s="138"/>
      <c r="HDD86" s="138"/>
      <c r="HDE86" s="138"/>
      <c r="HDF86" s="138"/>
      <c r="HDG86" s="138"/>
      <c r="HDH86" s="138"/>
      <c r="HDI86" s="138"/>
      <c r="HDJ86" s="138"/>
      <c r="HDK86" s="138"/>
      <c r="HDL86" s="138"/>
      <c r="HDM86" s="138"/>
      <c r="HDN86" s="138"/>
      <c r="HDO86" s="138"/>
      <c r="HDP86" s="138"/>
      <c r="HDQ86" s="138"/>
      <c r="HDR86" s="138"/>
      <c r="HDS86" s="138"/>
      <c r="HDT86" s="138"/>
      <c r="HDU86" s="138"/>
      <c r="HDV86" s="138"/>
      <c r="HDW86" s="138"/>
      <c r="HDX86" s="138"/>
      <c r="HDY86" s="138"/>
      <c r="HDZ86" s="138"/>
      <c r="HEA86" s="138"/>
      <c r="HEB86" s="138"/>
      <c r="HEC86" s="138"/>
      <c r="HED86" s="138"/>
      <c r="HEE86" s="138"/>
      <c r="HEF86" s="138"/>
      <c r="HEG86" s="138"/>
      <c r="HEH86" s="138"/>
      <c r="HEI86" s="138"/>
      <c r="HEJ86" s="138"/>
      <c r="HEK86" s="138"/>
      <c r="HEL86" s="138"/>
      <c r="HEM86" s="138"/>
      <c r="HEN86" s="138"/>
      <c r="HEO86" s="138"/>
      <c r="HEP86" s="138"/>
      <c r="HEQ86" s="138"/>
      <c r="HER86" s="138"/>
      <c r="HES86" s="138"/>
      <c r="HET86" s="138"/>
      <c r="HEU86" s="138"/>
      <c r="HEV86" s="138"/>
      <c r="HEW86" s="138"/>
      <c r="HEX86" s="138"/>
      <c r="HEY86" s="138"/>
      <c r="HEZ86" s="138"/>
      <c r="HFA86" s="138"/>
      <c r="HFB86" s="138"/>
      <c r="HFC86" s="138"/>
      <c r="HFD86" s="138"/>
      <c r="HFE86" s="138"/>
      <c r="HFF86" s="138"/>
      <c r="HFG86" s="138"/>
      <c r="HFH86" s="138"/>
      <c r="HFI86" s="138"/>
      <c r="HFJ86" s="138"/>
      <c r="HFK86" s="138"/>
      <c r="HFL86" s="138"/>
      <c r="HFM86" s="138"/>
      <c r="HFN86" s="138"/>
      <c r="HFO86" s="138"/>
      <c r="HFP86" s="138"/>
      <c r="HFQ86" s="138"/>
      <c r="HFR86" s="138"/>
      <c r="HFS86" s="138"/>
      <c r="HFT86" s="138"/>
      <c r="HFU86" s="138"/>
      <c r="HFV86" s="138"/>
      <c r="HFW86" s="138"/>
      <c r="HFX86" s="138"/>
      <c r="HFY86" s="138"/>
      <c r="HFZ86" s="138"/>
      <c r="HGA86" s="138"/>
      <c r="HGB86" s="138"/>
      <c r="HGC86" s="138"/>
      <c r="HGD86" s="138"/>
      <c r="HGE86" s="138"/>
      <c r="HGF86" s="138"/>
      <c r="HGG86" s="138"/>
      <c r="HGH86" s="138"/>
      <c r="HGI86" s="138"/>
      <c r="HGJ86" s="138"/>
      <c r="HGK86" s="138"/>
      <c r="HGL86" s="138"/>
      <c r="HGM86" s="138"/>
      <c r="HGN86" s="138"/>
      <c r="HGO86" s="138"/>
      <c r="HGP86" s="138"/>
      <c r="HGQ86" s="138"/>
      <c r="HGR86" s="138"/>
      <c r="HGS86" s="138"/>
      <c r="HGT86" s="138"/>
      <c r="HGU86" s="138"/>
      <c r="HGV86" s="138"/>
      <c r="HGW86" s="138"/>
      <c r="HGX86" s="138"/>
      <c r="HGY86" s="138"/>
      <c r="HGZ86" s="138"/>
      <c r="HHA86" s="138"/>
      <c r="HHB86" s="138"/>
      <c r="HHC86" s="138"/>
      <c r="HHD86" s="138"/>
      <c r="HHE86" s="138"/>
      <c r="HHF86" s="138"/>
      <c r="HHG86" s="138"/>
      <c r="HHH86" s="138"/>
      <c r="HHI86" s="138"/>
      <c r="HHJ86" s="138"/>
      <c r="HHK86" s="138"/>
      <c r="HHL86" s="138"/>
      <c r="HHM86" s="138"/>
      <c r="HHN86" s="138"/>
      <c r="HHO86" s="138"/>
      <c r="HHP86" s="138"/>
      <c r="HHQ86" s="138"/>
      <c r="HHR86" s="138"/>
      <c r="HHS86" s="138"/>
      <c r="HHT86" s="138"/>
      <c r="HHU86" s="138"/>
      <c r="HHV86" s="138"/>
      <c r="HHW86" s="138"/>
      <c r="HHX86" s="138"/>
      <c r="HHY86" s="138"/>
      <c r="HHZ86" s="138"/>
      <c r="HIA86" s="138"/>
      <c r="HIB86" s="138"/>
      <c r="HIC86" s="138"/>
      <c r="HID86" s="138"/>
      <c r="HIE86" s="138"/>
      <c r="HIF86" s="138"/>
      <c r="HIG86" s="138"/>
      <c r="HIH86" s="138"/>
      <c r="HII86" s="138"/>
      <c r="HIJ86" s="138"/>
      <c r="HIK86" s="138"/>
      <c r="HIL86" s="138"/>
      <c r="HIM86" s="138"/>
      <c r="HIN86" s="138"/>
      <c r="HIO86" s="138"/>
      <c r="HIP86" s="138"/>
      <c r="HIQ86" s="138"/>
      <c r="HIR86" s="138"/>
      <c r="HIS86" s="138"/>
      <c r="HIT86" s="138"/>
      <c r="HIU86" s="138"/>
      <c r="HIV86" s="138"/>
      <c r="HIW86" s="138"/>
      <c r="HIX86" s="138"/>
      <c r="HIY86" s="138"/>
      <c r="HIZ86" s="138"/>
      <c r="HJA86" s="138"/>
      <c r="HJB86" s="138"/>
      <c r="HJC86" s="138"/>
      <c r="HJD86" s="138"/>
      <c r="HJE86" s="138"/>
      <c r="HJF86" s="138"/>
      <c r="HJG86" s="138"/>
      <c r="HJH86" s="138"/>
      <c r="HJI86" s="138"/>
      <c r="HJJ86" s="138"/>
      <c r="HJK86" s="138"/>
      <c r="HJL86" s="138"/>
      <c r="HJM86" s="138"/>
      <c r="HJN86" s="138"/>
      <c r="HJO86" s="138"/>
      <c r="HJP86" s="138"/>
      <c r="HJQ86" s="138"/>
      <c r="HJR86" s="138"/>
      <c r="HJS86" s="138"/>
      <c r="HJT86" s="138"/>
      <c r="HJU86" s="138"/>
      <c r="HJV86" s="138"/>
      <c r="HJW86" s="138"/>
      <c r="HJX86" s="138"/>
      <c r="HJY86" s="138"/>
      <c r="HJZ86" s="138"/>
      <c r="HKA86" s="138"/>
      <c r="HKB86" s="138"/>
      <c r="HKC86" s="138"/>
      <c r="HKD86" s="138"/>
      <c r="HKE86" s="138"/>
      <c r="HKF86" s="138"/>
      <c r="HKG86" s="138"/>
      <c r="HKH86" s="138"/>
      <c r="HKI86" s="138"/>
      <c r="HKJ86" s="138"/>
      <c r="HKK86" s="138"/>
      <c r="HKL86" s="138"/>
      <c r="HKM86" s="138"/>
      <c r="HKN86" s="138"/>
      <c r="HKO86" s="138"/>
      <c r="HKP86" s="138"/>
      <c r="HKQ86" s="138"/>
      <c r="HKR86" s="138"/>
      <c r="HKS86" s="138"/>
      <c r="HKT86" s="138"/>
      <c r="HKU86" s="138"/>
      <c r="HKV86" s="138"/>
      <c r="HKW86" s="138"/>
      <c r="HKX86" s="138"/>
      <c r="HKY86" s="138"/>
      <c r="HKZ86" s="138"/>
      <c r="HLA86" s="138"/>
      <c r="HLB86" s="138"/>
      <c r="HLC86" s="138"/>
      <c r="HLD86" s="138"/>
      <c r="HLE86" s="138"/>
      <c r="HLF86" s="138"/>
      <c r="HLG86" s="138"/>
      <c r="HLH86" s="138"/>
      <c r="HLI86" s="138"/>
      <c r="HLJ86" s="138"/>
      <c r="HLK86" s="138"/>
      <c r="HLL86" s="138"/>
      <c r="HLM86" s="138"/>
      <c r="HLN86" s="138"/>
      <c r="HLO86" s="138"/>
      <c r="HLP86" s="138"/>
      <c r="HLQ86" s="138"/>
      <c r="HLR86" s="138"/>
      <c r="HLS86" s="138"/>
      <c r="HLT86" s="138"/>
      <c r="HLU86" s="138"/>
      <c r="HLV86" s="138"/>
      <c r="HLW86" s="138"/>
      <c r="HLX86" s="138"/>
      <c r="HLY86" s="138"/>
      <c r="HLZ86" s="138"/>
      <c r="HMA86" s="138"/>
      <c r="HMB86" s="138"/>
      <c r="HMC86" s="138"/>
      <c r="HMD86" s="138"/>
      <c r="HME86" s="138"/>
      <c r="HMF86" s="138"/>
      <c r="HMG86" s="138"/>
      <c r="HMH86" s="138"/>
      <c r="HMI86" s="138"/>
      <c r="HMJ86" s="138"/>
      <c r="HMK86" s="138"/>
      <c r="HML86" s="138"/>
      <c r="HMM86" s="138"/>
      <c r="HMN86" s="138"/>
      <c r="HMO86" s="138"/>
      <c r="HMP86" s="138"/>
      <c r="HMQ86" s="138"/>
      <c r="HMR86" s="138"/>
      <c r="HMS86" s="138"/>
      <c r="HMT86" s="138"/>
      <c r="HMU86" s="138"/>
      <c r="HMV86" s="138"/>
      <c r="HMW86" s="138"/>
      <c r="HMX86" s="138"/>
      <c r="HMY86" s="138"/>
      <c r="HMZ86" s="138"/>
      <c r="HNA86" s="138"/>
      <c r="HNB86" s="138"/>
      <c r="HNC86" s="138"/>
      <c r="HND86" s="138"/>
      <c r="HNE86" s="138"/>
      <c r="HNF86" s="138"/>
      <c r="HNG86" s="138"/>
      <c r="HNH86" s="138"/>
      <c r="HNI86" s="138"/>
      <c r="HNJ86" s="138"/>
      <c r="HNK86" s="138"/>
      <c r="HNL86" s="138"/>
      <c r="HNM86" s="138"/>
      <c r="HNN86" s="138"/>
      <c r="HNO86" s="138"/>
      <c r="HNP86" s="138"/>
      <c r="HNQ86" s="138"/>
      <c r="HNR86" s="138"/>
      <c r="HNS86" s="138"/>
      <c r="HNT86" s="138"/>
      <c r="HNU86" s="138"/>
      <c r="HNV86" s="138"/>
      <c r="HNW86" s="138"/>
      <c r="HNX86" s="138"/>
      <c r="HNY86" s="138"/>
      <c r="HNZ86" s="138"/>
      <c r="HOA86" s="138"/>
      <c r="HOB86" s="138"/>
      <c r="HOC86" s="138"/>
      <c r="HOD86" s="138"/>
      <c r="HOE86" s="138"/>
      <c r="HOF86" s="138"/>
      <c r="HOG86" s="138"/>
      <c r="HOH86" s="138"/>
      <c r="HOI86" s="138"/>
      <c r="HOJ86" s="138"/>
      <c r="HOK86" s="138"/>
      <c r="HOL86" s="138"/>
      <c r="HOM86" s="138"/>
      <c r="HON86" s="138"/>
      <c r="HOO86" s="138"/>
      <c r="HOP86" s="138"/>
      <c r="HOQ86" s="138"/>
      <c r="HOR86" s="138"/>
      <c r="HOS86" s="138"/>
      <c r="HOT86" s="138"/>
      <c r="HOU86" s="138"/>
      <c r="HOV86" s="138"/>
      <c r="HOW86" s="138"/>
      <c r="HOX86" s="138"/>
      <c r="HOY86" s="138"/>
      <c r="HOZ86" s="138"/>
      <c r="HPA86" s="138"/>
      <c r="HPB86" s="138"/>
      <c r="HPC86" s="138"/>
      <c r="HPD86" s="138"/>
      <c r="HPE86" s="138"/>
      <c r="HPF86" s="138"/>
      <c r="HPG86" s="138"/>
      <c r="HPH86" s="138"/>
      <c r="HPI86" s="138"/>
      <c r="HPJ86" s="138"/>
      <c r="HPK86" s="138"/>
      <c r="HPL86" s="138"/>
      <c r="HPM86" s="138"/>
      <c r="HPN86" s="138"/>
      <c r="HPO86" s="138"/>
      <c r="HPP86" s="138"/>
      <c r="HPQ86" s="138"/>
      <c r="HPR86" s="138"/>
      <c r="HPS86" s="138"/>
      <c r="HPT86" s="138"/>
      <c r="HPU86" s="138"/>
      <c r="HPV86" s="138"/>
      <c r="HPW86" s="138"/>
      <c r="HPX86" s="138"/>
      <c r="HPY86" s="138"/>
      <c r="HPZ86" s="138"/>
      <c r="HQA86" s="138"/>
      <c r="HQB86" s="138"/>
      <c r="HQC86" s="138"/>
      <c r="HQD86" s="138"/>
      <c r="HQE86" s="138"/>
      <c r="HQF86" s="138"/>
      <c r="HQG86" s="138"/>
      <c r="HQH86" s="138"/>
      <c r="HQI86" s="138"/>
      <c r="HQJ86" s="138"/>
      <c r="HQK86" s="138"/>
      <c r="HQL86" s="138"/>
      <c r="HQM86" s="138"/>
      <c r="HQN86" s="138"/>
      <c r="HQO86" s="138"/>
      <c r="HQP86" s="138"/>
      <c r="HQQ86" s="138"/>
      <c r="HQR86" s="138"/>
      <c r="HQS86" s="138"/>
      <c r="HQT86" s="138"/>
      <c r="HQU86" s="138"/>
      <c r="HQV86" s="138"/>
      <c r="HQW86" s="138"/>
      <c r="HQX86" s="138"/>
      <c r="HQY86" s="138"/>
      <c r="HQZ86" s="138"/>
      <c r="HRA86" s="138"/>
      <c r="HRB86" s="138"/>
      <c r="HRC86" s="138"/>
      <c r="HRD86" s="138"/>
      <c r="HRE86" s="138"/>
      <c r="HRF86" s="138"/>
      <c r="HRG86" s="138"/>
      <c r="HRH86" s="138"/>
      <c r="HRI86" s="138"/>
      <c r="HRJ86" s="138"/>
      <c r="HRK86" s="138"/>
      <c r="HRL86" s="138"/>
      <c r="HRM86" s="138"/>
      <c r="HRN86" s="138"/>
      <c r="HRO86" s="138"/>
      <c r="HRP86" s="138"/>
      <c r="HRQ86" s="138"/>
      <c r="HRR86" s="138"/>
      <c r="HRS86" s="138"/>
      <c r="HRT86" s="138"/>
      <c r="HRU86" s="138"/>
      <c r="HRV86" s="138"/>
      <c r="HRW86" s="138"/>
      <c r="HRX86" s="138"/>
      <c r="HRY86" s="138"/>
      <c r="HRZ86" s="138"/>
      <c r="HSA86" s="138"/>
      <c r="HSB86" s="138"/>
      <c r="HSC86" s="138"/>
      <c r="HSD86" s="138"/>
      <c r="HSE86" s="138"/>
      <c r="HSF86" s="138"/>
      <c r="HSG86" s="138"/>
      <c r="HSH86" s="138"/>
      <c r="HSI86" s="138"/>
      <c r="HSJ86" s="138"/>
      <c r="HSK86" s="138"/>
      <c r="HSL86" s="138"/>
      <c r="HSM86" s="138"/>
      <c r="HSN86" s="138"/>
      <c r="HSO86" s="138"/>
      <c r="HSP86" s="138"/>
      <c r="HSQ86" s="138"/>
      <c r="HSR86" s="138"/>
      <c r="HSS86" s="138"/>
      <c r="HST86" s="138"/>
      <c r="HSU86" s="138"/>
      <c r="HSV86" s="138"/>
      <c r="HSW86" s="138"/>
      <c r="HSX86" s="138"/>
      <c r="HSY86" s="138"/>
      <c r="HSZ86" s="138"/>
      <c r="HTA86" s="138"/>
      <c r="HTB86" s="138"/>
      <c r="HTC86" s="138"/>
      <c r="HTD86" s="138"/>
      <c r="HTE86" s="138"/>
      <c r="HTF86" s="138"/>
      <c r="HTG86" s="138"/>
      <c r="HTH86" s="138"/>
      <c r="HTI86" s="138"/>
      <c r="HTJ86" s="138"/>
      <c r="HTK86" s="138"/>
      <c r="HTL86" s="138"/>
      <c r="HTM86" s="138"/>
      <c r="HTN86" s="138"/>
      <c r="HTO86" s="138"/>
      <c r="HTP86" s="138"/>
      <c r="HTQ86" s="138"/>
      <c r="HTR86" s="138"/>
      <c r="HTS86" s="138"/>
      <c r="HTT86" s="138"/>
      <c r="HTU86" s="138"/>
      <c r="HTV86" s="138"/>
      <c r="HTW86" s="138"/>
      <c r="HTX86" s="138"/>
      <c r="HTY86" s="138"/>
      <c r="HTZ86" s="138"/>
      <c r="HUA86" s="138"/>
      <c r="HUB86" s="138"/>
      <c r="HUC86" s="138"/>
      <c r="HUD86" s="138"/>
      <c r="HUE86" s="138"/>
      <c r="HUF86" s="138"/>
      <c r="HUG86" s="138"/>
      <c r="HUH86" s="138"/>
      <c r="HUI86" s="138"/>
      <c r="HUJ86" s="138"/>
      <c r="HUK86" s="138"/>
      <c r="HUL86" s="138"/>
      <c r="HUM86" s="138"/>
      <c r="HUN86" s="138"/>
      <c r="HUO86" s="138"/>
      <c r="HUP86" s="138"/>
      <c r="HUQ86" s="138"/>
      <c r="HUR86" s="138"/>
      <c r="HUS86" s="138"/>
      <c r="HUT86" s="138"/>
      <c r="HUU86" s="138"/>
      <c r="HUV86" s="138"/>
      <c r="HUW86" s="138"/>
      <c r="HUX86" s="138"/>
      <c r="HUY86" s="138"/>
      <c r="HUZ86" s="138"/>
      <c r="HVA86" s="138"/>
      <c r="HVB86" s="138"/>
      <c r="HVC86" s="138"/>
      <c r="HVD86" s="138"/>
      <c r="HVE86" s="138"/>
      <c r="HVF86" s="138"/>
      <c r="HVG86" s="138"/>
      <c r="HVH86" s="138"/>
      <c r="HVI86" s="138"/>
      <c r="HVJ86" s="138"/>
      <c r="HVK86" s="138"/>
      <c r="HVL86" s="138"/>
      <c r="HVM86" s="138"/>
      <c r="HVN86" s="138"/>
      <c r="HVO86" s="138"/>
      <c r="HVP86" s="138"/>
      <c r="HVQ86" s="138"/>
      <c r="HVR86" s="138"/>
      <c r="HVS86" s="138"/>
      <c r="HVT86" s="138"/>
      <c r="HVU86" s="138"/>
      <c r="HVV86" s="138"/>
      <c r="HVW86" s="138"/>
      <c r="HVX86" s="138"/>
      <c r="HVY86" s="138"/>
      <c r="HVZ86" s="138"/>
      <c r="HWA86" s="138"/>
      <c r="HWB86" s="138"/>
      <c r="HWC86" s="138"/>
      <c r="HWD86" s="138"/>
      <c r="HWE86" s="138"/>
      <c r="HWF86" s="138"/>
      <c r="HWG86" s="138"/>
      <c r="HWH86" s="138"/>
      <c r="HWI86" s="138"/>
      <c r="HWJ86" s="138"/>
      <c r="HWK86" s="138"/>
      <c r="HWL86" s="138"/>
      <c r="HWM86" s="138"/>
      <c r="HWN86" s="138"/>
      <c r="HWO86" s="138"/>
      <c r="HWP86" s="138"/>
      <c r="HWQ86" s="138"/>
      <c r="HWR86" s="138"/>
      <c r="HWS86" s="138"/>
      <c r="HWT86" s="138"/>
      <c r="HWU86" s="138"/>
      <c r="HWV86" s="138"/>
      <c r="HWW86" s="138"/>
      <c r="HWX86" s="138"/>
      <c r="HWY86" s="138"/>
      <c r="HWZ86" s="138"/>
      <c r="HXA86" s="138"/>
      <c r="HXB86" s="138"/>
      <c r="HXC86" s="138"/>
      <c r="HXD86" s="138"/>
      <c r="HXE86" s="138"/>
      <c r="HXF86" s="138"/>
      <c r="HXG86" s="138"/>
      <c r="HXH86" s="138"/>
      <c r="HXI86" s="138"/>
      <c r="HXJ86" s="138"/>
      <c r="HXK86" s="138"/>
      <c r="HXL86" s="138"/>
      <c r="HXM86" s="138"/>
      <c r="HXN86" s="138"/>
      <c r="HXO86" s="138"/>
      <c r="HXP86" s="138"/>
      <c r="HXQ86" s="138"/>
      <c r="HXR86" s="138"/>
      <c r="HXS86" s="138"/>
      <c r="HXT86" s="138"/>
      <c r="HXU86" s="138"/>
      <c r="HXV86" s="138"/>
      <c r="HXW86" s="138"/>
      <c r="HXX86" s="138"/>
      <c r="HXY86" s="138"/>
      <c r="HXZ86" s="138"/>
      <c r="HYA86" s="138"/>
      <c r="HYB86" s="138"/>
      <c r="HYC86" s="138"/>
      <c r="HYD86" s="138"/>
      <c r="HYE86" s="138"/>
      <c r="HYF86" s="138"/>
      <c r="HYG86" s="138"/>
      <c r="HYH86" s="138"/>
      <c r="HYI86" s="138"/>
      <c r="HYJ86" s="138"/>
      <c r="HYK86" s="138"/>
      <c r="HYL86" s="138"/>
      <c r="HYM86" s="138"/>
      <c r="HYN86" s="138"/>
      <c r="HYO86" s="138"/>
      <c r="HYP86" s="138"/>
      <c r="HYQ86" s="138"/>
      <c r="HYR86" s="138"/>
      <c r="HYS86" s="138"/>
      <c r="HYT86" s="138"/>
      <c r="HYU86" s="138"/>
      <c r="HYV86" s="138"/>
      <c r="HYW86" s="138"/>
      <c r="HYX86" s="138"/>
      <c r="HYY86" s="138"/>
      <c r="HYZ86" s="138"/>
      <c r="HZA86" s="138"/>
      <c r="HZB86" s="138"/>
      <c r="HZC86" s="138"/>
      <c r="HZD86" s="138"/>
      <c r="HZE86" s="138"/>
      <c r="HZF86" s="138"/>
      <c r="HZG86" s="138"/>
      <c r="HZH86" s="138"/>
      <c r="HZI86" s="138"/>
      <c r="HZJ86" s="138"/>
      <c r="HZK86" s="138"/>
      <c r="HZL86" s="138"/>
      <c r="HZM86" s="138"/>
      <c r="HZN86" s="138"/>
      <c r="HZO86" s="138"/>
      <c r="HZP86" s="138"/>
      <c r="HZQ86" s="138"/>
      <c r="HZR86" s="138"/>
      <c r="HZS86" s="138"/>
      <c r="HZT86" s="138"/>
      <c r="HZU86" s="138"/>
      <c r="HZV86" s="138"/>
      <c r="HZW86" s="138"/>
      <c r="HZX86" s="138"/>
      <c r="HZY86" s="138"/>
      <c r="HZZ86" s="138"/>
      <c r="IAA86" s="138"/>
      <c r="IAB86" s="138"/>
      <c r="IAC86" s="138"/>
      <c r="IAD86" s="138"/>
      <c r="IAE86" s="138"/>
      <c r="IAF86" s="138"/>
      <c r="IAG86" s="138"/>
      <c r="IAH86" s="138"/>
      <c r="IAI86" s="138"/>
      <c r="IAJ86" s="138"/>
      <c r="IAK86" s="138"/>
      <c r="IAL86" s="138"/>
      <c r="IAM86" s="138"/>
      <c r="IAN86" s="138"/>
      <c r="IAO86" s="138"/>
      <c r="IAP86" s="138"/>
      <c r="IAQ86" s="138"/>
      <c r="IAR86" s="138"/>
      <c r="IAS86" s="138"/>
      <c r="IAT86" s="138"/>
      <c r="IAU86" s="138"/>
      <c r="IAV86" s="138"/>
      <c r="IAW86" s="138"/>
      <c r="IAX86" s="138"/>
      <c r="IAY86" s="138"/>
      <c r="IAZ86" s="138"/>
      <c r="IBA86" s="138"/>
      <c r="IBB86" s="138"/>
      <c r="IBC86" s="138"/>
      <c r="IBD86" s="138"/>
      <c r="IBE86" s="138"/>
      <c r="IBF86" s="138"/>
      <c r="IBG86" s="138"/>
      <c r="IBH86" s="138"/>
      <c r="IBI86" s="138"/>
      <c r="IBJ86" s="138"/>
      <c r="IBK86" s="138"/>
      <c r="IBL86" s="138"/>
      <c r="IBM86" s="138"/>
      <c r="IBN86" s="138"/>
      <c r="IBO86" s="138"/>
      <c r="IBP86" s="138"/>
      <c r="IBQ86" s="138"/>
      <c r="IBR86" s="138"/>
      <c r="IBS86" s="138"/>
      <c r="IBT86" s="138"/>
      <c r="IBU86" s="138"/>
      <c r="IBV86" s="138"/>
      <c r="IBW86" s="138"/>
      <c r="IBX86" s="138"/>
      <c r="IBY86" s="138"/>
      <c r="IBZ86" s="138"/>
      <c r="ICA86" s="138"/>
      <c r="ICB86" s="138"/>
      <c r="ICC86" s="138"/>
      <c r="ICD86" s="138"/>
      <c r="ICE86" s="138"/>
      <c r="ICF86" s="138"/>
      <c r="ICG86" s="138"/>
      <c r="ICH86" s="138"/>
      <c r="ICI86" s="138"/>
      <c r="ICJ86" s="138"/>
      <c r="ICK86" s="138"/>
      <c r="ICL86" s="138"/>
      <c r="ICM86" s="138"/>
      <c r="ICN86" s="138"/>
      <c r="ICO86" s="138"/>
      <c r="ICP86" s="138"/>
      <c r="ICQ86" s="138"/>
      <c r="ICR86" s="138"/>
      <c r="ICS86" s="138"/>
      <c r="ICT86" s="138"/>
      <c r="ICU86" s="138"/>
      <c r="ICV86" s="138"/>
      <c r="ICW86" s="138"/>
      <c r="ICX86" s="138"/>
      <c r="ICY86" s="138"/>
      <c r="ICZ86" s="138"/>
      <c r="IDA86" s="138"/>
      <c r="IDB86" s="138"/>
      <c r="IDC86" s="138"/>
      <c r="IDD86" s="138"/>
      <c r="IDE86" s="138"/>
      <c r="IDF86" s="138"/>
      <c r="IDG86" s="138"/>
      <c r="IDH86" s="138"/>
      <c r="IDI86" s="138"/>
      <c r="IDJ86" s="138"/>
      <c r="IDK86" s="138"/>
      <c r="IDL86" s="138"/>
      <c r="IDM86" s="138"/>
      <c r="IDN86" s="138"/>
      <c r="IDO86" s="138"/>
      <c r="IDP86" s="138"/>
      <c r="IDQ86" s="138"/>
      <c r="IDR86" s="138"/>
      <c r="IDS86" s="138"/>
      <c r="IDT86" s="138"/>
      <c r="IDU86" s="138"/>
      <c r="IDV86" s="138"/>
      <c r="IDW86" s="138"/>
      <c r="IDX86" s="138"/>
      <c r="IDY86" s="138"/>
      <c r="IDZ86" s="138"/>
      <c r="IEA86" s="138"/>
      <c r="IEB86" s="138"/>
      <c r="IEC86" s="138"/>
      <c r="IED86" s="138"/>
      <c r="IEE86" s="138"/>
      <c r="IEF86" s="138"/>
      <c r="IEG86" s="138"/>
      <c r="IEH86" s="138"/>
      <c r="IEI86" s="138"/>
      <c r="IEJ86" s="138"/>
      <c r="IEK86" s="138"/>
      <c r="IEL86" s="138"/>
      <c r="IEM86" s="138"/>
      <c r="IEN86" s="138"/>
      <c r="IEO86" s="138"/>
      <c r="IEP86" s="138"/>
      <c r="IEQ86" s="138"/>
      <c r="IER86" s="138"/>
      <c r="IES86" s="138"/>
      <c r="IET86" s="138"/>
      <c r="IEU86" s="138"/>
      <c r="IEV86" s="138"/>
      <c r="IEW86" s="138"/>
      <c r="IEX86" s="138"/>
      <c r="IEY86" s="138"/>
      <c r="IEZ86" s="138"/>
      <c r="IFA86" s="138"/>
      <c r="IFB86" s="138"/>
      <c r="IFC86" s="138"/>
      <c r="IFD86" s="138"/>
      <c r="IFE86" s="138"/>
      <c r="IFF86" s="138"/>
      <c r="IFG86" s="138"/>
      <c r="IFH86" s="138"/>
      <c r="IFI86" s="138"/>
      <c r="IFJ86" s="138"/>
      <c r="IFK86" s="138"/>
      <c r="IFL86" s="138"/>
      <c r="IFM86" s="138"/>
      <c r="IFN86" s="138"/>
      <c r="IFO86" s="138"/>
      <c r="IFP86" s="138"/>
      <c r="IFQ86" s="138"/>
      <c r="IFR86" s="138"/>
      <c r="IFS86" s="138"/>
      <c r="IFT86" s="138"/>
      <c r="IFU86" s="138"/>
      <c r="IFV86" s="138"/>
      <c r="IFW86" s="138"/>
      <c r="IFX86" s="138"/>
      <c r="IFY86" s="138"/>
      <c r="IFZ86" s="138"/>
      <c r="IGA86" s="138"/>
      <c r="IGB86" s="138"/>
      <c r="IGC86" s="138"/>
      <c r="IGD86" s="138"/>
      <c r="IGE86" s="138"/>
      <c r="IGF86" s="138"/>
      <c r="IGG86" s="138"/>
      <c r="IGH86" s="138"/>
      <c r="IGI86" s="138"/>
      <c r="IGJ86" s="138"/>
      <c r="IGK86" s="138"/>
      <c r="IGL86" s="138"/>
      <c r="IGM86" s="138"/>
      <c r="IGN86" s="138"/>
      <c r="IGO86" s="138"/>
      <c r="IGP86" s="138"/>
      <c r="IGQ86" s="138"/>
      <c r="IGR86" s="138"/>
      <c r="IGS86" s="138"/>
      <c r="IGT86" s="138"/>
      <c r="IGU86" s="138"/>
      <c r="IGV86" s="138"/>
      <c r="IGW86" s="138"/>
      <c r="IGX86" s="138"/>
      <c r="IGY86" s="138"/>
      <c r="IGZ86" s="138"/>
      <c r="IHA86" s="138"/>
      <c r="IHB86" s="138"/>
      <c r="IHC86" s="138"/>
      <c r="IHD86" s="138"/>
      <c r="IHE86" s="138"/>
      <c r="IHF86" s="138"/>
      <c r="IHG86" s="138"/>
      <c r="IHH86" s="138"/>
      <c r="IHI86" s="138"/>
      <c r="IHJ86" s="138"/>
      <c r="IHK86" s="138"/>
      <c r="IHL86" s="138"/>
      <c r="IHM86" s="138"/>
      <c r="IHN86" s="138"/>
      <c r="IHO86" s="138"/>
      <c r="IHP86" s="138"/>
      <c r="IHQ86" s="138"/>
      <c r="IHR86" s="138"/>
      <c r="IHS86" s="138"/>
      <c r="IHT86" s="138"/>
      <c r="IHU86" s="138"/>
      <c r="IHV86" s="138"/>
      <c r="IHW86" s="138"/>
      <c r="IHX86" s="138"/>
      <c r="IHY86" s="138"/>
      <c r="IHZ86" s="138"/>
      <c r="IIA86" s="138"/>
      <c r="IIB86" s="138"/>
      <c r="IIC86" s="138"/>
      <c r="IID86" s="138"/>
      <c r="IIE86" s="138"/>
      <c r="IIF86" s="138"/>
      <c r="IIG86" s="138"/>
      <c r="IIH86" s="138"/>
      <c r="III86" s="138"/>
      <c r="IIJ86" s="138"/>
      <c r="IIK86" s="138"/>
      <c r="IIL86" s="138"/>
      <c r="IIM86" s="138"/>
      <c r="IIN86" s="138"/>
      <c r="IIO86" s="138"/>
      <c r="IIP86" s="138"/>
      <c r="IIQ86" s="138"/>
      <c r="IIR86" s="138"/>
      <c r="IIS86" s="138"/>
      <c r="IIT86" s="138"/>
      <c r="IIU86" s="138"/>
      <c r="IIV86" s="138"/>
      <c r="IIW86" s="138"/>
      <c r="IIX86" s="138"/>
      <c r="IIY86" s="138"/>
      <c r="IIZ86" s="138"/>
      <c r="IJA86" s="138"/>
      <c r="IJB86" s="138"/>
      <c r="IJC86" s="138"/>
      <c r="IJD86" s="138"/>
      <c r="IJE86" s="138"/>
      <c r="IJF86" s="138"/>
      <c r="IJG86" s="138"/>
      <c r="IJH86" s="138"/>
      <c r="IJI86" s="138"/>
      <c r="IJJ86" s="138"/>
      <c r="IJK86" s="138"/>
      <c r="IJL86" s="138"/>
      <c r="IJM86" s="138"/>
      <c r="IJN86" s="138"/>
      <c r="IJO86" s="138"/>
      <c r="IJP86" s="138"/>
      <c r="IJQ86" s="138"/>
      <c r="IJR86" s="138"/>
      <c r="IJS86" s="138"/>
      <c r="IJT86" s="138"/>
      <c r="IJU86" s="138"/>
      <c r="IJV86" s="138"/>
      <c r="IJW86" s="138"/>
      <c r="IJX86" s="138"/>
      <c r="IJY86" s="138"/>
      <c r="IJZ86" s="138"/>
      <c r="IKA86" s="138"/>
      <c r="IKB86" s="138"/>
      <c r="IKC86" s="138"/>
      <c r="IKD86" s="138"/>
      <c r="IKE86" s="138"/>
      <c r="IKF86" s="138"/>
      <c r="IKG86" s="138"/>
      <c r="IKH86" s="138"/>
      <c r="IKI86" s="138"/>
      <c r="IKJ86" s="138"/>
      <c r="IKK86" s="138"/>
      <c r="IKL86" s="138"/>
      <c r="IKM86" s="138"/>
      <c r="IKN86" s="138"/>
      <c r="IKO86" s="138"/>
      <c r="IKP86" s="138"/>
      <c r="IKQ86" s="138"/>
      <c r="IKR86" s="138"/>
      <c r="IKS86" s="138"/>
      <c r="IKT86" s="138"/>
      <c r="IKU86" s="138"/>
      <c r="IKV86" s="138"/>
      <c r="IKW86" s="138"/>
      <c r="IKX86" s="138"/>
      <c r="IKY86" s="138"/>
      <c r="IKZ86" s="138"/>
      <c r="ILA86" s="138"/>
      <c r="ILB86" s="138"/>
      <c r="ILC86" s="138"/>
      <c r="ILD86" s="138"/>
      <c r="ILE86" s="138"/>
      <c r="ILF86" s="138"/>
      <c r="ILG86" s="138"/>
      <c r="ILH86" s="138"/>
      <c r="ILI86" s="138"/>
      <c r="ILJ86" s="138"/>
      <c r="ILK86" s="138"/>
      <c r="ILL86" s="138"/>
      <c r="ILM86" s="138"/>
      <c r="ILN86" s="138"/>
      <c r="ILO86" s="138"/>
      <c r="ILP86" s="138"/>
      <c r="ILQ86" s="138"/>
      <c r="ILR86" s="138"/>
      <c r="ILS86" s="138"/>
      <c r="ILT86" s="138"/>
      <c r="ILU86" s="138"/>
      <c r="ILV86" s="138"/>
      <c r="ILW86" s="138"/>
      <c r="ILX86" s="138"/>
      <c r="ILY86" s="138"/>
      <c r="ILZ86" s="138"/>
      <c r="IMA86" s="138"/>
      <c r="IMB86" s="138"/>
      <c r="IMC86" s="138"/>
      <c r="IMD86" s="138"/>
      <c r="IME86" s="138"/>
      <c r="IMF86" s="138"/>
      <c r="IMG86" s="138"/>
      <c r="IMH86" s="138"/>
      <c r="IMI86" s="138"/>
      <c r="IMJ86" s="138"/>
      <c r="IMK86" s="138"/>
      <c r="IML86" s="138"/>
      <c r="IMM86" s="138"/>
      <c r="IMN86" s="138"/>
      <c r="IMO86" s="138"/>
      <c r="IMP86" s="138"/>
      <c r="IMQ86" s="138"/>
      <c r="IMR86" s="138"/>
      <c r="IMS86" s="138"/>
      <c r="IMT86" s="138"/>
      <c r="IMU86" s="138"/>
      <c r="IMV86" s="138"/>
      <c r="IMW86" s="138"/>
      <c r="IMX86" s="138"/>
      <c r="IMY86" s="138"/>
      <c r="IMZ86" s="138"/>
      <c r="INA86" s="138"/>
      <c r="INB86" s="138"/>
      <c r="INC86" s="138"/>
      <c r="IND86" s="138"/>
      <c r="INE86" s="138"/>
      <c r="INF86" s="138"/>
      <c r="ING86" s="138"/>
      <c r="INH86" s="138"/>
      <c r="INI86" s="138"/>
      <c r="INJ86" s="138"/>
      <c r="INK86" s="138"/>
      <c r="INL86" s="138"/>
      <c r="INM86" s="138"/>
      <c r="INN86" s="138"/>
      <c r="INO86" s="138"/>
      <c r="INP86" s="138"/>
      <c r="INQ86" s="138"/>
      <c r="INR86" s="138"/>
      <c r="INS86" s="138"/>
      <c r="INT86" s="138"/>
      <c r="INU86" s="138"/>
      <c r="INV86" s="138"/>
      <c r="INW86" s="138"/>
      <c r="INX86" s="138"/>
      <c r="INY86" s="138"/>
      <c r="INZ86" s="138"/>
      <c r="IOA86" s="138"/>
      <c r="IOB86" s="138"/>
      <c r="IOC86" s="138"/>
      <c r="IOD86" s="138"/>
      <c r="IOE86" s="138"/>
      <c r="IOF86" s="138"/>
      <c r="IOG86" s="138"/>
      <c r="IOH86" s="138"/>
      <c r="IOI86" s="138"/>
      <c r="IOJ86" s="138"/>
      <c r="IOK86" s="138"/>
      <c r="IOL86" s="138"/>
      <c r="IOM86" s="138"/>
      <c r="ION86" s="138"/>
      <c r="IOO86" s="138"/>
      <c r="IOP86" s="138"/>
      <c r="IOQ86" s="138"/>
      <c r="IOR86" s="138"/>
      <c r="IOS86" s="138"/>
      <c r="IOT86" s="138"/>
      <c r="IOU86" s="138"/>
      <c r="IOV86" s="138"/>
      <c r="IOW86" s="138"/>
      <c r="IOX86" s="138"/>
      <c r="IOY86" s="138"/>
      <c r="IOZ86" s="138"/>
      <c r="IPA86" s="138"/>
      <c r="IPB86" s="138"/>
      <c r="IPC86" s="138"/>
      <c r="IPD86" s="138"/>
      <c r="IPE86" s="138"/>
      <c r="IPF86" s="138"/>
      <c r="IPG86" s="138"/>
      <c r="IPH86" s="138"/>
      <c r="IPI86" s="138"/>
      <c r="IPJ86" s="138"/>
      <c r="IPK86" s="138"/>
      <c r="IPL86" s="138"/>
      <c r="IPM86" s="138"/>
      <c r="IPN86" s="138"/>
      <c r="IPO86" s="138"/>
      <c r="IPP86" s="138"/>
      <c r="IPQ86" s="138"/>
      <c r="IPR86" s="138"/>
      <c r="IPS86" s="138"/>
      <c r="IPT86" s="138"/>
      <c r="IPU86" s="138"/>
      <c r="IPV86" s="138"/>
      <c r="IPW86" s="138"/>
      <c r="IPX86" s="138"/>
      <c r="IPY86" s="138"/>
      <c r="IPZ86" s="138"/>
      <c r="IQA86" s="138"/>
      <c r="IQB86" s="138"/>
      <c r="IQC86" s="138"/>
      <c r="IQD86" s="138"/>
      <c r="IQE86" s="138"/>
      <c r="IQF86" s="138"/>
      <c r="IQG86" s="138"/>
      <c r="IQH86" s="138"/>
      <c r="IQI86" s="138"/>
      <c r="IQJ86" s="138"/>
      <c r="IQK86" s="138"/>
      <c r="IQL86" s="138"/>
      <c r="IQM86" s="138"/>
      <c r="IQN86" s="138"/>
      <c r="IQO86" s="138"/>
      <c r="IQP86" s="138"/>
      <c r="IQQ86" s="138"/>
      <c r="IQR86" s="138"/>
      <c r="IQS86" s="138"/>
      <c r="IQT86" s="138"/>
      <c r="IQU86" s="138"/>
      <c r="IQV86" s="138"/>
      <c r="IQW86" s="138"/>
      <c r="IQX86" s="138"/>
      <c r="IQY86" s="138"/>
      <c r="IQZ86" s="138"/>
      <c r="IRA86" s="138"/>
      <c r="IRB86" s="138"/>
      <c r="IRC86" s="138"/>
      <c r="IRD86" s="138"/>
      <c r="IRE86" s="138"/>
      <c r="IRF86" s="138"/>
      <c r="IRG86" s="138"/>
      <c r="IRH86" s="138"/>
      <c r="IRI86" s="138"/>
      <c r="IRJ86" s="138"/>
      <c r="IRK86" s="138"/>
      <c r="IRL86" s="138"/>
      <c r="IRM86" s="138"/>
      <c r="IRN86" s="138"/>
      <c r="IRO86" s="138"/>
      <c r="IRP86" s="138"/>
      <c r="IRQ86" s="138"/>
      <c r="IRR86" s="138"/>
      <c r="IRS86" s="138"/>
      <c r="IRT86" s="138"/>
      <c r="IRU86" s="138"/>
      <c r="IRV86" s="138"/>
      <c r="IRW86" s="138"/>
      <c r="IRX86" s="138"/>
      <c r="IRY86" s="138"/>
      <c r="IRZ86" s="138"/>
      <c r="ISA86" s="138"/>
      <c r="ISB86" s="138"/>
      <c r="ISC86" s="138"/>
      <c r="ISD86" s="138"/>
      <c r="ISE86" s="138"/>
      <c r="ISF86" s="138"/>
      <c r="ISG86" s="138"/>
      <c r="ISH86" s="138"/>
      <c r="ISI86" s="138"/>
      <c r="ISJ86" s="138"/>
      <c r="ISK86" s="138"/>
      <c r="ISL86" s="138"/>
      <c r="ISM86" s="138"/>
      <c r="ISN86" s="138"/>
      <c r="ISO86" s="138"/>
      <c r="ISP86" s="138"/>
      <c r="ISQ86" s="138"/>
      <c r="ISR86" s="138"/>
      <c r="ISS86" s="138"/>
      <c r="IST86" s="138"/>
      <c r="ISU86" s="138"/>
      <c r="ISV86" s="138"/>
      <c r="ISW86" s="138"/>
      <c r="ISX86" s="138"/>
      <c r="ISY86" s="138"/>
      <c r="ISZ86" s="138"/>
      <c r="ITA86" s="138"/>
      <c r="ITB86" s="138"/>
      <c r="ITC86" s="138"/>
      <c r="ITD86" s="138"/>
      <c r="ITE86" s="138"/>
      <c r="ITF86" s="138"/>
      <c r="ITG86" s="138"/>
      <c r="ITH86" s="138"/>
      <c r="ITI86" s="138"/>
      <c r="ITJ86" s="138"/>
      <c r="ITK86" s="138"/>
      <c r="ITL86" s="138"/>
      <c r="ITM86" s="138"/>
      <c r="ITN86" s="138"/>
      <c r="ITO86" s="138"/>
      <c r="ITP86" s="138"/>
      <c r="ITQ86" s="138"/>
      <c r="ITR86" s="138"/>
      <c r="ITS86" s="138"/>
      <c r="ITT86" s="138"/>
      <c r="ITU86" s="138"/>
      <c r="ITV86" s="138"/>
      <c r="ITW86" s="138"/>
      <c r="ITX86" s="138"/>
      <c r="ITY86" s="138"/>
      <c r="ITZ86" s="138"/>
      <c r="IUA86" s="138"/>
      <c r="IUB86" s="138"/>
      <c r="IUC86" s="138"/>
      <c r="IUD86" s="138"/>
      <c r="IUE86" s="138"/>
      <c r="IUF86" s="138"/>
      <c r="IUG86" s="138"/>
      <c r="IUH86" s="138"/>
      <c r="IUI86" s="138"/>
      <c r="IUJ86" s="138"/>
      <c r="IUK86" s="138"/>
      <c r="IUL86" s="138"/>
      <c r="IUM86" s="138"/>
      <c r="IUN86" s="138"/>
      <c r="IUO86" s="138"/>
      <c r="IUP86" s="138"/>
      <c r="IUQ86" s="138"/>
      <c r="IUR86" s="138"/>
      <c r="IUS86" s="138"/>
      <c r="IUT86" s="138"/>
      <c r="IUU86" s="138"/>
      <c r="IUV86" s="138"/>
      <c r="IUW86" s="138"/>
      <c r="IUX86" s="138"/>
      <c r="IUY86" s="138"/>
      <c r="IUZ86" s="138"/>
      <c r="IVA86" s="138"/>
      <c r="IVB86" s="138"/>
      <c r="IVC86" s="138"/>
      <c r="IVD86" s="138"/>
      <c r="IVE86" s="138"/>
      <c r="IVF86" s="138"/>
      <c r="IVG86" s="138"/>
      <c r="IVH86" s="138"/>
      <c r="IVI86" s="138"/>
      <c r="IVJ86" s="138"/>
      <c r="IVK86" s="138"/>
      <c r="IVL86" s="138"/>
      <c r="IVM86" s="138"/>
      <c r="IVN86" s="138"/>
      <c r="IVO86" s="138"/>
      <c r="IVP86" s="138"/>
      <c r="IVQ86" s="138"/>
      <c r="IVR86" s="138"/>
      <c r="IVS86" s="138"/>
      <c r="IVT86" s="138"/>
      <c r="IVU86" s="138"/>
      <c r="IVV86" s="138"/>
      <c r="IVW86" s="138"/>
      <c r="IVX86" s="138"/>
      <c r="IVY86" s="138"/>
      <c r="IVZ86" s="138"/>
      <c r="IWA86" s="138"/>
      <c r="IWB86" s="138"/>
      <c r="IWC86" s="138"/>
      <c r="IWD86" s="138"/>
      <c r="IWE86" s="138"/>
      <c r="IWF86" s="138"/>
      <c r="IWG86" s="138"/>
      <c r="IWH86" s="138"/>
      <c r="IWI86" s="138"/>
      <c r="IWJ86" s="138"/>
      <c r="IWK86" s="138"/>
      <c r="IWL86" s="138"/>
      <c r="IWM86" s="138"/>
      <c r="IWN86" s="138"/>
      <c r="IWO86" s="138"/>
      <c r="IWP86" s="138"/>
      <c r="IWQ86" s="138"/>
      <c r="IWR86" s="138"/>
      <c r="IWS86" s="138"/>
      <c r="IWT86" s="138"/>
      <c r="IWU86" s="138"/>
      <c r="IWV86" s="138"/>
      <c r="IWW86" s="138"/>
      <c r="IWX86" s="138"/>
      <c r="IWY86" s="138"/>
      <c r="IWZ86" s="138"/>
      <c r="IXA86" s="138"/>
      <c r="IXB86" s="138"/>
      <c r="IXC86" s="138"/>
      <c r="IXD86" s="138"/>
      <c r="IXE86" s="138"/>
      <c r="IXF86" s="138"/>
      <c r="IXG86" s="138"/>
      <c r="IXH86" s="138"/>
      <c r="IXI86" s="138"/>
      <c r="IXJ86" s="138"/>
      <c r="IXK86" s="138"/>
      <c r="IXL86" s="138"/>
      <c r="IXM86" s="138"/>
      <c r="IXN86" s="138"/>
      <c r="IXO86" s="138"/>
      <c r="IXP86" s="138"/>
      <c r="IXQ86" s="138"/>
      <c r="IXR86" s="138"/>
      <c r="IXS86" s="138"/>
      <c r="IXT86" s="138"/>
      <c r="IXU86" s="138"/>
      <c r="IXV86" s="138"/>
      <c r="IXW86" s="138"/>
      <c r="IXX86" s="138"/>
      <c r="IXY86" s="138"/>
      <c r="IXZ86" s="138"/>
      <c r="IYA86" s="138"/>
      <c r="IYB86" s="138"/>
      <c r="IYC86" s="138"/>
      <c r="IYD86" s="138"/>
      <c r="IYE86" s="138"/>
      <c r="IYF86" s="138"/>
      <c r="IYG86" s="138"/>
      <c r="IYH86" s="138"/>
      <c r="IYI86" s="138"/>
      <c r="IYJ86" s="138"/>
      <c r="IYK86" s="138"/>
      <c r="IYL86" s="138"/>
      <c r="IYM86" s="138"/>
      <c r="IYN86" s="138"/>
      <c r="IYO86" s="138"/>
      <c r="IYP86" s="138"/>
      <c r="IYQ86" s="138"/>
      <c r="IYR86" s="138"/>
      <c r="IYS86" s="138"/>
      <c r="IYT86" s="138"/>
      <c r="IYU86" s="138"/>
      <c r="IYV86" s="138"/>
      <c r="IYW86" s="138"/>
      <c r="IYX86" s="138"/>
      <c r="IYY86" s="138"/>
      <c r="IYZ86" s="138"/>
      <c r="IZA86" s="138"/>
      <c r="IZB86" s="138"/>
      <c r="IZC86" s="138"/>
      <c r="IZD86" s="138"/>
      <c r="IZE86" s="138"/>
      <c r="IZF86" s="138"/>
      <c r="IZG86" s="138"/>
      <c r="IZH86" s="138"/>
      <c r="IZI86" s="138"/>
      <c r="IZJ86" s="138"/>
      <c r="IZK86" s="138"/>
      <c r="IZL86" s="138"/>
      <c r="IZM86" s="138"/>
      <c r="IZN86" s="138"/>
      <c r="IZO86" s="138"/>
      <c r="IZP86" s="138"/>
      <c r="IZQ86" s="138"/>
      <c r="IZR86" s="138"/>
      <c r="IZS86" s="138"/>
      <c r="IZT86" s="138"/>
      <c r="IZU86" s="138"/>
      <c r="IZV86" s="138"/>
      <c r="IZW86" s="138"/>
      <c r="IZX86" s="138"/>
      <c r="IZY86" s="138"/>
      <c r="IZZ86" s="138"/>
      <c r="JAA86" s="138"/>
      <c r="JAB86" s="138"/>
      <c r="JAC86" s="138"/>
      <c r="JAD86" s="138"/>
      <c r="JAE86" s="138"/>
      <c r="JAF86" s="138"/>
      <c r="JAG86" s="138"/>
      <c r="JAH86" s="138"/>
      <c r="JAI86" s="138"/>
      <c r="JAJ86" s="138"/>
      <c r="JAK86" s="138"/>
      <c r="JAL86" s="138"/>
      <c r="JAM86" s="138"/>
      <c r="JAN86" s="138"/>
      <c r="JAO86" s="138"/>
      <c r="JAP86" s="138"/>
      <c r="JAQ86" s="138"/>
      <c r="JAR86" s="138"/>
      <c r="JAS86" s="138"/>
      <c r="JAT86" s="138"/>
      <c r="JAU86" s="138"/>
      <c r="JAV86" s="138"/>
      <c r="JAW86" s="138"/>
      <c r="JAX86" s="138"/>
      <c r="JAY86" s="138"/>
      <c r="JAZ86" s="138"/>
      <c r="JBA86" s="138"/>
      <c r="JBB86" s="138"/>
      <c r="JBC86" s="138"/>
      <c r="JBD86" s="138"/>
      <c r="JBE86" s="138"/>
      <c r="JBF86" s="138"/>
      <c r="JBG86" s="138"/>
      <c r="JBH86" s="138"/>
      <c r="JBI86" s="138"/>
      <c r="JBJ86" s="138"/>
      <c r="JBK86" s="138"/>
      <c r="JBL86" s="138"/>
      <c r="JBM86" s="138"/>
      <c r="JBN86" s="138"/>
      <c r="JBO86" s="138"/>
      <c r="JBP86" s="138"/>
      <c r="JBQ86" s="138"/>
      <c r="JBR86" s="138"/>
      <c r="JBS86" s="138"/>
      <c r="JBT86" s="138"/>
      <c r="JBU86" s="138"/>
      <c r="JBV86" s="138"/>
      <c r="JBW86" s="138"/>
      <c r="JBX86" s="138"/>
      <c r="JBY86" s="138"/>
      <c r="JBZ86" s="138"/>
      <c r="JCA86" s="138"/>
      <c r="JCB86" s="138"/>
      <c r="JCC86" s="138"/>
      <c r="JCD86" s="138"/>
      <c r="JCE86" s="138"/>
      <c r="JCF86" s="138"/>
      <c r="JCG86" s="138"/>
      <c r="JCH86" s="138"/>
      <c r="JCI86" s="138"/>
      <c r="JCJ86" s="138"/>
      <c r="JCK86" s="138"/>
      <c r="JCL86" s="138"/>
      <c r="JCM86" s="138"/>
      <c r="JCN86" s="138"/>
      <c r="JCO86" s="138"/>
      <c r="JCP86" s="138"/>
      <c r="JCQ86" s="138"/>
      <c r="JCR86" s="138"/>
      <c r="JCS86" s="138"/>
      <c r="JCT86" s="138"/>
      <c r="JCU86" s="138"/>
      <c r="JCV86" s="138"/>
      <c r="JCW86" s="138"/>
      <c r="JCX86" s="138"/>
      <c r="JCY86" s="138"/>
      <c r="JCZ86" s="138"/>
      <c r="JDA86" s="138"/>
      <c r="JDB86" s="138"/>
      <c r="JDC86" s="138"/>
      <c r="JDD86" s="138"/>
      <c r="JDE86" s="138"/>
      <c r="JDF86" s="138"/>
      <c r="JDG86" s="138"/>
      <c r="JDH86" s="138"/>
      <c r="JDI86" s="138"/>
      <c r="JDJ86" s="138"/>
      <c r="JDK86" s="138"/>
      <c r="JDL86" s="138"/>
      <c r="JDM86" s="138"/>
      <c r="JDN86" s="138"/>
      <c r="JDO86" s="138"/>
      <c r="JDP86" s="138"/>
      <c r="JDQ86" s="138"/>
      <c r="JDR86" s="138"/>
      <c r="JDS86" s="138"/>
      <c r="JDT86" s="138"/>
      <c r="JDU86" s="138"/>
      <c r="JDV86" s="138"/>
      <c r="JDW86" s="138"/>
      <c r="JDX86" s="138"/>
      <c r="JDY86" s="138"/>
      <c r="JDZ86" s="138"/>
      <c r="JEA86" s="138"/>
      <c r="JEB86" s="138"/>
      <c r="JEC86" s="138"/>
      <c r="JED86" s="138"/>
      <c r="JEE86" s="138"/>
      <c r="JEF86" s="138"/>
      <c r="JEG86" s="138"/>
      <c r="JEH86" s="138"/>
      <c r="JEI86" s="138"/>
      <c r="JEJ86" s="138"/>
      <c r="JEK86" s="138"/>
      <c r="JEL86" s="138"/>
      <c r="JEM86" s="138"/>
      <c r="JEN86" s="138"/>
      <c r="JEO86" s="138"/>
      <c r="JEP86" s="138"/>
      <c r="JEQ86" s="138"/>
      <c r="JER86" s="138"/>
      <c r="JES86" s="138"/>
      <c r="JET86" s="138"/>
      <c r="JEU86" s="138"/>
      <c r="JEV86" s="138"/>
      <c r="JEW86" s="138"/>
      <c r="JEX86" s="138"/>
      <c r="JEY86" s="138"/>
      <c r="JEZ86" s="138"/>
      <c r="JFA86" s="138"/>
      <c r="JFB86" s="138"/>
      <c r="JFC86" s="138"/>
      <c r="JFD86" s="138"/>
      <c r="JFE86" s="138"/>
      <c r="JFF86" s="138"/>
      <c r="JFG86" s="138"/>
      <c r="JFH86" s="138"/>
      <c r="JFI86" s="138"/>
      <c r="JFJ86" s="138"/>
      <c r="JFK86" s="138"/>
      <c r="JFL86" s="138"/>
      <c r="JFM86" s="138"/>
      <c r="JFN86" s="138"/>
      <c r="JFO86" s="138"/>
      <c r="JFP86" s="138"/>
      <c r="JFQ86" s="138"/>
      <c r="JFR86" s="138"/>
      <c r="JFS86" s="138"/>
      <c r="JFT86" s="138"/>
      <c r="JFU86" s="138"/>
      <c r="JFV86" s="138"/>
      <c r="JFW86" s="138"/>
      <c r="JFX86" s="138"/>
      <c r="JFY86" s="138"/>
      <c r="JFZ86" s="138"/>
      <c r="JGA86" s="138"/>
      <c r="JGB86" s="138"/>
      <c r="JGC86" s="138"/>
      <c r="JGD86" s="138"/>
      <c r="JGE86" s="138"/>
      <c r="JGF86" s="138"/>
      <c r="JGG86" s="138"/>
      <c r="JGH86" s="138"/>
      <c r="JGI86" s="138"/>
      <c r="JGJ86" s="138"/>
      <c r="JGK86" s="138"/>
      <c r="JGL86" s="138"/>
      <c r="JGM86" s="138"/>
      <c r="JGN86" s="138"/>
      <c r="JGO86" s="138"/>
      <c r="JGP86" s="138"/>
      <c r="JGQ86" s="138"/>
      <c r="JGR86" s="138"/>
      <c r="JGS86" s="138"/>
      <c r="JGT86" s="138"/>
      <c r="JGU86" s="138"/>
      <c r="JGV86" s="138"/>
      <c r="JGW86" s="138"/>
      <c r="JGX86" s="138"/>
      <c r="JGY86" s="138"/>
      <c r="JGZ86" s="138"/>
      <c r="JHA86" s="138"/>
      <c r="JHB86" s="138"/>
      <c r="JHC86" s="138"/>
      <c r="JHD86" s="138"/>
      <c r="JHE86" s="138"/>
      <c r="JHF86" s="138"/>
      <c r="JHG86" s="138"/>
      <c r="JHH86" s="138"/>
      <c r="JHI86" s="138"/>
      <c r="JHJ86" s="138"/>
      <c r="JHK86" s="138"/>
      <c r="JHL86" s="138"/>
      <c r="JHM86" s="138"/>
      <c r="JHN86" s="138"/>
      <c r="JHO86" s="138"/>
      <c r="JHP86" s="138"/>
      <c r="JHQ86" s="138"/>
      <c r="JHR86" s="138"/>
      <c r="JHS86" s="138"/>
      <c r="JHT86" s="138"/>
      <c r="JHU86" s="138"/>
      <c r="JHV86" s="138"/>
      <c r="JHW86" s="138"/>
      <c r="JHX86" s="138"/>
      <c r="JHY86" s="138"/>
      <c r="JHZ86" s="138"/>
      <c r="JIA86" s="138"/>
      <c r="JIB86" s="138"/>
      <c r="JIC86" s="138"/>
      <c r="JID86" s="138"/>
      <c r="JIE86" s="138"/>
      <c r="JIF86" s="138"/>
      <c r="JIG86" s="138"/>
      <c r="JIH86" s="138"/>
      <c r="JII86" s="138"/>
      <c r="JIJ86" s="138"/>
      <c r="JIK86" s="138"/>
      <c r="JIL86" s="138"/>
      <c r="JIM86" s="138"/>
      <c r="JIN86" s="138"/>
      <c r="JIO86" s="138"/>
      <c r="JIP86" s="138"/>
      <c r="JIQ86" s="138"/>
      <c r="JIR86" s="138"/>
      <c r="JIS86" s="138"/>
      <c r="JIT86" s="138"/>
      <c r="JIU86" s="138"/>
      <c r="JIV86" s="138"/>
      <c r="JIW86" s="138"/>
      <c r="JIX86" s="138"/>
      <c r="JIY86" s="138"/>
      <c r="JIZ86" s="138"/>
      <c r="JJA86" s="138"/>
      <c r="JJB86" s="138"/>
      <c r="JJC86" s="138"/>
      <c r="JJD86" s="138"/>
      <c r="JJE86" s="138"/>
      <c r="JJF86" s="138"/>
      <c r="JJG86" s="138"/>
      <c r="JJH86" s="138"/>
      <c r="JJI86" s="138"/>
      <c r="JJJ86" s="138"/>
      <c r="JJK86" s="138"/>
      <c r="JJL86" s="138"/>
      <c r="JJM86" s="138"/>
      <c r="JJN86" s="138"/>
      <c r="JJO86" s="138"/>
      <c r="JJP86" s="138"/>
      <c r="JJQ86" s="138"/>
      <c r="JJR86" s="138"/>
      <c r="JJS86" s="138"/>
      <c r="JJT86" s="138"/>
      <c r="JJU86" s="138"/>
      <c r="JJV86" s="138"/>
      <c r="JJW86" s="138"/>
      <c r="JJX86" s="138"/>
      <c r="JJY86" s="138"/>
      <c r="JJZ86" s="138"/>
      <c r="JKA86" s="138"/>
      <c r="JKB86" s="138"/>
      <c r="JKC86" s="138"/>
      <c r="JKD86" s="138"/>
      <c r="JKE86" s="138"/>
      <c r="JKF86" s="138"/>
      <c r="JKG86" s="138"/>
      <c r="JKH86" s="138"/>
      <c r="JKI86" s="138"/>
      <c r="JKJ86" s="138"/>
      <c r="JKK86" s="138"/>
      <c r="JKL86" s="138"/>
      <c r="JKM86" s="138"/>
      <c r="JKN86" s="138"/>
      <c r="JKO86" s="138"/>
      <c r="JKP86" s="138"/>
      <c r="JKQ86" s="138"/>
      <c r="JKR86" s="138"/>
      <c r="JKS86" s="138"/>
      <c r="JKT86" s="138"/>
      <c r="JKU86" s="138"/>
      <c r="JKV86" s="138"/>
      <c r="JKW86" s="138"/>
      <c r="JKX86" s="138"/>
      <c r="JKY86" s="138"/>
      <c r="JKZ86" s="138"/>
      <c r="JLA86" s="138"/>
      <c r="JLB86" s="138"/>
      <c r="JLC86" s="138"/>
      <c r="JLD86" s="138"/>
      <c r="JLE86" s="138"/>
      <c r="JLF86" s="138"/>
      <c r="JLG86" s="138"/>
      <c r="JLH86" s="138"/>
      <c r="JLI86" s="138"/>
      <c r="JLJ86" s="138"/>
      <c r="JLK86" s="138"/>
      <c r="JLL86" s="138"/>
      <c r="JLM86" s="138"/>
      <c r="JLN86" s="138"/>
      <c r="JLO86" s="138"/>
      <c r="JLP86" s="138"/>
      <c r="JLQ86" s="138"/>
      <c r="JLR86" s="138"/>
      <c r="JLS86" s="138"/>
      <c r="JLT86" s="138"/>
      <c r="JLU86" s="138"/>
      <c r="JLV86" s="138"/>
      <c r="JLW86" s="138"/>
      <c r="JLX86" s="138"/>
      <c r="JLY86" s="138"/>
      <c r="JLZ86" s="138"/>
      <c r="JMA86" s="138"/>
      <c r="JMB86" s="138"/>
      <c r="JMC86" s="138"/>
      <c r="JMD86" s="138"/>
      <c r="JME86" s="138"/>
      <c r="JMF86" s="138"/>
      <c r="JMG86" s="138"/>
      <c r="JMH86" s="138"/>
      <c r="JMI86" s="138"/>
      <c r="JMJ86" s="138"/>
      <c r="JMK86" s="138"/>
      <c r="JML86" s="138"/>
      <c r="JMM86" s="138"/>
      <c r="JMN86" s="138"/>
      <c r="JMO86" s="138"/>
      <c r="JMP86" s="138"/>
      <c r="JMQ86" s="138"/>
      <c r="JMR86" s="138"/>
      <c r="JMS86" s="138"/>
      <c r="JMT86" s="138"/>
      <c r="JMU86" s="138"/>
      <c r="JMV86" s="138"/>
      <c r="JMW86" s="138"/>
      <c r="JMX86" s="138"/>
      <c r="JMY86" s="138"/>
      <c r="JMZ86" s="138"/>
      <c r="JNA86" s="138"/>
      <c r="JNB86" s="138"/>
      <c r="JNC86" s="138"/>
      <c r="JND86" s="138"/>
      <c r="JNE86" s="138"/>
      <c r="JNF86" s="138"/>
      <c r="JNG86" s="138"/>
      <c r="JNH86" s="138"/>
      <c r="JNI86" s="138"/>
      <c r="JNJ86" s="138"/>
      <c r="JNK86" s="138"/>
      <c r="JNL86" s="138"/>
      <c r="JNM86" s="138"/>
      <c r="JNN86" s="138"/>
      <c r="JNO86" s="138"/>
      <c r="JNP86" s="138"/>
      <c r="JNQ86" s="138"/>
      <c r="JNR86" s="138"/>
      <c r="JNS86" s="138"/>
      <c r="JNT86" s="138"/>
      <c r="JNU86" s="138"/>
      <c r="JNV86" s="138"/>
      <c r="JNW86" s="138"/>
      <c r="JNX86" s="138"/>
      <c r="JNY86" s="138"/>
      <c r="JNZ86" s="138"/>
      <c r="JOA86" s="138"/>
      <c r="JOB86" s="138"/>
      <c r="JOC86" s="138"/>
      <c r="JOD86" s="138"/>
      <c r="JOE86" s="138"/>
      <c r="JOF86" s="138"/>
      <c r="JOG86" s="138"/>
      <c r="JOH86" s="138"/>
      <c r="JOI86" s="138"/>
      <c r="JOJ86" s="138"/>
      <c r="JOK86" s="138"/>
      <c r="JOL86" s="138"/>
      <c r="JOM86" s="138"/>
      <c r="JON86" s="138"/>
      <c r="JOO86" s="138"/>
      <c r="JOP86" s="138"/>
      <c r="JOQ86" s="138"/>
      <c r="JOR86" s="138"/>
      <c r="JOS86" s="138"/>
      <c r="JOT86" s="138"/>
      <c r="JOU86" s="138"/>
      <c r="JOV86" s="138"/>
      <c r="JOW86" s="138"/>
      <c r="JOX86" s="138"/>
      <c r="JOY86" s="138"/>
      <c r="JOZ86" s="138"/>
      <c r="JPA86" s="138"/>
      <c r="JPB86" s="138"/>
      <c r="JPC86" s="138"/>
      <c r="JPD86" s="138"/>
      <c r="JPE86" s="138"/>
      <c r="JPF86" s="138"/>
      <c r="JPG86" s="138"/>
      <c r="JPH86" s="138"/>
      <c r="JPI86" s="138"/>
      <c r="JPJ86" s="138"/>
      <c r="JPK86" s="138"/>
      <c r="JPL86" s="138"/>
      <c r="JPM86" s="138"/>
      <c r="JPN86" s="138"/>
      <c r="JPO86" s="138"/>
      <c r="JPP86" s="138"/>
      <c r="JPQ86" s="138"/>
      <c r="JPR86" s="138"/>
      <c r="JPS86" s="138"/>
      <c r="JPT86" s="138"/>
      <c r="JPU86" s="138"/>
      <c r="JPV86" s="138"/>
      <c r="JPW86" s="138"/>
      <c r="JPX86" s="138"/>
      <c r="JPY86" s="138"/>
      <c r="JPZ86" s="138"/>
      <c r="JQA86" s="138"/>
      <c r="JQB86" s="138"/>
      <c r="JQC86" s="138"/>
      <c r="JQD86" s="138"/>
      <c r="JQE86" s="138"/>
      <c r="JQF86" s="138"/>
      <c r="JQG86" s="138"/>
      <c r="JQH86" s="138"/>
      <c r="JQI86" s="138"/>
      <c r="JQJ86" s="138"/>
      <c r="JQK86" s="138"/>
      <c r="JQL86" s="138"/>
      <c r="JQM86" s="138"/>
      <c r="JQN86" s="138"/>
      <c r="JQO86" s="138"/>
      <c r="JQP86" s="138"/>
      <c r="JQQ86" s="138"/>
      <c r="JQR86" s="138"/>
      <c r="JQS86" s="138"/>
      <c r="JQT86" s="138"/>
      <c r="JQU86" s="138"/>
      <c r="JQV86" s="138"/>
      <c r="JQW86" s="138"/>
      <c r="JQX86" s="138"/>
      <c r="JQY86" s="138"/>
      <c r="JQZ86" s="138"/>
      <c r="JRA86" s="138"/>
      <c r="JRB86" s="138"/>
      <c r="JRC86" s="138"/>
      <c r="JRD86" s="138"/>
      <c r="JRE86" s="138"/>
      <c r="JRF86" s="138"/>
      <c r="JRG86" s="138"/>
      <c r="JRH86" s="138"/>
      <c r="JRI86" s="138"/>
      <c r="JRJ86" s="138"/>
      <c r="JRK86" s="138"/>
      <c r="JRL86" s="138"/>
      <c r="JRM86" s="138"/>
      <c r="JRN86" s="138"/>
      <c r="JRO86" s="138"/>
      <c r="JRP86" s="138"/>
      <c r="JRQ86" s="138"/>
      <c r="JRR86" s="138"/>
      <c r="JRS86" s="138"/>
      <c r="JRT86" s="138"/>
      <c r="JRU86" s="138"/>
      <c r="JRV86" s="138"/>
      <c r="JRW86" s="138"/>
      <c r="JRX86" s="138"/>
      <c r="JRY86" s="138"/>
      <c r="JRZ86" s="138"/>
      <c r="JSA86" s="138"/>
      <c r="JSB86" s="138"/>
      <c r="JSC86" s="138"/>
      <c r="JSD86" s="138"/>
      <c r="JSE86" s="138"/>
      <c r="JSF86" s="138"/>
      <c r="JSG86" s="138"/>
      <c r="JSH86" s="138"/>
      <c r="JSI86" s="138"/>
      <c r="JSJ86" s="138"/>
      <c r="JSK86" s="138"/>
      <c r="JSL86" s="138"/>
      <c r="JSM86" s="138"/>
      <c r="JSN86" s="138"/>
      <c r="JSO86" s="138"/>
      <c r="JSP86" s="138"/>
      <c r="JSQ86" s="138"/>
      <c r="JSR86" s="138"/>
      <c r="JSS86" s="138"/>
      <c r="JST86" s="138"/>
      <c r="JSU86" s="138"/>
      <c r="JSV86" s="138"/>
      <c r="JSW86" s="138"/>
      <c r="JSX86" s="138"/>
      <c r="JSY86" s="138"/>
      <c r="JSZ86" s="138"/>
      <c r="JTA86" s="138"/>
      <c r="JTB86" s="138"/>
      <c r="JTC86" s="138"/>
      <c r="JTD86" s="138"/>
      <c r="JTE86" s="138"/>
      <c r="JTF86" s="138"/>
      <c r="JTG86" s="138"/>
      <c r="JTH86" s="138"/>
      <c r="JTI86" s="138"/>
      <c r="JTJ86" s="138"/>
      <c r="JTK86" s="138"/>
      <c r="JTL86" s="138"/>
      <c r="JTM86" s="138"/>
      <c r="JTN86" s="138"/>
      <c r="JTO86" s="138"/>
      <c r="JTP86" s="138"/>
      <c r="JTQ86" s="138"/>
      <c r="JTR86" s="138"/>
      <c r="JTS86" s="138"/>
      <c r="JTT86" s="138"/>
      <c r="JTU86" s="138"/>
      <c r="JTV86" s="138"/>
      <c r="JTW86" s="138"/>
      <c r="JTX86" s="138"/>
      <c r="JTY86" s="138"/>
      <c r="JTZ86" s="138"/>
      <c r="JUA86" s="138"/>
      <c r="JUB86" s="138"/>
      <c r="JUC86" s="138"/>
      <c r="JUD86" s="138"/>
      <c r="JUE86" s="138"/>
      <c r="JUF86" s="138"/>
      <c r="JUG86" s="138"/>
      <c r="JUH86" s="138"/>
      <c r="JUI86" s="138"/>
      <c r="JUJ86" s="138"/>
      <c r="JUK86" s="138"/>
      <c r="JUL86" s="138"/>
      <c r="JUM86" s="138"/>
      <c r="JUN86" s="138"/>
      <c r="JUO86" s="138"/>
      <c r="JUP86" s="138"/>
      <c r="JUQ86" s="138"/>
      <c r="JUR86" s="138"/>
      <c r="JUS86" s="138"/>
      <c r="JUT86" s="138"/>
      <c r="JUU86" s="138"/>
      <c r="JUV86" s="138"/>
      <c r="JUW86" s="138"/>
      <c r="JUX86" s="138"/>
      <c r="JUY86" s="138"/>
      <c r="JUZ86" s="138"/>
      <c r="JVA86" s="138"/>
      <c r="JVB86" s="138"/>
      <c r="JVC86" s="138"/>
      <c r="JVD86" s="138"/>
      <c r="JVE86" s="138"/>
      <c r="JVF86" s="138"/>
      <c r="JVG86" s="138"/>
      <c r="JVH86" s="138"/>
      <c r="JVI86" s="138"/>
      <c r="JVJ86" s="138"/>
      <c r="JVK86" s="138"/>
      <c r="JVL86" s="138"/>
      <c r="JVM86" s="138"/>
      <c r="JVN86" s="138"/>
      <c r="JVO86" s="138"/>
      <c r="JVP86" s="138"/>
      <c r="JVQ86" s="138"/>
      <c r="JVR86" s="138"/>
      <c r="JVS86" s="138"/>
      <c r="JVT86" s="138"/>
      <c r="JVU86" s="138"/>
      <c r="JVV86" s="138"/>
      <c r="JVW86" s="138"/>
      <c r="JVX86" s="138"/>
      <c r="JVY86" s="138"/>
      <c r="JVZ86" s="138"/>
      <c r="JWA86" s="138"/>
      <c r="JWB86" s="138"/>
      <c r="JWC86" s="138"/>
      <c r="JWD86" s="138"/>
      <c r="JWE86" s="138"/>
      <c r="JWF86" s="138"/>
      <c r="JWG86" s="138"/>
      <c r="JWH86" s="138"/>
      <c r="JWI86" s="138"/>
      <c r="JWJ86" s="138"/>
      <c r="JWK86" s="138"/>
      <c r="JWL86" s="138"/>
      <c r="JWM86" s="138"/>
      <c r="JWN86" s="138"/>
      <c r="JWO86" s="138"/>
      <c r="JWP86" s="138"/>
      <c r="JWQ86" s="138"/>
      <c r="JWR86" s="138"/>
      <c r="JWS86" s="138"/>
      <c r="JWT86" s="138"/>
      <c r="JWU86" s="138"/>
      <c r="JWV86" s="138"/>
      <c r="JWW86" s="138"/>
      <c r="JWX86" s="138"/>
      <c r="JWY86" s="138"/>
      <c r="JWZ86" s="138"/>
      <c r="JXA86" s="138"/>
      <c r="JXB86" s="138"/>
      <c r="JXC86" s="138"/>
      <c r="JXD86" s="138"/>
      <c r="JXE86" s="138"/>
      <c r="JXF86" s="138"/>
      <c r="JXG86" s="138"/>
      <c r="JXH86" s="138"/>
      <c r="JXI86" s="138"/>
      <c r="JXJ86" s="138"/>
      <c r="JXK86" s="138"/>
      <c r="JXL86" s="138"/>
      <c r="JXM86" s="138"/>
      <c r="JXN86" s="138"/>
      <c r="JXO86" s="138"/>
      <c r="JXP86" s="138"/>
      <c r="JXQ86" s="138"/>
      <c r="JXR86" s="138"/>
      <c r="JXS86" s="138"/>
      <c r="JXT86" s="138"/>
      <c r="JXU86" s="138"/>
      <c r="JXV86" s="138"/>
      <c r="JXW86" s="138"/>
      <c r="JXX86" s="138"/>
      <c r="JXY86" s="138"/>
      <c r="JXZ86" s="138"/>
      <c r="JYA86" s="138"/>
      <c r="JYB86" s="138"/>
      <c r="JYC86" s="138"/>
      <c r="JYD86" s="138"/>
      <c r="JYE86" s="138"/>
      <c r="JYF86" s="138"/>
      <c r="JYG86" s="138"/>
      <c r="JYH86" s="138"/>
      <c r="JYI86" s="138"/>
      <c r="JYJ86" s="138"/>
      <c r="JYK86" s="138"/>
      <c r="JYL86" s="138"/>
      <c r="JYM86" s="138"/>
      <c r="JYN86" s="138"/>
      <c r="JYO86" s="138"/>
      <c r="JYP86" s="138"/>
      <c r="JYQ86" s="138"/>
      <c r="JYR86" s="138"/>
      <c r="JYS86" s="138"/>
      <c r="JYT86" s="138"/>
      <c r="JYU86" s="138"/>
      <c r="JYV86" s="138"/>
      <c r="JYW86" s="138"/>
      <c r="JYX86" s="138"/>
      <c r="JYY86" s="138"/>
      <c r="JYZ86" s="138"/>
      <c r="JZA86" s="138"/>
      <c r="JZB86" s="138"/>
      <c r="JZC86" s="138"/>
      <c r="JZD86" s="138"/>
      <c r="JZE86" s="138"/>
      <c r="JZF86" s="138"/>
      <c r="JZG86" s="138"/>
      <c r="JZH86" s="138"/>
      <c r="JZI86" s="138"/>
      <c r="JZJ86" s="138"/>
      <c r="JZK86" s="138"/>
      <c r="JZL86" s="138"/>
      <c r="JZM86" s="138"/>
      <c r="JZN86" s="138"/>
      <c r="JZO86" s="138"/>
      <c r="JZP86" s="138"/>
      <c r="JZQ86" s="138"/>
      <c r="JZR86" s="138"/>
      <c r="JZS86" s="138"/>
      <c r="JZT86" s="138"/>
      <c r="JZU86" s="138"/>
      <c r="JZV86" s="138"/>
      <c r="JZW86" s="138"/>
      <c r="JZX86" s="138"/>
      <c r="JZY86" s="138"/>
      <c r="JZZ86" s="138"/>
      <c r="KAA86" s="138"/>
      <c r="KAB86" s="138"/>
      <c r="KAC86" s="138"/>
      <c r="KAD86" s="138"/>
      <c r="KAE86" s="138"/>
      <c r="KAF86" s="138"/>
      <c r="KAG86" s="138"/>
      <c r="KAH86" s="138"/>
      <c r="KAI86" s="138"/>
      <c r="KAJ86" s="138"/>
      <c r="KAK86" s="138"/>
      <c r="KAL86" s="138"/>
      <c r="KAM86" s="138"/>
      <c r="KAN86" s="138"/>
      <c r="KAO86" s="138"/>
      <c r="KAP86" s="138"/>
      <c r="KAQ86" s="138"/>
      <c r="KAR86" s="138"/>
      <c r="KAS86" s="138"/>
      <c r="KAT86" s="138"/>
      <c r="KAU86" s="138"/>
      <c r="KAV86" s="138"/>
      <c r="KAW86" s="138"/>
      <c r="KAX86" s="138"/>
      <c r="KAY86" s="138"/>
      <c r="KAZ86" s="138"/>
      <c r="KBA86" s="138"/>
      <c r="KBB86" s="138"/>
      <c r="KBC86" s="138"/>
      <c r="KBD86" s="138"/>
      <c r="KBE86" s="138"/>
      <c r="KBF86" s="138"/>
      <c r="KBG86" s="138"/>
      <c r="KBH86" s="138"/>
      <c r="KBI86" s="138"/>
      <c r="KBJ86" s="138"/>
      <c r="KBK86" s="138"/>
      <c r="KBL86" s="138"/>
      <c r="KBM86" s="138"/>
      <c r="KBN86" s="138"/>
      <c r="KBO86" s="138"/>
      <c r="KBP86" s="138"/>
      <c r="KBQ86" s="138"/>
      <c r="KBR86" s="138"/>
      <c r="KBS86" s="138"/>
      <c r="KBT86" s="138"/>
      <c r="KBU86" s="138"/>
      <c r="KBV86" s="138"/>
      <c r="KBW86" s="138"/>
      <c r="KBX86" s="138"/>
      <c r="KBY86" s="138"/>
      <c r="KBZ86" s="138"/>
      <c r="KCA86" s="138"/>
      <c r="KCB86" s="138"/>
      <c r="KCC86" s="138"/>
      <c r="KCD86" s="138"/>
      <c r="KCE86" s="138"/>
      <c r="KCF86" s="138"/>
      <c r="KCG86" s="138"/>
      <c r="KCH86" s="138"/>
      <c r="KCI86" s="138"/>
      <c r="KCJ86" s="138"/>
      <c r="KCK86" s="138"/>
      <c r="KCL86" s="138"/>
      <c r="KCM86" s="138"/>
      <c r="KCN86" s="138"/>
      <c r="KCO86" s="138"/>
      <c r="KCP86" s="138"/>
      <c r="KCQ86" s="138"/>
      <c r="KCR86" s="138"/>
      <c r="KCS86" s="138"/>
      <c r="KCT86" s="138"/>
      <c r="KCU86" s="138"/>
      <c r="KCV86" s="138"/>
      <c r="KCW86" s="138"/>
      <c r="KCX86" s="138"/>
      <c r="KCY86" s="138"/>
      <c r="KCZ86" s="138"/>
      <c r="KDA86" s="138"/>
      <c r="KDB86" s="138"/>
      <c r="KDC86" s="138"/>
      <c r="KDD86" s="138"/>
      <c r="KDE86" s="138"/>
      <c r="KDF86" s="138"/>
      <c r="KDG86" s="138"/>
      <c r="KDH86" s="138"/>
      <c r="KDI86" s="138"/>
      <c r="KDJ86" s="138"/>
      <c r="KDK86" s="138"/>
      <c r="KDL86" s="138"/>
      <c r="KDM86" s="138"/>
      <c r="KDN86" s="138"/>
      <c r="KDO86" s="138"/>
      <c r="KDP86" s="138"/>
      <c r="KDQ86" s="138"/>
      <c r="KDR86" s="138"/>
      <c r="KDS86" s="138"/>
      <c r="KDT86" s="138"/>
      <c r="KDU86" s="138"/>
      <c r="KDV86" s="138"/>
      <c r="KDW86" s="138"/>
      <c r="KDX86" s="138"/>
      <c r="KDY86" s="138"/>
      <c r="KDZ86" s="138"/>
      <c r="KEA86" s="138"/>
      <c r="KEB86" s="138"/>
      <c r="KEC86" s="138"/>
      <c r="KED86" s="138"/>
      <c r="KEE86" s="138"/>
      <c r="KEF86" s="138"/>
      <c r="KEG86" s="138"/>
      <c r="KEH86" s="138"/>
      <c r="KEI86" s="138"/>
      <c r="KEJ86" s="138"/>
      <c r="KEK86" s="138"/>
      <c r="KEL86" s="138"/>
      <c r="KEM86" s="138"/>
      <c r="KEN86" s="138"/>
      <c r="KEO86" s="138"/>
      <c r="KEP86" s="138"/>
      <c r="KEQ86" s="138"/>
      <c r="KER86" s="138"/>
      <c r="KES86" s="138"/>
      <c r="KET86" s="138"/>
      <c r="KEU86" s="138"/>
      <c r="KEV86" s="138"/>
      <c r="KEW86" s="138"/>
      <c r="KEX86" s="138"/>
      <c r="KEY86" s="138"/>
      <c r="KEZ86" s="138"/>
      <c r="KFA86" s="138"/>
      <c r="KFB86" s="138"/>
      <c r="KFC86" s="138"/>
      <c r="KFD86" s="138"/>
      <c r="KFE86" s="138"/>
      <c r="KFF86" s="138"/>
      <c r="KFG86" s="138"/>
      <c r="KFH86" s="138"/>
      <c r="KFI86" s="138"/>
      <c r="KFJ86" s="138"/>
      <c r="KFK86" s="138"/>
      <c r="KFL86" s="138"/>
      <c r="KFM86" s="138"/>
      <c r="KFN86" s="138"/>
      <c r="KFO86" s="138"/>
      <c r="KFP86" s="138"/>
      <c r="KFQ86" s="138"/>
      <c r="KFR86" s="138"/>
      <c r="KFS86" s="138"/>
      <c r="KFT86" s="138"/>
      <c r="KFU86" s="138"/>
      <c r="KFV86" s="138"/>
      <c r="KFW86" s="138"/>
      <c r="KFX86" s="138"/>
      <c r="KFY86" s="138"/>
      <c r="KFZ86" s="138"/>
      <c r="KGA86" s="138"/>
      <c r="KGB86" s="138"/>
      <c r="KGC86" s="138"/>
      <c r="KGD86" s="138"/>
      <c r="KGE86" s="138"/>
      <c r="KGF86" s="138"/>
      <c r="KGG86" s="138"/>
      <c r="KGH86" s="138"/>
      <c r="KGI86" s="138"/>
      <c r="KGJ86" s="138"/>
      <c r="KGK86" s="138"/>
      <c r="KGL86" s="138"/>
      <c r="KGM86" s="138"/>
      <c r="KGN86" s="138"/>
      <c r="KGO86" s="138"/>
      <c r="KGP86" s="138"/>
      <c r="KGQ86" s="138"/>
      <c r="KGR86" s="138"/>
      <c r="KGS86" s="138"/>
      <c r="KGT86" s="138"/>
      <c r="KGU86" s="138"/>
      <c r="KGV86" s="138"/>
      <c r="KGW86" s="138"/>
      <c r="KGX86" s="138"/>
      <c r="KGY86" s="138"/>
      <c r="KGZ86" s="138"/>
      <c r="KHA86" s="138"/>
      <c r="KHB86" s="138"/>
      <c r="KHC86" s="138"/>
      <c r="KHD86" s="138"/>
      <c r="KHE86" s="138"/>
      <c r="KHF86" s="138"/>
      <c r="KHG86" s="138"/>
      <c r="KHH86" s="138"/>
      <c r="KHI86" s="138"/>
      <c r="KHJ86" s="138"/>
      <c r="KHK86" s="138"/>
      <c r="KHL86" s="138"/>
      <c r="KHM86" s="138"/>
      <c r="KHN86" s="138"/>
      <c r="KHO86" s="138"/>
      <c r="KHP86" s="138"/>
      <c r="KHQ86" s="138"/>
      <c r="KHR86" s="138"/>
      <c r="KHS86" s="138"/>
      <c r="KHT86" s="138"/>
      <c r="KHU86" s="138"/>
      <c r="KHV86" s="138"/>
      <c r="KHW86" s="138"/>
      <c r="KHX86" s="138"/>
      <c r="KHY86" s="138"/>
      <c r="KHZ86" s="138"/>
      <c r="KIA86" s="138"/>
      <c r="KIB86" s="138"/>
      <c r="KIC86" s="138"/>
      <c r="KID86" s="138"/>
      <c r="KIE86" s="138"/>
      <c r="KIF86" s="138"/>
      <c r="KIG86" s="138"/>
      <c r="KIH86" s="138"/>
      <c r="KII86" s="138"/>
      <c r="KIJ86" s="138"/>
      <c r="KIK86" s="138"/>
      <c r="KIL86" s="138"/>
      <c r="KIM86" s="138"/>
      <c r="KIN86" s="138"/>
      <c r="KIO86" s="138"/>
      <c r="KIP86" s="138"/>
      <c r="KIQ86" s="138"/>
      <c r="KIR86" s="138"/>
      <c r="KIS86" s="138"/>
      <c r="KIT86" s="138"/>
      <c r="KIU86" s="138"/>
      <c r="KIV86" s="138"/>
      <c r="KIW86" s="138"/>
      <c r="KIX86" s="138"/>
      <c r="KIY86" s="138"/>
      <c r="KIZ86" s="138"/>
      <c r="KJA86" s="138"/>
      <c r="KJB86" s="138"/>
      <c r="KJC86" s="138"/>
      <c r="KJD86" s="138"/>
      <c r="KJE86" s="138"/>
      <c r="KJF86" s="138"/>
      <c r="KJG86" s="138"/>
      <c r="KJH86" s="138"/>
      <c r="KJI86" s="138"/>
      <c r="KJJ86" s="138"/>
      <c r="KJK86" s="138"/>
      <c r="KJL86" s="138"/>
      <c r="KJM86" s="138"/>
      <c r="KJN86" s="138"/>
      <c r="KJO86" s="138"/>
      <c r="KJP86" s="138"/>
      <c r="KJQ86" s="138"/>
      <c r="KJR86" s="138"/>
      <c r="KJS86" s="138"/>
      <c r="KJT86" s="138"/>
      <c r="KJU86" s="138"/>
      <c r="KJV86" s="138"/>
      <c r="KJW86" s="138"/>
      <c r="KJX86" s="138"/>
      <c r="KJY86" s="138"/>
      <c r="KJZ86" s="138"/>
      <c r="KKA86" s="138"/>
      <c r="KKB86" s="138"/>
      <c r="KKC86" s="138"/>
      <c r="KKD86" s="138"/>
      <c r="KKE86" s="138"/>
      <c r="KKF86" s="138"/>
      <c r="KKG86" s="138"/>
      <c r="KKH86" s="138"/>
      <c r="KKI86" s="138"/>
      <c r="KKJ86" s="138"/>
      <c r="KKK86" s="138"/>
      <c r="KKL86" s="138"/>
      <c r="KKM86" s="138"/>
      <c r="KKN86" s="138"/>
      <c r="KKO86" s="138"/>
      <c r="KKP86" s="138"/>
      <c r="KKQ86" s="138"/>
      <c r="KKR86" s="138"/>
      <c r="KKS86" s="138"/>
      <c r="KKT86" s="138"/>
      <c r="KKU86" s="138"/>
      <c r="KKV86" s="138"/>
      <c r="KKW86" s="138"/>
      <c r="KKX86" s="138"/>
      <c r="KKY86" s="138"/>
      <c r="KKZ86" s="138"/>
      <c r="KLA86" s="138"/>
      <c r="KLB86" s="138"/>
      <c r="KLC86" s="138"/>
      <c r="KLD86" s="138"/>
      <c r="KLE86" s="138"/>
      <c r="KLF86" s="138"/>
      <c r="KLG86" s="138"/>
      <c r="KLH86" s="138"/>
      <c r="KLI86" s="138"/>
      <c r="KLJ86" s="138"/>
      <c r="KLK86" s="138"/>
      <c r="KLL86" s="138"/>
      <c r="KLM86" s="138"/>
      <c r="KLN86" s="138"/>
      <c r="KLO86" s="138"/>
      <c r="KLP86" s="138"/>
      <c r="KLQ86" s="138"/>
      <c r="KLR86" s="138"/>
      <c r="KLS86" s="138"/>
      <c r="KLT86" s="138"/>
      <c r="KLU86" s="138"/>
      <c r="KLV86" s="138"/>
      <c r="KLW86" s="138"/>
      <c r="KLX86" s="138"/>
      <c r="KLY86" s="138"/>
      <c r="KLZ86" s="138"/>
      <c r="KMA86" s="138"/>
      <c r="KMB86" s="138"/>
      <c r="KMC86" s="138"/>
      <c r="KMD86" s="138"/>
      <c r="KME86" s="138"/>
      <c r="KMF86" s="138"/>
      <c r="KMG86" s="138"/>
      <c r="KMH86" s="138"/>
      <c r="KMI86" s="138"/>
      <c r="KMJ86" s="138"/>
      <c r="KMK86" s="138"/>
      <c r="KML86" s="138"/>
      <c r="KMM86" s="138"/>
      <c r="KMN86" s="138"/>
      <c r="KMO86" s="138"/>
      <c r="KMP86" s="138"/>
      <c r="KMQ86" s="138"/>
      <c r="KMR86" s="138"/>
      <c r="KMS86" s="138"/>
      <c r="KMT86" s="138"/>
      <c r="KMU86" s="138"/>
      <c r="KMV86" s="138"/>
      <c r="KMW86" s="138"/>
      <c r="KMX86" s="138"/>
      <c r="KMY86" s="138"/>
      <c r="KMZ86" s="138"/>
      <c r="KNA86" s="138"/>
      <c r="KNB86" s="138"/>
      <c r="KNC86" s="138"/>
      <c r="KND86" s="138"/>
      <c r="KNE86" s="138"/>
      <c r="KNF86" s="138"/>
      <c r="KNG86" s="138"/>
      <c r="KNH86" s="138"/>
      <c r="KNI86" s="138"/>
      <c r="KNJ86" s="138"/>
      <c r="KNK86" s="138"/>
      <c r="KNL86" s="138"/>
      <c r="KNM86" s="138"/>
      <c r="KNN86" s="138"/>
      <c r="KNO86" s="138"/>
      <c r="KNP86" s="138"/>
      <c r="KNQ86" s="138"/>
      <c r="KNR86" s="138"/>
      <c r="KNS86" s="138"/>
      <c r="KNT86" s="138"/>
      <c r="KNU86" s="138"/>
      <c r="KNV86" s="138"/>
      <c r="KNW86" s="138"/>
      <c r="KNX86" s="138"/>
      <c r="KNY86" s="138"/>
      <c r="KNZ86" s="138"/>
      <c r="KOA86" s="138"/>
      <c r="KOB86" s="138"/>
      <c r="KOC86" s="138"/>
      <c r="KOD86" s="138"/>
      <c r="KOE86" s="138"/>
      <c r="KOF86" s="138"/>
      <c r="KOG86" s="138"/>
      <c r="KOH86" s="138"/>
      <c r="KOI86" s="138"/>
      <c r="KOJ86" s="138"/>
      <c r="KOK86" s="138"/>
      <c r="KOL86" s="138"/>
      <c r="KOM86" s="138"/>
      <c r="KON86" s="138"/>
      <c r="KOO86" s="138"/>
      <c r="KOP86" s="138"/>
      <c r="KOQ86" s="138"/>
      <c r="KOR86" s="138"/>
      <c r="KOS86" s="138"/>
      <c r="KOT86" s="138"/>
      <c r="KOU86" s="138"/>
      <c r="KOV86" s="138"/>
      <c r="KOW86" s="138"/>
      <c r="KOX86" s="138"/>
      <c r="KOY86" s="138"/>
      <c r="KOZ86" s="138"/>
      <c r="KPA86" s="138"/>
      <c r="KPB86" s="138"/>
      <c r="KPC86" s="138"/>
      <c r="KPD86" s="138"/>
      <c r="KPE86" s="138"/>
      <c r="KPF86" s="138"/>
      <c r="KPG86" s="138"/>
      <c r="KPH86" s="138"/>
      <c r="KPI86" s="138"/>
      <c r="KPJ86" s="138"/>
      <c r="KPK86" s="138"/>
      <c r="KPL86" s="138"/>
      <c r="KPM86" s="138"/>
      <c r="KPN86" s="138"/>
      <c r="KPO86" s="138"/>
      <c r="KPP86" s="138"/>
      <c r="KPQ86" s="138"/>
      <c r="KPR86" s="138"/>
      <c r="KPS86" s="138"/>
      <c r="KPT86" s="138"/>
      <c r="KPU86" s="138"/>
      <c r="KPV86" s="138"/>
      <c r="KPW86" s="138"/>
      <c r="KPX86" s="138"/>
      <c r="KPY86" s="138"/>
      <c r="KPZ86" s="138"/>
      <c r="KQA86" s="138"/>
      <c r="KQB86" s="138"/>
      <c r="KQC86" s="138"/>
      <c r="KQD86" s="138"/>
      <c r="KQE86" s="138"/>
      <c r="KQF86" s="138"/>
      <c r="KQG86" s="138"/>
      <c r="KQH86" s="138"/>
      <c r="KQI86" s="138"/>
      <c r="KQJ86" s="138"/>
      <c r="KQK86" s="138"/>
      <c r="KQL86" s="138"/>
      <c r="KQM86" s="138"/>
      <c r="KQN86" s="138"/>
      <c r="KQO86" s="138"/>
      <c r="KQP86" s="138"/>
      <c r="KQQ86" s="138"/>
      <c r="KQR86" s="138"/>
      <c r="KQS86" s="138"/>
      <c r="KQT86" s="138"/>
      <c r="KQU86" s="138"/>
      <c r="KQV86" s="138"/>
      <c r="KQW86" s="138"/>
      <c r="KQX86" s="138"/>
      <c r="KQY86" s="138"/>
      <c r="KQZ86" s="138"/>
      <c r="KRA86" s="138"/>
      <c r="KRB86" s="138"/>
      <c r="KRC86" s="138"/>
      <c r="KRD86" s="138"/>
      <c r="KRE86" s="138"/>
      <c r="KRF86" s="138"/>
      <c r="KRG86" s="138"/>
      <c r="KRH86" s="138"/>
      <c r="KRI86" s="138"/>
      <c r="KRJ86" s="138"/>
      <c r="KRK86" s="138"/>
      <c r="KRL86" s="138"/>
      <c r="KRM86" s="138"/>
      <c r="KRN86" s="138"/>
      <c r="KRO86" s="138"/>
      <c r="KRP86" s="138"/>
      <c r="KRQ86" s="138"/>
      <c r="KRR86" s="138"/>
      <c r="KRS86" s="138"/>
      <c r="KRT86" s="138"/>
      <c r="KRU86" s="138"/>
      <c r="KRV86" s="138"/>
      <c r="KRW86" s="138"/>
      <c r="KRX86" s="138"/>
      <c r="KRY86" s="138"/>
      <c r="KRZ86" s="138"/>
      <c r="KSA86" s="138"/>
      <c r="KSB86" s="138"/>
      <c r="KSC86" s="138"/>
      <c r="KSD86" s="138"/>
      <c r="KSE86" s="138"/>
      <c r="KSF86" s="138"/>
      <c r="KSG86" s="138"/>
      <c r="KSH86" s="138"/>
      <c r="KSI86" s="138"/>
      <c r="KSJ86" s="138"/>
      <c r="KSK86" s="138"/>
      <c r="KSL86" s="138"/>
      <c r="KSM86" s="138"/>
      <c r="KSN86" s="138"/>
      <c r="KSO86" s="138"/>
      <c r="KSP86" s="138"/>
      <c r="KSQ86" s="138"/>
      <c r="KSR86" s="138"/>
      <c r="KSS86" s="138"/>
      <c r="KST86" s="138"/>
      <c r="KSU86" s="138"/>
      <c r="KSV86" s="138"/>
      <c r="KSW86" s="138"/>
      <c r="KSX86" s="138"/>
      <c r="KSY86" s="138"/>
      <c r="KSZ86" s="138"/>
      <c r="KTA86" s="138"/>
      <c r="KTB86" s="138"/>
      <c r="KTC86" s="138"/>
      <c r="KTD86" s="138"/>
      <c r="KTE86" s="138"/>
      <c r="KTF86" s="138"/>
      <c r="KTG86" s="138"/>
      <c r="KTH86" s="138"/>
      <c r="KTI86" s="138"/>
      <c r="KTJ86" s="138"/>
      <c r="KTK86" s="138"/>
      <c r="KTL86" s="138"/>
      <c r="KTM86" s="138"/>
      <c r="KTN86" s="138"/>
      <c r="KTO86" s="138"/>
      <c r="KTP86" s="138"/>
      <c r="KTQ86" s="138"/>
      <c r="KTR86" s="138"/>
      <c r="KTS86" s="138"/>
      <c r="KTT86" s="138"/>
      <c r="KTU86" s="138"/>
      <c r="KTV86" s="138"/>
      <c r="KTW86" s="138"/>
      <c r="KTX86" s="138"/>
      <c r="KTY86" s="138"/>
      <c r="KTZ86" s="138"/>
      <c r="KUA86" s="138"/>
      <c r="KUB86" s="138"/>
      <c r="KUC86" s="138"/>
      <c r="KUD86" s="138"/>
      <c r="KUE86" s="138"/>
      <c r="KUF86" s="138"/>
      <c r="KUG86" s="138"/>
      <c r="KUH86" s="138"/>
      <c r="KUI86" s="138"/>
      <c r="KUJ86" s="138"/>
      <c r="KUK86" s="138"/>
      <c r="KUL86" s="138"/>
      <c r="KUM86" s="138"/>
      <c r="KUN86" s="138"/>
      <c r="KUO86" s="138"/>
      <c r="KUP86" s="138"/>
      <c r="KUQ86" s="138"/>
      <c r="KUR86" s="138"/>
      <c r="KUS86" s="138"/>
      <c r="KUT86" s="138"/>
      <c r="KUU86" s="138"/>
      <c r="KUV86" s="138"/>
      <c r="KUW86" s="138"/>
      <c r="KUX86" s="138"/>
      <c r="KUY86" s="138"/>
      <c r="KUZ86" s="138"/>
      <c r="KVA86" s="138"/>
      <c r="KVB86" s="138"/>
      <c r="KVC86" s="138"/>
      <c r="KVD86" s="138"/>
      <c r="KVE86" s="138"/>
      <c r="KVF86" s="138"/>
      <c r="KVG86" s="138"/>
      <c r="KVH86" s="138"/>
      <c r="KVI86" s="138"/>
      <c r="KVJ86" s="138"/>
      <c r="KVK86" s="138"/>
      <c r="KVL86" s="138"/>
      <c r="KVM86" s="138"/>
      <c r="KVN86" s="138"/>
      <c r="KVO86" s="138"/>
      <c r="KVP86" s="138"/>
      <c r="KVQ86" s="138"/>
      <c r="KVR86" s="138"/>
      <c r="KVS86" s="138"/>
      <c r="KVT86" s="138"/>
      <c r="KVU86" s="138"/>
      <c r="KVV86" s="138"/>
      <c r="KVW86" s="138"/>
      <c r="KVX86" s="138"/>
      <c r="KVY86" s="138"/>
      <c r="KVZ86" s="138"/>
      <c r="KWA86" s="138"/>
      <c r="KWB86" s="138"/>
      <c r="KWC86" s="138"/>
      <c r="KWD86" s="138"/>
      <c r="KWE86" s="138"/>
      <c r="KWF86" s="138"/>
      <c r="KWG86" s="138"/>
      <c r="KWH86" s="138"/>
      <c r="KWI86" s="138"/>
      <c r="KWJ86" s="138"/>
      <c r="KWK86" s="138"/>
      <c r="KWL86" s="138"/>
      <c r="KWM86" s="138"/>
      <c r="KWN86" s="138"/>
      <c r="KWO86" s="138"/>
      <c r="KWP86" s="138"/>
      <c r="KWQ86" s="138"/>
      <c r="KWR86" s="138"/>
      <c r="KWS86" s="138"/>
      <c r="KWT86" s="138"/>
      <c r="KWU86" s="138"/>
      <c r="KWV86" s="138"/>
      <c r="KWW86" s="138"/>
      <c r="KWX86" s="138"/>
      <c r="KWY86" s="138"/>
      <c r="KWZ86" s="138"/>
      <c r="KXA86" s="138"/>
      <c r="KXB86" s="138"/>
      <c r="KXC86" s="138"/>
      <c r="KXD86" s="138"/>
      <c r="KXE86" s="138"/>
      <c r="KXF86" s="138"/>
      <c r="KXG86" s="138"/>
      <c r="KXH86" s="138"/>
      <c r="KXI86" s="138"/>
      <c r="KXJ86" s="138"/>
      <c r="KXK86" s="138"/>
      <c r="KXL86" s="138"/>
      <c r="KXM86" s="138"/>
      <c r="KXN86" s="138"/>
      <c r="KXO86" s="138"/>
      <c r="KXP86" s="138"/>
      <c r="KXQ86" s="138"/>
      <c r="KXR86" s="138"/>
      <c r="KXS86" s="138"/>
      <c r="KXT86" s="138"/>
      <c r="KXU86" s="138"/>
      <c r="KXV86" s="138"/>
      <c r="KXW86" s="138"/>
      <c r="KXX86" s="138"/>
      <c r="KXY86" s="138"/>
      <c r="KXZ86" s="138"/>
      <c r="KYA86" s="138"/>
      <c r="KYB86" s="138"/>
      <c r="KYC86" s="138"/>
      <c r="KYD86" s="138"/>
      <c r="KYE86" s="138"/>
      <c r="KYF86" s="138"/>
      <c r="KYG86" s="138"/>
      <c r="KYH86" s="138"/>
      <c r="KYI86" s="138"/>
      <c r="KYJ86" s="138"/>
      <c r="KYK86" s="138"/>
      <c r="KYL86" s="138"/>
      <c r="KYM86" s="138"/>
      <c r="KYN86" s="138"/>
      <c r="KYO86" s="138"/>
      <c r="KYP86" s="138"/>
      <c r="KYQ86" s="138"/>
      <c r="KYR86" s="138"/>
      <c r="KYS86" s="138"/>
      <c r="KYT86" s="138"/>
      <c r="KYU86" s="138"/>
      <c r="KYV86" s="138"/>
      <c r="KYW86" s="138"/>
      <c r="KYX86" s="138"/>
      <c r="KYY86" s="138"/>
      <c r="KYZ86" s="138"/>
      <c r="KZA86" s="138"/>
      <c r="KZB86" s="138"/>
      <c r="KZC86" s="138"/>
      <c r="KZD86" s="138"/>
      <c r="KZE86" s="138"/>
      <c r="KZF86" s="138"/>
      <c r="KZG86" s="138"/>
      <c r="KZH86" s="138"/>
      <c r="KZI86" s="138"/>
      <c r="KZJ86" s="138"/>
      <c r="KZK86" s="138"/>
      <c r="KZL86" s="138"/>
      <c r="KZM86" s="138"/>
      <c r="KZN86" s="138"/>
      <c r="KZO86" s="138"/>
      <c r="KZP86" s="138"/>
      <c r="KZQ86" s="138"/>
      <c r="KZR86" s="138"/>
      <c r="KZS86" s="138"/>
      <c r="KZT86" s="138"/>
      <c r="KZU86" s="138"/>
      <c r="KZV86" s="138"/>
      <c r="KZW86" s="138"/>
      <c r="KZX86" s="138"/>
      <c r="KZY86" s="138"/>
      <c r="KZZ86" s="138"/>
      <c r="LAA86" s="138"/>
      <c r="LAB86" s="138"/>
      <c r="LAC86" s="138"/>
      <c r="LAD86" s="138"/>
      <c r="LAE86" s="138"/>
      <c r="LAF86" s="138"/>
      <c r="LAG86" s="138"/>
      <c r="LAH86" s="138"/>
      <c r="LAI86" s="138"/>
      <c r="LAJ86" s="138"/>
      <c r="LAK86" s="138"/>
      <c r="LAL86" s="138"/>
      <c r="LAM86" s="138"/>
      <c r="LAN86" s="138"/>
      <c r="LAO86" s="138"/>
      <c r="LAP86" s="138"/>
      <c r="LAQ86" s="138"/>
      <c r="LAR86" s="138"/>
      <c r="LAS86" s="138"/>
      <c r="LAT86" s="138"/>
      <c r="LAU86" s="138"/>
      <c r="LAV86" s="138"/>
      <c r="LAW86" s="138"/>
      <c r="LAX86" s="138"/>
      <c r="LAY86" s="138"/>
      <c r="LAZ86" s="138"/>
      <c r="LBA86" s="138"/>
      <c r="LBB86" s="138"/>
      <c r="LBC86" s="138"/>
      <c r="LBD86" s="138"/>
      <c r="LBE86" s="138"/>
      <c r="LBF86" s="138"/>
      <c r="LBG86" s="138"/>
      <c r="LBH86" s="138"/>
      <c r="LBI86" s="138"/>
      <c r="LBJ86" s="138"/>
      <c r="LBK86" s="138"/>
      <c r="LBL86" s="138"/>
      <c r="LBM86" s="138"/>
      <c r="LBN86" s="138"/>
      <c r="LBO86" s="138"/>
      <c r="LBP86" s="138"/>
      <c r="LBQ86" s="138"/>
      <c r="LBR86" s="138"/>
      <c r="LBS86" s="138"/>
      <c r="LBT86" s="138"/>
      <c r="LBU86" s="138"/>
      <c r="LBV86" s="138"/>
      <c r="LBW86" s="138"/>
      <c r="LBX86" s="138"/>
      <c r="LBY86" s="138"/>
      <c r="LBZ86" s="138"/>
      <c r="LCA86" s="138"/>
      <c r="LCB86" s="138"/>
      <c r="LCC86" s="138"/>
      <c r="LCD86" s="138"/>
      <c r="LCE86" s="138"/>
      <c r="LCF86" s="138"/>
      <c r="LCG86" s="138"/>
      <c r="LCH86" s="138"/>
      <c r="LCI86" s="138"/>
      <c r="LCJ86" s="138"/>
      <c r="LCK86" s="138"/>
      <c r="LCL86" s="138"/>
      <c r="LCM86" s="138"/>
      <c r="LCN86" s="138"/>
      <c r="LCO86" s="138"/>
      <c r="LCP86" s="138"/>
      <c r="LCQ86" s="138"/>
      <c r="LCR86" s="138"/>
      <c r="LCS86" s="138"/>
      <c r="LCT86" s="138"/>
      <c r="LCU86" s="138"/>
      <c r="LCV86" s="138"/>
      <c r="LCW86" s="138"/>
      <c r="LCX86" s="138"/>
      <c r="LCY86" s="138"/>
      <c r="LCZ86" s="138"/>
      <c r="LDA86" s="138"/>
      <c r="LDB86" s="138"/>
      <c r="LDC86" s="138"/>
      <c r="LDD86" s="138"/>
      <c r="LDE86" s="138"/>
      <c r="LDF86" s="138"/>
      <c r="LDG86" s="138"/>
      <c r="LDH86" s="138"/>
      <c r="LDI86" s="138"/>
      <c r="LDJ86" s="138"/>
      <c r="LDK86" s="138"/>
      <c r="LDL86" s="138"/>
      <c r="LDM86" s="138"/>
      <c r="LDN86" s="138"/>
      <c r="LDO86" s="138"/>
      <c r="LDP86" s="138"/>
      <c r="LDQ86" s="138"/>
      <c r="LDR86" s="138"/>
      <c r="LDS86" s="138"/>
      <c r="LDT86" s="138"/>
      <c r="LDU86" s="138"/>
      <c r="LDV86" s="138"/>
      <c r="LDW86" s="138"/>
      <c r="LDX86" s="138"/>
      <c r="LDY86" s="138"/>
      <c r="LDZ86" s="138"/>
      <c r="LEA86" s="138"/>
      <c r="LEB86" s="138"/>
      <c r="LEC86" s="138"/>
      <c r="LED86" s="138"/>
      <c r="LEE86" s="138"/>
      <c r="LEF86" s="138"/>
      <c r="LEG86" s="138"/>
      <c r="LEH86" s="138"/>
      <c r="LEI86" s="138"/>
      <c r="LEJ86" s="138"/>
      <c r="LEK86" s="138"/>
      <c r="LEL86" s="138"/>
      <c r="LEM86" s="138"/>
      <c r="LEN86" s="138"/>
      <c r="LEO86" s="138"/>
      <c r="LEP86" s="138"/>
      <c r="LEQ86" s="138"/>
      <c r="LER86" s="138"/>
      <c r="LES86" s="138"/>
      <c r="LET86" s="138"/>
      <c r="LEU86" s="138"/>
      <c r="LEV86" s="138"/>
      <c r="LEW86" s="138"/>
      <c r="LEX86" s="138"/>
      <c r="LEY86" s="138"/>
      <c r="LEZ86" s="138"/>
      <c r="LFA86" s="138"/>
      <c r="LFB86" s="138"/>
      <c r="LFC86" s="138"/>
      <c r="LFD86" s="138"/>
      <c r="LFE86" s="138"/>
      <c r="LFF86" s="138"/>
      <c r="LFG86" s="138"/>
      <c r="LFH86" s="138"/>
      <c r="LFI86" s="138"/>
      <c r="LFJ86" s="138"/>
      <c r="LFK86" s="138"/>
      <c r="LFL86" s="138"/>
      <c r="LFM86" s="138"/>
      <c r="LFN86" s="138"/>
      <c r="LFO86" s="138"/>
      <c r="LFP86" s="138"/>
      <c r="LFQ86" s="138"/>
      <c r="LFR86" s="138"/>
      <c r="LFS86" s="138"/>
      <c r="LFT86" s="138"/>
      <c r="LFU86" s="138"/>
      <c r="LFV86" s="138"/>
      <c r="LFW86" s="138"/>
      <c r="LFX86" s="138"/>
      <c r="LFY86" s="138"/>
      <c r="LFZ86" s="138"/>
      <c r="LGA86" s="138"/>
      <c r="LGB86" s="138"/>
      <c r="LGC86" s="138"/>
      <c r="LGD86" s="138"/>
      <c r="LGE86" s="138"/>
      <c r="LGF86" s="138"/>
      <c r="LGG86" s="138"/>
      <c r="LGH86" s="138"/>
      <c r="LGI86" s="138"/>
      <c r="LGJ86" s="138"/>
      <c r="LGK86" s="138"/>
      <c r="LGL86" s="138"/>
      <c r="LGM86" s="138"/>
      <c r="LGN86" s="138"/>
      <c r="LGO86" s="138"/>
      <c r="LGP86" s="138"/>
      <c r="LGQ86" s="138"/>
      <c r="LGR86" s="138"/>
      <c r="LGS86" s="138"/>
      <c r="LGT86" s="138"/>
      <c r="LGU86" s="138"/>
      <c r="LGV86" s="138"/>
      <c r="LGW86" s="138"/>
      <c r="LGX86" s="138"/>
      <c r="LGY86" s="138"/>
      <c r="LGZ86" s="138"/>
      <c r="LHA86" s="138"/>
      <c r="LHB86" s="138"/>
      <c r="LHC86" s="138"/>
      <c r="LHD86" s="138"/>
      <c r="LHE86" s="138"/>
      <c r="LHF86" s="138"/>
      <c r="LHG86" s="138"/>
      <c r="LHH86" s="138"/>
      <c r="LHI86" s="138"/>
      <c r="LHJ86" s="138"/>
      <c r="LHK86" s="138"/>
      <c r="LHL86" s="138"/>
      <c r="LHM86" s="138"/>
      <c r="LHN86" s="138"/>
      <c r="LHO86" s="138"/>
      <c r="LHP86" s="138"/>
      <c r="LHQ86" s="138"/>
      <c r="LHR86" s="138"/>
      <c r="LHS86" s="138"/>
      <c r="LHT86" s="138"/>
      <c r="LHU86" s="138"/>
      <c r="LHV86" s="138"/>
      <c r="LHW86" s="138"/>
      <c r="LHX86" s="138"/>
      <c r="LHY86" s="138"/>
      <c r="LHZ86" s="138"/>
      <c r="LIA86" s="138"/>
      <c r="LIB86" s="138"/>
      <c r="LIC86" s="138"/>
      <c r="LID86" s="138"/>
      <c r="LIE86" s="138"/>
      <c r="LIF86" s="138"/>
      <c r="LIG86" s="138"/>
      <c r="LIH86" s="138"/>
      <c r="LII86" s="138"/>
      <c r="LIJ86" s="138"/>
      <c r="LIK86" s="138"/>
      <c r="LIL86" s="138"/>
      <c r="LIM86" s="138"/>
      <c r="LIN86" s="138"/>
      <c r="LIO86" s="138"/>
      <c r="LIP86" s="138"/>
      <c r="LIQ86" s="138"/>
      <c r="LIR86" s="138"/>
      <c r="LIS86" s="138"/>
      <c r="LIT86" s="138"/>
      <c r="LIU86" s="138"/>
      <c r="LIV86" s="138"/>
      <c r="LIW86" s="138"/>
      <c r="LIX86" s="138"/>
      <c r="LIY86" s="138"/>
      <c r="LIZ86" s="138"/>
      <c r="LJA86" s="138"/>
      <c r="LJB86" s="138"/>
      <c r="LJC86" s="138"/>
      <c r="LJD86" s="138"/>
      <c r="LJE86" s="138"/>
      <c r="LJF86" s="138"/>
      <c r="LJG86" s="138"/>
      <c r="LJH86" s="138"/>
      <c r="LJI86" s="138"/>
      <c r="LJJ86" s="138"/>
      <c r="LJK86" s="138"/>
      <c r="LJL86" s="138"/>
      <c r="LJM86" s="138"/>
      <c r="LJN86" s="138"/>
      <c r="LJO86" s="138"/>
      <c r="LJP86" s="138"/>
      <c r="LJQ86" s="138"/>
      <c r="LJR86" s="138"/>
      <c r="LJS86" s="138"/>
      <c r="LJT86" s="138"/>
      <c r="LJU86" s="138"/>
      <c r="LJV86" s="138"/>
      <c r="LJW86" s="138"/>
      <c r="LJX86" s="138"/>
      <c r="LJY86" s="138"/>
      <c r="LJZ86" s="138"/>
      <c r="LKA86" s="138"/>
      <c r="LKB86" s="138"/>
      <c r="LKC86" s="138"/>
      <c r="LKD86" s="138"/>
      <c r="LKE86" s="138"/>
      <c r="LKF86" s="138"/>
      <c r="LKG86" s="138"/>
      <c r="LKH86" s="138"/>
      <c r="LKI86" s="138"/>
      <c r="LKJ86" s="138"/>
      <c r="LKK86" s="138"/>
      <c r="LKL86" s="138"/>
      <c r="LKM86" s="138"/>
      <c r="LKN86" s="138"/>
      <c r="LKO86" s="138"/>
      <c r="LKP86" s="138"/>
      <c r="LKQ86" s="138"/>
      <c r="LKR86" s="138"/>
      <c r="LKS86" s="138"/>
      <c r="LKT86" s="138"/>
      <c r="LKU86" s="138"/>
      <c r="LKV86" s="138"/>
      <c r="LKW86" s="138"/>
      <c r="LKX86" s="138"/>
      <c r="LKY86" s="138"/>
      <c r="LKZ86" s="138"/>
      <c r="LLA86" s="138"/>
      <c r="LLB86" s="138"/>
      <c r="LLC86" s="138"/>
      <c r="LLD86" s="138"/>
      <c r="LLE86" s="138"/>
      <c r="LLF86" s="138"/>
      <c r="LLG86" s="138"/>
      <c r="LLH86" s="138"/>
      <c r="LLI86" s="138"/>
      <c r="LLJ86" s="138"/>
      <c r="LLK86" s="138"/>
      <c r="LLL86" s="138"/>
      <c r="LLM86" s="138"/>
      <c r="LLN86" s="138"/>
      <c r="LLO86" s="138"/>
      <c r="LLP86" s="138"/>
      <c r="LLQ86" s="138"/>
      <c r="LLR86" s="138"/>
      <c r="LLS86" s="138"/>
      <c r="LLT86" s="138"/>
      <c r="LLU86" s="138"/>
      <c r="LLV86" s="138"/>
      <c r="LLW86" s="138"/>
      <c r="LLX86" s="138"/>
      <c r="LLY86" s="138"/>
      <c r="LLZ86" s="138"/>
      <c r="LMA86" s="138"/>
      <c r="LMB86" s="138"/>
      <c r="LMC86" s="138"/>
      <c r="LMD86" s="138"/>
      <c r="LME86" s="138"/>
      <c r="LMF86" s="138"/>
      <c r="LMG86" s="138"/>
      <c r="LMH86" s="138"/>
      <c r="LMI86" s="138"/>
      <c r="LMJ86" s="138"/>
      <c r="LMK86" s="138"/>
      <c r="LML86" s="138"/>
      <c r="LMM86" s="138"/>
      <c r="LMN86" s="138"/>
      <c r="LMO86" s="138"/>
      <c r="LMP86" s="138"/>
      <c r="LMQ86" s="138"/>
      <c r="LMR86" s="138"/>
      <c r="LMS86" s="138"/>
      <c r="LMT86" s="138"/>
      <c r="LMU86" s="138"/>
      <c r="LMV86" s="138"/>
      <c r="LMW86" s="138"/>
      <c r="LMX86" s="138"/>
      <c r="LMY86" s="138"/>
      <c r="LMZ86" s="138"/>
      <c r="LNA86" s="138"/>
      <c r="LNB86" s="138"/>
      <c r="LNC86" s="138"/>
      <c r="LND86" s="138"/>
      <c r="LNE86" s="138"/>
      <c r="LNF86" s="138"/>
      <c r="LNG86" s="138"/>
      <c r="LNH86" s="138"/>
      <c r="LNI86" s="138"/>
      <c r="LNJ86" s="138"/>
      <c r="LNK86" s="138"/>
      <c r="LNL86" s="138"/>
      <c r="LNM86" s="138"/>
      <c r="LNN86" s="138"/>
      <c r="LNO86" s="138"/>
      <c r="LNP86" s="138"/>
      <c r="LNQ86" s="138"/>
      <c r="LNR86" s="138"/>
      <c r="LNS86" s="138"/>
      <c r="LNT86" s="138"/>
      <c r="LNU86" s="138"/>
      <c r="LNV86" s="138"/>
      <c r="LNW86" s="138"/>
      <c r="LNX86" s="138"/>
      <c r="LNY86" s="138"/>
      <c r="LNZ86" s="138"/>
      <c r="LOA86" s="138"/>
      <c r="LOB86" s="138"/>
      <c r="LOC86" s="138"/>
      <c r="LOD86" s="138"/>
      <c r="LOE86" s="138"/>
      <c r="LOF86" s="138"/>
      <c r="LOG86" s="138"/>
      <c r="LOH86" s="138"/>
      <c r="LOI86" s="138"/>
      <c r="LOJ86" s="138"/>
      <c r="LOK86" s="138"/>
      <c r="LOL86" s="138"/>
      <c r="LOM86" s="138"/>
      <c r="LON86" s="138"/>
      <c r="LOO86" s="138"/>
      <c r="LOP86" s="138"/>
      <c r="LOQ86" s="138"/>
      <c r="LOR86" s="138"/>
      <c r="LOS86" s="138"/>
      <c r="LOT86" s="138"/>
      <c r="LOU86" s="138"/>
      <c r="LOV86" s="138"/>
      <c r="LOW86" s="138"/>
      <c r="LOX86" s="138"/>
      <c r="LOY86" s="138"/>
      <c r="LOZ86" s="138"/>
      <c r="LPA86" s="138"/>
      <c r="LPB86" s="138"/>
      <c r="LPC86" s="138"/>
      <c r="LPD86" s="138"/>
      <c r="LPE86" s="138"/>
      <c r="LPF86" s="138"/>
      <c r="LPG86" s="138"/>
      <c r="LPH86" s="138"/>
      <c r="LPI86" s="138"/>
      <c r="LPJ86" s="138"/>
      <c r="LPK86" s="138"/>
      <c r="LPL86" s="138"/>
      <c r="LPM86" s="138"/>
      <c r="LPN86" s="138"/>
      <c r="LPO86" s="138"/>
      <c r="LPP86" s="138"/>
      <c r="LPQ86" s="138"/>
      <c r="LPR86" s="138"/>
      <c r="LPS86" s="138"/>
      <c r="LPT86" s="138"/>
      <c r="LPU86" s="138"/>
      <c r="LPV86" s="138"/>
      <c r="LPW86" s="138"/>
      <c r="LPX86" s="138"/>
      <c r="LPY86" s="138"/>
      <c r="LPZ86" s="138"/>
      <c r="LQA86" s="138"/>
      <c r="LQB86" s="138"/>
      <c r="LQC86" s="138"/>
      <c r="LQD86" s="138"/>
      <c r="LQE86" s="138"/>
      <c r="LQF86" s="138"/>
      <c r="LQG86" s="138"/>
      <c r="LQH86" s="138"/>
      <c r="LQI86" s="138"/>
      <c r="LQJ86" s="138"/>
      <c r="LQK86" s="138"/>
      <c r="LQL86" s="138"/>
      <c r="LQM86" s="138"/>
      <c r="LQN86" s="138"/>
      <c r="LQO86" s="138"/>
      <c r="LQP86" s="138"/>
      <c r="LQQ86" s="138"/>
      <c r="LQR86" s="138"/>
      <c r="LQS86" s="138"/>
      <c r="LQT86" s="138"/>
      <c r="LQU86" s="138"/>
      <c r="LQV86" s="138"/>
      <c r="LQW86" s="138"/>
      <c r="LQX86" s="138"/>
      <c r="LQY86" s="138"/>
      <c r="LQZ86" s="138"/>
      <c r="LRA86" s="138"/>
      <c r="LRB86" s="138"/>
      <c r="LRC86" s="138"/>
      <c r="LRD86" s="138"/>
      <c r="LRE86" s="138"/>
      <c r="LRF86" s="138"/>
      <c r="LRG86" s="138"/>
      <c r="LRH86" s="138"/>
      <c r="LRI86" s="138"/>
      <c r="LRJ86" s="138"/>
      <c r="LRK86" s="138"/>
      <c r="LRL86" s="138"/>
      <c r="LRM86" s="138"/>
      <c r="LRN86" s="138"/>
      <c r="LRO86" s="138"/>
      <c r="LRP86" s="138"/>
      <c r="LRQ86" s="138"/>
      <c r="LRR86" s="138"/>
      <c r="LRS86" s="138"/>
      <c r="LRT86" s="138"/>
      <c r="LRU86" s="138"/>
      <c r="LRV86" s="138"/>
      <c r="LRW86" s="138"/>
      <c r="LRX86" s="138"/>
      <c r="LRY86" s="138"/>
      <c r="LRZ86" s="138"/>
      <c r="LSA86" s="138"/>
      <c r="LSB86" s="138"/>
      <c r="LSC86" s="138"/>
      <c r="LSD86" s="138"/>
      <c r="LSE86" s="138"/>
      <c r="LSF86" s="138"/>
      <c r="LSG86" s="138"/>
      <c r="LSH86" s="138"/>
      <c r="LSI86" s="138"/>
      <c r="LSJ86" s="138"/>
      <c r="LSK86" s="138"/>
      <c r="LSL86" s="138"/>
      <c r="LSM86" s="138"/>
      <c r="LSN86" s="138"/>
      <c r="LSO86" s="138"/>
      <c r="LSP86" s="138"/>
      <c r="LSQ86" s="138"/>
      <c r="LSR86" s="138"/>
      <c r="LSS86" s="138"/>
      <c r="LST86" s="138"/>
      <c r="LSU86" s="138"/>
      <c r="LSV86" s="138"/>
      <c r="LSW86" s="138"/>
      <c r="LSX86" s="138"/>
      <c r="LSY86" s="138"/>
      <c r="LSZ86" s="138"/>
      <c r="LTA86" s="138"/>
      <c r="LTB86" s="138"/>
      <c r="LTC86" s="138"/>
      <c r="LTD86" s="138"/>
      <c r="LTE86" s="138"/>
      <c r="LTF86" s="138"/>
      <c r="LTG86" s="138"/>
      <c r="LTH86" s="138"/>
      <c r="LTI86" s="138"/>
      <c r="LTJ86" s="138"/>
      <c r="LTK86" s="138"/>
      <c r="LTL86" s="138"/>
      <c r="LTM86" s="138"/>
      <c r="LTN86" s="138"/>
      <c r="LTO86" s="138"/>
      <c r="LTP86" s="138"/>
      <c r="LTQ86" s="138"/>
      <c r="LTR86" s="138"/>
      <c r="LTS86" s="138"/>
      <c r="LTT86" s="138"/>
      <c r="LTU86" s="138"/>
      <c r="LTV86" s="138"/>
      <c r="LTW86" s="138"/>
      <c r="LTX86" s="138"/>
      <c r="LTY86" s="138"/>
      <c r="LTZ86" s="138"/>
      <c r="LUA86" s="138"/>
      <c r="LUB86" s="138"/>
      <c r="LUC86" s="138"/>
      <c r="LUD86" s="138"/>
      <c r="LUE86" s="138"/>
      <c r="LUF86" s="138"/>
      <c r="LUG86" s="138"/>
      <c r="LUH86" s="138"/>
      <c r="LUI86" s="138"/>
      <c r="LUJ86" s="138"/>
      <c r="LUK86" s="138"/>
      <c r="LUL86" s="138"/>
      <c r="LUM86" s="138"/>
      <c r="LUN86" s="138"/>
      <c r="LUO86" s="138"/>
      <c r="LUP86" s="138"/>
      <c r="LUQ86" s="138"/>
      <c r="LUR86" s="138"/>
      <c r="LUS86" s="138"/>
      <c r="LUT86" s="138"/>
      <c r="LUU86" s="138"/>
      <c r="LUV86" s="138"/>
      <c r="LUW86" s="138"/>
      <c r="LUX86" s="138"/>
      <c r="LUY86" s="138"/>
      <c r="LUZ86" s="138"/>
      <c r="LVA86" s="138"/>
      <c r="LVB86" s="138"/>
      <c r="LVC86" s="138"/>
      <c r="LVD86" s="138"/>
      <c r="LVE86" s="138"/>
      <c r="LVF86" s="138"/>
      <c r="LVG86" s="138"/>
      <c r="LVH86" s="138"/>
      <c r="LVI86" s="138"/>
      <c r="LVJ86" s="138"/>
      <c r="LVK86" s="138"/>
      <c r="LVL86" s="138"/>
      <c r="LVM86" s="138"/>
      <c r="LVN86" s="138"/>
      <c r="LVO86" s="138"/>
      <c r="LVP86" s="138"/>
      <c r="LVQ86" s="138"/>
      <c r="LVR86" s="138"/>
      <c r="LVS86" s="138"/>
      <c r="LVT86" s="138"/>
      <c r="LVU86" s="138"/>
      <c r="LVV86" s="138"/>
      <c r="LVW86" s="138"/>
      <c r="LVX86" s="138"/>
      <c r="LVY86" s="138"/>
      <c r="LVZ86" s="138"/>
      <c r="LWA86" s="138"/>
      <c r="LWB86" s="138"/>
      <c r="LWC86" s="138"/>
      <c r="LWD86" s="138"/>
      <c r="LWE86" s="138"/>
      <c r="LWF86" s="138"/>
      <c r="LWG86" s="138"/>
      <c r="LWH86" s="138"/>
      <c r="LWI86" s="138"/>
      <c r="LWJ86" s="138"/>
      <c r="LWK86" s="138"/>
      <c r="LWL86" s="138"/>
      <c r="LWM86" s="138"/>
      <c r="LWN86" s="138"/>
      <c r="LWO86" s="138"/>
      <c r="LWP86" s="138"/>
      <c r="LWQ86" s="138"/>
      <c r="LWR86" s="138"/>
      <c r="LWS86" s="138"/>
      <c r="LWT86" s="138"/>
      <c r="LWU86" s="138"/>
      <c r="LWV86" s="138"/>
      <c r="LWW86" s="138"/>
      <c r="LWX86" s="138"/>
      <c r="LWY86" s="138"/>
      <c r="LWZ86" s="138"/>
      <c r="LXA86" s="138"/>
      <c r="LXB86" s="138"/>
      <c r="LXC86" s="138"/>
      <c r="LXD86" s="138"/>
      <c r="LXE86" s="138"/>
      <c r="LXF86" s="138"/>
      <c r="LXG86" s="138"/>
      <c r="LXH86" s="138"/>
      <c r="LXI86" s="138"/>
      <c r="LXJ86" s="138"/>
      <c r="LXK86" s="138"/>
      <c r="LXL86" s="138"/>
      <c r="LXM86" s="138"/>
      <c r="LXN86" s="138"/>
      <c r="LXO86" s="138"/>
      <c r="LXP86" s="138"/>
      <c r="LXQ86" s="138"/>
      <c r="LXR86" s="138"/>
      <c r="LXS86" s="138"/>
      <c r="LXT86" s="138"/>
      <c r="LXU86" s="138"/>
      <c r="LXV86" s="138"/>
      <c r="LXW86" s="138"/>
      <c r="LXX86" s="138"/>
      <c r="LXY86" s="138"/>
      <c r="LXZ86" s="138"/>
      <c r="LYA86" s="138"/>
      <c r="LYB86" s="138"/>
      <c r="LYC86" s="138"/>
      <c r="LYD86" s="138"/>
      <c r="LYE86" s="138"/>
      <c r="LYF86" s="138"/>
      <c r="LYG86" s="138"/>
      <c r="LYH86" s="138"/>
      <c r="LYI86" s="138"/>
      <c r="LYJ86" s="138"/>
      <c r="LYK86" s="138"/>
      <c r="LYL86" s="138"/>
      <c r="LYM86" s="138"/>
      <c r="LYN86" s="138"/>
      <c r="LYO86" s="138"/>
      <c r="LYP86" s="138"/>
      <c r="LYQ86" s="138"/>
      <c r="LYR86" s="138"/>
      <c r="LYS86" s="138"/>
      <c r="LYT86" s="138"/>
      <c r="LYU86" s="138"/>
      <c r="LYV86" s="138"/>
      <c r="LYW86" s="138"/>
      <c r="LYX86" s="138"/>
      <c r="LYY86" s="138"/>
      <c r="LYZ86" s="138"/>
      <c r="LZA86" s="138"/>
      <c r="LZB86" s="138"/>
      <c r="LZC86" s="138"/>
      <c r="LZD86" s="138"/>
      <c r="LZE86" s="138"/>
      <c r="LZF86" s="138"/>
      <c r="LZG86" s="138"/>
      <c r="LZH86" s="138"/>
      <c r="LZI86" s="138"/>
      <c r="LZJ86" s="138"/>
      <c r="LZK86" s="138"/>
      <c r="LZL86" s="138"/>
      <c r="LZM86" s="138"/>
      <c r="LZN86" s="138"/>
      <c r="LZO86" s="138"/>
      <c r="LZP86" s="138"/>
      <c r="LZQ86" s="138"/>
      <c r="LZR86" s="138"/>
      <c r="LZS86" s="138"/>
      <c r="LZT86" s="138"/>
      <c r="LZU86" s="138"/>
      <c r="LZV86" s="138"/>
      <c r="LZW86" s="138"/>
      <c r="LZX86" s="138"/>
      <c r="LZY86" s="138"/>
      <c r="LZZ86" s="138"/>
      <c r="MAA86" s="138"/>
      <c r="MAB86" s="138"/>
      <c r="MAC86" s="138"/>
      <c r="MAD86" s="138"/>
      <c r="MAE86" s="138"/>
      <c r="MAF86" s="138"/>
      <c r="MAG86" s="138"/>
      <c r="MAH86" s="138"/>
      <c r="MAI86" s="138"/>
      <c r="MAJ86" s="138"/>
      <c r="MAK86" s="138"/>
      <c r="MAL86" s="138"/>
      <c r="MAM86" s="138"/>
      <c r="MAN86" s="138"/>
      <c r="MAO86" s="138"/>
      <c r="MAP86" s="138"/>
      <c r="MAQ86" s="138"/>
      <c r="MAR86" s="138"/>
      <c r="MAS86" s="138"/>
      <c r="MAT86" s="138"/>
      <c r="MAU86" s="138"/>
      <c r="MAV86" s="138"/>
      <c r="MAW86" s="138"/>
      <c r="MAX86" s="138"/>
      <c r="MAY86" s="138"/>
      <c r="MAZ86" s="138"/>
      <c r="MBA86" s="138"/>
      <c r="MBB86" s="138"/>
      <c r="MBC86" s="138"/>
      <c r="MBD86" s="138"/>
      <c r="MBE86" s="138"/>
      <c r="MBF86" s="138"/>
      <c r="MBG86" s="138"/>
      <c r="MBH86" s="138"/>
      <c r="MBI86" s="138"/>
      <c r="MBJ86" s="138"/>
      <c r="MBK86" s="138"/>
      <c r="MBL86" s="138"/>
      <c r="MBM86" s="138"/>
      <c r="MBN86" s="138"/>
      <c r="MBO86" s="138"/>
      <c r="MBP86" s="138"/>
      <c r="MBQ86" s="138"/>
      <c r="MBR86" s="138"/>
      <c r="MBS86" s="138"/>
      <c r="MBT86" s="138"/>
      <c r="MBU86" s="138"/>
      <c r="MBV86" s="138"/>
      <c r="MBW86" s="138"/>
      <c r="MBX86" s="138"/>
      <c r="MBY86" s="138"/>
      <c r="MBZ86" s="138"/>
      <c r="MCA86" s="138"/>
      <c r="MCB86" s="138"/>
      <c r="MCC86" s="138"/>
      <c r="MCD86" s="138"/>
      <c r="MCE86" s="138"/>
      <c r="MCF86" s="138"/>
      <c r="MCG86" s="138"/>
      <c r="MCH86" s="138"/>
      <c r="MCI86" s="138"/>
      <c r="MCJ86" s="138"/>
      <c r="MCK86" s="138"/>
      <c r="MCL86" s="138"/>
      <c r="MCM86" s="138"/>
      <c r="MCN86" s="138"/>
      <c r="MCO86" s="138"/>
      <c r="MCP86" s="138"/>
      <c r="MCQ86" s="138"/>
      <c r="MCR86" s="138"/>
      <c r="MCS86" s="138"/>
      <c r="MCT86" s="138"/>
      <c r="MCU86" s="138"/>
      <c r="MCV86" s="138"/>
      <c r="MCW86" s="138"/>
      <c r="MCX86" s="138"/>
      <c r="MCY86" s="138"/>
      <c r="MCZ86" s="138"/>
      <c r="MDA86" s="138"/>
      <c r="MDB86" s="138"/>
      <c r="MDC86" s="138"/>
      <c r="MDD86" s="138"/>
      <c r="MDE86" s="138"/>
      <c r="MDF86" s="138"/>
      <c r="MDG86" s="138"/>
      <c r="MDH86" s="138"/>
      <c r="MDI86" s="138"/>
      <c r="MDJ86" s="138"/>
      <c r="MDK86" s="138"/>
      <c r="MDL86" s="138"/>
      <c r="MDM86" s="138"/>
      <c r="MDN86" s="138"/>
      <c r="MDO86" s="138"/>
      <c r="MDP86" s="138"/>
      <c r="MDQ86" s="138"/>
      <c r="MDR86" s="138"/>
      <c r="MDS86" s="138"/>
      <c r="MDT86" s="138"/>
      <c r="MDU86" s="138"/>
      <c r="MDV86" s="138"/>
      <c r="MDW86" s="138"/>
      <c r="MDX86" s="138"/>
      <c r="MDY86" s="138"/>
      <c r="MDZ86" s="138"/>
      <c r="MEA86" s="138"/>
      <c r="MEB86" s="138"/>
      <c r="MEC86" s="138"/>
      <c r="MED86" s="138"/>
      <c r="MEE86" s="138"/>
      <c r="MEF86" s="138"/>
      <c r="MEG86" s="138"/>
      <c r="MEH86" s="138"/>
      <c r="MEI86" s="138"/>
      <c r="MEJ86" s="138"/>
      <c r="MEK86" s="138"/>
      <c r="MEL86" s="138"/>
      <c r="MEM86" s="138"/>
      <c r="MEN86" s="138"/>
      <c r="MEO86" s="138"/>
      <c r="MEP86" s="138"/>
      <c r="MEQ86" s="138"/>
      <c r="MER86" s="138"/>
      <c r="MES86" s="138"/>
      <c r="MET86" s="138"/>
      <c r="MEU86" s="138"/>
      <c r="MEV86" s="138"/>
      <c r="MEW86" s="138"/>
      <c r="MEX86" s="138"/>
      <c r="MEY86" s="138"/>
      <c r="MEZ86" s="138"/>
      <c r="MFA86" s="138"/>
      <c r="MFB86" s="138"/>
      <c r="MFC86" s="138"/>
      <c r="MFD86" s="138"/>
      <c r="MFE86" s="138"/>
      <c r="MFF86" s="138"/>
      <c r="MFG86" s="138"/>
      <c r="MFH86" s="138"/>
      <c r="MFI86" s="138"/>
      <c r="MFJ86" s="138"/>
      <c r="MFK86" s="138"/>
      <c r="MFL86" s="138"/>
      <c r="MFM86" s="138"/>
      <c r="MFN86" s="138"/>
      <c r="MFO86" s="138"/>
      <c r="MFP86" s="138"/>
      <c r="MFQ86" s="138"/>
      <c r="MFR86" s="138"/>
      <c r="MFS86" s="138"/>
      <c r="MFT86" s="138"/>
      <c r="MFU86" s="138"/>
      <c r="MFV86" s="138"/>
      <c r="MFW86" s="138"/>
      <c r="MFX86" s="138"/>
      <c r="MFY86" s="138"/>
      <c r="MFZ86" s="138"/>
      <c r="MGA86" s="138"/>
      <c r="MGB86" s="138"/>
      <c r="MGC86" s="138"/>
      <c r="MGD86" s="138"/>
      <c r="MGE86" s="138"/>
      <c r="MGF86" s="138"/>
      <c r="MGG86" s="138"/>
      <c r="MGH86" s="138"/>
      <c r="MGI86" s="138"/>
      <c r="MGJ86" s="138"/>
      <c r="MGK86" s="138"/>
      <c r="MGL86" s="138"/>
      <c r="MGM86" s="138"/>
      <c r="MGN86" s="138"/>
      <c r="MGO86" s="138"/>
      <c r="MGP86" s="138"/>
      <c r="MGQ86" s="138"/>
      <c r="MGR86" s="138"/>
      <c r="MGS86" s="138"/>
      <c r="MGT86" s="138"/>
      <c r="MGU86" s="138"/>
      <c r="MGV86" s="138"/>
      <c r="MGW86" s="138"/>
      <c r="MGX86" s="138"/>
      <c r="MGY86" s="138"/>
      <c r="MGZ86" s="138"/>
      <c r="MHA86" s="138"/>
      <c r="MHB86" s="138"/>
      <c r="MHC86" s="138"/>
      <c r="MHD86" s="138"/>
      <c r="MHE86" s="138"/>
      <c r="MHF86" s="138"/>
      <c r="MHG86" s="138"/>
      <c r="MHH86" s="138"/>
      <c r="MHI86" s="138"/>
      <c r="MHJ86" s="138"/>
      <c r="MHK86" s="138"/>
      <c r="MHL86" s="138"/>
      <c r="MHM86" s="138"/>
      <c r="MHN86" s="138"/>
      <c r="MHO86" s="138"/>
      <c r="MHP86" s="138"/>
      <c r="MHQ86" s="138"/>
      <c r="MHR86" s="138"/>
      <c r="MHS86" s="138"/>
      <c r="MHT86" s="138"/>
      <c r="MHU86" s="138"/>
      <c r="MHV86" s="138"/>
      <c r="MHW86" s="138"/>
      <c r="MHX86" s="138"/>
      <c r="MHY86" s="138"/>
      <c r="MHZ86" s="138"/>
      <c r="MIA86" s="138"/>
      <c r="MIB86" s="138"/>
      <c r="MIC86" s="138"/>
      <c r="MID86" s="138"/>
      <c r="MIE86" s="138"/>
      <c r="MIF86" s="138"/>
      <c r="MIG86" s="138"/>
      <c r="MIH86" s="138"/>
      <c r="MII86" s="138"/>
      <c r="MIJ86" s="138"/>
      <c r="MIK86" s="138"/>
      <c r="MIL86" s="138"/>
      <c r="MIM86" s="138"/>
      <c r="MIN86" s="138"/>
      <c r="MIO86" s="138"/>
      <c r="MIP86" s="138"/>
      <c r="MIQ86" s="138"/>
      <c r="MIR86" s="138"/>
      <c r="MIS86" s="138"/>
      <c r="MIT86" s="138"/>
      <c r="MIU86" s="138"/>
      <c r="MIV86" s="138"/>
      <c r="MIW86" s="138"/>
      <c r="MIX86" s="138"/>
      <c r="MIY86" s="138"/>
      <c r="MIZ86" s="138"/>
      <c r="MJA86" s="138"/>
      <c r="MJB86" s="138"/>
      <c r="MJC86" s="138"/>
      <c r="MJD86" s="138"/>
      <c r="MJE86" s="138"/>
      <c r="MJF86" s="138"/>
      <c r="MJG86" s="138"/>
      <c r="MJH86" s="138"/>
      <c r="MJI86" s="138"/>
      <c r="MJJ86" s="138"/>
      <c r="MJK86" s="138"/>
      <c r="MJL86" s="138"/>
      <c r="MJM86" s="138"/>
      <c r="MJN86" s="138"/>
      <c r="MJO86" s="138"/>
      <c r="MJP86" s="138"/>
      <c r="MJQ86" s="138"/>
      <c r="MJR86" s="138"/>
      <c r="MJS86" s="138"/>
      <c r="MJT86" s="138"/>
      <c r="MJU86" s="138"/>
      <c r="MJV86" s="138"/>
      <c r="MJW86" s="138"/>
      <c r="MJX86" s="138"/>
      <c r="MJY86" s="138"/>
      <c r="MJZ86" s="138"/>
      <c r="MKA86" s="138"/>
      <c r="MKB86" s="138"/>
      <c r="MKC86" s="138"/>
      <c r="MKD86" s="138"/>
      <c r="MKE86" s="138"/>
      <c r="MKF86" s="138"/>
      <c r="MKG86" s="138"/>
      <c r="MKH86" s="138"/>
      <c r="MKI86" s="138"/>
      <c r="MKJ86" s="138"/>
      <c r="MKK86" s="138"/>
      <c r="MKL86" s="138"/>
      <c r="MKM86" s="138"/>
      <c r="MKN86" s="138"/>
      <c r="MKO86" s="138"/>
      <c r="MKP86" s="138"/>
      <c r="MKQ86" s="138"/>
      <c r="MKR86" s="138"/>
      <c r="MKS86" s="138"/>
      <c r="MKT86" s="138"/>
      <c r="MKU86" s="138"/>
      <c r="MKV86" s="138"/>
      <c r="MKW86" s="138"/>
      <c r="MKX86" s="138"/>
      <c r="MKY86" s="138"/>
      <c r="MKZ86" s="138"/>
      <c r="MLA86" s="138"/>
      <c r="MLB86" s="138"/>
      <c r="MLC86" s="138"/>
      <c r="MLD86" s="138"/>
      <c r="MLE86" s="138"/>
      <c r="MLF86" s="138"/>
      <c r="MLG86" s="138"/>
      <c r="MLH86" s="138"/>
      <c r="MLI86" s="138"/>
      <c r="MLJ86" s="138"/>
      <c r="MLK86" s="138"/>
      <c r="MLL86" s="138"/>
      <c r="MLM86" s="138"/>
      <c r="MLN86" s="138"/>
      <c r="MLO86" s="138"/>
      <c r="MLP86" s="138"/>
      <c r="MLQ86" s="138"/>
      <c r="MLR86" s="138"/>
      <c r="MLS86" s="138"/>
      <c r="MLT86" s="138"/>
      <c r="MLU86" s="138"/>
      <c r="MLV86" s="138"/>
      <c r="MLW86" s="138"/>
      <c r="MLX86" s="138"/>
      <c r="MLY86" s="138"/>
      <c r="MLZ86" s="138"/>
      <c r="MMA86" s="138"/>
      <c r="MMB86" s="138"/>
      <c r="MMC86" s="138"/>
      <c r="MMD86" s="138"/>
      <c r="MME86" s="138"/>
      <c r="MMF86" s="138"/>
      <c r="MMG86" s="138"/>
      <c r="MMH86" s="138"/>
      <c r="MMI86" s="138"/>
      <c r="MMJ86" s="138"/>
      <c r="MMK86" s="138"/>
      <c r="MML86" s="138"/>
      <c r="MMM86" s="138"/>
      <c r="MMN86" s="138"/>
      <c r="MMO86" s="138"/>
      <c r="MMP86" s="138"/>
      <c r="MMQ86" s="138"/>
      <c r="MMR86" s="138"/>
      <c r="MMS86" s="138"/>
      <c r="MMT86" s="138"/>
      <c r="MMU86" s="138"/>
      <c r="MMV86" s="138"/>
      <c r="MMW86" s="138"/>
      <c r="MMX86" s="138"/>
      <c r="MMY86" s="138"/>
      <c r="MMZ86" s="138"/>
      <c r="MNA86" s="138"/>
      <c r="MNB86" s="138"/>
      <c r="MNC86" s="138"/>
      <c r="MND86" s="138"/>
      <c r="MNE86" s="138"/>
      <c r="MNF86" s="138"/>
      <c r="MNG86" s="138"/>
      <c r="MNH86" s="138"/>
      <c r="MNI86" s="138"/>
      <c r="MNJ86" s="138"/>
      <c r="MNK86" s="138"/>
      <c r="MNL86" s="138"/>
      <c r="MNM86" s="138"/>
      <c r="MNN86" s="138"/>
      <c r="MNO86" s="138"/>
      <c r="MNP86" s="138"/>
      <c r="MNQ86" s="138"/>
      <c r="MNR86" s="138"/>
      <c r="MNS86" s="138"/>
      <c r="MNT86" s="138"/>
      <c r="MNU86" s="138"/>
      <c r="MNV86" s="138"/>
      <c r="MNW86" s="138"/>
      <c r="MNX86" s="138"/>
      <c r="MNY86" s="138"/>
      <c r="MNZ86" s="138"/>
      <c r="MOA86" s="138"/>
      <c r="MOB86" s="138"/>
      <c r="MOC86" s="138"/>
      <c r="MOD86" s="138"/>
      <c r="MOE86" s="138"/>
      <c r="MOF86" s="138"/>
      <c r="MOG86" s="138"/>
      <c r="MOH86" s="138"/>
      <c r="MOI86" s="138"/>
      <c r="MOJ86" s="138"/>
      <c r="MOK86" s="138"/>
      <c r="MOL86" s="138"/>
      <c r="MOM86" s="138"/>
      <c r="MON86" s="138"/>
      <c r="MOO86" s="138"/>
      <c r="MOP86" s="138"/>
      <c r="MOQ86" s="138"/>
      <c r="MOR86" s="138"/>
      <c r="MOS86" s="138"/>
      <c r="MOT86" s="138"/>
      <c r="MOU86" s="138"/>
      <c r="MOV86" s="138"/>
      <c r="MOW86" s="138"/>
      <c r="MOX86" s="138"/>
      <c r="MOY86" s="138"/>
      <c r="MOZ86" s="138"/>
      <c r="MPA86" s="138"/>
      <c r="MPB86" s="138"/>
      <c r="MPC86" s="138"/>
      <c r="MPD86" s="138"/>
      <c r="MPE86" s="138"/>
      <c r="MPF86" s="138"/>
      <c r="MPG86" s="138"/>
      <c r="MPH86" s="138"/>
      <c r="MPI86" s="138"/>
      <c r="MPJ86" s="138"/>
      <c r="MPK86" s="138"/>
      <c r="MPL86" s="138"/>
      <c r="MPM86" s="138"/>
      <c r="MPN86" s="138"/>
      <c r="MPO86" s="138"/>
      <c r="MPP86" s="138"/>
      <c r="MPQ86" s="138"/>
      <c r="MPR86" s="138"/>
      <c r="MPS86" s="138"/>
      <c r="MPT86" s="138"/>
      <c r="MPU86" s="138"/>
      <c r="MPV86" s="138"/>
      <c r="MPW86" s="138"/>
      <c r="MPX86" s="138"/>
      <c r="MPY86" s="138"/>
      <c r="MPZ86" s="138"/>
      <c r="MQA86" s="138"/>
      <c r="MQB86" s="138"/>
      <c r="MQC86" s="138"/>
      <c r="MQD86" s="138"/>
      <c r="MQE86" s="138"/>
      <c r="MQF86" s="138"/>
      <c r="MQG86" s="138"/>
      <c r="MQH86" s="138"/>
      <c r="MQI86" s="138"/>
      <c r="MQJ86" s="138"/>
      <c r="MQK86" s="138"/>
      <c r="MQL86" s="138"/>
      <c r="MQM86" s="138"/>
      <c r="MQN86" s="138"/>
      <c r="MQO86" s="138"/>
      <c r="MQP86" s="138"/>
      <c r="MQQ86" s="138"/>
      <c r="MQR86" s="138"/>
      <c r="MQS86" s="138"/>
      <c r="MQT86" s="138"/>
      <c r="MQU86" s="138"/>
      <c r="MQV86" s="138"/>
      <c r="MQW86" s="138"/>
      <c r="MQX86" s="138"/>
      <c r="MQY86" s="138"/>
      <c r="MQZ86" s="138"/>
      <c r="MRA86" s="138"/>
      <c r="MRB86" s="138"/>
      <c r="MRC86" s="138"/>
      <c r="MRD86" s="138"/>
      <c r="MRE86" s="138"/>
      <c r="MRF86" s="138"/>
      <c r="MRG86" s="138"/>
      <c r="MRH86" s="138"/>
      <c r="MRI86" s="138"/>
      <c r="MRJ86" s="138"/>
      <c r="MRK86" s="138"/>
      <c r="MRL86" s="138"/>
      <c r="MRM86" s="138"/>
      <c r="MRN86" s="138"/>
      <c r="MRO86" s="138"/>
      <c r="MRP86" s="138"/>
      <c r="MRQ86" s="138"/>
      <c r="MRR86" s="138"/>
      <c r="MRS86" s="138"/>
      <c r="MRT86" s="138"/>
      <c r="MRU86" s="138"/>
      <c r="MRV86" s="138"/>
      <c r="MRW86" s="138"/>
      <c r="MRX86" s="138"/>
      <c r="MRY86" s="138"/>
      <c r="MRZ86" s="138"/>
      <c r="MSA86" s="138"/>
      <c r="MSB86" s="138"/>
      <c r="MSC86" s="138"/>
      <c r="MSD86" s="138"/>
      <c r="MSE86" s="138"/>
      <c r="MSF86" s="138"/>
      <c r="MSG86" s="138"/>
      <c r="MSH86" s="138"/>
      <c r="MSI86" s="138"/>
      <c r="MSJ86" s="138"/>
      <c r="MSK86" s="138"/>
      <c r="MSL86" s="138"/>
      <c r="MSM86" s="138"/>
      <c r="MSN86" s="138"/>
      <c r="MSO86" s="138"/>
      <c r="MSP86" s="138"/>
      <c r="MSQ86" s="138"/>
      <c r="MSR86" s="138"/>
      <c r="MSS86" s="138"/>
      <c r="MST86" s="138"/>
      <c r="MSU86" s="138"/>
      <c r="MSV86" s="138"/>
      <c r="MSW86" s="138"/>
      <c r="MSX86" s="138"/>
      <c r="MSY86" s="138"/>
      <c r="MSZ86" s="138"/>
      <c r="MTA86" s="138"/>
      <c r="MTB86" s="138"/>
      <c r="MTC86" s="138"/>
      <c r="MTD86" s="138"/>
      <c r="MTE86" s="138"/>
      <c r="MTF86" s="138"/>
      <c r="MTG86" s="138"/>
      <c r="MTH86" s="138"/>
      <c r="MTI86" s="138"/>
      <c r="MTJ86" s="138"/>
      <c r="MTK86" s="138"/>
      <c r="MTL86" s="138"/>
      <c r="MTM86" s="138"/>
      <c r="MTN86" s="138"/>
      <c r="MTO86" s="138"/>
      <c r="MTP86" s="138"/>
      <c r="MTQ86" s="138"/>
      <c r="MTR86" s="138"/>
      <c r="MTS86" s="138"/>
      <c r="MTT86" s="138"/>
      <c r="MTU86" s="138"/>
      <c r="MTV86" s="138"/>
      <c r="MTW86" s="138"/>
      <c r="MTX86" s="138"/>
      <c r="MTY86" s="138"/>
      <c r="MTZ86" s="138"/>
      <c r="MUA86" s="138"/>
      <c r="MUB86" s="138"/>
      <c r="MUC86" s="138"/>
      <c r="MUD86" s="138"/>
      <c r="MUE86" s="138"/>
      <c r="MUF86" s="138"/>
      <c r="MUG86" s="138"/>
      <c r="MUH86" s="138"/>
      <c r="MUI86" s="138"/>
      <c r="MUJ86" s="138"/>
      <c r="MUK86" s="138"/>
      <c r="MUL86" s="138"/>
      <c r="MUM86" s="138"/>
      <c r="MUN86" s="138"/>
      <c r="MUO86" s="138"/>
      <c r="MUP86" s="138"/>
      <c r="MUQ86" s="138"/>
      <c r="MUR86" s="138"/>
      <c r="MUS86" s="138"/>
      <c r="MUT86" s="138"/>
      <c r="MUU86" s="138"/>
      <c r="MUV86" s="138"/>
      <c r="MUW86" s="138"/>
      <c r="MUX86" s="138"/>
      <c r="MUY86" s="138"/>
      <c r="MUZ86" s="138"/>
      <c r="MVA86" s="138"/>
      <c r="MVB86" s="138"/>
      <c r="MVC86" s="138"/>
      <c r="MVD86" s="138"/>
      <c r="MVE86" s="138"/>
      <c r="MVF86" s="138"/>
      <c r="MVG86" s="138"/>
      <c r="MVH86" s="138"/>
      <c r="MVI86" s="138"/>
      <c r="MVJ86" s="138"/>
      <c r="MVK86" s="138"/>
      <c r="MVL86" s="138"/>
      <c r="MVM86" s="138"/>
      <c r="MVN86" s="138"/>
      <c r="MVO86" s="138"/>
      <c r="MVP86" s="138"/>
      <c r="MVQ86" s="138"/>
      <c r="MVR86" s="138"/>
      <c r="MVS86" s="138"/>
      <c r="MVT86" s="138"/>
      <c r="MVU86" s="138"/>
      <c r="MVV86" s="138"/>
      <c r="MVW86" s="138"/>
      <c r="MVX86" s="138"/>
      <c r="MVY86" s="138"/>
      <c r="MVZ86" s="138"/>
      <c r="MWA86" s="138"/>
      <c r="MWB86" s="138"/>
      <c r="MWC86" s="138"/>
      <c r="MWD86" s="138"/>
      <c r="MWE86" s="138"/>
      <c r="MWF86" s="138"/>
      <c r="MWG86" s="138"/>
      <c r="MWH86" s="138"/>
      <c r="MWI86" s="138"/>
      <c r="MWJ86" s="138"/>
      <c r="MWK86" s="138"/>
      <c r="MWL86" s="138"/>
      <c r="MWM86" s="138"/>
      <c r="MWN86" s="138"/>
      <c r="MWO86" s="138"/>
      <c r="MWP86" s="138"/>
      <c r="MWQ86" s="138"/>
      <c r="MWR86" s="138"/>
      <c r="MWS86" s="138"/>
      <c r="MWT86" s="138"/>
      <c r="MWU86" s="138"/>
      <c r="MWV86" s="138"/>
      <c r="MWW86" s="138"/>
      <c r="MWX86" s="138"/>
      <c r="MWY86" s="138"/>
      <c r="MWZ86" s="138"/>
      <c r="MXA86" s="138"/>
      <c r="MXB86" s="138"/>
      <c r="MXC86" s="138"/>
      <c r="MXD86" s="138"/>
      <c r="MXE86" s="138"/>
      <c r="MXF86" s="138"/>
      <c r="MXG86" s="138"/>
      <c r="MXH86" s="138"/>
      <c r="MXI86" s="138"/>
      <c r="MXJ86" s="138"/>
      <c r="MXK86" s="138"/>
      <c r="MXL86" s="138"/>
      <c r="MXM86" s="138"/>
      <c r="MXN86" s="138"/>
      <c r="MXO86" s="138"/>
      <c r="MXP86" s="138"/>
      <c r="MXQ86" s="138"/>
      <c r="MXR86" s="138"/>
      <c r="MXS86" s="138"/>
      <c r="MXT86" s="138"/>
      <c r="MXU86" s="138"/>
      <c r="MXV86" s="138"/>
      <c r="MXW86" s="138"/>
      <c r="MXX86" s="138"/>
      <c r="MXY86" s="138"/>
      <c r="MXZ86" s="138"/>
      <c r="MYA86" s="138"/>
      <c r="MYB86" s="138"/>
      <c r="MYC86" s="138"/>
      <c r="MYD86" s="138"/>
      <c r="MYE86" s="138"/>
      <c r="MYF86" s="138"/>
      <c r="MYG86" s="138"/>
      <c r="MYH86" s="138"/>
      <c r="MYI86" s="138"/>
      <c r="MYJ86" s="138"/>
      <c r="MYK86" s="138"/>
      <c r="MYL86" s="138"/>
      <c r="MYM86" s="138"/>
      <c r="MYN86" s="138"/>
      <c r="MYO86" s="138"/>
      <c r="MYP86" s="138"/>
      <c r="MYQ86" s="138"/>
      <c r="MYR86" s="138"/>
      <c r="MYS86" s="138"/>
      <c r="MYT86" s="138"/>
      <c r="MYU86" s="138"/>
      <c r="MYV86" s="138"/>
      <c r="MYW86" s="138"/>
      <c r="MYX86" s="138"/>
      <c r="MYY86" s="138"/>
      <c r="MYZ86" s="138"/>
      <c r="MZA86" s="138"/>
      <c r="MZB86" s="138"/>
      <c r="MZC86" s="138"/>
      <c r="MZD86" s="138"/>
      <c r="MZE86" s="138"/>
      <c r="MZF86" s="138"/>
      <c r="MZG86" s="138"/>
      <c r="MZH86" s="138"/>
      <c r="MZI86" s="138"/>
      <c r="MZJ86" s="138"/>
      <c r="MZK86" s="138"/>
      <c r="MZL86" s="138"/>
      <c r="MZM86" s="138"/>
      <c r="MZN86" s="138"/>
      <c r="MZO86" s="138"/>
      <c r="MZP86" s="138"/>
      <c r="MZQ86" s="138"/>
      <c r="MZR86" s="138"/>
      <c r="MZS86" s="138"/>
      <c r="MZT86" s="138"/>
      <c r="MZU86" s="138"/>
      <c r="MZV86" s="138"/>
      <c r="MZW86" s="138"/>
      <c r="MZX86" s="138"/>
      <c r="MZY86" s="138"/>
      <c r="MZZ86" s="138"/>
      <c r="NAA86" s="138"/>
      <c r="NAB86" s="138"/>
      <c r="NAC86" s="138"/>
      <c r="NAD86" s="138"/>
      <c r="NAE86" s="138"/>
      <c r="NAF86" s="138"/>
      <c r="NAG86" s="138"/>
      <c r="NAH86" s="138"/>
      <c r="NAI86" s="138"/>
      <c r="NAJ86" s="138"/>
      <c r="NAK86" s="138"/>
      <c r="NAL86" s="138"/>
      <c r="NAM86" s="138"/>
      <c r="NAN86" s="138"/>
      <c r="NAO86" s="138"/>
      <c r="NAP86" s="138"/>
      <c r="NAQ86" s="138"/>
      <c r="NAR86" s="138"/>
      <c r="NAS86" s="138"/>
      <c r="NAT86" s="138"/>
      <c r="NAU86" s="138"/>
      <c r="NAV86" s="138"/>
      <c r="NAW86" s="138"/>
      <c r="NAX86" s="138"/>
      <c r="NAY86" s="138"/>
      <c r="NAZ86" s="138"/>
      <c r="NBA86" s="138"/>
      <c r="NBB86" s="138"/>
      <c r="NBC86" s="138"/>
      <c r="NBD86" s="138"/>
      <c r="NBE86" s="138"/>
      <c r="NBF86" s="138"/>
      <c r="NBG86" s="138"/>
      <c r="NBH86" s="138"/>
      <c r="NBI86" s="138"/>
      <c r="NBJ86" s="138"/>
      <c r="NBK86" s="138"/>
      <c r="NBL86" s="138"/>
      <c r="NBM86" s="138"/>
      <c r="NBN86" s="138"/>
      <c r="NBO86" s="138"/>
      <c r="NBP86" s="138"/>
      <c r="NBQ86" s="138"/>
      <c r="NBR86" s="138"/>
      <c r="NBS86" s="138"/>
      <c r="NBT86" s="138"/>
      <c r="NBU86" s="138"/>
      <c r="NBV86" s="138"/>
      <c r="NBW86" s="138"/>
      <c r="NBX86" s="138"/>
      <c r="NBY86" s="138"/>
      <c r="NBZ86" s="138"/>
      <c r="NCA86" s="138"/>
      <c r="NCB86" s="138"/>
      <c r="NCC86" s="138"/>
      <c r="NCD86" s="138"/>
      <c r="NCE86" s="138"/>
      <c r="NCF86" s="138"/>
      <c r="NCG86" s="138"/>
      <c r="NCH86" s="138"/>
      <c r="NCI86" s="138"/>
      <c r="NCJ86" s="138"/>
      <c r="NCK86" s="138"/>
      <c r="NCL86" s="138"/>
      <c r="NCM86" s="138"/>
      <c r="NCN86" s="138"/>
      <c r="NCO86" s="138"/>
      <c r="NCP86" s="138"/>
      <c r="NCQ86" s="138"/>
      <c r="NCR86" s="138"/>
      <c r="NCS86" s="138"/>
      <c r="NCT86" s="138"/>
      <c r="NCU86" s="138"/>
      <c r="NCV86" s="138"/>
      <c r="NCW86" s="138"/>
      <c r="NCX86" s="138"/>
      <c r="NCY86" s="138"/>
      <c r="NCZ86" s="138"/>
      <c r="NDA86" s="138"/>
      <c r="NDB86" s="138"/>
      <c r="NDC86" s="138"/>
      <c r="NDD86" s="138"/>
      <c r="NDE86" s="138"/>
      <c r="NDF86" s="138"/>
      <c r="NDG86" s="138"/>
      <c r="NDH86" s="138"/>
      <c r="NDI86" s="138"/>
      <c r="NDJ86" s="138"/>
      <c r="NDK86" s="138"/>
      <c r="NDL86" s="138"/>
      <c r="NDM86" s="138"/>
      <c r="NDN86" s="138"/>
      <c r="NDO86" s="138"/>
      <c r="NDP86" s="138"/>
      <c r="NDQ86" s="138"/>
      <c r="NDR86" s="138"/>
      <c r="NDS86" s="138"/>
      <c r="NDT86" s="138"/>
      <c r="NDU86" s="138"/>
      <c r="NDV86" s="138"/>
      <c r="NDW86" s="138"/>
      <c r="NDX86" s="138"/>
      <c r="NDY86" s="138"/>
      <c r="NDZ86" s="138"/>
      <c r="NEA86" s="138"/>
      <c r="NEB86" s="138"/>
      <c r="NEC86" s="138"/>
      <c r="NED86" s="138"/>
      <c r="NEE86" s="138"/>
      <c r="NEF86" s="138"/>
      <c r="NEG86" s="138"/>
      <c r="NEH86" s="138"/>
      <c r="NEI86" s="138"/>
      <c r="NEJ86" s="138"/>
      <c r="NEK86" s="138"/>
      <c r="NEL86" s="138"/>
      <c r="NEM86" s="138"/>
      <c r="NEN86" s="138"/>
      <c r="NEO86" s="138"/>
      <c r="NEP86" s="138"/>
      <c r="NEQ86" s="138"/>
      <c r="NER86" s="138"/>
      <c r="NES86" s="138"/>
      <c r="NET86" s="138"/>
      <c r="NEU86" s="138"/>
      <c r="NEV86" s="138"/>
      <c r="NEW86" s="138"/>
      <c r="NEX86" s="138"/>
      <c r="NEY86" s="138"/>
      <c r="NEZ86" s="138"/>
      <c r="NFA86" s="138"/>
      <c r="NFB86" s="138"/>
      <c r="NFC86" s="138"/>
      <c r="NFD86" s="138"/>
      <c r="NFE86" s="138"/>
      <c r="NFF86" s="138"/>
      <c r="NFG86" s="138"/>
      <c r="NFH86" s="138"/>
      <c r="NFI86" s="138"/>
      <c r="NFJ86" s="138"/>
      <c r="NFK86" s="138"/>
      <c r="NFL86" s="138"/>
      <c r="NFM86" s="138"/>
      <c r="NFN86" s="138"/>
      <c r="NFO86" s="138"/>
      <c r="NFP86" s="138"/>
      <c r="NFQ86" s="138"/>
      <c r="NFR86" s="138"/>
      <c r="NFS86" s="138"/>
      <c r="NFT86" s="138"/>
      <c r="NFU86" s="138"/>
      <c r="NFV86" s="138"/>
      <c r="NFW86" s="138"/>
      <c r="NFX86" s="138"/>
      <c r="NFY86" s="138"/>
      <c r="NFZ86" s="138"/>
      <c r="NGA86" s="138"/>
      <c r="NGB86" s="138"/>
      <c r="NGC86" s="138"/>
      <c r="NGD86" s="138"/>
      <c r="NGE86" s="138"/>
      <c r="NGF86" s="138"/>
      <c r="NGG86" s="138"/>
      <c r="NGH86" s="138"/>
      <c r="NGI86" s="138"/>
      <c r="NGJ86" s="138"/>
      <c r="NGK86" s="138"/>
      <c r="NGL86" s="138"/>
      <c r="NGM86" s="138"/>
      <c r="NGN86" s="138"/>
      <c r="NGO86" s="138"/>
      <c r="NGP86" s="138"/>
      <c r="NGQ86" s="138"/>
      <c r="NGR86" s="138"/>
      <c r="NGS86" s="138"/>
      <c r="NGT86" s="138"/>
      <c r="NGU86" s="138"/>
      <c r="NGV86" s="138"/>
      <c r="NGW86" s="138"/>
      <c r="NGX86" s="138"/>
      <c r="NGY86" s="138"/>
      <c r="NGZ86" s="138"/>
      <c r="NHA86" s="138"/>
      <c r="NHB86" s="138"/>
      <c r="NHC86" s="138"/>
      <c r="NHD86" s="138"/>
      <c r="NHE86" s="138"/>
      <c r="NHF86" s="138"/>
      <c r="NHG86" s="138"/>
      <c r="NHH86" s="138"/>
      <c r="NHI86" s="138"/>
      <c r="NHJ86" s="138"/>
      <c r="NHK86" s="138"/>
      <c r="NHL86" s="138"/>
      <c r="NHM86" s="138"/>
      <c r="NHN86" s="138"/>
      <c r="NHO86" s="138"/>
      <c r="NHP86" s="138"/>
      <c r="NHQ86" s="138"/>
      <c r="NHR86" s="138"/>
      <c r="NHS86" s="138"/>
      <c r="NHT86" s="138"/>
      <c r="NHU86" s="138"/>
      <c r="NHV86" s="138"/>
      <c r="NHW86" s="138"/>
      <c r="NHX86" s="138"/>
      <c r="NHY86" s="138"/>
      <c r="NHZ86" s="138"/>
      <c r="NIA86" s="138"/>
      <c r="NIB86" s="138"/>
      <c r="NIC86" s="138"/>
      <c r="NID86" s="138"/>
      <c r="NIE86" s="138"/>
      <c r="NIF86" s="138"/>
      <c r="NIG86" s="138"/>
      <c r="NIH86" s="138"/>
      <c r="NII86" s="138"/>
      <c r="NIJ86" s="138"/>
      <c r="NIK86" s="138"/>
      <c r="NIL86" s="138"/>
      <c r="NIM86" s="138"/>
      <c r="NIN86" s="138"/>
      <c r="NIO86" s="138"/>
      <c r="NIP86" s="138"/>
      <c r="NIQ86" s="138"/>
      <c r="NIR86" s="138"/>
      <c r="NIS86" s="138"/>
      <c r="NIT86" s="138"/>
      <c r="NIU86" s="138"/>
      <c r="NIV86" s="138"/>
      <c r="NIW86" s="138"/>
      <c r="NIX86" s="138"/>
      <c r="NIY86" s="138"/>
      <c r="NIZ86" s="138"/>
      <c r="NJA86" s="138"/>
      <c r="NJB86" s="138"/>
      <c r="NJC86" s="138"/>
      <c r="NJD86" s="138"/>
      <c r="NJE86" s="138"/>
      <c r="NJF86" s="138"/>
      <c r="NJG86" s="138"/>
      <c r="NJH86" s="138"/>
      <c r="NJI86" s="138"/>
      <c r="NJJ86" s="138"/>
      <c r="NJK86" s="138"/>
      <c r="NJL86" s="138"/>
      <c r="NJM86" s="138"/>
      <c r="NJN86" s="138"/>
      <c r="NJO86" s="138"/>
      <c r="NJP86" s="138"/>
      <c r="NJQ86" s="138"/>
      <c r="NJR86" s="138"/>
      <c r="NJS86" s="138"/>
      <c r="NJT86" s="138"/>
      <c r="NJU86" s="138"/>
      <c r="NJV86" s="138"/>
      <c r="NJW86" s="138"/>
      <c r="NJX86" s="138"/>
      <c r="NJY86" s="138"/>
      <c r="NJZ86" s="138"/>
      <c r="NKA86" s="138"/>
      <c r="NKB86" s="138"/>
      <c r="NKC86" s="138"/>
      <c r="NKD86" s="138"/>
      <c r="NKE86" s="138"/>
      <c r="NKF86" s="138"/>
      <c r="NKG86" s="138"/>
      <c r="NKH86" s="138"/>
      <c r="NKI86" s="138"/>
      <c r="NKJ86" s="138"/>
      <c r="NKK86" s="138"/>
      <c r="NKL86" s="138"/>
      <c r="NKM86" s="138"/>
      <c r="NKN86" s="138"/>
      <c r="NKO86" s="138"/>
      <c r="NKP86" s="138"/>
      <c r="NKQ86" s="138"/>
      <c r="NKR86" s="138"/>
      <c r="NKS86" s="138"/>
      <c r="NKT86" s="138"/>
      <c r="NKU86" s="138"/>
      <c r="NKV86" s="138"/>
      <c r="NKW86" s="138"/>
      <c r="NKX86" s="138"/>
      <c r="NKY86" s="138"/>
      <c r="NKZ86" s="138"/>
      <c r="NLA86" s="138"/>
      <c r="NLB86" s="138"/>
      <c r="NLC86" s="138"/>
      <c r="NLD86" s="138"/>
      <c r="NLE86" s="138"/>
      <c r="NLF86" s="138"/>
      <c r="NLG86" s="138"/>
      <c r="NLH86" s="138"/>
      <c r="NLI86" s="138"/>
      <c r="NLJ86" s="138"/>
      <c r="NLK86" s="138"/>
      <c r="NLL86" s="138"/>
      <c r="NLM86" s="138"/>
      <c r="NLN86" s="138"/>
      <c r="NLO86" s="138"/>
      <c r="NLP86" s="138"/>
      <c r="NLQ86" s="138"/>
      <c r="NLR86" s="138"/>
      <c r="NLS86" s="138"/>
      <c r="NLT86" s="138"/>
      <c r="NLU86" s="138"/>
      <c r="NLV86" s="138"/>
      <c r="NLW86" s="138"/>
      <c r="NLX86" s="138"/>
      <c r="NLY86" s="138"/>
      <c r="NLZ86" s="138"/>
      <c r="NMA86" s="138"/>
      <c r="NMB86" s="138"/>
      <c r="NMC86" s="138"/>
      <c r="NMD86" s="138"/>
      <c r="NME86" s="138"/>
      <c r="NMF86" s="138"/>
      <c r="NMG86" s="138"/>
      <c r="NMH86" s="138"/>
      <c r="NMI86" s="138"/>
      <c r="NMJ86" s="138"/>
      <c r="NMK86" s="138"/>
      <c r="NML86" s="138"/>
      <c r="NMM86" s="138"/>
      <c r="NMN86" s="138"/>
      <c r="NMO86" s="138"/>
      <c r="NMP86" s="138"/>
      <c r="NMQ86" s="138"/>
      <c r="NMR86" s="138"/>
      <c r="NMS86" s="138"/>
      <c r="NMT86" s="138"/>
      <c r="NMU86" s="138"/>
      <c r="NMV86" s="138"/>
      <c r="NMW86" s="138"/>
      <c r="NMX86" s="138"/>
      <c r="NMY86" s="138"/>
      <c r="NMZ86" s="138"/>
      <c r="NNA86" s="138"/>
      <c r="NNB86" s="138"/>
      <c r="NNC86" s="138"/>
      <c r="NND86" s="138"/>
      <c r="NNE86" s="138"/>
      <c r="NNF86" s="138"/>
      <c r="NNG86" s="138"/>
      <c r="NNH86" s="138"/>
      <c r="NNI86" s="138"/>
      <c r="NNJ86" s="138"/>
      <c r="NNK86" s="138"/>
      <c r="NNL86" s="138"/>
      <c r="NNM86" s="138"/>
      <c r="NNN86" s="138"/>
      <c r="NNO86" s="138"/>
      <c r="NNP86" s="138"/>
      <c r="NNQ86" s="138"/>
      <c r="NNR86" s="138"/>
      <c r="NNS86" s="138"/>
      <c r="NNT86" s="138"/>
      <c r="NNU86" s="138"/>
      <c r="NNV86" s="138"/>
      <c r="NNW86" s="138"/>
      <c r="NNX86" s="138"/>
      <c r="NNY86" s="138"/>
      <c r="NNZ86" s="138"/>
      <c r="NOA86" s="138"/>
      <c r="NOB86" s="138"/>
      <c r="NOC86" s="138"/>
      <c r="NOD86" s="138"/>
      <c r="NOE86" s="138"/>
      <c r="NOF86" s="138"/>
      <c r="NOG86" s="138"/>
      <c r="NOH86" s="138"/>
      <c r="NOI86" s="138"/>
      <c r="NOJ86" s="138"/>
      <c r="NOK86" s="138"/>
      <c r="NOL86" s="138"/>
      <c r="NOM86" s="138"/>
      <c r="NON86" s="138"/>
      <c r="NOO86" s="138"/>
      <c r="NOP86" s="138"/>
      <c r="NOQ86" s="138"/>
      <c r="NOR86" s="138"/>
      <c r="NOS86" s="138"/>
      <c r="NOT86" s="138"/>
      <c r="NOU86" s="138"/>
      <c r="NOV86" s="138"/>
      <c r="NOW86" s="138"/>
      <c r="NOX86" s="138"/>
      <c r="NOY86" s="138"/>
      <c r="NOZ86" s="138"/>
      <c r="NPA86" s="138"/>
      <c r="NPB86" s="138"/>
      <c r="NPC86" s="138"/>
      <c r="NPD86" s="138"/>
      <c r="NPE86" s="138"/>
      <c r="NPF86" s="138"/>
      <c r="NPG86" s="138"/>
      <c r="NPH86" s="138"/>
      <c r="NPI86" s="138"/>
      <c r="NPJ86" s="138"/>
      <c r="NPK86" s="138"/>
      <c r="NPL86" s="138"/>
      <c r="NPM86" s="138"/>
      <c r="NPN86" s="138"/>
      <c r="NPO86" s="138"/>
      <c r="NPP86" s="138"/>
      <c r="NPQ86" s="138"/>
      <c r="NPR86" s="138"/>
      <c r="NPS86" s="138"/>
      <c r="NPT86" s="138"/>
      <c r="NPU86" s="138"/>
      <c r="NPV86" s="138"/>
      <c r="NPW86" s="138"/>
      <c r="NPX86" s="138"/>
      <c r="NPY86" s="138"/>
      <c r="NPZ86" s="138"/>
      <c r="NQA86" s="138"/>
      <c r="NQB86" s="138"/>
      <c r="NQC86" s="138"/>
      <c r="NQD86" s="138"/>
      <c r="NQE86" s="138"/>
      <c r="NQF86" s="138"/>
      <c r="NQG86" s="138"/>
      <c r="NQH86" s="138"/>
      <c r="NQI86" s="138"/>
      <c r="NQJ86" s="138"/>
      <c r="NQK86" s="138"/>
      <c r="NQL86" s="138"/>
      <c r="NQM86" s="138"/>
      <c r="NQN86" s="138"/>
      <c r="NQO86" s="138"/>
      <c r="NQP86" s="138"/>
      <c r="NQQ86" s="138"/>
      <c r="NQR86" s="138"/>
      <c r="NQS86" s="138"/>
      <c r="NQT86" s="138"/>
      <c r="NQU86" s="138"/>
      <c r="NQV86" s="138"/>
      <c r="NQW86" s="138"/>
      <c r="NQX86" s="138"/>
      <c r="NQY86" s="138"/>
      <c r="NQZ86" s="138"/>
      <c r="NRA86" s="138"/>
      <c r="NRB86" s="138"/>
      <c r="NRC86" s="138"/>
      <c r="NRD86" s="138"/>
      <c r="NRE86" s="138"/>
      <c r="NRF86" s="138"/>
      <c r="NRG86" s="138"/>
      <c r="NRH86" s="138"/>
      <c r="NRI86" s="138"/>
      <c r="NRJ86" s="138"/>
      <c r="NRK86" s="138"/>
      <c r="NRL86" s="138"/>
      <c r="NRM86" s="138"/>
      <c r="NRN86" s="138"/>
      <c r="NRO86" s="138"/>
      <c r="NRP86" s="138"/>
      <c r="NRQ86" s="138"/>
      <c r="NRR86" s="138"/>
      <c r="NRS86" s="138"/>
      <c r="NRT86" s="138"/>
      <c r="NRU86" s="138"/>
      <c r="NRV86" s="138"/>
      <c r="NRW86" s="138"/>
      <c r="NRX86" s="138"/>
      <c r="NRY86" s="138"/>
      <c r="NRZ86" s="138"/>
      <c r="NSA86" s="138"/>
      <c r="NSB86" s="138"/>
      <c r="NSC86" s="138"/>
      <c r="NSD86" s="138"/>
      <c r="NSE86" s="138"/>
      <c r="NSF86" s="138"/>
      <c r="NSG86" s="138"/>
      <c r="NSH86" s="138"/>
      <c r="NSI86" s="138"/>
      <c r="NSJ86" s="138"/>
      <c r="NSK86" s="138"/>
      <c r="NSL86" s="138"/>
      <c r="NSM86" s="138"/>
      <c r="NSN86" s="138"/>
      <c r="NSO86" s="138"/>
      <c r="NSP86" s="138"/>
      <c r="NSQ86" s="138"/>
      <c r="NSR86" s="138"/>
      <c r="NSS86" s="138"/>
      <c r="NST86" s="138"/>
      <c r="NSU86" s="138"/>
      <c r="NSV86" s="138"/>
      <c r="NSW86" s="138"/>
      <c r="NSX86" s="138"/>
      <c r="NSY86" s="138"/>
      <c r="NSZ86" s="138"/>
      <c r="NTA86" s="138"/>
      <c r="NTB86" s="138"/>
      <c r="NTC86" s="138"/>
      <c r="NTD86" s="138"/>
      <c r="NTE86" s="138"/>
      <c r="NTF86" s="138"/>
      <c r="NTG86" s="138"/>
      <c r="NTH86" s="138"/>
      <c r="NTI86" s="138"/>
      <c r="NTJ86" s="138"/>
      <c r="NTK86" s="138"/>
      <c r="NTL86" s="138"/>
      <c r="NTM86" s="138"/>
      <c r="NTN86" s="138"/>
      <c r="NTO86" s="138"/>
      <c r="NTP86" s="138"/>
      <c r="NTQ86" s="138"/>
      <c r="NTR86" s="138"/>
      <c r="NTS86" s="138"/>
      <c r="NTT86" s="138"/>
      <c r="NTU86" s="138"/>
      <c r="NTV86" s="138"/>
      <c r="NTW86" s="138"/>
      <c r="NTX86" s="138"/>
      <c r="NTY86" s="138"/>
      <c r="NTZ86" s="138"/>
      <c r="NUA86" s="138"/>
      <c r="NUB86" s="138"/>
      <c r="NUC86" s="138"/>
      <c r="NUD86" s="138"/>
      <c r="NUE86" s="138"/>
      <c r="NUF86" s="138"/>
      <c r="NUG86" s="138"/>
      <c r="NUH86" s="138"/>
      <c r="NUI86" s="138"/>
      <c r="NUJ86" s="138"/>
      <c r="NUK86" s="138"/>
      <c r="NUL86" s="138"/>
      <c r="NUM86" s="138"/>
      <c r="NUN86" s="138"/>
      <c r="NUO86" s="138"/>
      <c r="NUP86" s="138"/>
      <c r="NUQ86" s="138"/>
      <c r="NUR86" s="138"/>
      <c r="NUS86" s="138"/>
      <c r="NUT86" s="138"/>
      <c r="NUU86" s="138"/>
      <c r="NUV86" s="138"/>
      <c r="NUW86" s="138"/>
      <c r="NUX86" s="138"/>
      <c r="NUY86" s="138"/>
      <c r="NUZ86" s="138"/>
      <c r="NVA86" s="138"/>
      <c r="NVB86" s="138"/>
      <c r="NVC86" s="138"/>
      <c r="NVD86" s="138"/>
      <c r="NVE86" s="138"/>
      <c r="NVF86" s="138"/>
      <c r="NVG86" s="138"/>
      <c r="NVH86" s="138"/>
      <c r="NVI86" s="138"/>
      <c r="NVJ86" s="138"/>
      <c r="NVK86" s="138"/>
      <c r="NVL86" s="138"/>
      <c r="NVM86" s="138"/>
      <c r="NVN86" s="138"/>
      <c r="NVO86" s="138"/>
      <c r="NVP86" s="138"/>
      <c r="NVQ86" s="138"/>
      <c r="NVR86" s="138"/>
      <c r="NVS86" s="138"/>
      <c r="NVT86" s="138"/>
      <c r="NVU86" s="138"/>
      <c r="NVV86" s="138"/>
      <c r="NVW86" s="138"/>
      <c r="NVX86" s="138"/>
      <c r="NVY86" s="138"/>
      <c r="NVZ86" s="138"/>
      <c r="NWA86" s="138"/>
      <c r="NWB86" s="138"/>
      <c r="NWC86" s="138"/>
      <c r="NWD86" s="138"/>
      <c r="NWE86" s="138"/>
      <c r="NWF86" s="138"/>
      <c r="NWG86" s="138"/>
      <c r="NWH86" s="138"/>
      <c r="NWI86" s="138"/>
      <c r="NWJ86" s="138"/>
      <c r="NWK86" s="138"/>
      <c r="NWL86" s="138"/>
      <c r="NWM86" s="138"/>
      <c r="NWN86" s="138"/>
      <c r="NWO86" s="138"/>
      <c r="NWP86" s="138"/>
      <c r="NWQ86" s="138"/>
      <c r="NWR86" s="138"/>
      <c r="NWS86" s="138"/>
      <c r="NWT86" s="138"/>
      <c r="NWU86" s="138"/>
      <c r="NWV86" s="138"/>
      <c r="NWW86" s="138"/>
      <c r="NWX86" s="138"/>
      <c r="NWY86" s="138"/>
      <c r="NWZ86" s="138"/>
      <c r="NXA86" s="138"/>
      <c r="NXB86" s="138"/>
      <c r="NXC86" s="138"/>
      <c r="NXD86" s="138"/>
      <c r="NXE86" s="138"/>
      <c r="NXF86" s="138"/>
      <c r="NXG86" s="138"/>
      <c r="NXH86" s="138"/>
      <c r="NXI86" s="138"/>
      <c r="NXJ86" s="138"/>
      <c r="NXK86" s="138"/>
      <c r="NXL86" s="138"/>
      <c r="NXM86" s="138"/>
      <c r="NXN86" s="138"/>
      <c r="NXO86" s="138"/>
      <c r="NXP86" s="138"/>
      <c r="NXQ86" s="138"/>
      <c r="NXR86" s="138"/>
      <c r="NXS86" s="138"/>
      <c r="NXT86" s="138"/>
      <c r="NXU86" s="138"/>
      <c r="NXV86" s="138"/>
      <c r="NXW86" s="138"/>
      <c r="NXX86" s="138"/>
      <c r="NXY86" s="138"/>
      <c r="NXZ86" s="138"/>
      <c r="NYA86" s="138"/>
      <c r="NYB86" s="138"/>
      <c r="NYC86" s="138"/>
      <c r="NYD86" s="138"/>
      <c r="NYE86" s="138"/>
      <c r="NYF86" s="138"/>
      <c r="NYG86" s="138"/>
      <c r="NYH86" s="138"/>
      <c r="NYI86" s="138"/>
      <c r="NYJ86" s="138"/>
      <c r="NYK86" s="138"/>
      <c r="NYL86" s="138"/>
      <c r="NYM86" s="138"/>
      <c r="NYN86" s="138"/>
      <c r="NYO86" s="138"/>
      <c r="NYP86" s="138"/>
      <c r="NYQ86" s="138"/>
      <c r="NYR86" s="138"/>
      <c r="NYS86" s="138"/>
      <c r="NYT86" s="138"/>
      <c r="NYU86" s="138"/>
      <c r="NYV86" s="138"/>
      <c r="NYW86" s="138"/>
      <c r="NYX86" s="138"/>
      <c r="NYY86" s="138"/>
      <c r="NYZ86" s="138"/>
      <c r="NZA86" s="138"/>
      <c r="NZB86" s="138"/>
      <c r="NZC86" s="138"/>
      <c r="NZD86" s="138"/>
      <c r="NZE86" s="138"/>
      <c r="NZF86" s="138"/>
      <c r="NZG86" s="138"/>
      <c r="NZH86" s="138"/>
      <c r="NZI86" s="138"/>
      <c r="NZJ86" s="138"/>
      <c r="NZK86" s="138"/>
      <c r="NZL86" s="138"/>
      <c r="NZM86" s="138"/>
      <c r="NZN86" s="138"/>
      <c r="NZO86" s="138"/>
      <c r="NZP86" s="138"/>
      <c r="NZQ86" s="138"/>
      <c r="NZR86" s="138"/>
      <c r="NZS86" s="138"/>
      <c r="NZT86" s="138"/>
      <c r="NZU86" s="138"/>
      <c r="NZV86" s="138"/>
      <c r="NZW86" s="138"/>
      <c r="NZX86" s="138"/>
      <c r="NZY86" s="138"/>
      <c r="NZZ86" s="138"/>
      <c r="OAA86" s="138"/>
      <c r="OAB86" s="138"/>
      <c r="OAC86" s="138"/>
      <c r="OAD86" s="138"/>
      <c r="OAE86" s="138"/>
      <c r="OAF86" s="138"/>
      <c r="OAG86" s="138"/>
      <c r="OAH86" s="138"/>
      <c r="OAI86" s="138"/>
      <c r="OAJ86" s="138"/>
      <c r="OAK86" s="138"/>
      <c r="OAL86" s="138"/>
      <c r="OAM86" s="138"/>
      <c r="OAN86" s="138"/>
      <c r="OAO86" s="138"/>
      <c r="OAP86" s="138"/>
      <c r="OAQ86" s="138"/>
      <c r="OAR86" s="138"/>
      <c r="OAS86" s="138"/>
      <c r="OAT86" s="138"/>
      <c r="OAU86" s="138"/>
      <c r="OAV86" s="138"/>
      <c r="OAW86" s="138"/>
      <c r="OAX86" s="138"/>
      <c r="OAY86" s="138"/>
      <c r="OAZ86" s="138"/>
      <c r="OBA86" s="138"/>
      <c r="OBB86" s="138"/>
      <c r="OBC86" s="138"/>
      <c r="OBD86" s="138"/>
      <c r="OBE86" s="138"/>
      <c r="OBF86" s="138"/>
      <c r="OBG86" s="138"/>
      <c r="OBH86" s="138"/>
      <c r="OBI86" s="138"/>
      <c r="OBJ86" s="138"/>
      <c r="OBK86" s="138"/>
      <c r="OBL86" s="138"/>
      <c r="OBM86" s="138"/>
      <c r="OBN86" s="138"/>
      <c r="OBO86" s="138"/>
      <c r="OBP86" s="138"/>
      <c r="OBQ86" s="138"/>
      <c r="OBR86" s="138"/>
      <c r="OBS86" s="138"/>
      <c r="OBT86" s="138"/>
      <c r="OBU86" s="138"/>
      <c r="OBV86" s="138"/>
      <c r="OBW86" s="138"/>
      <c r="OBX86" s="138"/>
      <c r="OBY86" s="138"/>
      <c r="OBZ86" s="138"/>
      <c r="OCA86" s="138"/>
      <c r="OCB86" s="138"/>
      <c r="OCC86" s="138"/>
      <c r="OCD86" s="138"/>
      <c r="OCE86" s="138"/>
      <c r="OCF86" s="138"/>
      <c r="OCG86" s="138"/>
      <c r="OCH86" s="138"/>
      <c r="OCI86" s="138"/>
      <c r="OCJ86" s="138"/>
      <c r="OCK86" s="138"/>
      <c r="OCL86" s="138"/>
      <c r="OCM86" s="138"/>
      <c r="OCN86" s="138"/>
      <c r="OCO86" s="138"/>
      <c r="OCP86" s="138"/>
      <c r="OCQ86" s="138"/>
      <c r="OCR86" s="138"/>
      <c r="OCS86" s="138"/>
      <c r="OCT86" s="138"/>
      <c r="OCU86" s="138"/>
      <c r="OCV86" s="138"/>
      <c r="OCW86" s="138"/>
      <c r="OCX86" s="138"/>
      <c r="OCY86" s="138"/>
      <c r="OCZ86" s="138"/>
      <c r="ODA86" s="138"/>
      <c r="ODB86" s="138"/>
      <c r="ODC86" s="138"/>
      <c r="ODD86" s="138"/>
      <c r="ODE86" s="138"/>
      <c r="ODF86" s="138"/>
      <c r="ODG86" s="138"/>
      <c r="ODH86" s="138"/>
      <c r="ODI86" s="138"/>
      <c r="ODJ86" s="138"/>
      <c r="ODK86" s="138"/>
      <c r="ODL86" s="138"/>
      <c r="ODM86" s="138"/>
      <c r="ODN86" s="138"/>
      <c r="ODO86" s="138"/>
      <c r="ODP86" s="138"/>
      <c r="ODQ86" s="138"/>
      <c r="ODR86" s="138"/>
      <c r="ODS86" s="138"/>
      <c r="ODT86" s="138"/>
      <c r="ODU86" s="138"/>
      <c r="ODV86" s="138"/>
      <c r="ODW86" s="138"/>
      <c r="ODX86" s="138"/>
      <c r="ODY86" s="138"/>
      <c r="ODZ86" s="138"/>
      <c r="OEA86" s="138"/>
      <c r="OEB86" s="138"/>
      <c r="OEC86" s="138"/>
      <c r="OED86" s="138"/>
      <c r="OEE86" s="138"/>
      <c r="OEF86" s="138"/>
      <c r="OEG86" s="138"/>
      <c r="OEH86" s="138"/>
      <c r="OEI86" s="138"/>
      <c r="OEJ86" s="138"/>
      <c r="OEK86" s="138"/>
      <c r="OEL86" s="138"/>
      <c r="OEM86" s="138"/>
      <c r="OEN86" s="138"/>
      <c r="OEO86" s="138"/>
      <c r="OEP86" s="138"/>
      <c r="OEQ86" s="138"/>
      <c r="OER86" s="138"/>
      <c r="OES86" s="138"/>
      <c r="OET86" s="138"/>
      <c r="OEU86" s="138"/>
      <c r="OEV86" s="138"/>
      <c r="OEW86" s="138"/>
      <c r="OEX86" s="138"/>
      <c r="OEY86" s="138"/>
      <c r="OEZ86" s="138"/>
      <c r="OFA86" s="138"/>
      <c r="OFB86" s="138"/>
      <c r="OFC86" s="138"/>
      <c r="OFD86" s="138"/>
      <c r="OFE86" s="138"/>
      <c r="OFF86" s="138"/>
      <c r="OFG86" s="138"/>
      <c r="OFH86" s="138"/>
      <c r="OFI86" s="138"/>
      <c r="OFJ86" s="138"/>
      <c r="OFK86" s="138"/>
      <c r="OFL86" s="138"/>
      <c r="OFM86" s="138"/>
      <c r="OFN86" s="138"/>
      <c r="OFO86" s="138"/>
      <c r="OFP86" s="138"/>
      <c r="OFQ86" s="138"/>
      <c r="OFR86" s="138"/>
      <c r="OFS86" s="138"/>
      <c r="OFT86" s="138"/>
      <c r="OFU86" s="138"/>
      <c r="OFV86" s="138"/>
      <c r="OFW86" s="138"/>
      <c r="OFX86" s="138"/>
      <c r="OFY86" s="138"/>
      <c r="OFZ86" s="138"/>
      <c r="OGA86" s="138"/>
      <c r="OGB86" s="138"/>
      <c r="OGC86" s="138"/>
      <c r="OGD86" s="138"/>
      <c r="OGE86" s="138"/>
      <c r="OGF86" s="138"/>
      <c r="OGG86" s="138"/>
      <c r="OGH86" s="138"/>
      <c r="OGI86" s="138"/>
      <c r="OGJ86" s="138"/>
      <c r="OGK86" s="138"/>
      <c r="OGL86" s="138"/>
      <c r="OGM86" s="138"/>
      <c r="OGN86" s="138"/>
      <c r="OGO86" s="138"/>
      <c r="OGP86" s="138"/>
      <c r="OGQ86" s="138"/>
      <c r="OGR86" s="138"/>
      <c r="OGS86" s="138"/>
      <c r="OGT86" s="138"/>
      <c r="OGU86" s="138"/>
      <c r="OGV86" s="138"/>
      <c r="OGW86" s="138"/>
      <c r="OGX86" s="138"/>
      <c r="OGY86" s="138"/>
      <c r="OGZ86" s="138"/>
      <c r="OHA86" s="138"/>
      <c r="OHB86" s="138"/>
      <c r="OHC86" s="138"/>
      <c r="OHD86" s="138"/>
      <c r="OHE86" s="138"/>
      <c r="OHF86" s="138"/>
      <c r="OHG86" s="138"/>
      <c r="OHH86" s="138"/>
      <c r="OHI86" s="138"/>
      <c r="OHJ86" s="138"/>
      <c r="OHK86" s="138"/>
      <c r="OHL86" s="138"/>
      <c r="OHM86" s="138"/>
      <c r="OHN86" s="138"/>
      <c r="OHO86" s="138"/>
      <c r="OHP86" s="138"/>
      <c r="OHQ86" s="138"/>
      <c r="OHR86" s="138"/>
      <c r="OHS86" s="138"/>
      <c r="OHT86" s="138"/>
      <c r="OHU86" s="138"/>
      <c r="OHV86" s="138"/>
      <c r="OHW86" s="138"/>
      <c r="OHX86" s="138"/>
      <c r="OHY86" s="138"/>
      <c r="OHZ86" s="138"/>
      <c r="OIA86" s="138"/>
      <c r="OIB86" s="138"/>
      <c r="OIC86" s="138"/>
      <c r="OID86" s="138"/>
      <c r="OIE86" s="138"/>
      <c r="OIF86" s="138"/>
      <c r="OIG86" s="138"/>
      <c r="OIH86" s="138"/>
      <c r="OII86" s="138"/>
      <c r="OIJ86" s="138"/>
      <c r="OIK86" s="138"/>
      <c r="OIL86" s="138"/>
      <c r="OIM86" s="138"/>
      <c r="OIN86" s="138"/>
      <c r="OIO86" s="138"/>
      <c r="OIP86" s="138"/>
      <c r="OIQ86" s="138"/>
      <c r="OIR86" s="138"/>
      <c r="OIS86" s="138"/>
      <c r="OIT86" s="138"/>
      <c r="OIU86" s="138"/>
      <c r="OIV86" s="138"/>
      <c r="OIW86" s="138"/>
      <c r="OIX86" s="138"/>
      <c r="OIY86" s="138"/>
      <c r="OIZ86" s="138"/>
      <c r="OJA86" s="138"/>
      <c r="OJB86" s="138"/>
      <c r="OJC86" s="138"/>
      <c r="OJD86" s="138"/>
      <c r="OJE86" s="138"/>
      <c r="OJF86" s="138"/>
      <c r="OJG86" s="138"/>
      <c r="OJH86" s="138"/>
      <c r="OJI86" s="138"/>
      <c r="OJJ86" s="138"/>
      <c r="OJK86" s="138"/>
      <c r="OJL86" s="138"/>
      <c r="OJM86" s="138"/>
      <c r="OJN86" s="138"/>
      <c r="OJO86" s="138"/>
      <c r="OJP86" s="138"/>
      <c r="OJQ86" s="138"/>
      <c r="OJR86" s="138"/>
      <c r="OJS86" s="138"/>
      <c r="OJT86" s="138"/>
      <c r="OJU86" s="138"/>
      <c r="OJV86" s="138"/>
      <c r="OJW86" s="138"/>
      <c r="OJX86" s="138"/>
      <c r="OJY86" s="138"/>
      <c r="OJZ86" s="138"/>
      <c r="OKA86" s="138"/>
      <c r="OKB86" s="138"/>
      <c r="OKC86" s="138"/>
      <c r="OKD86" s="138"/>
      <c r="OKE86" s="138"/>
      <c r="OKF86" s="138"/>
      <c r="OKG86" s="138"/>
      <c r="OKH86" s="138"/>
      <c r="OKI86" s="138"/>
      <c r="OKJ86" s="138"/>
      <c r="OKK86" s="138"/>
      <c r="OKL86" s="138"/>
      <c r="OKM86" s="138"/>
      <c r="OKN86" s="138"/>
      <c r="OKO86" s="138"/>
      <c r="OKP86" s="138"/>
      <c r="OKQ86" s="138"/>
      <c r="OKR86" s="138"/>
      <c r="OKS86" s="138"/>
      <c r="OKT86" s="138"/>
      <c r="OKU86" s="138"/>
      <c r="OKV86" s="138"/>
      <c r="OKW86" s="138"/>
      <c r="OKX86" s="138"/>
      <c r="OKY86" s="138"/>
      <c r="OKZ86" s="138"/>
      <c r="OLA86" s="138"/>
      <c r="OLB86" s="138"/>
      <c r="OLC86" s="138"/>
      <c r="OLD86" s="138"/>
      <c r="OLE86" s="138"/>
      <c r="OLF86" s="138"/>
      <c r="OLG86" s="138"/>
      <c r="OLH86" s="138"/>
      <c r="OLI86" s="138"/>
      <c r="OLJ86" s="138"/>
      <c r="OLK86" s="138"/>
      <c r="OLL86" s="138"/>
      <c r="OLM86" s="138"/>
      <c r="OLN86" s="138"/>
      <c r="OLO86" s="138"/>
      <c r="OLP86" s="138"/>
      <c r="OLQ86" s="138"/>
      <c r="OLR86" s="138"/>
      <c r="OLS86" s="138"/>
      <c r="OLT86" s="138"/>
      <c r="OLU86" s="138"/>
      <c r="OLV86" s="138"/>
      <c r="OLW86" s="138"/>
      <c r="OLX86" s="138"/>
      <c r="OLY86" s="138"/>
      <c r="OLZ86" s="138"/>
      <c r="OMA86" s="138"/>
      <c r="OMB86" s="138"/>
      <c r="OMC86" s="138"/>
      <c r="OMD86" s="138"/>
      <c r="OME86" s="138"/>
      <c r="OMF86" s="138"/>
      <c r="OMG86" s="138"/>
      <c r="OMH86" s="138"/>
      <c r="OMI86" s="138"/>
      <c r="OMJ86" s="138"/>
      <c r="OMK86" s="138"/>
      <c r="OML86" s="138"/>
      <c r="OMM86" s="138"/>
      <c r="OMN86" s="138"/>
      <c r="OMO86" s="138"/>
      <c r="OMP86" s="138"/>
      <c r="OMQ86" s="138"/>
      <c r="OMR86" s="138"/>
      <c r="OMS86" s="138"/>
      <c r="OMT86" s="138"/>
      <c r="OMU86" s="138"/>
      <c r="OMV86" s="138"/>
      <c r="OMW86" s="138"/>
      <c r="OMX86" s="138"/>
      <c r="OMY86" s="138"/>
      <c r="OMZ86" s="138"/>
      <c r="ONA86" s="138"/>
      <c r="ONB86" s="138"/>
      <c r="ONC86" s="138"/>
      <c r="OND86" s="138"/>
      <c r="ONE86" s="138"/>
      <c r="ONF86" s="138"/>
      <c r="ONG86" s="138"/>
      <c r="ONH86" s="138"/>
      <c r="ONI86" s="138"/>
      <c r="ONJ86" s="138"/>
      <c r="ONK86" s="138"/>
      <c r="ONL86" s="138"/>
      <c r="ONM86" s="138"/>
      <c r="ONN86" s="138"/>
      <c r="ONO86" s="138"/>
      <c r="ONP86" s="138"/>
      <c r="ONQ86" s="138"/>
      <c r="ONR86" s="138"/>
      <c r="ONS86" s="138"/>
      <c r="ONT86" s="138"/>
      <c r="ONU86" s="138"/>
      <c r="ONV86" s="138"/>
      <c r="ONW86" s="138"/>
      <c r="ONX86" s="138"/>
      <c r="ONY86" s="138"/>
      <c r="ONZ86" s="138"/>
      <c r="OOA86" s="138"/>
      <c r="OOB86" s="138"/>
      <c r="OOC86" s="138"/>
      <c r="OOD86" s="138"/>
      <c r="OOE86" s="138"/>
      <c r="OOF86" s="138"/>
      <c r="OOG86" s="138"/>
      <c r="OOH86" s="138"/>
      <c r="OOI86" s="138"/>
      <c r="OOJ86" s="138"/>
      <c r="OOK86" s="138"/>
      <c r="OOL86" s="138"/>
      <c r="OOM86" s="138"/>
      <c r="OON86" s="138"/>
      <c r="OOO86" s="138"/>
      <c r="OOP86" s="138"/>
      <c r="OOQ86" s="138"/>
      <c r="OOR86" s="138"/>
      <c r="OOS86" s="138"/>
      <c r="OOT86" s="138"/>
      <c r="OOU86" s="138"/>
      <c r="OOV86" s="138"/>
      <c r="OOW86" s="138"/>
      <c r="OOX86" s="138"/>
      <c r="OOY86" s="138"/>
      <c r="OOZ86" s="138"/>
      <c r="OPA86" s="138"/>
      <c r="OPB86" s="138"/>
      <c r="OPC86" s="138"/>
      <c r="OPD86" s="138"/>
      <c r="OPE86" s="138"/>
      <c r="OPF86" s="138"/>
      <c r="OPG86" s="138"/>
      <c r="OPH86" s="138"/>
      <c r="OPI86" s="138"/>
      <c r="OPJ86" s="138"/>
      <c r="OPK86" s="138"/>
      <c r="OPL86" s="138"/>
      <c r="OPM86" s="138"/>
      <c r="OPN86" s="138"/>
      <c r="OPO86" s="138"/>
      <c r="OPP86" s="138"/>
      <c r="OPQ86" s="138"/>
      <c r="OPR86" s="138"/>
      <c r="OPS86" s="138"/>
      <c r="OPT86" s="138"/>
      <c r="OPU86" s="138"/>
      <c r="OPV86" s="138"/>
      <c r="OPW86" s="138"/>
      <c r="OPX86" s="138"/>
      <c r="OPY86" s="138"/>
      <c r="OPZ86" s="138"/>
      <c r="OQA86" s="138"/>
      <c r="OQB86" s="138"/>
      <c r="OQC86" s="138"/>
      <c r="OQD86" s="138"/>
      <c r="OQE86" s="138"/>
      <c r="OQF86" s="138"/>
      <c r="OQG86" s="138"/>
      <c r="OQH86" s="138"/>
      <c r="OQI86" s="138"/>
      <c r="OQJ86" s="138"/>
      <c r="OQK86" s="138"/>
      <c r="OQL86" s="138"/>
      <c r="OQM86" s="138"/>
      <c r="OQN86" s="138"/>
      <c r="OQO86" s="138"/>
      <c r="OQP86" s="138"/>
      <c r="OQQ86" s="138"/>
      <c r="OQR86" s="138"/>
      <c r="OQS86" s="138"/>
      <c r="OQT86" s="138"/>
      <c r="OQU86" s="138"/>
      <c r="OQV86" s="138"/>
      <c r="OQW86" s="138"/>
      <c r="OQX86" s="138"/>
      <c r="OQY86" s="138"/>
      <c r="OQZ86" s="138"/>
      <c r="ORA86" s="138"/>
      <c r="ORB86" s="138"/>
      <c r="ORC86" s="138"/>
      <c r="ORD86" s="138"/>
      <c r="ORE86" s="138"/>
      <c r="ORF86" s="138"/>
      <c r="ORG86" s="138"/>
      <c r="ORH86" s="138"/>
      <c r="ORI86" s="138"/>
      <c r="ORJ86" s="138"/>
      <c r="ORK86" s="138"/>
      <c r="ORL86" s="138"/>
      <c r="ORM86" s="138"/>
      <c r="ORN86" s="138"/>
      <c r="ORO86" s="138"/>
      <c r="ORP86" s="138"/>
      <c r="ORQ86" s="138"/>
      <c r="ORR86" s="138"/>
      <c r="ORS86" s="138"/>
      <c r="ORT86" s="138"/>
      <c r="ORU86" s="138"/>
      <c r="ORV86" s="138"/>
      <c r="ORW86" s="138"/>
      <c r="ORX86" s="138"/>
      <c r="ORY86" s="138"/>
      <c r="ORZ86" s="138"/>
      <c r="OSA86" s="138"/>
      <c r="OSB86" s="138"/>
      <c r="OSC86" s="138"/>
      <c r="OSD86" s="138"/>
      <c r="OSE86" s="138"/>
      <c r="OSF86" s="138"/>
      <c r="OSG86" s="138"/>
      <c r="OSH86" s="138"/>
      <c r="OSI86" s="138"/>
      <c r="OSJ86" s="138"/>
      <c r="OSK86" s="138"/>
      <c r="OSL86" s="138"/>
      <c r="OSM86" s="138"/>
      <c r="OSN86" s="138"/>
      <c r="OSO86" s="138"/>
      <c r="OSP86" s="138"/>
      <c r="OSQ86" s="138"/>
      <c r="OSR86" s="138"/>
      <c r="OSS86" s="138"/>
      <c r="OST86" s="138"/>
      <c r="OSU86" s="138"/>
      <c r="OSV86" s="138"/>
      <c r="OSW86" s="138"/>
      <c r="OSX86" s="138"/>
      <c r="OSY86" s="138"/>
      <c r="OSZ86" s="138"/>
      <c r="OTA86" s="138"/>
      <c r="OTB86" s="138"/>
      <c r="OTC86" s="138"/>
      <c r="OTD86" s="138"/>
      <c r="OTE86" s="138"/>
      <c r="OTF86" s="138"/>
      <c r="OTG86" s="138"/>
      <c r="OTH86" s="138"/>
      <c r="OTI86" s="138"/>
      <c r="OTJ86" s="138"/>
      <c r="OTK86" s="138"/>
      <c r="OTL86" s="138"/>
      <c r="OTM86" s="138"/>
      <c r="OTN86" s="138"/>
      <c r="OTO86" s="138"/>
      <c r="OTP86" s="138"/>
      <c r="OTQ86" s="138"/>
      <c r="OTR86" s="138"/>
      <c r="OTS86" s="138"/>
      <c r="OTT86" s="138"/>
      <c r="OTU86" s="138"/>
      <c r="OTV86" s="138"/>
      <c r="OTW86" s="138"/>
      <c r="OTX86" s="138"/>
      <c r="OTY86" s="138"/>
      <c r="OTZ86" s="138"/>
      <c r="OUA86" s="138"/>
      <c r="OUB86" s="138"/>
      <c r="OUC86" s="138"/>
      <c r="OUD86" s="138"/>
      <c r="OUE86" s="138"/>
      <c r="OUF86" s="138"/>
      <c r="OUG86" s="138"/>
      <c r="OUH86" s="138"/>
      <c r="OUI86" s="138"/>
      <c r="OUJ86" s="138"/>
      <c r="OUK86" s="138"/>
      <c r="OUL86" s="138"/>
      <c r="OUM86" s="138"/>
      <c r="OUN86" s="138"/>
      <c r="OUO86" s="138"/>
      <c r="OUP86" s="138"/>
      <c r="OUQ86" s="138"/>
      <c r="OUR86" s="138"/>
      <c r="OUS86" s="138"/>
      <c r="OUT86" s="138"/>
      <c r="OUU86" s="138"/>
      <c r="OUV86" s="138"/>
      <c r="OUW86" s="138"/>
      <c r="OUX86" s="138"/>
      <c r="OUY86" s="138"/>
      <c r="OUZ86" s="138"/>
      <c r="OVA86" s="138"/>
      <c r="OVB86" s="138"/>
      <c r="OVC86" s="138"/>
      <c r="OVD86" s="138"/>
      <c r="OVE86" s="138"/>
      <c r="OVF86" s="138"/>
      <c r="OVG86" s="138"/>
      <c r="OVH86" s="138"/>
      <c r="OVI86" s="138"/>
      <c r="OVJ86" s="138"/>
      <c r="OVK86" s="138"/>
      <c r="OVL86" s="138"/>
      <c r="OVM86" s="138"/>
      <c r="OVN86" s="138"/>
      <c r="OVO86" s="138"/>
      <c r="OVP86" s="138"/>
      <c r="OVQ86" s="138"/>
      <c r="OVR86" s="138"/>
      <c r="OVS86" s="138"/>
      <c r="OVT86" s="138"/>
      <c r="OVU86" s="138"/>
      <c r="OVV86" s="138"/>
      <c r="OVW86" s="138"/>
      <c r="OVX86" s="138"/>
      <c r="OVY86" s="138"/>
      <c r="OVZ86" s="138"/>
      <c r="OWA86" s="138"/>
      <c r="OWB86" s="138"/>
      <c r="OWC86" s="138"/>
      <c r="OWD86" s="138"/>
      <c r="OWE86" s="138"/>
      <c r="OWF86" s="138"/>
      <c r="OWG86" s="138"/>
      <c r="OWH86" s="138"/>
      <c r="OWI86" s="138"/>
      <c r="OWJ86" s="138"/>
      <c r="OWK86" s="138"/>
      <c r="OWL86" s="138"/>
      <c r="OWM86" s="138"/>
      <c r="OWN86" s="138"/>
      <c r="OWO86" s="138"/>
      <c r="OWP86" s="138"/>
      <c r="OWQ86" s="138"/>
      <c r="OWR86" s="138"/>
      <c r="OWS86" s="138"/>
      <c r="OWT86" s="138"/>
      <c r="OWU86" s="138"/>
      <c r="OWV86" s="138"/>
      <c r="OWW86" s="138"/>
      <c r="OWX86" s="138"/>
      <c r="OWY86" s="138"/>
      <c r="OWZ86" s="138"/>
      <c r="OXA86" s="138"/>
      <c r="OXB86" s="138"/>
      <c r="OXC86" s="138"/>
      <c r="OXD86" s="138"/>
      <c r="OXE86" s="138"/>
      <c r="OXF86" s="138"/>
      <c r="OXG86" s="138"/>
      <c r="OXH86" s="138"/>
      <c r="OXI86" s="138"/>
      <c r="OXJ86" s="138"/>
      <c r="OXK86" s="138"/>
      <c r="OXL86" s="138"/>
      <c r="OXM86" s="138"/>
      <c r="OXN86" s="138"/>
      <c r="OXO86" s="138"/>
      <c r="OXP86" s="138"/>
      <c r="OXQ86" s="138"/>
      <c r="OXR86" s="138"/>
      <c r="OXS86" s="138"/>
      <c r="OXT86" s="138"/>
      <c r="OXU86" s="138"/>
      <c r="OXV86" s="138"/>
      <c r="OXW86" s="138"/>
      <c r="OXX86" s="138"/>
      <c r="OXY86" s="138"/>
      <c r="OXZ86" s="138"/>
      <c r="OYA86" s="138"/>
      <c r="OYB86" s="138"/>
      <c r="OYC86" s="138"/>
      <c r="OYD86" s="138"/>
      <c r="OYE86" s="138"/>
      <c r="OYF86" s="138"/>
      <c r="OYG86" s="138"/>
      <c r="OYH86" s="138"/>
      <c r="OYI86" s="138"/>
      <c r="OYJ86" s="138"/>
      <c r="OYK86" s="138"/>
      <c r="OYL86" s="138"/>
      <c r="OYM86" s="138"/>
      <c r="OYN86" s="138"/>
      <c r="OYO86" s="138"/>
      <c r="OYP86" s="138"/>
      <c r="OYQ86" s="138"/>
      <c r="OYR86" s="138"/>
      <c r="OYS86" s="138"/>
      <c r="OYT86" s="138"/>
      <c r="OYU86" s="138"/>
      <c r="OYV86" s="138"/>
      <c r="OYW86" s="138"/>
      <c r="OYX86" s="138"/>
      <c r="OYY86" s="138"/>
      <c r="OYZ86" s="138"/>
      <c r="OZA86" s="138"/>
      <c r="OZB86" s="138"/>
      <c r="OZC86" s="138"/>
      <c r="OZD86" s="138"/>
      <c r="OZE86" s="138"/>
      <c r="OZF86" s="138"/>
      <c r="OZG86" s="138"/>
      <c r="OZH86" s="138"/>
      <c r="OZI86" s="138"/>
      <c r="OZJ86" s="138"/>
      <c r="OZK86" s="138"/>
      <c r="OZL86" s="138"/>
      <c r="OZM86" s="138"/>
      <c r="OZN86" s="138"/>
      <c r="OZO86" s="138"/>
      <c r="OZP86" s="138"/>
      <c r="OZQ86" s="138"/>
      <c r="OZR86" s="138"/>
      <c r="OZS86" s="138"/>
      <c r="OZT86" s="138"/>
      <c r="OZU86" s="138"/>
      <c r="OZV86" s="138"/>
      <c r="OZW86" s="138"/>
      <c r="OZX86" s="138"/>
      <c r="OZY86" s="138"/>
      <c r="OZZ86" s="138"/>
      <c r="PAA86" s="138"/>
      <c r="PAB86" s="138"/>
      <c r="PAC86" s="138"/>
      <c r="PAD86" s="138"/>
      <c r="PAE86" s="138"/>
      <c r="PAF86" s="138"/>
      <c r="PAG86" s="138"/>
      <c r="PAH86" s="138"/>
      <c r="PAI86" s="138"/>
      <c r="PAJ86" s="138"/>
      <c r="PAK86" s="138"/>
      <c r="PAL86" s="138"/>
      <c r="PAM86" s="138"/>
      <c r="PAN86" s="138"/>
      <c r="PAO86" s="138"/>
      <c r="PAP86" s="138"/>
      <c r="PAQ86" s="138"/>
      <c r="PAR86" s="138"/>
      <c r="PAS86" s="138"/>
      <c r="PAT86" s="138"/>
      <c r="PAU86" s="138"/>
      <c r="PAV86" s="138"/>
      <c r="PAW86" s="138"/>
      <c r="PAX86" s="138"/>
      <c r="PAY86" s="138"/>
      <c r="PAZ86" s="138"/>
      <c r="PBA86" s="138"/>
      <c r="PBB86" s="138"/>
      <c r="PBC86" s="138"/>
      <c r="PBD86" s="138"/>
      <c r="PBE86" s="138"/>
      <c r="PBF86" s="138"/>
      <c r="PBG86" s="138"/>
      <c r="PBH86" s="138"/>
      <c r="PBI86" s="138"/>
      <c r="PBJ86" s="138"/>
      <c r="PBK86" s="138"/>
      <c r="PBL86" s="138"/>
      <c r="PBM86" s="138"/>
      <c r="PBN86" s="138"/>
      <c r="PBO86" s="138"/>
      <c r="PBP86" s="138"/>
      <c r="PBQ86" s="138"/>
      <c r="PBR86" s="138"/>
      <c r="PBS86" s="138"/>
      <c r="PBT86" s="138"/>
      <c r="PBU86" s="138"/>
      <c r="PBV86" s="138"/>
      <c r="PBW86" s="138"/>
      <c r="PBX86" s="138"/>
      <c r="PBY86" s="138"/>
      <c r="PBZ86" s="138"/>
      <c r="PCA86" s="138"/>
      <c r="PCB86" s="138"/>
      <c r="PCC86" s="138"/>
      <c r="PCD86" s="138"/>
      <c r="PCE86" s="138"/>
      <c r="PCF86" s="138"/>
      <c r="PCG86" s="138"/>
      <c r="PCH86" s="138"/>
      <c r="PCI86" s="138"/>
      <c r="PCJ86" s="138"/>
      <c r="PCK86" s="138"/>
      <c r="PCL86" s="138"/>
      <c r="PCM86" s="138"/>
      <c r="PCN86" s="138"/>
      <c r="PCO86" s="138"/>
      <c r="PCP86" s="138"/>
      <c r="PCQ86" s="138"/>
      <c r="PCR86" s="138"/>
      <c r="PCS86" s="138"/>
      <c r="PCT86" s="138"/>
      <c r="PCU86" s="138"/>
      <c r="PCV86" s="138"/>
      <c r="PCW86" s="138"/>
      <c r="PCX86" s="138"/>
      <c r="PCY86" s="138"/>
      <c r="PCZ86" s="138"/>
      <c r="PDA86" s="138"/>
      <c r="PDB86" s="138"/>
      <c r="PDC86" s="138"/>
      <c r="PDD86" s="138"/>
      <c r="PDE86" s="138"/>
      <c r="PDF86" s="138"/>
      <c r="PDG86" s="138"/>
      <c r="PDH86" s="138"/>
      <c r="PDI86" s="138"/>
      <c r="PDJ86" s="138"/>
      <c r="PDK86" s="138"/>
      <c r="PDL86" s="138"/>
      <c r="PDM86" s="138"/>
      <c r="PDN86" s="138"/>
      <c r="PDO86" s="138"/>
      <c r="PDP86" s="138"/>
      <c r="PDQ86" s="138"/>
      <c r="PDR86" s="138"/>
      <c r="PDS86" s="138"/>
      <c r="PDT86" s="138"/>
      <c r="PDU86" s="138"/>
      <c r="PDV86" s="138"/>
      <c r="PDW86" s="138"/>
      <c r="PDX86" s="138"/>
      <c r="PDY86" s="138"/>
      <c r="PDZ86" s="138"/>
      <c r="PEA86" s="138"/>
      <c r="PEB86" s="138"/>
      <c r="PEC86" s="138"/>
      <c r="PED86" s="138"/>
      <c r="PEE86" s="138"/>
      <c r="PEF86" s="138"/>
      <c r="PEG86" s="138"/>
      <c r="PEH86" s="138"/>
      <c r="PEI86" s="138"/>
      <c r="PEJ86" s="138"/>
      <c r="PEK86" s="138"/>
      <c r="PEL86" s="138"/>
      <c r="PEM86" s="138"/>
      <c r="PEN86" s="138"/>
      <c r="PEO86" s="138"/>
      <c r="PEP86" s="138"/>
      <c r="PEQ86" s="138"/>
      <c r="PER86" s="138"/>
      <c r="PES86" s="138"/>
      <c r="PET86" s="138"/>
      <c r="PEU86" s="138"/>
      <c r="PEV86" s="138"/>
      <c r="PEW86" s="138"/>
      <c r="PEX86" s="138"/>
      <c r="PEY86" s="138"/>
      <c r="PEZ86" s="138"/>
      <c r="PFA86" s="138"/>
      <c r="PFB86" s="138"/>
      <c r="PFC86" s="138"/>
      <c r="PFD86" s="138"/>
      <c r="PFE86" s="138"/>
      <c r="PFF86" s="138"/>
      <c r="PFG86" s="138"/>
      <c r="PFH86" s="138"/>
      <c r="PFI86" s="138"/>
      <c r="PFJ86" s="138"/>
      <c r="PFK86" s="138"/>
      <c r="PFL86" s="138"/>
      <c r="PFM86" s="138"/>
      <c r="PFN86" s="138"/>
      <c r="PFO86" s="138"/>
      <c r="PFP86" s="138"/>
      <c r="PFQ86" s="138"/>
      <c r="PFR86" s="138"/>
      <c r="PFS86" s="138"/>
      <c r="PFT86" s="138"/>
      <c r="PFU86" s="138"/>
      <c r="PFV86" s="138"/>
      <c r="PFW86" s="138"/>
      <c r="PFX86" s="138"/>
      <c r="PFY86" s="138"/>
      <c r="PFZ86" s="138"/>
      <c r="PGA86" s="138"/>
      <c r="PGB86" s="138"/>
      <c r="PGC86" s="138"/>
      <c r="PGD86" s="138"/>
      <c r="PGE86" s="138"/>
      <c r="PGF86" s="138"/>
      <c r="PGG86" s="138"/>
      <c r="PGH86" s="138"/>
      <c r="PGI86" s="138"/>
      <c r="PGJ86" s="138"/>
      <c r="PGK86" s="138"/>
      <c r="PGL86" s="138"/>
      <c r="PGM86" s="138"/>
      <c r="PGN86" s="138"/>
      <c r="PGO86" s="138"/>
      <c r="PGP86" s="138"/>
      <c r="PGQ86" s="138"/>
      <c r="PGR86" s="138"/>
      <c r="PGS86" s="138"/>
      <c r="PGT86" s="138"/>
      <c r="PGU86" s="138"/>
      <c r="PGV86" s="138"/>
      <c r="PGW86" s="138"/>
      <c r="PGX86" s="138"/>
      <c r="PGY86" s="138"/>
      <c r="PGZ86" s="138"/>
      <c r="PHA86" s="138"/>
      <c r="PHB86" s="138"/>
      <c r="PHC86" s="138"/>
      <c r="PHD86" s="138"/>
      <c r="PHE86" s="138"/>
      <c r="PHF86" s="138"/>
      <c r="PHG86" s="138"/>
      <c r="PHH86" s="138"/>
      <c r="PHI86" s="138"/>
      <c r="PHJ86" s="138"/>
      <c r="PHK86" s="138"/>
      <c r="PHL86" s="138"/>
      <c r="PHM86" s="138"/>
      <c r="PHN86" s="138"/>
      <c r="PHO86" s="138"/>
      <c r="PHP86" s="138"/>
      <c r="PHQ86" s="138"/>
      <c r="PHR86" s="138"/>
      <c r="PHS86" s="138"/>
      <c r="PHT86" s="138"/>
      <c r="PHU86" s="138"/>
      <c r="PHV86" s="138"/>
      <c r="PHW86" s="138"/>
      <c r="PHX86" s="138"/>
      <c r="PHY86" s="138"/>
      <c r="PHZ86" s="138"/>
      <c r="PIA86" s="138"/>
      <c r="PIB86" s="138"/>
      <c r="PIC86" s="138"/>
      <c r="PID86" s="138"/>
      <c r="PIE86" s="138"/>
      <c r="PIF86" s="138"/>
      <c r="PIG86" s="138"/>
      <c r="PIH86" s="138"/>
      <c r="PII86" s="138"/>
      <c r="PIJ86" s="138"/>
      <c r="PIK86" s="138"/>
      <c r="PIL86" s="138"/>
      <c r="PIM86" s="138"/>
      <c r="PIN86" s="138"/>
      <c r="PIO86" s="138"/>
      <c r="PIP86" s="138"/>
      <c r="PIQ86" s="138"/>
      <c r="PIR86" s="138"/>
      <c r="PIS86" s="138"/>
      <c r="PIT86" s="138"/>
      <c r="PIU86" s="138"/>
      <c r="PIV86" s="138"/>
      <c r="PIW86" s="138"/>
      <c r="PIX86" s="138"/>
      <c r="PIY86" s="138"/>
      <c r="PIZ86" s="138"/>
      <c r="PJA86" s="138"/>
      <c r="PJB86" s="138"/>
      <c r="PJC86" s="138"/>
      <c r="PJD86" s="138"/>
      <c r="PJE86" s="138"/>
      <c r="PJF86" s="138"/>
      <c r="PJG86" s="138"/>
      <c r="PJH86" s="138"/>
      <c r="PJI86" s="138"/>
      <c r="PJJ86" s="138"/>
      <c r="PJK86" s="138"/>
      <c r="PJL86" s="138"/>
      <c r="PJM86" s="138"/>
      <c r="PJN86" s="138"/>
      <c r="PJO86" s="138"/>
      <c r="PJP86" s="138"/>
      <c r="PJQ86" s="138"/>
      <c r="PJR86" s="138"/>
      <c r="PJS86" s="138"/>
      <c r="PJT86" s="138"/>
      <c r="PJU86" s="138"/>
      <c r="PJV86" s="138"/>
      <c r="PJW86" s="138"/>
      <c r="PJX86" s="138"/>
      <c r="PJY86" s="138"/>
      <c r="PJZ86" s="138"/>
      <c r="PKA86" s="138"/>
      <c r="PKB86" s="138"/>
      <c r="PKC86" s="138"/>
      <c r="PKD86" s="138"/>
      <c r="PKE86" s="138"/>
      <c r="PKF86" s="138"/>
      <c r="PKG86" s="138"/>
      <c r="PKH86" s="138"/>
      <c r="PKI86" s="138"/>
      <c r="PKJ86" s="138"/>
      <c r="PKK86" s="138"/>
      <c r="PKL86" s="138"/>
      <c r="PKM86" s="138"/>
      <c r="PKN86" s="138"/>
      <c r="PKO86" s="138"/>
      <c r="PKP86" s="138"/>
      <c r="PKQ86" s="138"/>
      <c r="PKR86" s="138"/>
      <c r="PKS86" s="138"/>
      <c r="PKT86" s="138"/>
      <c r="PKU86" s="138"/>
      <c r="PKV86" s="138"/>
      <c r="PKW86" s="138"/>
      <c r="PKX86" s="138"/>
      <c r="PKY86" s="138"/>
      <c r="PKZ86" s="138"/>
      <c r="PLA86" s="138"/>
      <c r="PLB86" s="138"/>
      <c r="PLC86" s="138"/>
      <c r="PLD86" s="138"/>
      <c r="PLE86" s="138"/>
      <c r="PLF86" s="138"/>
      <c r="PLG86" s="138"/>
      <c r="PLH86" s="138"/>
      <c r="PLI86" s="138"/>
      <c r="PLJ86" s="138"/>
      <c r="PLK86" s="138"/>
      <c r="PLL86" s="138"/>
      <c r="PLM86" s="138"/>
      <c r="PLN86" s="138"/>
      <c r="PLO86" s="138"/>
      <c r="PLP86" s="138"/>
      <c r="PLQ86" s="138"/>
      <c r="PLR86" s="138"/>
      <c r="PLS86" s="138"/>
      <c r="PLT86" s="138"/>
      <c r="PLU86" s="138"/>
      <c r="PLV86" s="138"/>
      <c r="PLW86" s="138"/>
      <c r="PLX86" s="138"/>
      <c r="PLY86" s="138"/>
      <c r="PLZ86" s="138"/>
      <c r="PMA86" s="138"/>
      <c r="PMB86" s="138"/>
      <c r="PMC86" s="138"/>
      <c r="PMD86" s="138"/>
      <c r="PME86" s="138"/>
      <c r="PMF86" s="138"/>
      <c r="PMG86" s="138"/>
      <c r="PMH86" s="138"/>
      <c r="PMI86" s="138"/>
      <c r="PMJ86" s="138"/>
      <c r="PMK86" s="138"/>
      <c r="PML86" s="138"/>
      <c r="PMM86" s="138"/>
      <c r="PMN86" s="138"/>
      <c r="PMO86" s="138"/>
      <c r="PMP86" s="138"/>
      <c r="PMQ86" s="138"/>
      <c r="PMR86" s="138"/>
      <c r="PMS86" s="138"/>
      <c r="PMT86" s="138"/>
      <c r="PMU86" s="138"/>
      <c r="PMV86" s="138"/>
      <c r="PMW86" s="138"/>
      <c r="PMX86" s="138"/>
      <c r="PMY86" s="138"/>
      <c r="PMZ86" s="138"/>
      <c r="PNA86" s="138"/>
      <c r="PNB86" s="138"/>
      <c r="PNC86" s="138"/>
      <c r="PND86" s="138"/>
      <c r="PNE86" s="138"/>
      <c r="PNF86" s="138"/>
      <c r="PNG86" s="138"/>
      <c r="PNH86" s="138"/>
      <c r="PNI86" s="138"/>
      <c r="PNJ86" s="138"/>
      <c r="PNK86" s="138"/>
      <c r="PNL86" s="138"/>
      <c r="PNM86" s="138"/>
      <c r="PNN86" s="138"/>
      <c r="PNO86" s="138"/>
      <c r="PNP86" s="138"/>
      <c r="PNQ86" s="138"/>
      <c r="PNR86" s="138"/>
      <c r="PNS86" s="138"/>
      <c r="PNT86" s="138"/>
      <c r="PNU86" s="138"/>
      <c r="PNV86" s="138"/>
      <c r="PNW86" s="138"/>
      <c r="PNX86" s="138"/>
      <c r="PNY86" s="138"/>
      <c r="PNZ86" s="138"/>
      <c r="POA86" s="138"/>
      <c r="POB86" s="138"/>
      <c r="POC86" s="138"/>
      <c r="POD86" s="138"/>
      <c r="POE86" s="138"/>
      <c r="POF86" s="138"/>
      <c r="POG86" s="138"/>
      <c r="POH86" s="138"/>
      <c r="POI86" s="138"/>
      <c r="POJ86" s="138"/>
      <c r="POK86" s="138"/>
      <c r="POL86" s="138"/>
      <c r="POM86" s="138"/>
      <c r="PON86" s="138"/>
      <c r="POO86" s="138"/>
      <c r="POP86" s="138"/>
      <c r="POQ86" s="138"/>
      <c r="POR86" s="138"/>
      <c r="POS86" s="138"/>
      <c r="POT86" s="138"/>
      <c r="POU86" s="138"/>
      <c r="POV86" s="138"/>
      <c r="POW86" s="138"/>
      <c r="POX86" s="138"/>
      <c r="POY86" s="138"/>
      <c r="POZ86" s="138"/>
      <c r="PPA86" s="138"/>
      <c r="PPB86" s="138"/>
      <c r="PPC86" s="138"/>
      <c r="PPD86" s="138"/>
      <c r="PPE86" s="138"/>
      <c r="PPF86" s="138"/>
      <c r="PPG86" s="138"/>
      <c r="PPH86" s="138"/>
      <c r="PPI86" s="138"/>
      <c r="PPJ86" s="138"/>
      <c r="PPK86" s="138"/>
      <c r="PPL86" s="138"/>
      <c r="PPM86" s="138"/>
      <c r="PPN86" s="138"/>
      <c r="PPO86" s="138"/>
      <c r="PPP86" s="138"/>
      <c r="PPQ86" s="138"/>
      <c r="PPR86" s="138"/>
      <c r="PPS86" s="138"/>
      <c r="PPT86" s="138"/>
      <c r="PPU86" s="138"/>
      <c r="PPV86" s="138"/>
      <c r="PPW86" s="138"/>
      <c r="PPX86" s="138"/>
      <c r="PPY86" s="138"/>
      <c r="PPZ86" s="138"/>
      <c r="PQA86" s="138"/>
      <c r="PQB86" s="138"/>
      <c r="PQC86" s="138"/>
      <c r="PQD86" s="138"/>
      <c r="PQE86" s="138"/>
      <c r="PQF86" s="138"/>
      <c r="PQG86" s="138"/>
      <c r="PQH86" s="138"/>
      <c r="PQI86" s="138"/>
      <c r="PQJ86" s="138"/>
      <c r="PQK86" s="138"/>
      <c r="PQL86" s="138"/>
      <c r="PQM86" s="138"/>
      <c r="PQN86" s="138"/>
      <c r="PQO86" s="138"/>
      <c r="PQP86" s="138"/>
      <c r="PQQ86" s="138"/>
      <c r="PQR86" s="138"/>
      <c r="PQS86" s="138"/>
      <c r="PQT86" s="138"/>
      <c r="PQU86" s="138"/>
      <c r="PQV86" s="138"/>
      <c r="PQW86" s="138"/>
      <c r="PQX86" s="138"/>
      <c r="PQY86" s="138"/>
      <c r="PQZ86" s="138"/>
      <c r="PRA86" s="138"/>
      <c r="PRB86" s="138"/>
      <c r="PRC86" s="138"/>
      <c r="PRD86" s="138"/>
      <c r="PRE86" s="138"/>
      <c r="PRF86" s="138"/>
      <c r="PRG86" s="138"/>
      <c r="PRH86" s="138"/>
      <c r="PRI86" s="138"/>
      <c r="PRJ86" s="138"/>
      <c r="PRK86" s="138"/>
      <c r="PRL86" s="138"/>
      <c r="PRM86" s="138"/>
      <c r="PRN86" s="138"/>
      <c r="PRO86" s="138"/>
      <c r="PRP86" s="138"/>
      <c r="PRQ86" s="138"/>
      <c r="PRR86" s="138"/>
      <c r="PRS86" s="138"/>
      <c r="PRT86" s="138"/>
      <c r="PRU86" s="138"/>
      <c r="PRV86" s="138"/>
      <c r="PRW86" s="138"/>
      <c r="PRX86" s="138"/>
      <c r="PRY86" s="138"/>
      <c r="PRZ86" s="138"/>
      <c r="PSA86" s="138"/>
      <c r="PSB86" s="138"/>
      <c r="PSC86" s="138"/>
      <c r="PSD86" s="138"/>
      <c r="PSE86" s="138"/>
      <c r="PSF86" s="138"/>
      <c r="PSG86" s="138"/>
      <c r="PSH86" s="138"/>
      <c r="PSI86" s="138"/>
      <c r="PSJ86" s="138"/>
      <c r="PSK86" s="138"/>
      <c r="PSL86" s="138"/>
      <c r="PSM86" s="138"/>
      <c r="PSN86" s="138"/>
      <c r="PSO86" s="138"/>
      <c r="PSP86" s="138"/>
      <c r="PSQ86" s="138"/>
      <c r="PSR86" s="138"/>
      <c r="PSS86" s="138"/>
      <c r="PST86" s="138"/>
      <c r="PSU86" s="138"/>
      <c r="PSV86" s="138"/>
      <c r="PSW86" s="138"/>
      <c r="PSX86" s="138"/>
      <c r="PSY86" s="138"/>
      <c r="PSZ86" s="138"/>
      <c r="PTA86" s="138"/>
      <c r="PTB86" s="138"/>
      <c r="PTC86" s="138"/>
      <c r="PTD86" s="138"/>
      <c r="PTE86" s="138"/>
      <c r="PTF86" s="138"/>
      <c r="PTG86" s="138"/>
      <c r="PTH86" s="138"/>
      <c r="PTI86" s="138"/>
      <c r="PTJ86" s="138"/>
      <c r="PTK86" s="138"/>
      <c r="PTL86" s="138"/>
      <c r="PTM86" s="138"/>
      <c r="PTN86" s="138"/>
      <c r="PTO86" s="138"/>
      <c r="PTP86" s="138"/>
      <c r="PTQ86" s="138"/>
      <c r="PTR86" s="138"/>
      <c r="PTS86" s="138"/>
      <c r="PTT86" s="138"/>
      <c r="PTU86" s="138"/>
      <c r="PTV86" s="138"/>
      <c r="PTW86" s="138"/>
      <c r="PTX86" s="138"/>
      <c r="PTY86" s="138"/>
      <c r="PTZ86" s="138"/>
      <c r="PUA86" s="138"/>
      <c r="PUB86" s="138"/>
      <c r="PUC86" s="138"/>
      <c r="PUD86" s="138"/>
      <c r="PUE86" s="138"/>
      <c r="PUF86" s="138"/>
      <c r="PUG86" s="138"/>
      <c r="PUH86" s="138"/>
      <c r="PUI86" s="138"/>
      <c r="PUJ86" s="138"/>
      <c r="PUK86" s="138"/>
      <c r="PUL86" s="138"/>
      <c r="PUM86" s="138"/>
      <c r="PUN86" s="138"/>
      <c r="PUO86" s="138"/>
      <c r="PUP86" s="138"/>
      <c r="PUQ86" s="138"/>
      <c r="PUR86" s="138"/>
      <c r="PUS86" s="138"/>
      <c r="PUT86" s="138"/>
      <c r="PUU86" s="138"/>
      <c r="PUV86" s="138"/>
      <c r="PUW86" s="138"/>
      <c r="PUX86" s="138"/>
      <c r="PUY86" s="138"/>
      <c r="PUZ86" s="138"/>
      <c r="PVA86" s="138"/>
      <c r="PVB86" s="138"/>
      <c r="PVC86" s="138"/>
      <c r="PVD86" s="138"/>
      <c r="PVE86" s="138"/>
      <c r="PVF86" s="138"/>
      <c r="PVG86" s="138"/>
      <c r="PVH86" s="138"/>
      <c r="PVI86" s="138"/>
      <c r="PVJ86" s="138"/>
      <c r="PVK86" s="138"/>
      <c r="PVL86" s="138"/>
      <c r="PVM86" s="138"/>
      <c r="PVN86" s="138"/>
      <c r="PVO86" s="138"/>
      <c r="PVP86" s="138"/>
      <c r="PVQ86" s="138"/>
      <c r="PVR86" s="138"/>
      <c r="PVS86" s="138"/>
      <c r="PVT86" s="138"/>
      <c r="PVU86" s="138"/>
      <c r="PVV86" s="138"/>
      <c r="PVW86" s="138"/>
      <c r="PVX86" s="138"/>
      <c r="PVY86" s="138"/>
      <c r="PVZ86" s="138"/>
      <c r="PWA86" s="138"/>
      <c r="PWB86" s="138"/>
      <c r="PWC86" s="138"/>
      <c r="PWD86" s="138"/>
      <c r="PWE86" s="138"/>
      <c r="PWF86" s="138"/>
      <c r="PWG86" s="138"/>
      <c r="PWH86" s="138"/>
      <c r="PWI86" s="138"/>
      <c r="PWJ86" s="138"/>
      <c r="PWK86" s="138"/>
      <c r="PWL86" s="138"/>
      <c r="PWM86" s="138"/>
      <c r="PWN86" s="138"/>
      <c r="PWO86" s="138"/>
      <c r="PWP86" s="138"/>
      <c r="PWQ86" s="138"/>
      <c r="PWR86" s="138"/>
      <c r="PWS86" s="138"/>
      <c r="PWT86" s="138"/>
      <c r="PWU86" s="138"/>
      <c r="PWV86" s="138"/>
      <c r="PWW86" s="138"/>
      <c r="PWX86" s="138"/>
      <c r="PWY86" s="138"/>
      <c r="PWZ86" s="138"/>
      <c r="PXA86" s="138"/>
      <c r="PXB86" s="138"/>
      <c r="PXC86" s="138"/>
      <c r="PXD86" s="138"/>
      <c r="PXE86" s="138"/>
      <c r="PXF86" s="138"/>
      <c r="PXG86" s="138"/>
      <c r="PXH86" s="138"/>
      <c r="PXI86" s="138"/>
      <c r="PXJ86" s="138"/>
      <c r="PXK86" s="138"/>
      <c r="PXL86" s="138"/>
      <c r="PXM86" s="138"/>
      <c r="PXN86" s="138"/>
      <c r="PXO86" s="138"/>
      <c r="PXP86" s="138"/>
      <c r="PXQ86" s="138"/>
      <c r="PXR86" s="138"/>
      <c r="PXS86" s="138"/>
      <c r="PXT86" s="138"/>
      <c r="PXU86" s="138"/>
      <c r="PXV86" s="138"/>
      <c r="PXW86" s="138"/>
      <c r="PXX86" s="138"/>
      <c r="PXY86" s="138"/>
      <c r="PXZ86" s="138"/>
      <c r="PYA86" s="138"/>
      <c r="PYB86" s="138"/>
      <c r="PYC86" s="138"/>
      <c r="PYD86" s="138"/>
      <c r="PYE86" s="138"/>
      <c r="PYF86" s="138"/>
      <c r="PYG86" s="138"/>
      <c r="PYH86" s="138"/>
      <c r="PYI86" s="138"/>
      <c r="PYJ86" s="138"/>
      <c r="PYK86" s="138"/>
      <c r="PYL86" s="138"/>
      <c r="PYM86" s="138"/>
      <c r="PYN86" s="138"/>
      <c r="PYO86" s="138"/>
      <c r="PYP86" s="138"/>
      <c r="PYQ86" s="138"/>
      <c r="PYR86" s="138"/>
      <c r="PYS86" s="138"/>
      <c r="PYT86" s="138"/>
      <c r="PYU86" s="138"/>
      <c r="PYV86" s="138"/>
      <c r="PYW86" s="138"/>
      <c r="PYX86" s="138"/>
      <c r="PYY86" s="138"/>
      <c r="PYZ86" s="138"/>
      <c r="PZA86" s="138"/>
      <c r="PZB86" s="138"/>
      <c r="PZC86" s="138"/>
      <c r="PZD86" s="138"/>
      <c r="PZE86" s="138"/>
      <c r="PZF86" s="138"/>
      <c r="PZG86" s="138"/>
      <c r="PZH86" s="138"/>
      <c r="PZI86" s="138"/>
      <c r="PZJ86" s="138"/>
      <c r="PZK86" s="138"/>
      <c r="PZL86" s="138"/>
      <c r="PZM86" s="138"/>
      <c r="PZN86" s="138"/>
      <c r="PZO86" s="138"/>
      <c r="PZP86" s="138"/>
      <c r="PZQ86" s="138"/>
      <c r="PZR86" s="138"/>
      <c r="PZS86" s="138"/>
      <c r="PZT86" s="138"/>
      <c r="PZU86" s="138"/>
      <c r="PZV86" s="138"/>
      <c r="PZW86" s="138"/>
      <c r="PZX86" s="138"/>
      <c r="PZY86" s="138"/>
      <c r="PZZ86" s="138"/>
      <c r="QAA86" s="138"/>
      <c r="QAB86" s="138"/>
      <c r="QAC86" s="138"/>
      <c r="QAD86" s="138"/>
      <c r="QAE86" s="138"/>
      <c r="QAF86" s="138"/>
      <c r="QAG86" s="138"/>
      <c r="QAH86" s="138"/>
      <c r="QAI86" s="138"/>
      <c r="QAJ86" s="138"/>
      <c r="QAK86" s="138"/>
      <c r="QAL86" s="138"/>
      <c r="QAM86" s="138"/>
      <c r="QAN86" s="138"/>
      <c r="QAO86" s="138"/>
      <c r="QAP86" s="138"/>
      <c r="QAQ86" s="138"/>
      <c r="QAR86" s="138"/>
      <c r="QAS86" s="138"/>
      <c r="QAT86" s="138"/>
      <c r="QAU86" s="138"/>
      <c r="QAV86" s="138"/>
      <c r="QAW86" s="138"/>
      <c r="QAX86" s="138"/>
      <c r="QAY86" s="138"/>
      <c r="QAZ86" s="138"/>
      <c r="QBA86" s="138"/>
      <c r="QBB86" s="138"/>
      <c r="QBC86" s="138"/>
      <c r="QBD86" s="138"/>
      <c r="QBE86" s="138"/>
      <c r="QBF86" s="138"/>
      <c r="QBG86" s="138"/>
      <c r="QBH86" s="138"/>
      <c r="QBI86" s="138"/>
      <c r="QBJ86" s="138"/>
      <c r="QBK86" s="138"/>
      <c r="QBL86" s="138"/>
      <c r="QBM86" s="138"/>
      <c r="QBN86" s="138"/>
      <c r="QBO86" s="138"/>
      <c r="QBP86" s="138"/>
      <c r="QBQ86" s="138"/>
      <c r="QBR86" s="138"/>
      <c r="QBS86" s="138"/>
      <c r="QBT86" s="138"/>
      <c r="QBU86" s="138"/>
      <c r="QBV86" s="138"/>
      <c r="QBW86" s="138"/>
      <c r="QBX86" s="138"/>
      <c r="QBY86" s="138"/>
      <c r="QBZ86" s="138"/>
      <c r="QCA86" s="138"/>
      <c r="QCB86" s="138"/>
      <c r="QCC86" s="138"/>
      <c r="QCD86" s="138"/>
      <c r="QCE86" s="138"/>
      <c r="QCF86" s="138"/>
      <c r="QCG86" s="138"/>
      <c r="QCH86" s="138"/>
      <c r="QCI86" s="138"/>
      <c r="QCJ86" s="138"/>
      <c r="QCK86" s="138"/>
      <c r="QCL86" s="138"/>
      <c r="QCM86" s="138"/>
      <c r="QCN86" s="138"/>
      <c r="QCO86" s="138"/>
      <c r="QCP86" s="138"/>
      <c r="QCQ86" s="138"/>
      <c r="QCR86" s="138"/>
      <c r="QCS86" s="138"/>
      <c r="QCT86" s="138"/>
      <c r="QCU86" s="138"/>
      <c r="QCV86" s="138"/>
      <c r="QCW86" s="138"/>
      <c r="QCX86" s="138"/>
      <c r="QCY86" s="138"/>
      <c r="QCZ86" s="138"/>
      <c r="QDA86" s="138"/>
      <c r="QDB86" s="138"/>
      <c r="QDC86" s="138"/>
      <c r="QDD86" s="138"/>
      <c r="QDE86" s="138"/>
      <c r="QDF86" s="138"/>
      <c r="QDG86" s="138"/>
      <c r="QDH86" s="138"/>
      <c r="QDI86" s="138"/>
      <c r="QDJ86" s="138"/>
      <c r="QDK86" s="138"/>
      <c r="QDL86" s="138"/>
      <c r="QDM86" s="138"/>
      <c r="QDN86" s="138"/>
      <c r="QDO86" s="138"/>
      <c r="QDP86" s="138"/>
      <c r="QDQ86" s="138"/>
      <c r="QDR86" s="138"/>
      <c r="QDS86" s="138"/>
      <c r="QDT86" s="138"/>
      <c r="QDU86" s="138"/>
      <c r="QDV86" s="138"/>
      <c r="QDW86" s="138"/>
      <c r="QDX86" s="138"/>
      <c r="QDY86" s="138"/>
      <c r="QDZ86" s="138"/>
      <c r="QEA86" s="138"/>
      <c r="QEB86" s="138"/>
      <c r="QEC86" s="138"/>
      <c r="QED86" s="138"/>
      <c r="QEE86" s="138"/>
      <c r="QEF86" s="138"/>
      <c r="QEG86" s="138"/>
      <c r="QEH86" s="138"/>
      <c r="QEI86" s="138"/>
      <c r="QEJ86" s="138"/>
      <c r="QEK86" s="138"/>
      <c r="QEL86" s="138"/>
      <c r="QEM86" s="138"/>
      <c r="QEN86" s="138"/>
      <c r="QEO86" s="138"/>
      <c r="QEP86" s="138"/>
      <c r="QEQ86" s="138"/>
      <c r="QER86" s="138"/>
      <c r="QES86" s="138"/>
      <c r="QET86" s="138"/>
      <c r="QEU86" s="138"/>
      <c r="QEV86" s="138"/>
      <c r="QEW86" s="138"/>
      <c r="QEX86" s="138"/>
      <c r="QEY86" s="138"/>
      <c r="QEZ86" s="138"/>
      <c r="QFA86" s="138"/>
      <c r="QFB86" s="138"/>
      <c r="QFC86" s="138"/>
      <c r="QFD86" s="138"/>
      <c r="QFE86" s="138"/>
      <c r="QFF86" s="138"/>
      <c r="QFG86" s="138"/>
      <c r="QFH86" s="138"/>
      <c r="QFI86" s="138"/>
      <c r="QFJ86" s="138"/>
      <c r="QFK86" s="138"/>
      <c r="QFL86" s="138"/>
      <c r="QFM86" s="138"/>
      <c r="QFN86" s="138"/>
      <c r="QFO86" s="138"/>
      <c r="QFP86" s="138"/>
      <c r="QFQ86" s="138"/>
      <c r="QFR86" s="138"/>
      <c r="QFS86" s="138"/>
      <c r="QFT86" s="138"/>
      <c r="QFU86" s="138"/>
      <c r="QFV86" s="138"/>
      <c r="QFW86" s="138"/>
      <c r="QFX86" s="138"/>
      <c r="QFY86" s="138"/>
      <c r="QFZ86" s="138"/>
      <c r="QGA86" s="138"/>
      <c r="QGB86" s="138"/>
      <c r="QGC86" s="138"/>
      <c r="QGD86" s="138"/>
      <c r="QGE86" s="138"/>
      <c r="QGF86" s="138"/>
      <c r="QGG86" s="138"/>
      <c r="QGH86" s="138"/>
      <c r="QGI86" s="138"/>
      <c r="QGJ86" s="138"/>
      <c r="QGK86" s="138"/>
      <c r="QGL86" s="138"/>
      <c r="QGM86" s="138"/>
      <c r="QGN86" s="138"/>
      <c r="QGO86" s="138"/>
      <c r="QGP86" s="138"/>
      <c r="QGQ86" s="138"/>
      <c r="QGR86" s="138"/>
      <c r="QGS86" s="138"/>
      <c r="QGT86" s="138"/>
      <c r="QGU86" s="138"/>
      <c r="QGV86" s="138"/>
      <c r="QGW86" s="138"/>
      <c r="QGX86" s="138"/>
      <c r="QGY86" s="138"/>
      <c r="QGZ86" s="138"/>
      <c r="QHA86" s="138"/>
      <c r="QHB86" s="138"/>
      <c r="QHC86" s="138"/>
      <c r="QHD86" s="138"/>
      <c r="QHE86" s="138"/>
      <c r="QHF86" s="138"/>
      <c r="QHG86" s="138"/>
      <c r="QHH86" s="138"/>
      <c r="QHI86" s="138"/>
      <c r="QHJ86" s="138"/>
      <c r="QHK86" s="138"/>
      <c r="QHL86" s="138"/>
      <c r="QHM86" s="138"/>
      <c r="QHN86" s="138"/>
      <c r="QHO86" s="138"/>
      <c r="QHP86" s="138"/>
      <c r="QHQ86" s="138"/>
      <c r="QHR86" s="138"/>
      <c r="QHS86" s="138"/>
      <c r="QHT86" s="138"/>
      <c r="QHU86" s="138"/>
      <c r="QHV86" s="138"/>
      <c r="QHW86" s="138"/>
      <c r="QHX86" s="138"/>
      <c r="QHY86" s="138"/>
      <c r="QHZ86" s="138"/>
      <c r="QIA86" s="138"/>
      <c r="QIB86" s="138"/>
      <c r="QIC86" s="138"/>
      <c r="QID86" s="138"/>
      <c r="QIE86" s="138"/>
      <c r="QIF86" s="138"/>
      <c r="QIG86" s="138"/>
      <c r="QIH86" s="138"/>
      <c r="QII86" s="138"/>
      <c r="QIJ86" s="138"/>
      <c r="QIK86" s="138"/>
      <c r="QIL86" s="138"/>
      <c r="QIM86" s="138"/>
      <c r="QIN86" s="138"/>
      <c r="QIO86" s="138"/>
      <c r="QIP86" s="138"/>
      <c r="QIQ86" s="138"/>
      <c r="QIR86" s="138"/>
      <c r="QIS86" s="138"/>
      <c r="QIT86" s="138"/>
      <c r="QIU86" s="138"/>
      <c r="QIV86" s="138"/>
      <c r="QIW86" s="138"/>
      <c r="QIX86" s="138"/>
      <c r="QIY86" s="138"/>
      <c r="QIZ86" s="138"/>
      <c r="QJA86" s="138"/>
      <c r="QJB86" s="138"/>
      <c r="QJC86" s="138"/>
      <c r="QJD86" s="138"/>
      <c r="QJE86" s="138"/>
      <c r="QJF86" s="138"/>
      <c r="QJG86" s="138"/>
      <c r="QJH86" s="138"/>
      <c r="QJI86" s="138"/>
      <c r="QJJ86" s="138"/>
      <c r="QJK86" s="138"/>
      <c r="QJL86" s="138"/>
      <c r="QJM86" s="138"/>
      <c r="QJN86" s="138"/>
      <c r="QJO86" s="138"/>
      <c r="QJP86" s="138"/>
      <c r="QJQ86" s="138"/>
      <c r="QJR86" s="138"/>
      <c r="QJS86" s="138"/>
      <c r="QJT86" s="138"/>
      <c r="QJU86" s="138"/>
      <c r="QJV86" s="138"/>
      <c r="QJW86" s="138"/>
      <c r="QJX86" s="138"/>
      <c r="QJY86" s="138"/>
      <c r="QJZ86" s="138"/>
      <c r="QKA86" s="138"/>
      <c r="QKB86" s="138"/>
      <c r="QKC86" s="138"/>
      <c r="QKD86" s="138"/>
      <c r="QKE86" s="138"/>
      <c r="QKF86" s="138"/>
      <c r="QKG86" s="138"/>
      <c r="QKH86" s="138"/>
      <c r="QKI86" s="138"/>
      <c r="QKJ86" s="138"/>
      <c r="QKK86" s="138"/>
      <c r="QKL86" s="138"/>
      <c r="QKM86" s="138"/>
      <c r="QKN86" s="138"/>
      <c r="QKO86" s="138"/>
      <c r="QKP86" s="138"/>
      <c r="QKQ86" s="138"/>
      <c r="QKR86" s="138"/>
      <c r="QKS86" s="138"/>
      <c r="QKT86" s="138"/>
      <c r="QKU86" s="138"/>
      <c r="QKV86" s="138"/>
      <c r="QKW86" s="138"/>
      <c r="QKX86" s="138"/>
      <c r="QKY86" s="138"/>
      <c r="QKZ86" s="138"/>
      <c r="QLA86" s="138"/>
      <c r="QLB86" s="138"/>
      <c r="QLC86" s="138"/>
      <c r="QLD86" s="138"/>
      <c r="QLE86" s="138"/>
      <c r="QLF86" s="138"/>
      <c r="QLG86" s="138"/>
      <c r="QLH86" s="138"/>
      <c r="QLI86" s="138"/>
      <c r="QLJ86" s="138"/>
      <c r="QLK86" s="138"/>
      <c r="QLL86" s="138"/>
      <c r="QLM86" s="138"/>
      <c r="QLN86" s="138"/>
      <c r="QLO86" s="138"/>
      <c r="QLP86" s="138"/>
      <c r="QLQ86" s="138"/>
      <c r="QLR86" s="138"/>
      <c r="QLS86" s="138"/>
      <c r="QLT86" s="138"/>
      <c r="QLU86" s="138"/>
      <c r="QLV86" s="138"/>
      <c r="QLW86" s="138"/>
      <c r="QLX86" s="138"/>
      <c r="QLY86" s="138"/>
      <c r="QLZ86" s="138"/>
      <c r="QMA86" s="138"/>
      <c r="QMB86" s="138"/>
      <c r="QMC86" s="138"/>
      <c r="QMD86" s="138"/>
      <c r="QME86" s="138"/>
      <c r="QMF86" s="138"/>
      <c r="QMG86" s="138"/>
      <c r="QMH86" s="138"/>
      <c r="QMI86" s="138"/>
      <c r="QMJ86" s="138"/>
      <c r="QMK86" s="138"/>
      <c r="QML86" s="138"/>
      <c r="QMM86" s="138"/>
      <c r="QMN86" s="138"/>
      <c r="QMO86" s="138"/>
      <c r="QMP86" s="138"/>
      <c r="QMQ86" s="138"/>
      <c r="QMR86" s="138"/>
      <c r="QMS86" s="138"/>
      <c r="QMT86" s="138"/>
      <c r="QMU86" s="138"/>
      <c r="QMV86" s="138"/>
      <c r="QMW86" s="138"/>
      <c r="QMX86" s="138"/>
      <c r="QMY86" s="138"/>
      <c r="QMZ86" s="138"/>
      <c r="QNA86" s="138"/>
      <c r="QNB86" s="138"/>
      <c r="QNC86" s="138"/>
      <c r="QND86" s="138"/>
      <c r="QNE86" s="138"/>
      <c r="QNF86" s="138"/>
      <c r="QNG86" s="138"/>
      <c r="QNH86" s="138"/>
      <c r="QNI86" s="138"/>
      <c r="QNJ86" s="138"/>
      <c r="QNK86" s="138"/>
      <c r="QNL86" s="138"/>
      <c r="QNM86" s="138"/>
      <c r="QNN86" s="138"/>
      <c r="QNO86" s="138"/>
      <c r="QNP86" s="138"/>
      <c r="QNQ86" s="138"/>
      <c r="QNR86" s="138"/>
      <c r="QNS86" s="138"/>
      <c r="QNT86" s="138"/>
      <c r="QNU86" s="138"/>
      <c r="QNV86" s="138"/>
      <c r="QNW86" s="138"/>
      <c r="QNX86" s="138"/>
      <c r="QNY86" s="138"/>
      <c r="QNZ86" s="138"/>
      <c r="QOA86" s="138"/>
      <c r="QOB86" s="138"/>
      <c r="QOC86" s="138"/>
      <c r="QOD86" s="138"/>
      <c r="QOE86" s="138"/>
      <c r="QOF86" s="138"/>
      <c r="QOG86" s="138"/>
      <c r="QOH86" s="138"/>
      <c r="QOI86" s="138"/>
      <c r="QOJ86" s="138"/>
      <c r="QOK86" s="138"/>
      <c r="QOL86" s="138"/>
      <c r="QOM86" s="138"/>
      <c r="QON86" s="138"/>
      <c r="QOO86" s="138"/>
      <c r="QOP86" s="138"/>
      <c r="QOQ86" s="138"/>
      <c r="QOR86" s="138"/>
      <c r="QOS86" s="138"/>
      <c r="QOT86" s="138"/>
      <c r="QOU86" s="138"/>
      <c r="QOV86" s="138"/>
      <c r="QOW86" s="138"/>
      <c r="QOX86" s="138"/>
      <c r="QOY86" s="138"/>
      <c r="QOZ86" s="138"/>
      <c r="QPA86" s="138"/>
      <c r="QPB86" s="138"/>
      <c r="QPC86" s="138"/>
      <c r="QPD86" s="138"/>
      <c r="QPE86" s="138"/>
      <c r="QPF86" s="138"/>
      <c r="QPG86" s="138"/>
      <c r="QPH86" s="138"/>
      <c r="QPI86" s="138"/>
      <c r="QPJ86" s="138"/>
      <c r="QPK86" s="138"/>
      <c r="QPL86" s="138"/>
      <c r="QPM86" s="138"/>
      <c r="QPN86" s="138"/>
      <c r="QPO86" s="138"/>
      <c r="QPP86" s="138"/>
      <c r="QPQ86" s="138"/>
      <c r="QPR86" s="138"/>
      <c r="QPS86" s="138"/>
      <c r="QPT86" s="138"/>
      <c r="QPU86" s="138"/>
      <c r="QPV86" s="138"/>
      <c r="QPW86" s="138"/>
      <c r="QPX86" s="138"/>
      <c r="QPY86" s="138"/>
      <c r="QPZ86" s="138"/>
      <c r="QQA86" s="138"/>
      <c r="QQB86" s="138"/>
      <c r="QQC86" s="138"/>
      <c r="QQD86" s="138"/>
      <c r="QQE86" s="138"/>
      <c r="QQF86" s="138"/>
      <c r="QQG86" s="138"/>
      <c r="QQH86" s="138"/>
      <c r="QQI86" s="138"/>
      <c r="QQJ86" s="138"/>
      <c r="QQK86" s="138"/>
      <c r="QQL86" s="138"/>
      <c r="QQM86" s="138"/>
      <c r="QQN86" s="138"/>
      <c r="QQO86" s="138"/>
      <c r="QQP86" s="138"/>
      <c r="QQQ86" s="138"/>
      <c r="QQR86" s="138"/>
      <c r="QQS86" s="138"/>
      <c r="QQT86" s="138"/>
      <c r="QQU86" s="138"/>
      <c r="QQV86" s="138"/>
      <c r="QQW86" s="138"/>
      <c r="QQX86" s="138"/>
      <c r="QQY86" s="138"/>
      <c r="QQZ86" s="138"/>
      <c r="QRA86" s="138"/>
      <c r="QRB86" s="138"/>
      <c r="QRC86" s="138"/>
      <c r="QRD86" s="138"/>
      <c r="QRE86" s="138"/>
      <c r="QRF86" s="138"/>
      <c r="QRG86" s="138"/>
      <c r="QRH86" s="138"/>
      <c r="QRI86" s="138"/>
      <c r="QRJ86" s="138"/>
      <c r="QRK86" s="138"/>
      <c r="QRL86" s="138"/>
      <c r="QRM86" s="138"/>
      <c r="QRN86" s="138"/>
      <c r="QRO86" s="138"/>
      <c r="QRP86" s="138"/>
      <c r="QRQ86" s="138"/>
      <c r="QRR86" s="138"/>
      <c r="QRS86" s="138"/>
      <c r="QRT86" s="138"/>
      <c r="QRU86" s="138"/>
      <c r="QRV86" s="138"/>
      <c r="QRW86" s="138"/>
      <c r="QRX86" s="138"/>
      <c r="QRY86" s="138"/>
      <c r="QRZ86" s="138"/>
      <c r="QSA86" s="138"/>
      <c r="QSB86" s="138"/>
      <c r="QSC86" s="138"/>
      <c r="QSD86" s="138"/>
      <c r="QSE86" s="138"/>
      <c r="QSF86" s="138"/>
      <c r="QSG86" s="138"/>
      <c r="QSH86" s="138"/>
      <c r="QSI86" s="138"/>
      <c r="QSJ86" s="138"/>
      <c r="QSK86" s="138"/>
      <c r="QSL86" s="138"/>
      <c r="QSM86" s="138"/>
      <c r="QSN86" s="138"/>
      <c r="QSO86" s="138"/>
      <c r="QSP86" s="138"/>
      <c r="QSQ86" s="138"/>
      <c r="QSR86" s="138"/>
      <c r="QSS86" s="138"/>
      <c r="QST86" s="138"/>
      <c r="QSU86" s="138"/>
      <c r="QSV86" s="138"/>
      <c r="QSW86" s="138"/>
      <c r="QSX86" s="138"/>
      <c r="QSY86" s="138"/>
      <c r="QSZ86" s="138"/>
      <c r="QTA86" s="138"/>
      <c r="QTB86" s="138"/>
      <c r="QTC86" s="138"/>
      <c r="QTD86" s="138"/>
      <c r="QTE86" s="138"/>
      <c r="QTF86" s="138"/>
      <c r="QTG86" s="138"/>
      <c r="QTH86" s="138"/>
      <c r="QTI86" s="138"/>
      <c r="QTJ86" s="138"/>
      <c r="QTK86" s="138"/>
      <c r="QTL86" s="138"/>
      <c r="QTM86" s="138"/>
      <c r="QTN86" s="138"/>
      <c r="QTO86" s="138"/>
      <c r="QTP86" s="138"/>
      <c r="QTQ86" s="138"/>
      <c r="QTR86" s="138"/>
      <c r="QTS86" s="138"/>
      <c r="QTT86" s="138"/>
      <c r="QTU86" s="138"/>
      <c r="QTV86" s="138"/>
      <c r="QTW86" s="138"/>
      <c r="QTX86" s="138"/>
      <c r="QTY86" s="138"/>
      <c r="QTZ86" s="138"/>
      <c r="QUA86" s="138"/>
      <c r="QUB86" s="138"/>
      <c r="QUC86" s="138"/>
      <c r="QUD86" s="138"/>
      <c r="QUE86" s="138"/>
      <c r="QUF86" s="138"/>
      <c r="QUG86" s="138"/>
      <c r="QUH86" s="138"/>
      <c r="QUI86" s="138"/>
      <c r="QUJ86" s="138"/>
      <c r="QUK86" s="138"/>
      <c r="QUL86" s="138"/>
      <c r="QUM86" s="138"/>
      <c r="QUN86" s="138"/>
      <c r="QUO86" s="138"/>
      <c r="QUP86" s="138"/>
      <c r="QUQ86" s="138"/>
      <c r="QUR86" s="138"/>
      <c r="QUS86" s="138"/>
      <c r="QUT86" s="138"/>
      <c r="QUU86" s="138"/>
      <c r="QUV86" s="138"/>
      <c r="QUW86" s="138"/>
      <c r="QUX86" s="138"/>
      <c r="QUY86" s="138"/>
      <c r="QUZ86" s="138"/>
      <c r="QVA86" s="138"/>
      <c r="QVB86" s="138"/>
      <c r="QVC86" s="138"/>
      <c r="QVD86" s="138"/>
      <c r="QVE86" s="138"/>
      <c r="QVF86" s="138"/>
      <c r="QVG86" s="138"/>
      <c r="QVH86" s="138"/>
      <c r="QVI86" s="138"/>
      <c r="QVJ86" s="138"/>
      <c r="QVK86" s="138"/>
      <c r="QVL86" s="138"/>
      <c r="QVM86" s="138"/>
      <c r="QVN86" s="138"/>
      <c r="QVO86" s="138"/>
      <c r="QVP86" s="138"/>
      <c r="QVQ86" s="138"/>
      <c r="QVR86" s="138"/>
      <c r="QVS86" s="138"/>
      <c r="QVT86" s="138"/>
      <c r="QVU86" s="138"/>
      <c r="QVV86" s="138"/>
      <c r="QVW86" s="138"/>
      <c r="QVX86" s="138"/>
      <c r="QVY86" s="138"/>
      <c r="QVZ86" s="138"/>
      <c r="QWA86" s="138"/>
      <c r="QWB86" s="138"/>
      <c r="QWC86" s="138"/>
      <c r="QWD86" s="138"/>
      <c r="QWE86" s="138"/>
      <c r="QWF86" s="138"/>
      <c r="QWG86" s="138"/>
      <c r="QWH86" s="138"/>
      <c r="QWI86" s="138"/>
      <c r="QWJ86" s="138"/>
      <c r="QWK86" s="138"/>
      <c r="QWL86" s="138"/>
      <c r="QWM86" s="138"/>
      <c r="QWN86" s="138"/>
      <c r="QWO86" s="138"/>
      <c r="QWP86" s="138"/>
      <c r="QWQ86" s="138"/>
      <c r="QWR86" s="138"/>
      <c r="QWS86" s="138"/>
      <c r="QWT86" s="138"/>
      <c r="QWU86" s="138"/>
      <c r="QWV86" s="138"/>
      <c r="QWW86" s="138"/>
      <c r="QWX86" s="138"/>
      <c r="QWY86" s="138"/>
      <c r="QWZ86" s="138"/>
      <c r="QXA86" s="138"/>
      <c r="QXB86" s="138"/>
      <c r="QXC86" s="138"/>
      <c r="QXD86" s="138"/>
      <c r="QXE86" s="138"/>
      <c r="QXF86" s="138"/>
      <c r="QXG86" s="138"/>
      <c r="QXH86" s="138"/>
      <c r="QXI86" s="138"/>
      <c r="QXJ86" s="138"/>
      <c r="QXK86" s="138"/>
      <c r="QXL86" s="138"/>
      <c r="QXM86" s="138"/>
      <c r="QXN86" s="138"/>
      <c r="QXO86" s="138"/>
      <c r="QXP86" s="138"/>
      <c r="QXQ86" s="138"/>
      <c r="QXR86" s="138"/>
      <c r="QXS86" s="138"/>
      <c r="QXT86" s="138"/>
      <c r="QXU86" s="138"/>
      <c r="QXV86" s="138"/>
      <c r="QXW86" s="138"/>
      <c r="QXX86" s="138"/>
      <c r="QXY86" s="138"/>
      <c r="QXZ86" s="138"/>
      <c r="QYA86" s="138"/>
      <c r="QYB86" s="138"/>
      <c r="QYC86" s="138"/>
      <c r="QYD86" s="138"/>
      <c r="QYE86" s="138"/>
      <c r="QYF86" s="138"/>
      <c r="QYG86" s="138"/>
      <c r="QYH86" s="138"/>
      <c r="QYI86" s="138"/>
      <c r="QYJ86" s="138"/>
      <c r="QYK86" s="138"/>
      <c r="QYL86" s="138"/>
      <c r="QYM86" s="138"/>
      <c r="QYN86" s="138"/>
      <c r="QYO86" s="138"/>
      <c r="QYP86" s="138"/>
      <c r="QYQ86" s="138"/>
      <c r="QYR86" s="138"/>
      <c r="QYS86" s="138"/>
      <c r="QYT86" s="138"/>
      <c r="QYU86" s="138"/>
      <c r="QYV86" s="138"/>
      <c r="QYW86" s="138"/>
      <c r="QYX86" s="138"/>
      <c r="QYY86" s="138"/>
      <c r="QYZ86" s="138"/>
      <c r="QZA86" s="138"/>
      <c r="QZB86" s="138"/>
      <c r="QZC86" s="138"/>
      <c r="QZD86" s="138"/>
      <c r="QZE86" s="138"/>
      <c r="QZF86" s="138"/>
      <c r="QZG86" s="138"/>
      <c r="QZH86" s="138"/>
      <c r="QZI86" s="138"/>
      <c r="QZJ86" s="138"/>
      <c r="QZK86" s="138"/>
      <c r="QZL86" s="138"/>
      <c r="QZM86" s="138"/>
      <c r="QZN86" s="138"/>
      <c r="QZO86" s="138"/>
      <c r="QZP86" s="138"/>
      <c r="QZQ86" s="138"/>
      <c r="QZR86" s="138"/>
      <c r="QZS86" s="138"/>
      <c r="QZT86" s="138"/>
      <c r="QZU86" s="138"/>
      <c r="QZV86" s="138"/>
      <c r="QZW86" s="138"/>
      <c r="QZX86" s="138"/>
      <c r="QZY86" s="138"/>
      <c r="QZZ86" s="138"/>
      <c r="RAA86" s="138"/>
      <c r="RAB86" s="138"/>
      <c r="RAC86" s="138"/>
      <c r="RAD86" s="138"/>
      <c r="RAE86" s="138"/>
      <c r="RAF86" s="138"/>
      <c r="RAG86" s="138"/>
      <c r="RAH86" s="138"/>
      <c r="RAI86" s="138"/>
      <c r="RAJ86" s="138"/>
      <c r="RAK86" s="138"/>
      <c r="RAL86" s="138"/>
      <c r="RAM86" s="138"/>
      <c r="RAN86" s="138"/>
      <c r="RAO86" s="138"/>
      <c r="RAP86" s="138"/>
      <c r="RAQ86" s="138"/>
      <c r="RAR86" s="138"/>
      <c r="RAS86" s="138"/>
      <c r="RAT86" s="138"/>
      <c r="RAU86" s="138"/>
      <c r="RAV86" s="138"/>
      <c r="RAW86" s="138"/>
      <c r="RAX86" s="138"/>
      <c r="RAY86" s="138"/>
      <c r="RAZ86" s="138"/>
      <c r="RBA86" s="138"/>
      <c r="RBB86" s="138"/>
      <c r="RBC86" s="138"/>
      <c r="RBD86" s="138"/>
      <c r="RBE86" s="138"/>
      <c r="RBF86" s="138"/>
      <c r="RBG86" s="138"/>
      <c r="RBH86" s="138"/>
      <c r="RBI86" s="138"/>
      <c r="RBJ86" s="138"/>
      <c r="RBK86" s="138"/>
      <c r="RBL86" s="138"/>
      <c r="RBM86" s="138"/>
      <c r="RBN86" s="138"/>
      <c r="RBO86" s="138"/>
      <c r="RBP86" s="138"/>
      <c r="RBQ86" s="138"/>
      <c r="RBR86" s="138"/>
      <c r="RBS86" s="138"/>
      <c r="RBT86" s="138"/>
      <c r="RBU86" s="138"/>
      <c r="RBV86" s="138"/>
      <c r="RBW86" s="138"/>
      <c r="RBX86" s="138"/>
      <c r="RBY86" s="138"/>
      <c r="RBZ86" s="138"/>
      <c r="RCA86" s="138"/>
      <c r="RCB86" s="138"/>
      <c r="RCC86" s="138"/>
      <c r="RCD86" s="138"/>
      <c r="RCE86" s="138"/>
      <c r="RCF86" s="138"/>
      <c r="RCG86" s="138"/>
      <c r="RCH86" s="138"/>
      <c r="RCI86" s="138"/>
      <c r="RCJ86" s="138"/>
      <c r="RCK86" s="138"/>
      <c r="RCL86" s="138"/>
      <c r="RCM86" s="138"/>
      <c r="RCN86" s="138"/>
      <c r="RCO86" s="138"/>
      <c r="RCP86" s="138"/>
      <c r="RCQ86" s="138"/>
      <c r="RCR86" s="138"/>
      <c r="RCS86" s="138"/>
      <c r="RCT86" s="138"/>
      <c r="RCU86" s="138"/>
      <c r="RCV86" s="138"/>
      <c r="RCW86" s="138"/>
      <c r="RCX86" s="138"/>
      <c r="RCY86" s="138"/>
      <c r="RCZ86" s="138"/>
      <c r="RDA86" s="138"/>
      <c r="RDB86" s="138"/>
      <c r="RDC86" s="138"/>
      <c r="RDD86" s="138"/>
      <c r="RDE86" s="138"/>
      <c r="RDF86" s="138"/>
      <c r="RDG86" s="138"/>
      <c r="RDH86" s="138"/>
      <c r="RDI86" s="138"/>
      <c r="RDJ86" s="138"/>
      <c r="RDK86" s="138"/>
      <c r="RDL86" s="138"/>
      <c r="RDM86" s="138"/>
      <c r="RDN86" s="138"/>
      <c r="RDO86" s="138"/>
      <c r="RDP86" s="138"/>
      <c r="RDQ86" s="138"/>
      <c r="RDR86" s="138"/>
      <c r="RDS86" s="138"/>
      <c r="RDT86" s="138"/>
      <c r="RDU86" s="138"/>
      <c r="RDV86" s="138"/>
      <c r="RDW86" s="138"/>
      <c r="RDX86" s="138"/>
      <c r="RDY86" s="138"/>
      <c r="RDZ86" s="138"/>
      <c r="REA86" s="138"/>
      <c r="REB86" s="138"/>
      <c r="REC86" s="138"/>
      <c r="RED86" s="138"/>
      <c r="REE86" s="138"/>
      <c r="REF86" s="138"/>
      <c r="REG86" s="138"/>
      <c r="REH86" s="138"/>
      <c r="REI86" s="138"/>
      <c r="REJ86" s="138"/>
      <c r="REK86" s="138"/>
      <c r="REL86" s="138"/>
      <c r="REM86" s="138"/>
      <c r="REN86" s="138"/>
      <c r="REO86" s="138"/>
      <c r="REP86" s="138"/>
      <c r="REQ86" s="138"/>
      <c r="RER86" s="138"/>
      <c r="RES86" s="138"/>
      <c r="RET86" s="138"/>
      <c r="REU86" s="138"/>
      <c r="REV86" s="138"/>
      <c r="REW86" s="138"/>
      <c r="REX86" s="138"/>
      <c r="REY86" s="138"/>
      <c r="REZ86" s="138"/>
      <c r="RFA86" s="138"/>
      <c r="RFB86" s="138"/>
      <c r="RFC86" s="138"/>
      <c r="RFD86" s="138"/>
      <c r="RFE86" s="138"/>
      <c r="RFF86" s="138"/>
      <c r="RFG86" s="138"/>
      <c r="RFH86" s="138"/>
      <c r="RFI86" s="138"/>
      <c r="RFJ86" s="138"/>
      <c r="RFK86" s="138"/>
      <c r="RFL86" s="138"/>
      <c r="RFM86" s="138"/>
      <c r="RFN86" s="138"/>
      <c r="RFO86" s="138"/>
      <c r="RFP86" s="138"/>
      <c r="RFQ86" s="138"/>
      <c r="RFR86" s="138"/>
      <c r="RFS86" s="138"/>
      <c r="RFT86" s="138"/>
      <c r="RFU86" s="138"/>
      <c r="RFV86" s="138"/>
      <c r="RFW86" s="138"/>
      <c r="RFX86" s="138"/>
      <c r="RFY86" s="138"/>
      <c r="RFZ86" s="138"/>
      <c r="RGA86" s="138"/>
      <c r="RGB86" s="138"/>
      <c r="RGC86" s="138"/>
      <c r="RGD86" s="138"/>
      <c r="RGE86" s="138"/>
      <c r="RGF86" s="138"/>
      <c r="RGG86" s="138"/>
      <c r="RGH86" s="138"/>
      <c r="RGI86" s="138"/>
      <c r="RGJ86" s="138"/>
      <c r="RGK86" s="138"/>
      <c r="RGL86" s="138"/>
      <c r="RGM86" s="138"/>
      <c r="RGN86" s="138"/>
      <c r="RGO86" s="138"/>
      <c r="RGP86" s="138"/>
      <c r="RGQ86" s="138"/>
      <c r="RGR86" s="138"/>
      <c r="RGS86" s="138"/>
      <c r="RGT86" s="138"/>
      <c r="RGU86" s="138"/>
      <c r="RGV86" s="138"/>
      <c r="RGW86" s="138"/>
      <c r="RGX86" s="138"/>
      <c r="RGY86" s="138"/>
      <c r="RGZ86" s="138"/>
      <c r="RHA86" s="138"/>
      <c r="RHB86" s="138"/>
      <c r="RHC86" s="138"/>
      <c r="RHD86" s="138"/>
      <c r="RHE86" s="138"/>
      <c r="RHF86" s="138"/>
      <c r="RHG86" s="138"/>
      <c r="RHH86" s="138"/>
      <c r="RHI86" s="138"/>
      <c r="RHJ86" s="138"/>
      <c r="RHK86" s="138"/>
      <c r="RHL86" s="138"/>
      <c r="RHM86" s="138"/>
      <c r="RHN86" s="138"/>
      <c r="RHO86" s="138"/>
      <c r="RHP86" s="138"/>
      <c r="RHQ86" s="138"/>
      <c r="RHR86" s="138"/>
      <c r="RHS86" s="138"/>
      <c r="RHT86" s="138"/>
      <c r="RHU86" s="138"/>
      <c r="RHV86" s="138"/>
      <c r="RHW86" s="138"/>
      <c r="RHX86" s="138"/>
      <c r="RHY86" s="138"/>
      <c r="RHZ86" s="138"/>
      <c r="RIA86" s="138"/>
      <c r="RIB86" s="138"/>
      <c r="RIC86" s="138"/>
      <c r="RID86" s="138"/>
      <c r="RIE86" s="138"/>
      <c r="RIF86" s="138"/>
      <c r="RIG86" s="138"/>
      <c r="RIH86" s="138"/>
      <c r="RII86" s="138"/>
      <c r="RIJ86" s="138"/>
      <c r="RIK86" s="138"/>
      <c r="RIL86" s="138"/>
      <c r="RIM86" s="138"/>
      <c r="RIN86" s="138"/>
      <c r="RIO86" s="138"/>
      <c r="RIP86" s="138"/>
      <c r="RIQ86" s="138"/>
      <c r="RIR86" s="138"/>
      <c r="RIS86" s="138"/>
      <c r="RIT86" s="138"/>
      <c r="RIU86" s="138"/>
      <c r="RIV86" s="138"/>
      <c r="RIW86" s="138"/>
      <c r="RIX86" s="138"/>
      <c r="RIY86" s="138"/>
      <c r="RIZ86" s="138"/>
      <c r="RJA86" s="138"/>
      <c r="RJB86" s="138"/>
      <c r="RJC86" s="138"/>
      <c r="RJD86" s="138"/>
      <c r="RJE86" s="138"/>
      <c r="RJF86" s="138"/>
      <c r="RJG86" s="138"/>
      <c r="RJH86" s="138"/>
      <c r="RJI86" s="138"/>
      <c r="RJJ86" s="138"/>
      <c r="RJK86" s="138"/>
      <c r="RJL86" s="138"/>
      <c r="RJM86" s="138"/>
      <c r="RJN86" s="138"/>
      <c r="RJO86" s="138"/>
      <c r="RJP86" s="138"/>
      <c r="RJQ86" s="138"/>
      <c r="RJR86" s="138"/>
      <c r="RJS86" s="138"/>
      <c r="RJT86" s="138"/>
      <c r="RJU86" s="138"/>
      <c r="RJV86" s="138"/>
      <c r="RJW86" s="138"/>
      <c r="RJX86" s="138"/>
      <c r="RJY86" s="138"/>
      <c r="RJZ86" s="138"/>
      <c r="RKA86" s="138"/>
      <c r="RKB86" s="138"/>
      <c r="RKC86" s="138"/>
      <c r="RKD86" s="138"/>
      <c r="RKE86" s="138"/>
      <c r="RKF86" s="138"/>
      <c r="RKG86" s="138"/>
      <c r="RKH86" s="138"/>
      <c r="RKI86" s="138"/>
      <c r="RKJ86" s="138"/>
      <c r="RKK86" s="138"/>
      <c r="RKL86" s="138"/>
      <c r="RKM86" s="138"/>
      <c r="RKN86" s="138"/>
      <c r="RKO86" s="138"/>
      <c r="RKP86" s="138"/>
      <c r="RKQ86" s="138"/>
      <c r="RKR86" s="138"/>
      <c r="RKS86" s="138"/>
      <c r="RKT86" s="138"/>
      <c r="RKU86" s="138"/>
      <c r="RKV86" s="138"/>
      <c r="RKW86" s="138"/>
      <c r="RKX86" s="138"/>
      <c r="RKY86" s="138"/>
      <c r="RKZ86" s="138"/>
      <c r="RLA86" s="138"/>
      <c r="RLB86" s="138"/>
      <c r="RLC86" s="138"/>
      <c r="RLD86" s="138"/>
      <c r="RLE86" s="138"/>
      <c r="RLF86" s="138"/>
      <c r="RLG86" s="138"/>
      <c r="RLH86" s="138"/>
      <c r="RLI86" s="138"/>
      <c r="RLJ86" s="138"/>
      <c r="RLK86" s="138"/>
      <c r="RLL86" s="138"/>
      <c r="RLM86" s="138"/>
      <c r="RLN86" s="138"/>
      <c r="RLO86" s="138"/>
      <c r="RLP86" s="138"/>
      <c r="RLQ86" s="138"/>
      <c r="RLR86" s="138"/>
      <c r="RLS86" s="138"/>
      <c r="RLT86" s="138"/>
      <c r="RLU86" s="138"/>
      <c r="RLV86" s="138"/>
      <c r="RLW86" s="138"/>
      <c r="RLX86" s="138"/>
      <c r="RLY86" s="138"/>
      <c r="RLZ86" s="138"/>
      <c r="RMA86" s="138"/>
      <c r="RMB86" s="138"/>
      <c r="RMC86" s="138"/>
      <c r="RMD86" s="138"/>
      <c r="RME86" s="138"/>
      <c r="RMF86" s="138"/>
      <c r="RMG86" s="138"/>
      <c r="RMH86" s="138"/>
      <c r="RMI86" s="138"/>
      <c r="RMJ86" s="138"/>
      <c r="RMK86" s="138"/>
      <c r="RML86" s="138"/>
      <c r="RMM86" s="138"/>
      <c r="RMN86" s="138"/>
      <c r="RMO86" s="138"/>
      <c r="RMP86" s="138"/>
      <c r="RMQ86" s="138"/>
      <c r="RMR86" s="138"/>
      <c r="RMS86" s="138"/>
      <c r="RMT86" s="138"/>
      <c r="RMU86" s="138"/>
      <c r="RMV86" s="138"/>
      <c r="RMW86" s="138"/>
      <c r="RMX86" s="138"/>
      <c r="RMY86" s="138"/>
      <c r="RMZ86" s="138"/>
      <c r="RNA86" s="138"/>
      <c r="RNB86" s="138"/>
      <c r="RNC86" s="138"/>
      <c r="RND86" s="138"/>
      <c r="RNE86" s="138"/>
      <c r="RNF86" s="138"/>
      <c r="RNG86" s="138"/>
      <c r="RNH86" s="138"/>
      <c r="RNI86" s="138"/>
      <c r="RNJ86" s="138"/>
      <c r="RNK86" s="138"/>
      <c r="RNL86" s="138"/>
      <c r="RNM86" s="138"/>
      <c r="RNN86" s="138"/>
      <c r="RNO86" s="138"/>
      <c r="RNP86" s="138"/>
      <c r="RNQ86" s="138"/>
      <c r="RNR86" s="138"/>
      <c r="RNS86" s="138"/>
      <c r="RNT86" s="138"/>
      <c r="RNU86" s="138"/>
      <c r="RNV86" s="138"/>
      <c r="RNW86" s="138"/>
      <c r="RNX86" s="138"/>
      <c r="RNY86" s="138"/>
      <c r="RNZ86" s="138"/>
      <c r="ROA86" s="138"/>
      <c r="ROB86" s="138"/>
      <c r="ROC86" s="138"/>
      <c r="ROD86" s="138"/>
      <c r="ROE86" s="138"/>
      <c r="ROF86" s="138"/>
      <c r="ROG86" s="138"/>
      <c r="ROH86" s="138"/>
      <c r="ROI86" s="138"/>
      <c r="ROJ86" s="138"/>
      <c r="ROK86" s="138"/>
      <c r="ROL86" s="138"/>
      <c r="ROM86" s="138"/>
      <c r="RON86" s="138"/>
      <c r="ROO86" s="138"/>
      <c r="ROP86" s="138"/>
      <c r="ROQ86" s="138"/>
      <c r="ROR86" s="138"/>
      <c r="ROS86" s="138"/>
      <c r="ROT86" s="138"/>
      <c r="ROU86" s="138"/>
      <c r="ROV86" s="138"/>
      <c r="ROW86" s="138"/>
      <c r="ROX86" s="138"/>
      <c r="ROY86" s="138"/>
      <c r="ROZ86" s="138"/>
      <c r="RPA86" s="138"/>
      <c r="RPB86" s="138"/>
      <c r="RPC86" s="138"/>
      <c r="RPD86" s="138"/>
      <c r="RPE86" s="138"/>
      <c r="RPF86" s="138"/>
      <c r="RPG86" s="138"/>
      <c r="RPH86" s="138"/>
      <c r="RPI86" s="138"/>
      <c r="RPJ86" s="138"/>
      <c r="RPK86" s="138"/>
      <c r="RPL86" s="138"/>
      <c r="RPM86" s="138"/>
      <c r="RPN86" s="138"/>
      <c r="RPO86" s="138"/>
      <c r="RPP86" s="138"/>
      <c r="RPQ86" s="138"/>
      <c r="RPR86" s="138"/>
      <c r="RPS86" s="138"/>
      <c r="RPT86" s="138"/>
      <c r="RPU86" s="138"/>
      <c r="RPV86" s="138"/>
      <c r="RPW86" s="138"/>
      <c r="RPX86" s="138"/>
      <c r="RPY86" s="138"/>
      <c r="RPZ86" s="138"/>
      <c r="RQA86" s="138"/>
      <c r="RQB86" s="138"/>
      <c r="RQC86" s="138"/>
      <c r="RQD86" s="138"/>
      <c r="RQE86" s="138"/>
      <c r="RQF86" s="138"/>
      <c r="RQG86" s="138"/>
      <c r="RQH86" s="138"/>
      <c r="RQI86" s="138"/>
      <c r="RQJ86" s="138"/>
      <c r="RQK86" s="138"/>
      <c r="RQL86" s="138"/>
      <c r="RQM86" s="138"/>
      <c r="RQN86" s="138"/>
      <c r="RQO86" s="138"/>
      <c r="RQP86" s="138"/>
      <c r="RQQ86" s="138"/>
      <c r="RQR86" s="138"/>
      <c r="RQS86" s="138"/>
      <c r="RQT86" s="138"/>
      <c r="RQU86" s="138"/>
      <c r="RQV86" s="138"/>
      <c r="RQW86" s="138"/>
      <c r="RQX86" s="138"/>
      <c r="RQY86" s="138"/>
      <c r="RQZ86" s="138"/>
      <c r="RRA86" s="138"/>
      <c r="RRB86" s="138"/>
      <c r="RRC86" s="138"/>
      <c r="RRD86" s="138"/>
      <c r="RRE86" s="138"/>
      <c r="RRF86" s="138"/>
      <c r="RRG86" s="138"/>
      <c r="RRH86" s="138"/>
      <c r="RRI86" s="138"/>
      <c r="RRJ86" s="138"/>
      <c r="RRK86" s="138"/>
      <c r="RRL86" s="138"/>
      <c r="RRM86" s="138"/>
      <c r="RRN86" s="138"/>
      <c r="RRO86" s="138"/>
      <c r="RRP86" s="138"/>
      <c r="RRQ86" s="138"/>
      <c r="RRR86" s="138"/>
      <c r="RRS86" s="138"/>
      <c r="RRT86" s="138"/>
      <c r="RRU86" s="138"/>
      <c r="RRV86" s="138"/>
      <c r="RRW86" s="138"/>
      <c r="RRX86" s="138"/>
      <c r="RRY86" s="138"/>
      <c r="RRZ86" s="138"/>
      <c r="RSA86" s="138"/>
      <c r="RSB86" s="138"/>
      <c r="RSC86" s="138"/>
      <c r="RSD86" s="138"/>
      <c r="RSE86" s="138"/>
      <c r="RSF86" s="138"/>
      <c r="RSG86" s="138"/>
      <c r="RSH86" s="138"/>
      <c r="RSI86" s="138"/>
      <c r="RSJ86" s="138"/>
      <c r="RSK86" s="138"/>
      <c r="RSL86" s="138"/>
      <c r="RSM86" s="138"/>
      <c r="RSN86" s="138"/>
      <c r="RSO86" s="138"/>
      <c r="RSP86" s="138"/>
      <c r="RSQ86" s="138"/>
      <c r="RSR86" s="138"/>
      <c r="RSS86" s="138"/>
      <c r="RST86" s="138"/>
      <c r="RSU86" s="138"/>
      <c r="RSV86" s="138"/>
      <c r="RSW86" s="138"/>
      <c r="RSX86" s="138"/>
      <c r="RSY86" s="138"/>
      <c r="RSZ86" s="138"/>
      <c r="RTA86" s="138"/>
      <c r="RTB86" s="138"/>
      <c r="RTC86" s="138"/>
      <c r="RTD86" s="138"/>
      <c r="RTE86" s="138"/>
      <c r="RTF86" s="138"/>
      <c r="RTG86" s="138"/>
      <c r="RTH86" s="138"/>
      <c r="RTI86" s="138"/>
      <c r="RTJ86" s="138"/>
      <c r="RTK86" s="138"/>
      <c r="RTL86" s="138"/>
      <c r="RTM86" s="138"/>
      <c r="RTN86" s="138"/>
      <c r="RTO86" s="138"/>
      <c r="RTP86" s="138"/>
      <c r="RTQ86" s="138"/>
      <c r="RTR86" s="138"/>
      <c r="RTS86" s="138"/>
      <c r="RTT86" s="138"/>
      <c r="RTU86" s="138"/>
      <c r="RTV86" s="138"/>
      <c r="RTW86" s="138"/>
      <c r="RTX86" s="138"/>
      <c r="RTY86" s="138"/>
      <c r="RTZ86" s="138"/>
      <c r="RUA86" s="138"/>
      <c r="RUB86" s="138"/>
      <c r="RUC86" s="138"/>
      <c r="RUD86" s="138"/>
      <c r="RUE86" s="138"/>
      <c r="RUF86" s="138"/>
      <c r="RUG86" s="138"/>
      <c r="RUH86" s="138"/>
      <c r="RUI86" s="138"/>
      <c r="RUJ86" s="138"/>
      <c r="RUK86" s="138"/>
      <c r="RUL86" s="138"/>
      <c r="RUM86" s="138"/>
      <c r="RUN86" s="138"/>
      <c r="RUO86" s="138"/>
      <c r="RUP86" s="138"/>
      <c r="RUQ86" s="138"/>
      <c r="RUR86" s="138"/>
      <c r="RUS86" s="138"/>
      <c r="RUT86" s="138"/>
      <c r="RUU86" s="138"/>
      <c r="RUV86" s="138"/>
      <c r="RUW86" s="138"/>
      <c r="RUX86" s="138"/>
      <c r="RUY86" s="138"/>
      <c r="RUZ86" s="138"/>
      <c r="RVA86" s="138"/>
      <c r="RVB86" s="138"/>
      <c r="RVC86" s="138"/>
      <c r="RVD86" s="138"/>
      <c r="RVE86" s="138"/>
      <c r="RVF86" s="138"/>
      <c r="RVG86" s="138"/>
      <c r="RVH86" s="138"/>
      <c r="RVI86" s="138"/>
      <c r="RVJ86" s="138"/>
      <c r="RVK86" s="138"/>
      <c r="RVL86" s="138"/>
      <c r="RVM86" s="138"/>
      <c r="RVN86" s="138"/>
      <c r="RVO86" s="138"/>
      <c r="RVP86" s="138"/>
      <c r="RVQ86" s="138"/>
      <c r="RVR86" s="138"/>
      <c r="RVS86" s="138"/>
      <c r="RVT86" s="138"/>
      <c r="RVU86" s="138"/>
      <c r="RVV86" s="138"/>
      <c r="RVW86" s="138"/>
      <c r="RVX86" s="138"/>
      <c r="RVY86" s="138"/>
      <c r="RVZ86" s="138"/>
      <c r="RWA86" s="138"/>
      <c r="RWB86" s="138"/>
      <c r="RWC86" s="138"/>
      <c r="RWD86" s="138"/>
      <c r="RWE86" s="138"/>
      <c r="RWF86" s="138"/>
      <c r="RWG86" s="138"/>
      <c r="RWH86" s="138"/>
      <c r="RWI86" s="138"/>
      <c r="RWJ86" s="138"/>
      <c r="RWK86" s="138"/>
      <c r="RWL86" s="138"/>
      <c r="RWM86" s="138"/>
      <c r="RWN86" s="138"/>
      <c r="RWO86" s="138"/>
      <c r="RWP86" s="138"/>
      <c r="RWQ86" s="138"/>
      <c r="RWR86" s="138"/>
      <c r="RWS86" s="138"/>
      <c r="RWT86" s="138"/>
      <c r="RWU86" s="138"/>
      <c r="RWV86" s="138"/>
      <c r="RWW86" s="138"/>
      <c r="RWX86" s="138"/>
      <c r="RWY86" s="138"/>
      <c r="RWZ86" s="138"/>
      <c r="RXA86" s="138"/>
      <c r="RXB86" s="138"/>
      <c r="RXC86" s="138"/>
      <c r="RXD86" s="138"/>
      <c r="RXE86" s="138"/>
      <c r="RXF86" s="138"/>
      <c r="RXG86" s="138"/>
      <c r="RXH86" s="138"/>
      <c r="RXI86" s="138"/>
      <c r="RXJ86" s="138"/>
      <c r="RXK86" s="138"/>
      <c r="RXL86" s="138"/>
      <c r="RXM86" s="138"/>
      <c r="RXN86" s="138"/>
      <c r="RXO86" s="138"/>
      <c r="RXP86" s="138"/>
      <c r="RXQ86" s="138"/>
      <c r="RXR86" s="138"/>
      <c r="RXS86" s="138"/>
      <c r="RXT86" s="138"/>
      <c r="RXU86" s="138"/>
      <c r="RXV86" s="138"/>
      <c r="RXW86" s="138"/>
      <c r="RXX86" s="138"/>
      <c r="RXY86" s="138"/>
      <c r="RXZ86" s="138"/>
      <c r="RYA86" s="138"/>
      <c r="RYB86" s="138"/>
      <c r="RYC86" s="138"/>
      <c r="RYD86" s="138"/>
      <c r="RYE86" s="138"/>
      <c r="RYF86" s="138"/>
      <c r="RYG86" s="138"/>
      <c r="RYH86" s="138"/>
      <c r="RYI86" s="138"/>
      <c r="RYJ86" s="138"/>
      <c r="RYK86" s="138"/>
      <c r="RYL86" s="138"/>
      <c r="RYM86" s="138"/>
      <c r="RYN86" s="138"/>
      <c r="RYO86" s="138"/>
      <c r="RYP86" s="138"/>
      <c r="RYQ86" s="138"/>
      <c r="RYR86" s="138"/>
      <c r="RYS86" s="138"/>
      <c r="RYT86" s="138"/>
      <c r="RYU86" s="138"/>
      <c r="RYV86" s="138"/>
      <c r="RYW86" s="138"/>
      <c r="RYX86" s="138"/>
      <c r="RYY86" s="138"/>
      <c r="RYZ86" s="138"/>
      <c r="RZA86" s="138"/>
      <c r="RZB86" s="138"/>
      <c r="RZC86" s="138"/>
      <c r="RZD86" s="138"/>
      <c r="RZE86" s="138"/>
      <c r="RZF86" s="138"/>
      <c r="RZG86" s="138"/>
      <c r="RZH86" s="138"/>
      <c r="RZI86" s="138"/>
      <c r="RZJ86" s="138"/>
      <c r="RZK86" s="138"/>
      <c r="RZL86" s="138"/>
      <c r="RZM86" s="138"/>
      <c r="RZN86" s="138"/>
      <c r="RZO86" s="138"/>
      <c r="RZP86" s="138"/>
      <c r="RZQ86" s="138"/>
      <c r="RZR86" s="138"/>
      <c r="RZS86" s="138"/>
      <c r="RZT86" s="138"/>
      <c r="RZU86" s="138"/>
      <c r="RZV86" s="138"/>
      <c r="RZW86" s="138"/>
      <c r="RZX86" s="138"/>
      <c r="RZY86" s="138"/>
      <c r="RZZ86" s="138"/>
      <c r="SAA86" s="138"/>
      <c r="SAB86" s="138"/>
      <c r="SAC86" s="138"/>
      <c r="SAD86" s="138"/>
      <c r="SAE86" s="138"/>
      <c r="SAF86" s="138"/>
      <c r="SAG86" s="138"/>
      <c r="SAH86" s="138"/>
      <c r="SAI86" s="138"/>
      <c r="SAJ86" s="138"/>
      <c r="SAK86" s="138"/>
      <c r="SAL86" s="138"/>
      <c r="SAM86" s="138"/>
      <c r="SAN86" s="138"/>
      <c r="SAO86" s="138"/>
      <c r="SAP86" s="138"/>
      <c r="SAQ86" s="138"/>
      <c r="SAR86" s="138"/>
      <c r="SAS86" s="138"/>
      <c r="SAT86" s="138"/>
      <c r="SAU86" s="138"/>
      <c r="SAV86" s="138"/>
      <c r="SAW86" s="138"/>
      <c r="SAX86" s="138"/>
      <c r="SAY86" s="138"/>
      <c r="SAZ86" s="138"/>
      <c r="SBA86" s="138"/>
      <c r="SBB86" s="138"/>
      <c r="SBC86" s="138"/>
      <c r="SBD86" s="138"/>
      <c r="SBE86" s="138"/>
      <c r="SBF86" s="138"/>
      <c r="SBG86" s="138"/>
      <c r="SBH86" s="138"/>
      <c r="SBI86" s="138"/>
      <c r="SBJ86" s="138"/>
      <c r="SBK86" s="138"/>
      <c r="SBL86" s="138"/>
      <c r="SBM86" s="138"/>
      <c r="SBN86" s="138"/>
      <c r="SBO86" s="138"/>
      <c r="SBP86" s="138"/>
      <c r="SBQ86" s="138"/>
      <c r="SBR86" s="138"/>
      <c r="SBS86" s="138"/>
      <c r="SBT86" s="138"/>
      <c r="SBU86" s="138"/>
      <c r="SBV86" s="138"/>
      <c r="SBW86" s="138"/>
      <c r="SBX86" s="138"/>
      <c r="SBY86" s="138"/>
      <c r="SBZ86" s="138"/>
      <c r="SCA86" s="138"/>
      <c r="SCB86" s="138"/>
      <c r="SCC86" s="138"/>
      <c r="SCD86" s="138"/>
      <c r="SCE86" s="138"/>
      <c r="SCF86" s="138"/>
      <c r="SCG86" s="138"/>
      <c r="SCH86" s="138"/>
      <c r="SCI86" s="138"/>
      <c r="SCJ86" s="138"/>
      <c r="SCK86" s="138"/>
      <c r="SCL86" s="138"/>
      <c r="SCM86" s="138"/>
      <c r="SCN86" s="138"/>
      <c r="SCO86" s="138"/>
      <c r="SCP86" s="138"/>
      <c r="SCQ86" s="138"/>
      <c r="SCR86" s="138"/>
      <c r="SCS86" s="138"/>
      <c r="SCT86" s="138"/>
      <c r="SCU86" s="138"/>
      <c r="SCV86" s="138"/>
      <c r="SCW86" s="138"/>
      <c r="SCX86" s="138"/>
      <c r="SCY86" s="138"/>
      <c r="SCZ86" s="138"/>
      <c r="SDA86" s="138"/>
      <c r="SDB86" s="138"/>
      <c r="SDC86" s="138"/>
      <c r="SDD86" s="138"/>
      <c r="SDE86" s="138"/>
      <c r="SDF86" s="138"/>
      <c r="SDG86" s="138"/>
      <c r="SDH86" s="138"/>
      <c r="SDI86" s="138"/>
      <c r="SDJ86" s="138"/>
      <c r="SDK86" s="138"/>
      <c r="SDL86" s="138"/>
      <c r="SDM86" s="138"/>
      <c r="SDN86" s="138"/>
      <c r="SDO86" s="138"/>
      <c r="SDP86" s="138"/>
      <c r="SDQ86" s="138"/>
      <c r="SDR86" s="138"/>
      <c r="SDS86" s="138"/>
      <c r="SDT86" s="138"/>
      <c r="SDU86" s="138"/>
      <c r="SDV86" s="138"/>
      <c r="SDW86" s="138"/>
      <c r="SDX86" s="138"/>
      <c r="SDY86" s="138"/>
      <c r="SDZ86" s="138"/>
      <c r="SEA86" s="138"/>
      <c r="SEB86" s="138"/>
      <c r="SEC86" s="138"/>
      <c r="SED86" s="138"/>
      <c r="SEE86" s="138"/>
      <c r="SEF86" s="138"/>
      <c r="SEG86" s="138"/>
      <c r="SEH86" s="138"/>
      <c r="SEI86" s="138"/>
      <c r="SEJ86" s="138"/>
      <c r="SEK86" s="138"/>
      <c r="SEL86" s="138"/>
      <c r="SEM86" s="138"/>
      <c r="SEN86" s="138"/>
      <c r="SEO86" s="138"/>
      <c r="SEP86" s="138"/>
      <c r="SEQ86" s="138"/>
      <c r="SER86" s="138"/>
      <c r="SES86" s="138"/>
      <c r="SET86" s="138"/>
      <c r="SEU86" s="138"/>
      <c r="SEV86" s="138"/>
      <c r="SEW86" s="138"/>
      <c r="SEX86" s="138"/>
      <c r="SEY86" s="138"/>
      <c r="SEZ86" s="138"/>
      <c r="SFA86" s="138"/>
      <c r="SFB86" s="138"/>
      <c r="SFC86" s="138"/>
      <c r="SFD86" s="138"/>
      <c r="SFE86" s="138"/>
      <c r="SFF86" s="138"/>
      <c r="SFG86" s="138"/>
      <c r="SFH86" s="138"/>
      <c r="SFI86" s="138"/>
      <c r="SFJ86" s="138"/>
      <c r="SFK86" s="138"/>
      <c r="SFL86" s="138"/>
      <c r="SFM86" s="138"/>
      <c r="SFN86" s="138"/>
      <c r="SFO86" s="138"/>
      <c r="SFP86" s="138"/>
      <c r="SFQ86" s="138"/>
      <c r="SFR86" s="138"/>
      <c r="SFS86" s="138"/>
      <c r="SFT86" s="138"/>
      <c r="SFU86" s="138"/>
      <c r="SFV86" s="138"/>
      <c r="SFW86" s="138"/>
      <c r="SFX86" s="138"/>
      <c r="SFY86" s="138"/>
      <c r="SFZ86" s="138"/>
      <c r="SGA86" s="138"/>
      <c r="SGB86" s="138"/>
      <c r="SGC86" s="138"/>
      <c r="SGD86" s="138"/>
      <c r="SGE86" s="138"/>
      <c r="SGF86" s="138"/>
      <c r="SGG86" s="138"/>
      <c r="SGH86" s="138"/>
      <c r="SGI86" s="138"/>
      <c r="SGJ86" s="138"/>
      <c r="SGK86" s="138"/>
      <c r="SGL86" s="138"/>
      <c r="SGM86" s="138"/>
      <c r="SGN86" s="138"/>
      <c r="SGO86" s="138"/>
      <c r="SGP86" s="138"/>
      <c r="SGQ86" s="138"/>
      <c r="SGR86" s="138"/>
      <c r="SGS86" s="138"/>
      <c r="SGT86" s="138"/>
      <c r="SGU86" s="138"/>
      <c r="SGV86" s="138"/>
      <c r="SGW86" s="138"/>
      <c r="SGX86" s="138"/>
      <c r="SGY86" s="138"/>
      <c r="SGZ86" s="138"/>
      <c r="SHA86" s="138"/>
      <c r="SHB86" s="138"/>
      <c r="SHC86" s="138"/>
      <c r="SHD86" s="138"/>
      <c r="SHE86" s="138"/>
      <c r="SHF86" s="138"/>
      <c r="SHG86" s="138"/>
      <c r="SHH86" s="138"/>
      <c r="SHI86" s="138"/>
      <c r="SHJ86" s="138"/>
      <c r="SHK86" s="138"/>
      <c r="SHL86" s="138"/>
      <c r="SHM86" s="138"/>
      <c r="SHN86" s="138"/>
      <c r="SHO86" s="138"/>
      <c r="SHP86" s="138"/>
      <c r="SHQ86" s="138"/>
      <c r="SHR86" s="138"/>
      <c r="SHS86" s="138"/>
      <c r="SHT86" s="138"/>
      <c r="SHU86" s="138"/>
      <c r="SHV86" s="138"/>
      <c r="SHW86" s="138"/>
      <c r="SHX86" s="138"/>
      <c r="SHY86" s="138"/>
      <c r="SHZ86" s="138"/>
      <c r="SIA86" s="138"/>
      <c r="SIB86" s="138"/>
      <c r="SIC86" s="138"/>
      <c r="SID86" s="138"/>
      <c r="SIE86" s="138"/>
      <c r="SIF86" s="138"/>
      <c r="SIG86" s="138"/>
      <c r="SIH86" s="138"/>
      <c r="SII86" s="138"/>
      <c r="SIJ86" s="138"/>
      <c r="SIK86" s="138"/>
      <c r="SIL86" s="138"/>
      <c r="SIM86" s="138"/>
      <c r="SIN86" s="138"/>
      <c r="SIO86" s="138"/>
      <c r="SIP86" s="138"/>
      <c r="SIQ86" s="138"/>
      <c r="SIR86" s="138"/>
      <c r="SIS86" s="138"/>
      <c r="SIT86" s="138"/>
      <c r="SIU86" s="138"/>
      <c r="SIV86" s="138"/>
      <c r="SIW86" s="138"/>
      <c r="SIX86" s="138"/>
      <c r="SIY86" s="138"/>
      <c r="SIZ86" s="138"/>
      <c r="SJA86" s="138"/>
      <c r="SJB86" s="138"/>
      <c r="SJC86" s="138"/>
      <c r="SJD86" s="138"/>
      <c r="SJE86" s="138"/>
      <c r="SJF86" s="138"/>
      <c r="SJG86" s="138"/>
      <c r="SJH86" s="138"/>
      <c r="SJI86" s="138"/>
      <c r="SJJ86" s="138"/>
      <c r="SJK86" s="138"/>
      <c r="SJL86" s="138"/>
      <c r="SJM86" s="138"/>
      <c r="SJN86" s="138"/>
      <c r="SJO86" s="138"/>
      <c r="SJP86" s="138"/>
      <c r="SJQ86" s="138"/>
      <c r="SJR86" s="138"/>
      <c r="SJS86" s="138"/>
      <c r="SJT86" s="138"/>
      <c r="SJU86" s="138"/>
      <c r="SJV86" s="138"/>
      <c r="SJW86" s="138"/>
      <c r="SJX86" s="138"/>
      <c r="SJY86" s="138"/>
      <c r="SJZ86" s="138"/>
      <c r="SKA86" s="138"/>
      <c r="SKB86" s="138"/>
      <c r="SKC86" s="138"/>
      <c r="SKD86" s="138"/>
      <c r="SKE86" s="138"/>
      <c r="SKF86" s="138"/>
      <c r="SKG86" s="138"/>
      <c r="SKH86" s="138"/>
      <c r="SKI86" s="138"/>
      <c r="SKJ86" s="138"/>
      <c r="SKK86" s="138"/>
      <c r="SKL86" s="138"/>
      <c r="SKM86" s="138"/>
      <c r="SKN86" s="138"/>
      <c r="SKO86" s="138"/>
      <c r="SKP86" s="138"/>
      <c r="SKQ86" s="138"/>
      <c r="SKR86" s="138"/>
      <c r="SKS86" s="138"/>
      <c r="SKT86" s="138"/>
      <c r="SKU86" s="138"/>
      <c r="SKV86" s="138"/>
      <c r="SKW86" s="138"/>
      <c r="SKX86" s="138"/>
      <c r="SKY86" s="138"/>
      <c r="SKZ86" s="138"/>
      <c r="SLA86" s="138"/>
      <c r="SLB86" s="138"/>
      <c r="SLC86" s="138"/>
      <c r="SLD86" s="138"/>
      <c r="SLE86" s="138"/>
      <c r="SLF86" s="138"/>
      <c r="SLG86" s="138"/>
      <c r="SLH86" s="138"/>
      <c r="SLI86" s="138"/>
      <c r="SLJ86" s="138"/>
      <c r="SLK86" s="138"/>
      <c r="SLL86" s="138"/>
      <c r="SLM86" s="138"/>
      <c r="SLN86" s="138"/>
      <c r="SLO86" s="138"/>
      <c r="SLP86" s="138"/>
      <c r="SLQ86" s="138"/>
      <c r="SLR86" s="138"/>
      <c r="SLS86" s="138"/>
      <c r="SLT86" s="138"/>
      <c r="SLU86" s="138"/>
      <c r="SLV86" s="138"/>
      <c r="SLW86" s="138"/>
      <c r="SLX86" s="138"/>
      <c r="SLY86" s="138"/>
      <c r="SLZ86" s="138"/>
      <c r="SMA86" s="138"/>
      <c r="SMB86" s="138"/>
      <c r="SMC86" s="138"/>
      <c r="SMD86" s="138"/>
      <c r="SME86" s="138"/>
      <c r="SMF86" s="138"/>
      <c r="SMG86" s="138"/>
      <c r="SMH86" s="138"/>
      <c r="SMI86" s="138"/>
      <c r="SMJ86" s="138"/>
      <c r="SMK86" s="138"/>
      <c r="SML86" s="138"/>
      <c r="SMM86" s="138"/>
      <c r="SMN86" s="138"/>
      <c r="SMO86" s="138"/>
      <c r="SMP86" s="138"/>
      <c r="SMQ86" s="138"/>
      <c r="SMR86" s="138"/>
      <c r="SMS86" s="138"/>
      <c r="SMT86" s="138"/>
      <c r="SMU86" s="138"/>
      <c r="SMV86" s="138"/>
      <c r="SMW86" s="138"/>
      <c r="SMX86" s="138"/>
      <c r="SMY86" s="138"/>
      <c r="SMZ86" s="138"/>
      <c r="SNA86" s="138"/>
      <c r="SNB86" s="138"/>
      <c r="SNC86" s="138"/>
      <c r="SND86" s="138"/>
      <c r="SNE86" s="138"/>
      <c r="SNF86" s="138"/>
      <c r="SNG86" s="138"/>
      <c r="SNH86" s="138"/>
      <c r="SNI86" s="138"/>
      <c r="SNJ86" s="138"/>
      <c r="SNK86" s="138"/>
      <c r="SNL86" s="138"/>
      <c r="SNM86" s="138"/>
      <c r="SNN86" s="138"/>
      <c r="SNO86" s="138"/>
      <c r="SNP86" s="138"/>
      <c r="SNQ86" s="138"/>
      <c r="SNR86" s="138"/>
      <c r="SNS86" s="138"/>
      <c r="SNT86" s="138"/>
      <c r="SNU86" s="138"/>
      <c r="SNV86" s="138"/>
      <c r="SNW86" s="138"/>
      <c r="SNX86" s="138"/>
      <c r="SNY86" s="138"/>
      <c r="SNZ86" s="138"/>
      <c r="SOA86" s="138"/>
      <c r="SOB86" s="138"/>
      <c r="SOC86" s="138"/>
      <c r="SOD86" s="138"/>
      <c r="SOE86" s="138"/>
      <c r="SOF86" s="138"/>
      <c r="SOG86" s="138"/>
      <c r="SOH86" s="138"/>
      <c r="SOI86" s="138"/>
      <c r="SOJ86" s="138"/>
      <c r="SOK86" s="138"/>
      <c r="SOL86" s="138"/>
      <c r="SOM86" s="138"/>
      <c r="SON86" s="138"/>
      <c r="SOO86" s="138"/>
      <c r="SOP86" s="138"/>
      <c r="SOQ86" s="138"/>
      <c r="SOR86" s="138"/>
      <c r="SOS86" s="138"/>
      <c r="SOT86" s="138"/>
      <c r="SOU86" s="138"/>
      <c r="SOV86" s="138"/>
      <c r="SOW86" s="138"/>
      <c r="SOX86" s="138"/>
      <c r="SOY86" s="138"/>
      <c r="SOZ86" s="138"/>
      <c r="SPA86" s="138"/>
      <c r="SPB86" s="138"/>
      <c r="SPC86" s="138"/>
      <c r="SPD86" s="138"/>
      <c r="SPE86" s="138"/>
      <c r="SPF86" s="138"/>
      <c r="SPG86" s="138"/>
      <c r="SPH86" s="138"/>
      <c r="SPI86" s="138"/>
      <c r="SPJ86" s="138"/>
      <c r="SPK86" s="138"/>
      <c r="SPL86" s="138"/>
      <c r="SPM86" s="138"/>
      <c r="SPN86" s="138"/>
      <c r="SPO86" s="138"/>
      <c r="SPP86" s="138"/>
      <c r="SPQ86" s="138"/>
      <c r="SPR86" s="138"/>
      <c r="SPS86" s="138"/>
      <c r="SPT86" s="138"/>
      <c r="SPU86" s="138"/>
      <c r="SPV86" s="138"/>
      <c r="SPW86" s="138"/>
      <c r="SPX86" s="138"/>
      <c r="SPY86" s="138"/>
      <c r="SPZ86" s="138"/>
      <c r="SQA86" s="138"/>
      <c r="SQB86" s="138"/>
      <c r="SQC86" s="138"/>
      <c r="SQD86" s="138"/>
      <c r="SQE86" s="138"/>
      <c r="SQF86" s="138"/>
      <c r="SQG86" s="138"/>
      <c r="SQH86" s="138"/>
      <c r="SQI86" s="138"/>
      <c r="SQJ86" s="138"/>
      <c r="SQK86" s="138"/>
      <c r="SQL86" s="138"/>
      <c r="SQM86" s="138"/>
      <c r="SQN86" s="138"/>
      <c r="SQO86" s="138"/>
      <c r="SQP86" s="138"/>
      <c r="SQQ86" s="138"/>
      <c r="SQR86" s="138"/>
      <c r="SQS86" s="138"/>
      <c r="SQT86" s="138"/>
      <c r="SQU86" s="138"/>
      <c r="SQV86" s="138"/>
      <c r="SQW86" s="138"/>
      <c r="SQX86" s="138"/>
      <c r="SQY86" s="138"/>
      <c r="SQZ86" s="138"/>
      <c r="SRA86" s="138"/>
      <c r="SRB86" s="138"/>
      <c r="SRC86" s="138"/>
      <c r="SRD86" s="138"/>
      <c r="SRE86" s="138"/>
      <c r="SRF86" s="138"/>
      <c r="SRG86" s="138"/>
      <c r="SRH86" s="138"/>
      <c r="SRI86" s="138"/>
      <c r="SRJ86" s="138"/>
      <c r="SRK86" s="138"/>
      <c r="SRL86" s="138"/>
      <c r="SRM86" s="138"/>
      <c r="SRN86" s="138"/>
      <c r="SRO86" s="138"/>
      <c r="SRP86" s="138"/>
      <c r="SRQ86" s="138"/>
      <c r="SRR86" s="138"/>
      <c r="SRS86" s="138"/>
      <c r="SRT86" s="138"/>
      <c r="SRU86" s="138"/>
      <c r="SRV86" s="138"/>
      <c r="SRW86" s="138"/>
      <c r="SRX86" s="138"/>
      <c r="SRY86" s="138"/>
      <c r="SRZ86" s="138"/>
      <c r="SSA86" s="138"/>
      <c r="SSB86" s="138"/>
      <c r="SSC86" s="138"/>
      <c r="SSD86" s="138"/>
      <c r="SSE86" s="138"/>
      <c r="SSF86" s="138"/>
      <c r="SSG86" s="138"/>
      <c r="SSH86" s="138"/>
      <c r="SSI86" s="138"/>
      <c r="SSJ86" s="138"/>
      <c r="SSK86" s="138"/>
      <c r="SSL86" s="138"/>
      <c r="SSM86" s="138"/>
      <c r="SSN86" s="138"/>
      <c r="SSO86" s="138"/>
      <c r="SSP86" s="138"/>
      <c r="SSQ86" s="138"/>
      <c r="SSR86" s="138"/>
      <c r="SSS86" s="138"/>
      <c r="SST86" s="138"/>
      <c r="SSU86" s="138"/>
      <c r="SSV86" s="138"/>
      <c r="SSW86" s="138"/>
      <c r="SSX86" s="138"/>
      <c r="SSY86" s="138"/>
      <c r="SSZ86" s="138"/>
      <c r="STA86" s="138"/>
      <c r="STB86" s="138"/>
      <c r="STC86" s="138"/>
      <c r="STD86" s="138"/>
      <c r="STE86" s="138"/>
      <c r="STF86" s="138"/>
      <c r="STG86" s="138"/>
      <c r="STH86" s="138"/>
      <c r="STI86" s="138"/>
      <c r="STJ86" s="138"/>
      <c r="STK86" s="138"/>
      <c r="STL86" s="138"/>
      <c r="STM86" s="138"/>
      <c r="STN86" s="138"/>
      <c r="STO86" s="138"/>
      <c r="STP86" s="138"/>
      <c r="STQ86" s="138"/>
      <c r="STR86" s="138"/>
      <c r="STS86" s="138"/>
      <c r="STT86" s="138"/>
      <c r="STU86" s="138"/>
      <c r="STV86" s="138"/>
      <c r="STW86" s="138"/>
      <c r="STX86" s="138"/>
      <c r="STY86" s="138"/>
      <c r="STZ86" s="138"/>
      <c r="SUA86" s="138"/>
      <c r="SUB86" s="138"/>
      <c r="SUC86" s="138"/>
      <c r="SUD86" s="138"/>
      <c r="SUE86" s="138"/>
      <c r="SUF86" s="138"/>
      <c r="SUG86" s="138"/>
      <c r="SUH86" s="138"/>
      <c r="SUI86" s="138"/>
      <c r="SUJ86" s="138"/>
      <c r="SUK86" s="138"/>
      <c r="SUL86" s="138"/>
      <c r="SUM86" s="138"/>
      <c r="SUN86" s="138"/>
      <c r="SUO86" s="138"/>
      <c r="SUP86" s="138"/>
      <c r="SUQ86" s="138"/>
      <c r="SUR86" s="138"/>
      <c r="SUS86" s="138"/>
      <c r="SUT86" s="138"/>
      <c r="SUU86" s="138"/>
      <c r="SUV86" s="138"/>
      <c r="SUW86" s="138"/>
      <c r="SUX86" s="138"/>
      <c r="SUY86" s="138"/>
      <c r="SUZ86" s="138"/>
      <c r="SVA86" s="138"/>
      <c r="SVB86" s="138"/>
      <c r="SVC86" s="138"/>
      <c r="SVD86" s="138"/>
      <c r="SVE86" s="138"/>
      <c r="SVF86" s="138"/>
      <c r="SVG86" s="138"/>
      <c r="SVH86" s="138"/>
      <c r="SVI86" s="138"/>
      <c r="SVJ86" s="138"/>
      <c r="SVK86" s="138"/>
      <c r="SVL86" s="138"/>
      <c r="SVM86" s="138"/>
      <c r="SVN86" s="138"/>
      <c r="SVO86" s="138"/>
      <c r="SVP86" s="138"/>
      <c r="SVQ86" s="138"/>
      <c r="SVR86" s="138"/>
      <c r="SVS86" s="138"/>
      <c r="SVT86" s="138"/>
      <c r="SVU86" s="138"/>
      <c r="SVV86" s="138"/>
      <c r="SVW86" s="138"/>
      <c r="SVX86" s="138"/>
      <c r="SVY86" s="138"/>
      <c r="SVZ86" s="138"/>
      <c r="SWA86" s="138"/>
      <c r="SWB86" s="138"/>
      <c r="SWC86" s="138"/>
      <c r="SWD86" s="138"/>
      <c r="SWE86" s="138"/>
      <c r="SWF86" s="138"/>
      <c r="SWG86" s="138"/>
      <c r="SWH86" s="138"/>
      <c r="SWI86" s="138"/>
      <c r="SWJ86" s="138"/>
      <c r="SWK86" s="138"/>
      <c r="SWL86" s="138"/>
      <c r="SWM86" s="138"/>
      <c r="SWN86" s="138"/>
      <c r="SWO86" s="138"/>
      <c r="SWP86" s="138"/>
      <c r="SWQ86" s="138"/>
      <c r="SWR86" s="138"/>
      <c r="SWS86" s="138"/>
      <c r="SWT86" s="138"/>
      <c r="SWU86" s="138"/>
      <c r="SWV86" s="138"/>
      <c r="SWW86" s="138"/>
      <c r="SWX86" s="138"/>
      <c r="SWY86" s="138"/>
      <c r="SWZ86" s="138"/>
      <c r="SXA86" s="138"/>
      <c r="SXB86" s="138"/>
      <c r="SXC86" s="138"/>
      <c r="SXD86" s="138"/>
      <c r="SXE86" s="138"/>
      <c r="SXF86" s="138"/>
      <c r="SXG86" s="138"/>
      <c r="SXH86" s="138"/>
      <c r="SXI86" s="138"/>
      <c r="SXJ86" s="138"/>
      <c r="SXK86" s="138"/>
      <c r="SXL86" s="138"/>
      <c r="SXM86" s="138"/>
      <c r="SXN86" s="138"/>
      <c r="SXO86" s="138"/>
      <c r="SXP86" s="138"/>
      <c r="SXQ86" s="138"/>
      <c r="SXR86" s="138"/>
      <c r="SXS86" s="138"/>
      <c r="SXT86" s="138"/>
      <c r="SXU86" s="138"/>
      <c r="SXV86" s="138"/>
      <c r="SXW86" s="138"/>
      <c r="SXX86" s="138"/>
      <c r="SXY86" s="138"/>
      <c r="SXZ86" s="138"/>
      <c r="SYA86" s="138"/>
      <c r="SYB86" s="138"/>
      <c r="SYC86" s="138"/>
      <c r="SYD86" s="138"/>
      <c r="SYE86" s="138"/>
      <c r="SYF86" s="138"/>
      <c r="SYG86" s="138"/>
      <c r="SYH86" s="138"/>
      <c r="SYI86" s="138"/>
      <c r="SYJ86" s="138"/>
      <c r="SYK86" s="138"/>
      <c r="SYL86" s="138"/>
      <c r="SYM86" s="138"/>
      <c r="SYN86" s="138"/>
      <c r="SYO86" s="138"/>
      <c r="SYP86" s="138"/>
      <c r="SYQ86" s="138"/>
      <c r="SYR86" s="138"/>
      <c r="SYS86" s="138"/>
      <c r="SYT86" s="138"/>
      <c r="SYU86" s="138"/>
      <c r="SYV86" s="138"/>
      <c r="SYW86" s="138"/>
      <c r="SYX86" s="138"/>
      <c r="SYY86" s="138"/>
      <c r="SYZ86" s="138"/>
      <c r="SZA86" s="138"/>
      <c r="SZB86" s="138"/>
      <c r="SZC86" s="138"/>
      <c r="SZD86" s="138"/>
      <c r="SZE86" s="138"/>
      <c r="SZF86" s="138"/>
      <c r="SZG86" s="138"/>
      <c r="SZH86" s="138"/>
      <c r="SZI86" s="138"/>
      <c r="SZJ86" s="138"/>
      <c r="SZK86" s="138"/>
      <c r="SZL86" s="138"/>
      <c r="SZM86" s="138"/>
      <c r="SZN86" s="138"/>
      <c r="SZO86" s="138"/>
      <c r="SZP86" s="138"/>
      <c r="SZQ86" s="138"/>
      <c r="SZR86" s="138"/>
      <c r="SZS86" s="138"/>
      <c r="SZT86" s="138"/>
      <c r="SZU86" s="138"/>
      <c r="SZV86" s="138"/>
      <c r="SZW86" s="138"/>
      <c r="SZX86" s="138"/>
      <c r="SZY86" s="138"/>
      <c r="SZZ86" s="138"/>
      <c r="TAA86" s="138"/>
      <c r="TAB86" s="138"/>
      <c r="TAC86" s="138"/>
      <c r="TAD86" s="138"/>
      <c r="TAE86" s="138"/>
      <c r="TAF86" s="138"/>
      <c r="TAG86" s="138"/>
      <c r="TAH86" s="138"/>
      <c r="TAI86" s="138"/>
      <c r="TAJ86" s="138"/>
      <c r="TAK86" s="138"/>
      <c r="TAL86" s="138"/>
      <c r="TAM86" s="138"/>
      <c r="TAN86" s="138"/>
      <c r="TAO86" s="138"/>
      <c r="TAP86" s="138"/>
      <c r="TAQ86" s="138"/>
      <c r="TAR86" s="138"/>
      <c r="TAS86" s="138"/>
      <c r="TAT86" s="138"/>
      <c r="TAU86" s="138"/>
      <c r="TAV86" s="138"/>
      <c r="TAW86" s="138"/>
      <c r="TAX86" s="138"/>
      <c r="TAY86" s="138"/>
      <c r="TAZ86" s="138"/>
      <c r="TBA86" s="138"/>
      <c r="TBB86" s="138"/>
      <c r="TBC86" s="138"/>
      <c r="TBD86" s="138"/>
      <c r="TBE86" s="138"/>
      <c r="TBF86" s="138"/>
      <c r="TBG86" s="138"/>
      <c r="TBH86" s="138"/>
      <c r="TBI86" s="138"/>
      <c r="TBJ86" s="138"/>
      <c r="TBK86" s="138"/>
      <c r="TBL86" s="138"/>
      <c r="TBM86" s="138"/>
      <c r="TBN86" s="138"/>
      <c r="TBO86" s="138"/>
      <c r="TBP86" s="138"/>
      <c r="TBQ86" s="138"/>
      <c r="TBR86" s="138"/>
      <c r="TBS86" s="138"/>
      <c r="TBT86" s="138"/>
      <c r="TBU86" s="138"/>
      <c r="TBV86" s="138"/>
      <c r="TBW86" s="138"/>
      <c r="TBX86" s="138"/>
      <c r="TBY86" s="138"/>
      <c r="TBZ86" s="138"/>
      <c r="TCA86" s="138"/>
      <c r="TCB86" s="138"/>
      <c r="TCC86" s="138"/>
      <c r="TCD86" s="138"/>
      <c r="TCE86" s="138"/>
      <c r="TCF86" s="138"/>
      <c r="TCG86" s="138"/>
      <c r="TCH86" s="138"/>
      <c r="TCI86" s="138"/>
      <c r="TCJ86" s="138"/>
      <c r="TCK86" s="138"/>
      <c r="TCL86" s="138"/>
      <c r="TCM86" s="138"/>
      <c r="TCN86" s="138"/>
      <c r="TCO86" s="138"/>
      <c r="TCP86" s="138"/>
      <c r="TCQ86" s="138"/>
      <c r="TCR86" s="138"/>
      <c r="TCS86" s="138"/>
      <c r="TCT86" s="138"/>
      <c r="TCU86" s="138"/>
      <c r="TCV86" s="138"/>
      <c r="TCW86" s="138"/>
      <c r="TCX86" s="138"/>
      <c r="TCY86" s="138"/>
      <c r="TCZ86" s="138"/>
      <c r="TDA86" s="138"/>
      <c r="TDB86" s="138"/>
      <c r="TDC86" s="138"/>
      <c r="TDD86" s="138"/>
      <c r="TDE86" s="138"/>
      <c r="TDF86" s="138"/>
      <c r="TDG86" s="138"/>
      <c r="TDH86" s="138"/>
      <c r="TDI86" s="138"/>
      <c r="TDJ86" s="138"/>
      <c r="TDK86" s="138"/>
      <c r="TDL86" s="138"/>
      <c r="TDM86" s="138"/>
      <c r="TDN86" s="138"/>
      <c r="TDO86" s="138"/>
      <c r="TDP86" s="138"/>
      <c r="TDQ86" s="138"/>
      <c r="TDR86" s="138"/>
      <c r="TDS86" s="138"/>
      <c r="TDT86" s="138"/>
      <c r="TDU86" s="138"/>
      <c r="TDV86" s="138"/>
      <c r="TDW86" s="138"/>
      <c r="TDX86" s="138"/>
      <c r="TDY86" s="138"/>
      <c r="TDZ86" s="138"/>
      <c r="TEA86" s="138"/>
      <c r="TEB86" s="138"/>
      <c r="TEC86" s="138"/>
      <c r="TED86" s="138"/>
      <c r="TEE86" s="138"/>
      <c r="TEF86" s="138"/>
      <c r="TEG86" s="138"/>
      <c r="TEH86" s="138"/>
      <c r="TEI86" s="138"/>
      <c r="TEJ86" s="138"/>
      <c r="TEK86" s="138"/>
      <c r="TEL86" s="138"/>
      <c r="TEM86" s="138"/>
      <c r="TEN86" s="138"/>
      <c r="TEO86" s="138"/>
      <c r="TEP86" s="138"/>
      <c r="TEQ86" s="138"/>
      <c r="TER86" s="138"/>
      <c r="TES86" s="138"/>
      <c r="TET86" s="138"/>
      <c r="TEU86" s="138"/>
      <c r="TEV86" s="138"/>
      <c r="TEW86" s="138"/>
      <c r="TEX86" s="138"/>
      <c r="TEY86" s="138"/>
      <c r="TEZ86" s="138"/>
      <c r="TFA86" s="138"/>
      <c r="TFB86" s="138"/>
      <c r="TFC86" s="138"/>
      <c r="TFD86" s="138"/>
      <c r="TFE86" s="138"/>
      <c r="TFF86" s="138"/>
      <c r="TFG86" s="138"/>
      <c r="TFH86" s="138"/>
      <c r="TFI86" s="138"/>
      <c r="TFJ86" s="138"/>
      <c r="TFK86" s="138"/>
      <c r="TFL86" s="138"/>
      <c r="TFM86" s="138"/>
      <c r="TFN86" s="138"/>
      <c r="TFO86" s="138"/>
      <c r="TFP86" s="138"/>
      <c r="TFQ86" s="138"/>
      <c r="TFR86" s="138"/>
      <c r="TFS86" s="138"/>
      <c r="TFT86" s="138"/>
      <c r="TFU86" s="138"/>
      <c r="TFV86" s="138"/>
      <c r="TFW86" s="138"/>
      <c r="TFX86" s="138"/>
      <c r="TFY86" s="138"/>
      <c r="TFZ86" s="138"/>
      <c r="TGA86" s="138"/>
      <c r="TGB86" s="138"/>
      <c r="TGC86" s="138"/>
      <c r="TGD86" s="138"/>
      <c r="TGE86" s="138"/>
      <c r="TGF86" s="138"/>
      <c r="TGG86" s="138"/>
      <c r="TGH86" s="138"/>
      <c r="TGI86" s="138"/>
      <c r="TGJ86" s="138"/>
      <c r="TGK86" s="138"/>
      <c r="TGL86" s="138"/>
      <c r="TGM86" s="138"/>
      <c r="TGN86" s="138"/>
      <c r="TGO86" s="138"/>
      <c r="TGP86" s="138"/>
      <c r="TGQ86" s="138"/>
      <c r="TGR86" s="138"/>
      <c r="TGS86" s="138"/>
      <c r="TGT86" s="138"/>
      <c r="TGU86" s="138"/>
      <c r="TGV86" s="138"/>
      <c r="TGW86" s="138"/>
      <c r="TGX86" s="138"/>
      <c r="TGY86" s="138"/>
      <c r="TGZ86" s="138"/>
      <c r="THA86" s="138"/>
      <c r="THB86" s="138"/>
      <c r="THC86" s="138"/>
      <c r="THD86" s="138"/>
      <c r="THE86" s="138"/>
      <c r="THF86" s="138"/>
      <c r="THG86" s="138"/>
      <c r="THH86" s="138"/>
      <c r="THI86" s="138"/>
      <c r="THJ86" s="138"/>
      <c r="THK86" s="138"/>
      <c r="THL86" s="138"/>
      <c r="THM86" s="138"/>
      <c r="THN86" s="138"/>
      <c r="THO86" s="138"/>
      <c r="THP86" s="138"/>
      <c r="THQ86" s="138"/>
      <c r="THR86" s="138"/>
      <c r="THS86" s="138"/>
      <c r="THT86" s="138"/>
      <c r="THU86" s="138"/>
      <c r="THV86" s="138"/>
      <c r="THW86" s="138"/>
      <c r="THX86" s="138"/>
      <c r="THY86" s="138"/>
      <c r="THZ86" s="138"/>
      <c r="TIA86" s="138"/>
      <c r="TIB86" s="138"/>
      <c r="TIC86" s="138"/>
      <c r="TID86" s="138"/>
      <c r="TIE86" s="138"/>
      <c r="TIF86" s="138"/>
      <c r="TIG86" s="138"/>
      <c r="TIH86" s="138"/>
      <c r="TII86" s="138"/>
      <c r="TIJ86" s="138"/>
      <c r="TIK86" s="138"/>
      <c r="TIL86" s="138"/>
      <c r="TIM86" s="138"/>
      <c r="TIN86" s="138"/>
      <c r="TIO86" s="138"/>
      <c r="TIP86" s="138"/>
      <c r="TIQ86" s="138"/>
      <c r="TIR86" s="138"/>
      <c r="TIS86" s="138"/>
      <c r="TIT86" s="138"/>
      <c r="TIU86" s="138"/>
      <c r="TIV86" s="138"/>
      <c r="TIW86" s="138"/>
      <c r="TIX86" s="138"/>
      <c r="TIY86" s="138"/>
      <c r="TIZ86" s="138"/>
      <c r="TJA86" s="138"/>
      <c r="TJB86" s="138"/>
      <c r="TJC86" s="138"/>
      <c r="TJD86" s="138"/>
      <c r="TJE86" s="138"/>
      <c r="TJF86" s="138"/>
      <c r="TJG86" s="138"/>
      <c r="TJH86" s="138"/>
      <c r="TJI86" s="138"/>
      <c r="TJJ86" s="138"/>
      <c r="TJK86" s="138"/>
      <c r="TJL86" s="138"/>
      <c r="TJM86" s="138"/>
      <c r="TJN86" s="138"/>
      <c r="TJO86" s="138"/>
      <c r="TJP86" s="138"/>
      <c r="TJQ86" s="138"/>
      <c r="TJR86" s="138"/>
      <c r="TJS86" s="138"/>
      <c r="TJT86" s="138"/>
      <c r="TJU86" s="138"/>
      <c r="TJV86" s="138"/>
      <c r="TJW86" s="138"/>
      <c r="TJX86" s="138"/>
      <c r="TJY86" s="138"/>
      <c r="TJZ86" s="138"/>
      <c r="TKA86" s="138"/>
      <c r="TKB86" s="138"/>
      <c r="TKC86" s="138"/>
      <c r="TKD86" s="138"/>
      <c r="TKE86" s="138"/>
      <c r="TKF86" s="138"/>
      <c r="TKG86" s="138"/>
      <c r="TKH86" s="138"/>
      <c r="TKI86" s="138"/>
      <c r="TKJ86" s="138"/>
      <c r="TKK86" s="138"/>
      <c r="TKL86" s="138"/>
      <c r="TKM86" s="138"/>
      <c r="TKN86" s="138"/>
      <c r="TKO86" s="138"/>
      <c r="TKP86" s="138"/>
      <c r="TKQ86" s="138"/>
      <c r="TKR86" s="138"/>
      <c r="TKS86" s="138"/>
      <c r="TKT86" s="138"/>
      <c r="TKU86" s="138"/>
      <c r="TKV86" s="138"/>
      <c r="TKW86" s="138"/>
      <c r="TKX86" s="138"/>
      <c r="TKY86" s="138"/>
      <c r="TKZ86" s="138"/>
      <c r="TLA86" s="138"/>
      <c r="TLB86" s="138"/>
      <c r="TLC86" s="138"/>
      <c r="TLD86" s="138"/>
      <c r="TLE86" s="138"/>
      <c r="TLF86" s="138"/>
      <c r="TLG86" s="138"/>
      <c r="TLH86" s="138"/>
      <c r="TLI86" s="138"/>
      <c r="TLJ86" s="138"/>
      <c r="TLK86" s="138"/>
      <c r="TLL86" s="138"/>
      <c r="TLM86" s="138"/>
      <c r="TLN86" s="138"/>
      <c r="TLO86" s="138"/>
      <c r="TLP86" s="138"/>
      <c r="TLQ86" s="138"/>
      <c r="TLR86" s="138"/>
      <c r="TLS86" s="138"/>
      <c r="TLT86" s="138"/>
      <c r="TLU86" s="138"/>
      <c r="TLV86" s="138"/>
      <c r="TLW86" s="138"/>
      <c r="TLX86" s="138"/>
      <c r="TLY86" s="138"/>
      <c r="TLZ86" s="138"/>
      <c r="TMA86" s="138"/>
      <c r="TMB86" s="138"/>
      <c r="TMC86" s="138"/>
      <c r="TMD86" s="138"/>
      <c r="TME86" s="138"/>
      <c r="TMF86" s="138"/>
      <c r="TMG86" s="138"/>
      <c r="TMH86" s="138"/>
      <c r="TMI86" s="138"/>
      <c r="TMJ86" s="138"/>
      <c r="TMK86" s="138"/>
      <c r="TML86" s="138"/>
      <c r="TMM86" s="138"/>
      <c r="TMN86" s="138"/>
      <c r="TMO86" s="138"/>
      <c r="TMP86" s="138"/>
      <c r="TMQ86" s="138"/>
      <c r="TMR86" s="138"/>
      <c r="TMS86" s="138"/>
      <c r="TMT86" s="138"/>
      <c r="TMU86" s="138"/>
      <c r="TMV86" s="138"/>
      <c r="TMW86" s="138"/>
      <c r="TMX86" s="138"/>
      <c r="TMY86" s="138"/>
      <c r="TMZ86" s="138"/>
      <c r="TNA86" s="138"/>
      <c r="TNB86" s="138"/>
      <c r="TNC86" s="138"/>
      <c r="TND86" s="138"/>
      <c r="TNE86" s="138"/>
      <c r="TNF86" s="138"/>
      <c r="TNG86" s="138"/>
      <c r="TNH86" s="138"/>
      <c r="TNI86" s="138"/>
      <c r="TNJ86" s="138"/>
      <c r="TNK86" s="138"/>
      <c r="TNL86" s="138"/>
      <c r="TNM86" s="138"/>
      <c r="TNN86" s="138"/>
      <c r="TNO86" s="138"/>
      <c r="TNP86" s="138"/>
      <c r="TNQ86" s="138"/>
      <c r="TNR86" s="138"/>
      <c r="TNS86" s="138"/>
      <c r="TNT86" s="138"/>
      <c r="TNU86" s="138"/>
      <c r="TNV86" s="138"/>
      <c r="TNW86" s="138"/>
      <c r="TNX86" s="138"/>
      <c r="TNY86" s="138"/>
      <c r="TNZ86" s="138"/>
      <c r="TOA86" s="138"/>
      <c r="TOB86" s="138"/>
      <c r="TOC86" s="138"/>
      <c r="TOD86" s="138"/>
      <c r="TOE86" s="138"/>
      <c r="TOF86" s="138"/>
      <c r="TOG86" s="138"/>
      <c r="TOH86" s="138"/>
      <c r="TOI86" s="138"/>
      <c r="TOJ86" s="138"/>
      <c r="TOK86" s="138"/>
      <c r="TOL86" s="138"/>
      <c r="TOM86" s="138"/>
      <c r="TON86" s="138"/>
      <c r="TOO86" s="138"/>
      <c r="TOP86" s="138"/>
      <c r="TOQ86" s="138"/>
      <c r="TOR86" s="138"/>
      <c r="TOS86" s="138"/>
      <c r="TOT86" s="138"/>
      <c r="TOU86" s="138"/>
      <c r="TOV86" s="138"/>
      <c r="TOW86" s="138"/>
      <c r="TOX86" s="138"/>
      <c r="TOY86" s="138"/>
      <c r="TOZ86" s="138"/>
      <c r="TPA86" s="138"/>
      <c r="TPB86" s="138"/>
      <c r="TPC86" s="138"/>
      <c r="TPD86" s="138"/>
      <c r="TPE86" s="138"/>
      <c r="TPF86" s="138"/>
      <c r="TPG86" s="138"/>
      <c r="TPH86" s="138"/>
      <c r="TPI86" s="138"/>
      <c r="TPJ86" s="138"/>
      <c r="TPK86" s="138"/>
      <c r="TPL86" s="138"/>
      <c r="TPM86" s="138"/>
      <c r="TPN86" s="138"/>
      <c r="TPO86" s="138"/>
      <c r="TPP86" s="138"/>
      <c r="TPQ86" s="138"/>
      <c r="TPR86" s="138"/>
      <c r="TPS86" s="138"/>
      <c r="TPT86" s="138"/>
      <c r="TPU86" s="138"/>
      <c r="TPV86" s="138"/>
      <c r="TPW86" s="138"/>
      <c r="TPX86" s="138"/>
      <c r="TPY86" s="138"/>
      <c r="TPZ86" s="138"/>
      <c r="TQA86" s="138"/>
      <c r="TQB86" s="138"/>
      <c r="TQC86" s="138"/>
      <c r="TQD86" s="138"/>
      <c r="TQE86" s="138"/>
      <c r="TQF86" s="138"/>
      <c r="TQG86" s="138"/>
      <c r="TQH86" s="138"/>
      <c r="TQI86" s="138"/>
      <c r="TQJ86" s="138"/>
      <c r="TQK86" s="138"/>
      <c r="TQL86" s="138"/>
      <c r="TQM86" s="138"/>
      <c r="TQN86" s="138"/>
      <c r="TQO86" s="138"/>
      <c r="TQP86" s="138"/>
      <c r="TQQ86" s="138"/>
      <c r="TQR86" s="138"/>
      <c r="TQS86" s="138"/>
      <c r="TQT86" s="138"/>
      <c r="TQU86" s="138"/>
      <c r="TQV86" s="138"/>
      <c r="TQW86" s="138"/>
      <c r="TQX86" s="138"/>
      <c r="TQY86" s="138"/>
      <c r="TQZ86" s="138"/>
      <c r="TRA86" s="138"/>
      <c r="TRB86" s="138"/>
      <c r="TRC86" s="138"/>
      <c r="TRD86" s="138"/>
      <c r="TRE86" s="138"/>
      <c r="TRF86" s="138"/>
      <c r="TRG86" s="138"/>
      <c r="TRH86" s="138"/>
      <c r="TRI86" s="138"/>
      <c r="TRJ86" s="138"/>
      <c r="TRK86" s="138"/>
      <c r="TRL86" s="138"/>
      <c r="TRM86" s="138"/>
      <c r="TRN86" s="138"/>
      <c r="TRO86" s="138"/>
      <c r="TRP86" s="138"/>
      <c r="TRQ86" s="138"/>
      <c r="TRR86" s="138"/>
      <c r="TRS86" s="138"/>
      <c r="TRT86" s="138"/>
      <c r="TRU86" s="138"/>
      <c r="TRV86" s="138"/>
      <c r="TRW86" s="138"/>
      <c r="TRX86" s="138"/>
      <c r="TRY86" s="138"/>
      <c r="TRZ86" s="138"/>
      <c r="TSA86" s="138"/>
      <c r="TSB86" s="138"/>
      <c r="TSC86" s="138"/>
      <c r="TSD86" s="138"/>
      <c r="TSE86" s="138"/>
      <c r="TSF86" s="138"/>
      <c r="TSG86" s="138"/>
      <c r="TSH86" s="138"/>
      <c r="TSI86" s="138"/>
      <c r="TSJ86" s="138"/>
      <c r="TSK86" s="138"/>
      <c r="TSL86" s="138"/>
      <c r="TSM86" s="138"/>
      <c r="TSN86" s="138"/>
      <c r="TSO86" s="138"/>
      <c r="TSP86" s="138"/>
      <c r="TSQ86" s="138"/>
      <c r="TSR86" s="138"/>
      <c r="TSS86" s="138"/>
      <c r="TST86" s="138"/>
      <c r="TSU86" s="138"/>
      <c r="TSV86" s="138"/>
      <c r="TSW86" s="138"/>
      <c r="TSX86" s="138"/>
      <c r="TSY86" s="138"/>
      <c r="TSZ86" s="138"/>
      <c r="TTA86" s="138"/>
      <c r="TTB86" s="138"/>
      <c r="TTC86" s="138"/>
      <c r="TTD86" s="138"/>
      <c r="TTE86" s="138"/>
      <c r="TTF86" s="138"/>
      <c r="TTG86" s="138"/>
      <c r="TTH86" s="138"/>
      <c r="TTI86" s="138"/>
      <c r="TTJ86" s="138"/>
      <c r="TTK86" s="138"/>
      <c r="TTL86" s="138"/>
      <c r="TTM86" s="138"/>
      <c r="TTN86" s="138"/>
      <c r="TTO86" s="138"/>
      <c r="TTP86" s="138"/>
      <c r="TTQ86" s="138"/>
      <c r="TTR86" s="138"/>
      <c r="TTS86" s="138"/>
      <c r="TTT86" s="138"/>
      <c r="TTU86" s="138"/>
      <c r="TTV86" s="138"/>
      <c r="TTW86" s="138"/>
      <c r="TTX86" s="138"/>
      <c r="TTY86" s="138"/>
      <c r="TTZ86" s="138"/>
      <c r="TUA86" s="138"/>
      <c r="TUB86" s="138"/>
      <c r="TUC86" s="138"/>
      <c r="TUD86" s="138"/>
      <c r="TUE86" s="138"/>
      <c r="TUF86" s="138"/>
      <c r="TUG86" s="138"/>
      <c r="TUH86" s="138"/>
      <c r="TUI86" s="138"/>
      <c r="TUJ86" s="138"/>
      <c r="TUK86" s="138"/>
      <c r="TUL86" s="138"/>
      <c r="TUM86" s="138"/>
      <c r="TUN86" s="138"/>
      <c r="TUO86" s="138"/>
      <c r="TUP86" s="138"/>
      <c r="TUQ86" s="138"/>
      <c r="TUR86" s="138"/>
      <c r="TUS86" s="138"/>
      <c r="TUT86" s="138"/>
      <c r="TUU86" s="138"/>
      <c r="TUV86" s="138"/>
      <c r="TUW86" s="138"/>
      <c r="TUX86" s="138"/>
      <c r="TUY86" s="138"/>
      <c r="TUZ86" s="138"/>
      <c r="TVA86" s="138"/>
      <c r="TVB86" s="138"/>
      <c r="TVC86" s="138"/>
      <c r="TVD86" s="138"/>
      <c r="TVE86" s="138"/>
      <c r="TVF86" s="138"/>
      <c r="TVG86" s="138"/>
      <c r="TVH86" s="138"/>
      <c r="TVI86" s="138"/>
      <c r="TVJ86" s="138"/>
      <c r="TVK86" s="138"/>
      <c r="TVL86" s="138"/>
      <c r="TVM86" s="138"/>
      <c r="TVN86" s="138"/>
      <c r="TVO86" s="138"/>
      <c r="TVP86" s="138"/>
      <c r="TVQ86" s="138"/>
      <c r="TVR86" s="138"/>
      <c r="TVS86" s="138"/>
      <c r="TVT86" s="138"/>
      <c r="TVU86" s="138"/>
      <c r="TVV86" s="138"/>
      <c r="TVW86" s="138"/>
      <c r="TVX86" s="138"/>
      <c r="TVY86" s="138"/>
      <c r="TVZ86" s="138"/>
      <c r="TWA86" s="138"/>
      <c r="TWB86" s="138"/>
      <c r="TWC86" s="138"/>
      <c r="TWD86" s="138"/>
      <c r="TWE86" s="138"/>
      <c r="TWF86" s="138"/>
      <c r="TWG86" s="138"/>
      <c r="TWH86" s="138"/>
      <c r="TWI86" s="138"/>
      <c r="TWJ86" s="138"/>
      <c r="TWK86" s="138"/>
      <c r="TWL86" s="138"/>
      <c r="TWM86" s="138"/>
      <c r="TWN86" s="138"/>
      <c r="TWO86" s="138"/>
      <c r="TWP86" s="138"/>
      <c r="TWQ86" s="138"/>
      <c r="TWR86" s="138"/>
      <c r="TWS86" s="138"/>
      <c r="TWT86" s="138"/>
      <c r="TWU86" s="138"/>
      <c r="TWV86" s="138"/>
      <c r="TWW86" s="138"/>
      <c r="TWX86" s="138"/>
      <c r="TWY86" s="138"/>
      <c r="TWZ86" s="138"/>
      <c r="TXA86" s="138"/>
      <c r="TXB86" s="138"/>
      <c r="TXC86" s="138"/>
      <c r="TXD86" s="138"/>
      <c r="TXE86" s="138"/>
      <c r="TXF86" s="138"/>
      <c r="TXG86" s="138"/>
      <c r="TXH86" s="138"/>
      <c r="TXI86" s="138"/>
      <c r="TXJ86" s="138"/>
      <c r="TXK86" s="138"/>
      <c r="TXL86" s="138"/>
      <c r="TXM86" s="138"/>
      <c r="TXN86" s="138"/>
      <c r="TXO86" s="138"/>
      <c r="TXP86" s="138"/>
      <c r="TXQ86" s="138"/>
      <c r="TXR86" s="138"/>
      <c r="TXS86" s="138"/>
      <c r="TXT86" s="138"/>
      <c r="TXU86" s="138"/>
      <c r="TXV86" s="138"/>
      <c r="TXW86" s="138"/>
      <c r="TXX86" s="138"/>
      <c r="TXY86" s="138"/>
      <c r="TXZ86" s="138"/>
      <c r="TYA86" s="138"/>
      <c r="TYB86" s="138"/>
      <c r="TYC86" s="138"/>
      <c r="TYD86" s="138"/>
      <c r="TYE86" s="138"/>
      <c r="TYF86" s="138"/>
      <c r="TYG86" s="138"/>
      <c r="TYH86" s="138"/>
      <c r="TYI86" s="138"/>
      <c r="TYJ86" s="138"/>
      <c r="TYK86" s="138"/>
      <c r="TYL86" s="138"/>
      <c r="TYM86" s="138"/>
      <c r="TYN86" s="138"/>
      <c r="TYO86" s="138"/>
      <c r="TYP86" s="138"/>
      <c r="TYQ86" s="138"/>
      <c r="TYR86" s="138"/>
      <c r="TYS86" s="138"/>
      <c r="TYT86" s="138"/>
      <c r="TYU86" s="138"/>
      <c r="TYV86" s="138"/>
      <c r="TYW86" s="138"/>
      <c r="TYX86" s="138"/>
      <c r="TYY86" s="138"/>
      <c r="TYZ86" s="138"/>
      <c r="TZA86" s="138"/>
      <c r="TZB86" s="138"/>
      <c r="TZC86" s="138"/>
      <c r="TZD86" s="138"/>
      <c r="TZE86" s="138"/>
      <c r="TZF86" s="138"/>
      <c r="TZG86" s="138"/>
      <c r="TZH86" s="138"/>
      <c r="TZI86" s="138"/>
      <c r="TZJ86" s="138"/>
      <c r="TZK86" s="138"/>
      <c r="TZL86" s="138"/>
      <c r="TZM86" s="138"/>
      <c r="TZN86" s="138"/>
      <c r="TZO86" s="138"/>
      <c r="TZP86" s="138"/>
      <c r="TZQ86" s="138"/>
      <c r="TZR86" s="138"/>
      <c r="TZS86" s="138"/>
      <c r="TZT86" s="138"/>
      <c r="TZU86" s="138"/>
      <c r="TZV86" s="138"/>
      <c r="TZW86" s="138"/>
      <c r="TZX86" s="138"/>
      <c r="TZY86" s="138"/>
      <c r="TZZ86" s="138"/>
      <c r="UAA86" s="138"/>
      <c r="UAB86" s="138"/>
      <c r="UAC86" s="138"/>
      <c r="UAD86" s="138"/>
      <c r="UAE86" s="138"/>
      <c r="UAF86" s="138"/>
      <c r="UAG86" s="138"/>
      <c r="UAH86" s="138"/>
      <c r="UAI86" s="138"/>
      <c r="UAJ86" s="138"/>
      <c r="UAK86" s="138"/>
      <c r="UAL86" s="138"/>
      <c r="UAM86" s="138"/>
      <c r="UAN86" s="138"/>
      <c r="UAO86" s="138"/>
      <c r="UAP86" s="138"/>
      <c r="UAQ86" s="138"/>
      <c r="UAR86" s="138"/>
      <c r="UAS86" s="138"/>
      <c r="UAT86" s="138"/>
      <c r="UAU86" s="138"/>
      <c r="UAV86" s="138"/>
      <c r="UAW86" s="138"/>
      <c r="UAX86" s="138"/>
      <c r="UAY86" s="138"/>
      <c r="UAZ86" s="138"/>
      <c r="UBA86" s="138"/>
      <c r="UBB86" s="138"/>
      <c r="UBC86" s="138"/>
      <c r="UBD86" s="138"/>
      <c r="UBE86" s="138"/>
      <c r="UBF86" s="138"/>
      <c r="UBG86" s="138"/>
      <c r="UBH86" s="138"/>
      <c r="UBI86" s="138"/>
      <c r="UBJ86" s="138"/>
      <c r="UBK86" s="138"/>
      <c r="UBL86" s="138"/>
      <c r="UBM86" s="138"/>
      <c r="UBN86" s="138"/>
      <c r="UBO86" s="138"/>
      <c r="UBP86" s="138"/>
      <c r="UBQ86" s="138"/>
      <c r="UBR86" s="138"/>
      <c r="UBS86" s="138"/>
      <c r="UBT86" s="138"/>
      <c r="UBU86" s="138"/>
      <c r="UBV86" s="138"/>
      <c r="UBW86" s="138"/>
      <c r="UBX86" s="138"/>
      <c r="UBY86" s="138"/>
      <c r="UBZ86" s="138"/>
      <c r="UCA86" s="138"/>
      <c r="UCB86" s="138"/>
      <c r="UCC86" s="138"/>
      <c r="UCD86" s="138"/>
      <c r="UCE86" s="138"/>
      <c r="UCF86" s="138"/>
      <c r="UCG86" s="138"/>
      <c r="UCH86" s="138"/>
      <c r="UCI86" s="138"/>
      <c r="UCJ86" s="138"/>
      <c r="UCK86" s="138"/>
      <c r="UCL86" s="138"/>
      <c r="UCM86" s="138"/>
      <c r="UCN86" s="138"/>
      <c r="UCO86" s="138"/>
      <c r="UCP86" s="138"/>
      <c r="UCQ86" s="138"/>
      <c r="UCR86" s="138"/>
      <c r="UCS86" s="138"/>
      <c r="UCT86" s="138"/>
      <c r="UCU86" s="138"/>
      <c r="UCV86" s="138"/>
      <c r="UCW86" s="138"/>
      <c r="UCX86" s="138"/>
      <c r="UCY86" s="138"/>
      <c r="UCZ86" s="138"/>
      <c r="UDA86" s="138"/>
      <c r="UDB86" s="138"/>
      <c r="UDC86" s="138"/>
      <c r="UDD86" s="138"/>
      <c r="UDE86" s="138"/>
      <c r="UDF86" s="138"/>
      <c r="UDG86" s="138"/>
      <c r="UDH86" s="138"/>
      <c r="UDI86" s="138"/>
      <c r="UDJ86" s="138"/>
      <c r="UDK86" s="138"/>
      <c r="UDL86" s="138"/>
      <c r="UDM86" s="138"/>
      <c r="UDN86" s="138"/>
      <c r="UDO86" s="138"/>
      <c r="UDP86" s="138"/>
      <c r="UDQ86" s="138"/>
      <c r="UDR86" s="138"/>
      <c r="UDS86" s="138"/>
      <c r="UDT86" s="138"/>
      <c r="UDU86" s="138"/>
      <c r="UDV86" s="138"/>
      <c r="UDW86" s="138"/>
      <c r="UDX86" s="138"/>
      <c r="UDY86" s="138"/>
      <c r="UDZ86" s="138"/>
      <c r="UEA86" s="138"/>
      <c r="UEB86" s="138"/>
      <c r="UEC86" s="138"/>
      <c r="UED86" s="138"/>
      <c r="UEE86" s="138"/>
      <c r="UEF86" s="138"/>
      <c r="UEG86" s="138"/>
      <c r="UEH86" s="138"/>
      <c r="UEI86" s="138"/>
      <c r="UEJ86" s="138"/>
      <c r="UEK86" s="138"/>
      <c r="UEL86" s="138"/>
      <c r="UEM86" s="138"/>
      <c r="UEN86" s="138"/>
      <c r="UEO86" s="138"/>
      <c r="UEP86" s="138"/>
      <c r="UEQ86" s="138"/>
      <c r="UER86" s="138"/>
      <c r="UES86" s="138"/>
      <c r="UET86" s="138"/>
      <c r="UEU86" s="138"/>
      <c r="UEV86" s="138"/>
      <c r="UEW86" s="138"/>
      <c r="UEX86" s="138"/>
      <c r="UEY86" s="138"/>
      <c r="UEZ86" s="138"/>
      <c r="UFA86" s="138"/>
      <c r="UFB86" s="138"/>
      <c r="UFC86" s="138"/>
      <c r="UFD86" s="138"/>
      <c r="UFE86" s="138"/>
      <c r="UFF86" s="138"/>
      <c r="UFG86" s="138"/>
      <c r="UFH86" s="138"/>
      <c r="UFI86" s="138"/>
      <c r="UFJ86" s="138"/>
      <c r="UFK86" s="138"/>
      <c r="UFL86" s="138"/>
      <c r="UFM86" s="138"/>
      <c r="UFN86" s="138"/>
      <c r="UFO86" s="138"/>
      <c r="UFP86" s="138"/>
      <c r="UFQ86" s="138"/>
      <c r="UFR86" s="138"/>
      <c r="UFS86" s="138"/>
      <c r="UFT86" s="138"/>
      <c r="UFU86" s="138"/>
      <c r="UFV86" s="138"/>
      <c r="UFW86" s="138"/>
      <c r="UFX86" s="138"/>
      <c r="UFY86" s="138"/>
      <c r="UFZ86" s="138"/>
      <c r="UGA86" s="138"/>
      <c r="UGB86" s="138"/>
      <c r="UGC86" s="138"/>
      <c r="UGD86" s="138"/>
      <c r="UGE86" s="138"/>
      <c r="UGF86" s="138"/>
      <c r="UGG86" s="138"/>
      <c r="UGH86" s="138"/>
      <c r="UGI86" s="138"/>
      <c r="UGJ86" s="138"/>
      <c r="UGK86" s="138"/>
      <c r="UGL86" s="138"/>
      <c r="UGM86" s="138"/>
      <c r="UGN86" s="138"/>
      <c r="UGO86" s="138"/>
      <c r="UGP86" s="138"/>
      <c r="UGQ86" s="138"/>
      <c r="UGR86" s="138"/>
      <c r="UGS86" s="138"/>
      <c r="UGT86" s="138"/>
      <c r="UGU86" s="138"/>
      <c r="UGV86" s="138"/>
      <c r="UGW86" s="138"/>
      <c r="UGX86" s="138"/>
      <c r="UGY86" s="138"/>
      <c r="UGZ86" s="138"/>
      <c r="UHA86" s="138"/>
      <c r="UHB86" s="138"/>
      <c r="UHC86" s="138"/>
      <c r="UHD86" s="138"/>
      <c r="UHE86" s="138"/>
      <c r="UHF86" s="138"/>
      <c r="UHG86" s="138"/>
      <c r="UHH86" s="138"/>
      <c r="UHI86" s="138"/>
      <c r="UHJ86" s="138"/>
      <c r="UHK86" s="138"/>
      <c r="UHL86" s="138"/>
      <c r="UHM86" s="138"/>
      <c r="UHN86" s="138"/>
      <c r="UHO86" s="138"/>
      <c r="UHP86" s="138"/>
      <c r="UHQ86" s="138"/>
      <c r="UHR86" s="138"/>
      <c r="UHS86" s="138"/>
      <c r="UHT86" s="138"/>
      <c r="UHU86" s="138"/>
      <c r="UHV86" s="138"/>
      <c r="UHW86" s="138"/>
      <c r="UHX86" s="138"/>
      <c r="UHY86" s="138"/>
      <c r="UHZ86" s="138"/>
      <c r="UIA86" s="138"/>
      <c r="UIB86" s="138"/>
      <c r="UIC86" s="138"/>
      <c r="UID86" s="138"/>
      <c r="UIE86" s="138"/>
      <c r="UIF86" s="138"/>
      <c r="UIG86" s="138"/>
      <c r="UIH86" s="138"/>
      <c r="UII86" s="138"/>
      <c r="UIJ86" s="138"/>
      <c r="UIK86" s="138"/>
      <c r="UIL86" s="138"/>
      <c r="UIM86" s="138"/>
      <c r="UIN86" s="138"/>
      <c r="UIO86" s="138"/>
      <c r="UIP86" s="138"/>
      <c r="UIQ86" s="138"/>
      <c r="UIR86" s="138"/>
      <c r="UIS86" s="138"/>
      <c r="UIT86" s="138"/>
      <c r="UIU86" s="138"/>
      <c r="UIV86" s="138"/>
      <c r="UIW86" s="138"/>
      <c r="UIX86" s="138"/>
      <c r="UIY86" s="138"/>
      <c r="UIZ86" s="138"/>
      <c r="UJA86" s="138"/>
      <c r="UJB86" s="138"/>
      <c r="UJC86" s="138"/>
      <c r="UJD86" s="138"/>
      <c r="UJE86" s="138"/>
      <c r="UJF86" s="138"/>
      <c r="UJG86" s="138"/>
      <c r="UJH86" s="138"/>
      <c r="UJI86" s="138"/>
      <c r="UJJ86" s="138"/>
      <c r="UJK86" s="138"/>
      <c r="UJL86" s="138"/>
      <c r="UJM86" s="138"/>
      <c r="UJN86" s="138"/>
      <c r="UJO86" s="138"/>
      <c r="UJP86" s="138"/>
      <c r="UJQ86" s="138"/>
      <c r="UJR86" s="138"/>
      <c r="UJS86" s="138"/>
      <c r="UJT86" s="138"/>
      <c r="UJU86" s="138"/>
      <c r="UJV86" s="138"/>
      <c r="UJW86" s="138"/>
      <c r="UJX86" s="138"/>
      <c r="UJY86" s="138"/>
      <c r="UJZ86" s="138"/>
      <c r="UKA86" s="138"/>
      <c r="UKB86" s="138"/>
      <c r="UKC86" s="138"/>
      <c r="UKD86" s="138"/>
      <c r="UKE86" s="138"/>
      <c r="UKF86" s="138"/>
      <c r="UKG86" s="138"/>
      <c r="UKH86" s="138"/>
      <c r="UKI86" s="138"/>
      <c r="UKJ86" s="138"/>
      <c r="UKK86" s="138"/>
      <c r="UKL86" s="138"/>
      <c r="UKM86" s="138"/>
      <c r="UKN86" s="138"/>
      <c r="UKO86" s="138"/>
      <c r="UKP86" s="138"/>
      <c r="UKQ86" s="138"/>
      <c r="UKR86" s="138"/>
      <c r="UKS86" s="138"/>
      <c r="UKT86" s="138"/>
      <c r="UKU86" s="138"/>
      <c r="UKV86" s="138"/>
      <c r="UKW86" s="138"/>
      <c r="UKX86" s="138"/>
      <c r="UKY86" s="138"/>
      <c r="UKZ86" s="138"/>
      <c r="ULA86" s="138"/>
      <c r="ULB86" s="138"/>
      <c r="ULC86" s="138"/>
      <c r="ULD86" s="138"/>
      <c r="ULE86" s="138"/>
      <c r="ULF86" s="138"/>
      <c r="ULG86" s="138"/>
      <c r="ULH86" s="138"/>
      <c r="ULI86" s="138"/>
      <c r="ULJ86" s="138"/>
      <c r="ULK86" s="138"/>
      <c r="ULL86" s="138"/>
      <c r="ULM86" s="138"/>
      <c r="ULN86" s="138"/>
      <c r="ULO86" s="138"/>
      <c r="ULP86" s="138"/>
      <c r="ULQ86" s="138"/>
      <c r="ULR86" s="138"/>
      <c r="ULS86" s="138"/>
      <c r="ULT86" s="138"/>
      <c r="ULU86" s="138"/>
      <c r="ULV86" s="138"/>
      <c r="ULW86" s="138"/>
      <c r="ULX86" s="138"/>
      <c r="ULY86" s="138"/>
      <c r="ULZ86" s="138"/>
      <c r="UMA86" s="138"/>
      <c r="UMB86" s="138"/>
      <c r="UMC86" s="138"/>
      <c r="UMD86" s="138"/>
      <c r="UME86" s="138"/>
      <c r="UMF86" s="138"/>
      <c r="UMG86" s="138"/>
      <c r="UMH86" s="138"/>
      <c r="UMI86" s="138"/>
      <c r="UMJ86" s="138"/>
      <c r="UMK86" s="138"/>
      <c r="UML86" s="138"/>
      <c r="UMM86" s="138"/>
      <c r="UMN86" s="138"/>
      <c r="UMO86" s="138"/>
      <c r="UMP86" s="138"/>
      <c r="UMQ86" s="138"/>
      <c r="UMR86" s="138"/>
      <c r="UMS86" s="138"/>
      <c r="UMT86" s="138"/>
      <c r="UMU86" s="138"/>
      <c r="UMV86" s="138"/>
      <c r="UMW86" s="138"/>
      <c r="UMX86" s="138"/>
      <c r="UMY86" s="138"/>
      <c r="UMZ86" s="138"/>
      <c r="UNA86" s="138"/>
      <c r="UNB86" s="138"/>
      <c r="UNC86" s="138"/>
      <c r="UND86" s="138"/>
      <c r="UNE86" s="138"/>
      <c r="UNF86" s="138"/>
      <c r="UNG86" s="138"/>
      <c r="UNH86" s="138"/>
      <c r="UNI86" s="138"/>
      <c r="UNJ86" s="138"/>
      <c r="UNK86" s="138"/>
      <c r="UNL86" s="138"/>
      <c r="UNM86" s="138"/>
      <c r="UNN86" s="138"/>
      <c r="UNO86" s="138"/>
      <c r="UNP86" s="138"/>
      <c r="UNQ86" s="138"/>
      <c r="UNR86" s="138"/>
      <c r="UNS86" s="138"/>
      <c r="UNT86" s="138"/>
      <c r="UNU86" s="138"/>
      <c r="UNV86" s="138"/>
      <c r="UNW86" s="138"/>
      <c r="UNX86" s="138"/>
      <c r="UNY86" s="138"/>
      <c r="UNZ86" s="138"/>
      <c r="UOA86" s="138"/>
      <c r="UOB86" s="138"/>
      <c r="UOC86" s="138"/>
      <c r="UOD86" s="138"/>
      <c r="UOE86" s="138"/>
      <c r="UOF86" s="138"/>
      <c r="UOG86" s="138"/>
      <c r="UOH86" s="138"/>
      <c r="UOI86" s="138"/>
      <c r="UOJ86" s="138"/>
      <c r="UOK86" s="138"/>
      <c r="UOL86" s="138"/>
      <c r="UOM86" s="138"/>
      <c r="UON86" s="138"/>
      <c r="UOO86" s="138"/>
      <c r="UOP86" s="138"/>
      <c r="UOQ86" s="138"/>
      <c r="UOR86" s="138"/>
      <c r="UOS86" s="138"/>
      <c r="UOT86" s="138"/>
      <c r="UOU86" s="138"/>
      <c r="UOV86" s="138"/>
      <c r="UOW86" s="138"/>
      <c r="UOX86" s="138"/>
      <c r="UOY86" s="138"/>
      <c r="UOZ86" s="138"/>
      <c r="UPA86" s="138"/>
      <c r="UPB86" s="138"/>
      <c r="UPC86" s="138"/>
      <c r="UPD86" s="138"/>
      <c r="UPE86" s="138"/>
      <c r="UPF86" s="138"/>
      <c r="UPG86" s="138"/>
      <c r="UPH86" s="138"/>
      <c r="UPI86" s="138"/>
      <c r="UPJ86" s="138"/>
      <c r="UPK86" s="138"/>
      <c r="UPL86" s="138"/>
      <c r="UPM86" s="138"/>
      <c r="UPN86" s="138"/>
      <c r="UPO86" s="138"/>
      <c r="UPP86" s="138"/>
      <c r="UPQ86" s="138"/>
      <c r="UPR86" s="138"/>
      <c r="UPS86" s="138"/>
      <c r="UPT86" s="138"/>
      <c r="UPU86" s="138"/>
      <c r="UPV86" s="138"/>
      <c r="UPW86" s="138"/>
      <c r="UPX86" s="138"/>
      <c r="UPY86" s="138"/>
      <c r="UPZ86" s="138"/>
      <c r="UQA86" s="138"/>
      <c r="UQB86" s="138"/>
      <c r="UQC86" s="138"/>
      <c r="UQD86" s="138"/>
      <c r="UQE86" s="138"/>
      <c r="UQF86" s="138"/>
      <c r="UQG86" s="138"/>
      <c r="UQH86" s="138"/>
      <c r="UQI86" s="138"/>
      <c r="UQJ86" s="138"/>
      <c r="UQK86" s="138"/>
      <c r="UQL86" s="138"/>
      <c r="UQM86" s="138"/>
      <c r="UQN86" s="138"/>
      <c r="UQO86" s="138"/>
      <c r="UQP86" s="138"/>
      <c r="UQQ86" s="138"/>
      <c r="UQR86" s="138"/>
      <c r="UQS86" s="138"/>
      <c r="UQT86" s="138"/>
      <c r="UQU86" s="138"/>
      <c r="UQV86" s="138"/>
      <c r="UQW86" s="138"/>
      <c r="UQX86" s="138"/>
      <c r="UQY86" s="138"/>
      <c r="UQZ86" s="138"/>
      <c r="URA86" s="138"/>
      <c r="URB86" s="138"/>
      <c r="URC86" s="138"/>
      <c r="URD86" s="138"/>
      <c r="URE86" s="138"/>
      <c r="URF86" s="138"/>
      <c r="URG86" s="138"/>
      <c r="URH86" s="138"/>
      <c r="URI86" s="138"/>
      <c r="URJ86" s="138"/>
      <c r="URK86" s="138"/>
      <c r="URL86" s="138"/>
      <c r="URM86" s="138"/>
      <c r="URN86" s="138"/>
      <c r="URO86" s="138"/>
      <c r="URP86" s="138"/>
      <c r="URQ86" s="138"/>
      <c r="URR86" s="138"/>
      <c r="URS86" s="138"/>
      <c r="URT86" s="138"/>
      <c r="URU86" s="138"/>
      <c r="URV86" s="138"/>
      <c r="URW86" s="138"/>
      <c r="URX86" s="138"/>
      <c r="URY86" s="138"/>
      <c r="URZ86" s="138"/>
      <c r="USA86" s="138"/>
      <c r="USB86" s="138"/>
      <c r="USC86" s="138"/>
      <c r="USD86" s="138"/>
      <c r="USE86" s="138"/>
      <c r="USF86" s="138"/>
      <c r="USG86" s="138"/>
      <c r="USH86" s="138"/>
      <c r="USI86" s="138"/>
      <c r="USJ86" s="138"/>
      <c r="USK86" s="138"/>
      <c r="USL86" s="138"/>
      <c r="USM86" s="138"/>
      <c r="USN86" s="138"/>
      <c r="USO86" s="138"/>
      <c r="USP86" s="138"/>
      <c r="USQ86" s="138"/>
      <c r="USR86" s="138"/>
      <c r="USS86" s="138"/>
      <c r="UST86" s="138"/>
      <c r="USU86" s="138"/>
      <c r="USV86" s="138"/>
      <c r="USW86" s="138"/>
      <c r="USX86" s="138"/>
      <c r="USY86" s="138"/>
      <c r="USZ86" s="138"/>
      <c r="UTA86" s="138"/>
      <c r="UTB86" s="138"/>
      <c r="UTC86" s="138"/>
      <c r="UTD86" s="138"/>
      <c r="UTE86" s="138"/>
      <c r="UTF86" s="138"/>
      <c r="UTG86" s="138"/>
      <c r="UTH86" s="138"/>
      <c r="UTI86" s="138"/>
      <c r="UTJ86" s="138"/>
      <c r="UTK86" s="138"/>
      <c r="UTL86" s="138"/>
      <c r="UTM86" s="138"/>
      <c r="UTN86" s="138"/>
      <c r="UTO86" s="138"/>
      <c r="UTP86" s="138"/>
      <c r="UTQ86" s="138"/>
      <c r="UTR86" s="138"/>
      <c r="UTS86" s="138"/>
      <c r="UTT86" s="138"/>
      <c r="UTU86" s="138"/>
      <c r="UTV86" s="138"/>
      <c r="UTW86" s="138"/>
      <c r="UTX86" s="138"/>
      <c r="UTY86" s="138"/>
      <c r="UTZ86" s="138"/>
      <c r="UUA86" s="138"/>
      <c r="UUB86" s="138"/>
      <c r="UUC86" s="138"/>
      <c r="UUD86" s="138"/>
      <c r="UUE86" s="138"/>
      <c r="UUF86" s="138"/>
      <c r="UUG86" s="138"/>
      <c r="UUH86" s="138"/>
      <c r="UUI86" s="138"/>
      <c r="UUJ86" s="138"/>
      <c r="UUK86" s="138"/>
      <c r="UUL86" s="138"/>
      <c r="UUM86" s="138"/>
      <c r="UUN86" s="138"/>
      <c r="UUO86" s="138"/>
      <c r="UUP86" s="138"/>
      <c r="UUQ86" s="138"/>
      <c r="UUR86" s="138"/>
      <c r="UUS86" s="138"/>
      <c r="UUT86" s="138"/>
      <c r="UUU86" s="138"/>
      <c r="UUV86" s="138"/>
      <c r="UUW86" s="138"/>
      <c r="UUX86" s="138"/>
      <c r="UUY86" s="138"/>
      <c r="UUZ86" s="138"/>
      <c r="UVA86" s="138"/>
      <c r="UVB86" s="138"/>
      <c r="UVC86" s="138"/>
      <c r="UVD86" s="138"/>
      <c r="UVE86" s="138"/>
      <c r="UVF86" s="138"/>
      <c r="UVG86" s="138"/>
      <c r="UVH86" s="138"/>
      <c r="UVI86" s="138"/>
      <c r="UVJ86" s="138"/>
      <c r="UVK86" s="138"/>
      <c r="UVL86" s="138"/>
      <c r="UVM86" s="138"/>
      <c r="UVN86" s="138"/>
      <c r="UVO86" s="138"/>
      <c r="UVP86" s="138"/>
      <c r="UVQ86" s="138"/>
      <c r="UVR86" s="138"/>
      <c r="UVS86" s="138"/>
      <c r="UVT86" s="138"/>
      <c r="UVU86" s="138"/>
      <c r="UVV86" s="138"/>
      <c r="UVW86" s="138"/>
      <c r="UVX86" s="138"/>
      <c r="UVY86" s="138"/>
      <c r="UVZ86" s="138"/>
      <c r="UWA86" s="138"/>
      <c r="UWB86" s="138"/>
      <c r="UWC86" s="138"/>
      <c r="UWD86" s="138"/>
      <c r="UWE86" s="138"/>
      <c r="UWF86" s="138"/>
      <c r="UWG86" s="138"/>
      <c r="UWH86" s="138"/>
      <c r="UWI86" s="138"/>
      <c r="UWJ86" s="138"/>
      <c r="UWK86" s="138"/>
      <c r="UWL86" s="138"/>
      <c r="UWM86" s="138"/>
      <c r="UWN86" s="138"/>
      <c r="UWO86" s="138"/>
      <c r="UWP86" s="138"/>
      <c r="UWQ86" s="138"/>
      <c r="UWR86" s="138"/>
      <c r="UWS86" s="138"/>
      <c r="UWT86" s="138"/>
      <c r="UWU86" s="138"/>
      <c r="UWV86" s="138"/>
      <c r="UWW86" s="138"/>
      <c r="UWX86" s="138"/>
      <c r="UWY86" s="138"/>
      <c r="UWZ86" s="138"/>
      <c r="UXA86" s="138"/>
      <c r="UXB86" s="138"/>
      <c r="UXC86" s="138"/>
      <c r="UXD86" s="138"/>
      <c r="UXE86" s="138"/>
      <c r="UXF86" s="138"/>
      <c r="UXG86" s="138"/>
      <c r="UXH86" s="138"/>
      <c r="UXI86" s="138"/>
      <c r="UXJ86" s="138"/>
      <c r="UXK86" s="138"/>
      <c r="UXL86" s="138"/>
      <c r="UXM86" s="138"/>
      <c r="UXN86" s="138"/>
      <c r="UXO86" s="138"/>
      <c r="UXP86" s="138"/>
      <c r="UXQ86" s="138"/>
      <c r="UXR86" s="138"/>
      <c r="UXS86" s="138"/>
      <c r="UXT86" s="138"/>
      <c r="UXU86" s="138"/>
      <c r="UXV86" s="138"/>
      <c r="UXW86" s="138"/>
      <c r="UXX86" s="138"/>
      <c r="UXY86" s="138"/>
      <c r="UXZ86" s="138"/>
      <c r="UYA86" s="138"/>
      <c r="UYB86" s="138"/>
      <c r="UYC86" s="138"/>
      <c r="UYD86" s="138"/>
      <c r="UYE86" s="138"/>
      <c r="UYF86" s="138"/>
      <c r="UYG86" s="138"/>
      <c r="UYH86" s="138"/>
      <c r="UYI86" s="138"/>
      <c r="UYJ86" s="138"/>
      <c r="UYK86" s="138"/>
      <c r="UYL86" s="138"/>
      <c r="UYM86" s="138"/>
      <c r="UYN86" s="138"/>
      <c r="UYO86" s="138"/>
      <c r="UYP86" s="138"/>
      <c r="UYQ86" s="138"/>
      <c r="UYR86" s="138"/>
      <c r="UYS86" s="138"/>
      <c r="UYT86" s="138"/>
      <c r="UYU86" s="138"/>
      <c r="UYV86" s="138"/>
      <c r="UYW86" s="138"/>
      <c r="UYX86" s="138"/>
      <c r="UYY86" s="138"/>
      <c r="UYZ86" s="138"/>
      <c r="UZA86" s="138"/>
      <c r="UZB86" s="138"/>
      <c r="UZC86" s="138"/>
      <c r="UZD86" s="138"/>
      <c r="UZE86" s="138"/>
      <c r="UZF86" s="138"/>
      <c r="UZG86" s="138"/>
      <c r="UZH86" s="138"/>
      <c r="UZI86" s="138"/>
      <c r="UZJ86" s="138"/>
      <c r="UZK86" s="138"/>
      <c r="UZL86" s="138"/>
      <c r="UZM86" s="138"/>
      <c r="UZN86" s="138"/>
      <c r="UZO86" s="138"/>
      <c r="UZP86" s="138"/>
      <c r="UZQ86" s="138"/>
      <c r="UZR86" s="138"/>
      <c r="UZS86" s="138"/>
      <c r="UZT86" s="138"/>
      <c r="UZU86" s="138"/>
      <c r="UZV86" s="138"/>
      <c r="UZW86" s="138"/>
      <c r="UZX86" s="138"/>
      <c r="UZY86" s="138"/>
      <c r="UZZ86" s="138"/>
      <c r="VAA86" s="138"/>
      <c r="VAB86" s="138"/>
      <c r="VAC86" s="138"/>
      <c r="VAD86" s="138"/>
      <c r="VAE86" s="138"/>
      <c r="VAF86" s="138"/>
      <c r="VAG86" s="138"/>
      <c r="VAH86" s="138"/>
      <c r="VAI86" s="138"/>
      <c r="VAJ86" s="138"/>
      <c r="VAK86" s="138"/>
      <c r="VAL86" s="138"/>
      <c r="VAM86" s="138"/>
      <c r="VAN86" s="138"/>
      <c r="VAO86" s="138"/>
      <c r="VAP86" s="138"/>
      <c r="VAQ86" s="138"/>
      <c r="VAR86" s="138"/>
      <c r="VAS86" s="138"/>
      <c r="VAT86" s="138"/>
      <c r="VAU86" s="138"/>
      <c r="VAV86" s="138"/>
      <c r="VAW86" s="138"/>
      <c r="VAX86" s="138"/>
      <c r="VAY86" s="138"/>
      <c r="VAZ86" s="138"/>
      <c r="VBA86" s="138"/>
      <c r="VBB86" s="138"/>
      <c r="VBC86" s="138"/>
      <c r="VBD86" s="138"/>
      <c r="VBE86" s="138"/>
      <c r="VBF86" s="138"/>
      <c r="VBG86" s="138"/>
      <c r="VBH86" s="138"/>
      <c r="VBI86" s="138"/>
      <c r="VBJ86" s="138"/>
      <c r="VBK86" s="138"/>
      <c r="VBL86" s="138"/>
      <c r="VBM86" s="138"/>
      <c r="VBN86" s="138"/>
      <c r="VBO86" s="138"/>
      <c r="VBP86" s="138"/>
      <c r="VBQ86" s="138"/>
      <c r="VBR86" s="138"/>
      <c r="VBS86" s="138"/>
      <c r="VBT86" s="138"/>
      <c r="VBU86" s="138"/>
      <c r="VBV86" s="138"/>
      <c r="VBW86" s="138"/>
      <c r="VBX86" s="138"/>
      <c r="VBY86" s="138"/>
      <c r="VBZ86" s="138"/>
      <c r="VCA86" s="138"/>
      <c r="VCB86" s="138"/>
      <c r="VCC86" s="138"/>
      <c r="VCD86" s="138"/>
      <c r="VCE86" s="138"/>
      <c r="VCF86" s="138"/>
      <c r="VCG86" s="138"/>
      <c r="VCH86" s="138"/>
      <c r="VCI86" s="138"/>
      <c r="VCJ86" s="138"/>
      <c r="VCK86" s="138"/>
      <c r="VCL86" s="138"/>
      <c r="VCM86" s="138"/>
      <c r="VCN86" s="138"/>
      <c r="VCO86" s="138"/>
      <c r="VCP86" s="138"/>
      <c r="VCQ86" s="138"/>
      <c r="VCR86" s="138"/>
      <c r="VCS86" s="138"/>
      <c r="VCT86" s="138"/>
      <c r="VCU86" s="138"/>
      <c r="VCV86" s="138"/>
      <c r="VCW86" s="138"/>
      <c r="VCX86" s="138"/>
      <c r="VCY86" s="138"/>
      <c r="VCZ86" s="138"/>
      <c r="VDA86" s="138"/>
      <c r="VDB86" s="138"/>
      <c r="VDC86" s="138"/>
      <c r="VDD86" s="138"/>
      <c r="VDE86" s="138"/>
      <c r="VDF86" s="138"/>
      <c r="VDG86" s="138"/>
      <c r="VDH86" s="138"/>
      <c r="VDI86" s="138"/>
      <c r="VDJ86" s="138"/>
      <c r="VDK86" s="138"/>
      <c r="VDL86" s="138"/>
      <c r="VDM86" s="138"/>
      <c r="VDN86" s="138"/>
      <c r="VDO86" s="138"/>
      <c r="VDP86" s="138"/>
      <c r="VDQ86" s="138"/>
      <c r="VDR86" s="138"/>
      <c r="VDS86" s="138"/>
      <c r="VDT86" s="138"/>
      <c r="VDU86" s="138"/>
      <c r="VDV86" s="138"/>
      <c r="VDW86" s="138"/>
      <c r="VDX86" s="138"/>
      <c r="VDY86" s="138"/>
      <c r="VDZ86" s="138"/>
      <c r="VEA86" s="138"/>
      <c r="VEB86" s="138"/>
      <c r="VEC86" s="138"/>
      <c r="VED86" s="138"/>
      <c r="VEE86" s="138"/>
      <c r="VEF86" s="138"/>
      <c r="VEG86" s="138"/>
      <c r="VEH86" s="138"/>
      <c r="VEI86" s="138"/>
      <c r="VEJ86" s="138"/>
      <c r="VEK86" s="138"/>
      <c r="VEL86" s="138"/>
      <c r="VEM86" s="138"/>
      <c r="VEN86" s="138"/>
      <c r="VEO86" s="138"/>
      <c r="VEP86" s="138"/>
      <c r="VEQ86" s="138"/>
      <c r="VER86" s="138"/>
      <c r="VES86" s="138"/>
      <c r="VET86" s="138"/>
      <c r="VEU86" s="138"/>
      <c r="VEV86" s="138"/>
      <c r="VEW86" s="138"/>
      <c r="VEX86" s="138"/>
      <c r="VEY86" s="138"/>
      <c r="VEZ86" s="138"/>
      <c r="VFA86" s="138"/>
      <c r="VFB86" s="138"/>
      <c r="VFC86" s="138"/>
      <c r="VFD86" s="138"/>
      <c r="VFE86" s="138"/>
      <c r="VFF86" s="138"/>
      <c r="VFG86" s="138"/>
      <c r="VFH86" s="138"/>
      <c r="VFI86" s="138"/>
      <c r="VFJ86" s="138"/>
      <c r="VFK86" s="138"/>
      <c r="VFL86" s="138"/>
      <c r="VFM86" s="138"/>
      <c r="VFN86" s="138"/>
      <c r="VFO86" s="138"/>
      <c r="VFP86" s="138"/>
      <c r="VFQ86" s="138"/>
      <c r="VFR86" s="138"/>
      <c r="VFS86" s="138"/>
      <c r="VFT86" s="138"/>
      <c r="VFU86" s="138"/>
      <c r="VFV86" s="138"/>
      <c r="VFW86" s="138"/>
      <c r="VFX86" s="138"/>
      <c r="VFY86" s="138"/>
      <c r="VFZ86" s="138"/>
      <c r="VGA86" s="138"/>
      <c r="VGB86" s="138"/>
      <c r="VGC86" s="138"/>
      <c r="VGD86" s="138"/>
      <c r="VGE86" s="138"/>
      <c r="VGF86" s="138"/>
      <c r="VGG86" s="138"/>
      <c r="VGH86" s="138"/>
      <c r="VGI86" s="138"/>
      <c r="VGJ86" s="138"/>
      <c r="VGK86" s="138"/>
      <c r="VGL86" s="138"/>
      <c r="VGM86" s="138"/>
      <c r="VGN86" s="138"/>
      <c r="VGO86" s="138"/>
      <c r="VGP86" s="138"/>
      <c r="VGQ86" s="138"/>
      <c r="VGR86" s="138"/>
      <c r="VGS86" s="138"/>
      <c r="VGT86" s="138"/>
      <c r="VGU86" s="138"/>
      <c r="VGV86" s="138"/>
      <c r="VGW86" s="138"/>
      <c r="VGX86" s="138"/>
      <c r="VGY86" s="138"/>
      <c r="VGZ86" s="138"/>
      <c r="VHA86" s="138"/>
      <c r="VHB86" s="138"/>
      <c r="VHC86" s="138"/>
      <c r="VHD86" s="138"/>
      <c r="VHE86" s="138"/>
      <c r="VHF86" s="138"/>
      <c r="VHG86" s="138"/>
      <c r="VHH86" s="138"/>
      <c r="VHI86" s="138"/>
      <c r="VHJ86" s="138"/>
      <c r="VHK86" s="138"/>
      <c r="VHL86" s="138"/>
      <c r="VHM86" s="138"/>
      <c r="VHN86" s="138"/>
      <c r="VHO86" s="138"/>
      <c r="VHP86" s="138"/>
      <c r="VHQ86" s="138"/>
      <c r="VHR86" s="138"/>
      <c r="VHS86" s="138"/>
      <c r="VHT86" s="138"/>
      <c r="VHU86" s="138"/>
      <c r="VHV86" s="138"/>
      <c r="VHW86" s="138"/>
      <c r="VHX86" s="138"/>
      <c r="VHY86" s="138"/>
      <c r="VHZ86" s="138"/>
      <c r="VIA86" s="138"/>
      <c r="VIB86" s="138"/>
      <c r="VIC86" s="138"/>
      <c r="VID86" s="138"/>
      <c r="VIE86" s="138"/>
      <c r="VIF86" s="138"/>
      <c r="VIG86" s="138"/>
      <c r="VIH86" s="138"/>
      <c r="VII86" s="138"/>
      <c r="VIJ86" s="138"/>
      <c r="VIK86" s="138"/>
      <c r="VIL86" s="138"/>
      <c r="VIM86" s="138"/>
      <c r="VIN86" s="138"/>
      <c r="VIO86" s="138"/>
      <c r="VIP86" s="138"/>
      <c r="VIQ86" s="138"/>
      <c r="VIR86" s="138"/>
      <c r="VIS86" s="138"/>
      <c r="VIT86" s="138"/>
      <c r="VIU86" s="138"/>
      <c r="VIV86" s="138"/>
      <c r="VIW86" s="138"/>
      <c r="VIX86" s="138"/>
      <c r="VIY86" s="138"/>
      <c r="VIZ86" s="138"/>
      <c r="VJA86" s="138"/>
      <c r="VJB86" s="138"/>
      <c r="VJC86" s="138"/>
      <c r="VJD86" s="138"/>
      <c r="VJE86" s="138"/>
      <c r="VJF86" s="138"/>
      <c r="VJG86" s="138"/>
      <c r="VJH86" s="138"/>
      <c r="VJI86" s="138"/>
      <c r="VJJ86" s="138"/>
      <c r="VJK86" s="138"/>
      <c r="VJL86" s="138"/>
      <c r="VJM86" s="138"/>
      <c r="VJN86" s="138"/>
      <c r="VJO86" s="138"/>
      <c r="VJP86" s="138"/>
      <c r="VJQ86" s="138"/>
      <c r="VJR86" s="138"/>
      <c r="VJS86" s="138"/>
      <c r="VJT86" s="138"/>
      <c r="VJU86" s="138"/>
      <c r="VJV86" s="138"/>
      <c r="VJW86" s="138"/>
      <c r="VJX86" s="138"/>
      <c r="VJY86" s="138"/>
      <c r="VJZ86" s="138"/>
      <c r="VKA86" s="138"/>
      <c r="VKB86" s="138"/>
      <c r="VKC86" s="138"/>
      <c r="VKD86" s="138"/>
      <c r="VKE86" s="138"/>
      <c r="VKF86" s="138"/>
      <c r="VKG86" s="138"/>
      <c r="VKH86" s="138"/>
      <c r="VKI86" s="138"/>
      <c r="VKJ86" s="138"/>
      <c r="VKK86" s="138"/>
      <c r="VKL86" s="138"/>
      <c r="VKM86" s="138"/>
      <c r="VKN86" s="138"/>
      <c r="VKO86" s="138"/>
      <c r="VKP86" s="138"/>
      <c r="VKQ86" s="138"/>
      <c r="VKR86" s="138"/>
      <c r="VKS86" s="138"/>
      <c r="VKT86" s="138"/>
      <c r="VKU86" s="138"/>
      <c r="VKV86" s="138"/>
      <c r="VKW86" s="138"/>
      <c r="VKX86" s="138"/>
      <c r="VKY86" s="138"/>
      <c r="VKZ86" s="138"/>
      <c r="VLA86" s="138"/>
      <c r="VLB86" s="138"/>
      <c r="VLC86" s="138"/>
      <c r="VLD86" s="138"/>
      <c r="VLE86" s="138"/>
      <c r="VLF86" s="138"/>
      <c r="VLG86" s="138"/>
      <c r="VLH86" s="138"/>
      <c r="VLI86" s="138"/>
      <c r="VLJ86" s="138"/>
      <c r="VLK86" s="138"/>
      <c r="VLL86" s="138"/>
      <c r="VLM86" s="138"/>
      <c r="VLN86" s="138"/>
      <c r="VLO86" s="138"/>
      <c r="VLP86" s="138"/>
      <c r="VLQ86" s="138"/>
      <c r="VLR86" s="138"/>
      <c r="VLS86" s="138"/>
      <c r="VLT86" s="138"/>
      <c r="VLU86" s="138"/>
      <c r="VLV86" s="138"/>
      <c r="VLW86" s="138"/>
      <c r="VLX86" s="138"/>
      <c r="VLY86" s="138"/>
      <c r="VLZ86" s="138"/>
      <c r="VMA86" s="138"/>
      <c r="VMB86" s="138"/>
      <c r="VMC86" s="138"/>
      <c r="VMD86" s="138"/>
      <c r="VME86" s="138"/>
      <c r="VMF86" s="138"/>
      <c r="VMG86" s="138"/>
      <c r="VMH86" s="138"/>
      <c r="VMI86" s="138"/>
      <c r="VMJ86" s="138"/>
      <c r="VMK86" s="138"/>
      <c r="VML86" s="138"/>
      <c r="VMM86" s="138"/>
      <c r="VMN86" s="138"/>
      <c r="VMO86" s="138"/>
      <c r="VMP86" s="138"/>
      <c r="VMQ86" s="138"/>
      <c r="VMR86" s="138"/>
      <c r="VMS86" s="138"/>
      <c r="VMT86" s="138"/>
      <c r="VMU86" s="138"/>
      <c r="VMV86" s="138"/>
      <c r="VMW86" s="138"/>
      <c r="VMX86" s="138"/>
      <c r="VMY86" s="138"/>
      <c r="VMZ86" s="138"/>
      <c r="VNA86" s="138"/>
      <c r="VNB86" s="138"/>
      <c r="VNC86" s="138"/>
      <c r="VND86" s="138"/>
      <c r="VNE86" s="138"/>
      <c r="VNF86" s="138"/>
      <c r="VNG86" s="138"/>
      <c r="VNH86" s="138"/>
      <c r="VNI86" s="138"/>
      <c r="VNJ86" s="138"/>
      <c r="VNK86" s="138"/>
      <c r="VNL86" s="138"/>
      <c r="VNM86" s="138"/>
      <c r="VNN86" s="138"/>
      <c r="VNO86" s="138"/>
      <c r="VNP86" s="138"/>
      <c r="VNQ86" s="138"/>
      <c r="VNR86" s="138"/>
      <c r="VNS86" s="138"/>
      <c r="VNT86" s="138"/>
      <c r="VNU86" s="138"/>
      <c r="VNV86" s="138"/>
      <c r="VNW86" s="138"/>
      <c r="VNX86" s="138"/>
      <c r="VNY86" s="138"/>
      <c r="VNZ86" s="138"/>
      <c r="VOA86" s="138"/>
      <c r="VOB86" s="138"/>
      <c r="VOC86" s="138"/>
      <c r="VOD86" s="138"/>
      <c r="VOE86" s="138"/>
      <c r="VOF86" s="138"/>
      <c r="VOG86" s="138"/>
      <c r="VOH86" s="138"/>
      <c r="VOI86" s="138"/>
      <c r="VOJ86" s="138"/>
      <c r="VOK86" s="138"/>
      <c r="VOL86" s="138"/>
      <c r="VOM86" s="138"/>
      <c r="VON86" s="138"/>
      <c r="VOO86" s="138"/>
      <c r="VOP86" s="138"/>
      <c r="VOQ86" s="138"/>
      <c r="VOR86" s="138"/>
      <c r="VOS86" s="138"/>
      <c r="VOT86" s="138"/>
      <c r="VOU86" s="138"/>
      <c r="VOV86" s="138"/>
      <c r="VOW86" s="138"/>
      <c r="VOX86" s="138"/>
      <c r="VOY86" s="138"/>
      <c r="VOZ86" s="138"/>
      <c r="VPA86" s="138"/>
      <c r="VPB86" s="138"/>
      <c r="VPC86" s="138"/>
      <c r="VPD86" s="138"/>
      <c r="VPE86" s="138"/>
      <c r="VPF86" s="138"/>
      <c r="VPG86" s="138"/>
      <c r="VPH86" s="138"/>
      <c r="VPI86" s="138"/>
      <c r="VPJ86" s="138"/>
      <c r="VPK86" s="138"/>
      <c r="VPL86" s="138"/>
      <c r="VPM86" s="138"/>
      <c r="VPN86" s="138"/>
      <c r="VPO86" s="138"/>
      <c r="VPP86" s="138"/>
      <c r="VPQ86" s="138"/>
      <c r="VPR86" s="138"/>
      <c r="VPS86" s="138"/>
      <c r="VPT86" s="138"/>
      <c r="VPU86" s="138"/>
      <c r="VPV86" s="138"/>
      <c r="VPW86" s="138"/>
      <c r="VPX86" s="138"/>
      <c r="VPY86" s="138"/>
      <c r="VPZ86" s="138"/>
      <c r="VQA86" s="138"/>
      <c r="VQB86" s="138"/>
      <c r="VQC86" s="138"/>
      <c r="VQD86" s="138"/>
      <c r="VQE86" s="138"/>
      <c r="VQF86" s="138"/>
      <c r="VQG86" s="138"/>
      <c r="VQH86" s="138"/>
      <c r="VQI86" s="138"/>
      <c r="VQJ86" s="138"/>
      <c r="VQK86" s="138"/>
      <c r="VQL86" s="138"/>
      <c r="VQM86" s="138"/>
      <c r="VQN86" s="138"/>
      <c r="VQO86" s="138"/>
      <c r="VQP86" s="138"/>
      <c r="VQQ86" s="138"/>
      <c r="VQR86" s="138"/>
      <c r="VQS86" s="138"/>
      <c r="VQT86" s="138"/>
      <c r="VQU86" s="138"/>
      <c r="VQV86" s="138"/>
      <c r="VQW86" s="138"/>
      <c r="VQX86" s="138"/>
      <c r="VQY86" s="138"/>
      <c r="VQZ86" s="138"/>
      <c r="VRA86" s="138"/>
      <c r="VRB86" s="138"/>
      <c r="VRC86" s="138"/>
      <c r="VRD86" s="138"/>
      <c r="VRE86" s="138"/>
      <c r="VRF86" s="138"/>
      <c r="VRG86" s="138"/>
      <c r="VRH86" s="138"/>
      <c r="VRI86" s="138"/>
      <c r="VRJ86" s="138"/>
      <c r="VRK86" s="138"/>
      <c r="VRL86" s="138"/>
      <c r="VRM86" s="138"/>
      <c r="VRN86" s="138"/>
      <c r="VRO86" s="138"/>
      <c r="VRP86" s="138"/>
      <c r="VRQ86" s="138"/>
      <c r="VRR86" s="138"/>
      <c r="VRS86" s="138"/>
      <c r="VRT86" s="138"/>
      <c r="VRU86" s="138"/>
      <c r="VRV86" s="138"/>
      <c r="VRW86" s="138"/>
      <c r="VRX86" s="138"/>
      <c r="VRY86" s="138"/>
      <c r="VRZ86" s="138"/>
      <c r="VSA86" s="138"/>
      <c r="VSB86" s="138"/>
      <c r="VSC86" s="138"/>
      <c r="VSD86" s="138"/>
      <c r="VSE86" s="138"/>
      <c r="VSF86" s="138"/>
      <c r="VSG86" s="138"/>
      <c r="VSH86" s="138"/>
      <c r="VSI86" s="138"/>
      <c r="VSJ86" s="138"/>
      <c r="VSK86" s="138"/>
      <c r="VSL86" s="138"/>
      <c r="VSM86" s="138"/>
      <c r="VSN86" s="138"/>
      <c r="VSO86" s="138"/>
      <c r="VSP86" s="138"/>
      <c r="VSQ86" s="138"/>
      <c r="VSR86" s="138"/>
      <c r="VSS86" s="138"/>
      <c r="VST86" s="138"/>
      <c r="VSU86" s="138"/>
      <c r="VSV86" s="138"/>
      <c r="VSW86" s="138"/>
      <c r="VSX86" s="138"/>
      <c r="VSY86" s="138"/>
      <c r="VSZ86" s="138"/>
      <c r="VTA86" s="138"/>
      <c r="VTB86" s="138"/>
      <c r="VTC86" s="138"/>
      <c r="VTD86" s="138"/>
      <c r="VTE86" s="138"/>
      <c r="VTF86" s="138"/>
      <c r="VTG86" s="138"/>
      <c r="VTH86" s="138"/>
      <c r="VTI86" s="138"/>
      <c r="VTJ86" s="138"/>
      <c r="VTK86" s="138"/>
      <c r="VTL86" s="138"/>
      <c r="VTM86" s="138"/>
      <c r="VTN86" s="138"/>
      <c r="VTO86" s="138"/>
      <c r="VTP86" s="138"/>
      <c r="VTQ86" s="138"/>
      <c r="VTR86" s="138"/>
      <c r="VTS86" s="138"/>
      <c r="VTT86" s="138"/>
      <c r="VTU86" s="138"/>
      <c r="VTV86" s="138"/>
      <c r="VTW86" s="138"/>
      <c r="VTX86" s="138"/>
      <c r="VTY86" s="138"/>
      <c r="VTZ86" s="138"/>
      <c r="VUA86" s="138"/>
      <c r="VUB86" s="138"/>
      <c r="VUC86" s="138"/>
      <c r="VUD86" s="138"/>
      <c r="VUE86" s="138"/>
      <c r="VUF86" s="138"/>
      <c r="VUG86" s="138"/>
      <c r="VUH86" s="138"/>
      <c r="VUI86" s="138"/>
      <c r="VUJ86" s="138"/>
      <c r="VUK86" s="138"/>
      <c r="VUL86" s="138"/>
      <c r="VUM86" s="138"/>
      <c r="VUN86" s="138"/>
      <c r="VUO86" s="138"/>
      <c r="VUP86" s="138"/>
      <c r="VUQ86" s="138"/>
      <c r="VUR86" s="138"/>
      <c r="VUS86" s="138"/>
      <c r="VUT86" s="138"/>
      <c r="VUU86" s="138"/>
      <c r="VUV86" s="138"/>
      <c r="VUW86" s="138"/>
      <c r="VUX86" s="138"/>
      <c r="VUY86" s="138"/>
      <c r="VUZ86" s="138"/>
      <c r="VVA86" s="138"/>
      <c r="VVB86" s="138"/>
      <c r="VVC86" s="138"/>
      <c r="VVD86" s="138"/>
      <c r="VVE86" s="138"/>
      <c r="VVF86" s="138"/>
      <c r="VVG86" s="138"/>
      <c r="VVH86" s="138"/>
      <c r="VVI86" s="138"/>
      <c r="VVJ86" s="138"/>
      <c r="VVK86" s="138"/>
      <c r="VVL86" s="138"/>
      <c r="VVM86" s="138"/>
      <c r="VVN86" s="138"/>
      <c r="VVO86" s="138"/>
      <c r="VVP86" s="138"/>
      <c r="VVQ86" s="138"/>
      <c r="VVR86" s="138"/>
      <c r="VVS86" s="138"/>
      <c r="VVT86" s="138"/>
      <c r="VVU86" s="138"/>
      <c r="VVV86" s="138"/>
      <c r="VVW86" s="138"/>
      <c r="VVX86" s="138"/>
      <c r="VVY86" s="138"/>
      <c r="VVZ86" s="138"/>
      <c r="VWA86" s="138"/>
      <c r="VWB86" s="138"/>
      <c r="VWC86" s="138"/>
      <c r="VWD86" s="138"/>
      <c r="VWE86" s="138"/>
      <c r="VWF86" s="138"/>
      <c r="VWG86" s="138"/>
      <c r="VWH86" s="138"/>
      <c r="VWI86" s="138"/>
      <c r="VWJ86" s="138"/>
      <c r="VWK86" s="138"/>
      <c r="VWL86" s="138"/>
      <c r="VWM86" s="138"/>
      <c r="VWN86" s="138"/>
      <c r="VWO86" s="138"/>
      <c r="VWP86" s="138"/>
      <c r="VWQ86" s="138"/>
      <c r="VWR86" s="138"/>
      <c r="VWS86" s="138"/>
      <c r="VWT86" s="138"/>
      <c r="VWU86" s="138"/>
      <c r="VWV86" s="138"/>
      <c r="VWW86" s="138"/>
      <c r="VWX86" s="138"/>
      <c r="VWY86" s="138"/>
      <c r="VWZ86" s="138"/>
      <c r="VXA86" s="138"/>
      <c r="VXB86" s="138"/>
      <c r="VXC86" s="138"/>
      <c r="VXD86" s="138"/>
      <c r="VXE86" s="138"/>
      <c r="VXF86" s="138"/>
      <c r="VXG86" s="138"/>
      <c r="VXH86" s="138"/>
      <c r="VXI86" s="138"/>
      <c r="VXJ86" s="138"/>
      <c r="VXK86" s="138"/>
      <c r="VXL86" s="138"/>
      <c r="VXM86" s="138"/>
      <c r="VXN86" s="138"/>
      <c r="VXO86" s="138"/>
      <c r="VXP86" s="138"/>
      <c r="VXQ86" s="138"/>
      <c r="VXR86" s="138"/>
      <c r="VXS86" s="138"/>
      <c r="VXT86" s="138"/>
      <c r="VXU86" s="138"/>
      <c r="VXV86" s="138"/>
      <c r="VXW86" s="138"/>
      <c r="VXX86" s="138"/>
      <c r="VXY86" s="138"/>
      <c r="VXZ86" s="138"/>
      <c r="VYA86" s="138"/>
      <c r="VYB86" s="138"/>
      <c r="VYC86" s="138"/>
      <c r="VYD86" s="138"/>
      <c r="VYE86" s="138"/>
      <c r="VYF86" s="138"/>
      <c r="VYG86" s="138"/>
      <c r="VYH86" s="138"/>
      <c r="VYI86" s="138"/>
      <c r="VYJ86" s="138"/>
      <c r="VYK86" s="138"/>
      <c r="VYL86" s="138"/>
      <c r="VYM86" s="138"/>
      <c r="VYN86" s="138"/>
      <c r="VYO86" s="138"/>
      <c r="VYP86" s="138"/>
      <c r="VYQ86" s="138"/>
      <c r="VYR86" s="138"/>
      <c r="VYS86" s="138"/>
      <c r="VYT86" s="138"/>
      <c r="VYU86" s="138"/>
      <c r="VYV86" s="138"/>
      <c r="VYW86" s="138"/>
      <c r="VYX86" s="138"/>
      <c r="VYY86" s="138"/>
      <c r="VYZ86" s="138"/>
      <c r="VZA86" s="138"/>
      <c r="VZB86" s="138"/>
      <c r="VZC86" s="138"/>
      <c r="VZD86" s="138"/>
      <c r="VZE86" s="138"/>
      <c r="VZF86" s="138"/>
      <c r="VZG86" s="138"/>
      <c r="VZH86" s="138"/>
      <c r="VZI86" s="138"/>
      <c r="VZJ86" s="138"/>
      <c r="VZK86" s="138"/>
      <c r="VZL86" s="138"/>
      <c r="VZM86" s="138"/>
      <c r="VZN86" s="138"/>
      <c r="VZO86" s="138"/>
      <c r="VZP86" s="138"/>
      <c r="VZQ86" s="138"/>
      <c r="VZR86" s="138"/>
      <c r="VZS86" s="138"/>
      <c r="VZT86" s="138"/>
      <c r="VZU86" s="138"/>
      <c r="VZV86" s="138"/>
      <c r="VZW86" s="138"/>
      <c r="VZX86" s="138"/>
      <c r="VZY86" s="138"/>
      <c r="VZZ86" s="138"/>
      <c r="WAA86" s="138"/>
      <c r="WAB86" s="138"/>
      <c r="WAC86" s="138"/>
      <c r="WAD86" s="138"/>
      <c r="WAE86" s="138"/>
      <c r="WAF86" s="138"/>
      <c r="WAG86" s="138"/>
      <c r="WAH86" s="138"/>
      <c r="WAI86" s="138"/>
      <c r="WAJ86" s="138"/>
      <c r="WAK86" s="138"/>
      <c r="WAL86" s="138"/>
      <c r="WAM86" s="138"/>
      <c r="WAN86" s="138"/>
      <c r="WAO86" s="138"/>
      <c r="WAP86" s="138"/>
      <c r="WAQ86" s="138"/>
      <c r="WAR86" s="138"/>
      <c r="WAS86" s="138"/>
      <c r="WAT86" s="138"/>
      <c r="WAU86" s="138"/>
      <c r="WAV86" s="138"/>
      <c r="WAW86" s="138"/>
      <c r="WAX86" s="138"/>
      <c r="WAY86" s="138"/>
      <c r="WAZ86" s="138"/>
      <c r="WBA86" s="138"/>
      <c r="WBB86" s="138"/>
      <c r="WBC86" s="138"/>
      <c r="WBD86" s="138"/>
      <c r="WBE86" s="138"/>
      <c r="WBF86" s="138"/>
      <c r="WBG86" s="138"/>
      <c r="WBH86" s="138"/>
      <c r="WBI86" s="138"/>
      <c r="WBJ86" s="138"/>
      <c r="WBK86" s="138"/>
      <c r="WBL86" s="138"/>
      <c r="WBM86" s="138"/>
      <c r="WBN86" s="138"/>
      <c r="WBO86" s="138"/>
      <c r="WBP86" s="138"/>
      <c r="WBQ86" s="138"/>
      <c r="WBR86" s="138"/>
      <c r="WBS86" s="138"/>
      <c r="WBT86" s="138"/>
      <c r="WBU86" s="138"/>
      <c r="WBV86" s="138"/>
      <c r="WBW86" s="138"/>
      <c r="WBX86" s="138"/>
      <c r="WBY86" s="138"/>
      <c r="WBZ86" s="138"/>
      <c r="WCA86" s="138"/>
      <c r="WCB86" s="138"/>
      <c r="WCC86" s="138"/>
      <c r="WCD86" s="138"/>
      <c r="WCE86" s="138"/>
      <c r="WCF86" s="138"/>
      <c r="WCG86" s="138"/>
      <c r="WCH86" s="138"/>
      <c r="WCI86" s="138"/>
      <c r="WCJ86" s="138"/>
      <c r="WCK86" s="138"/>
      <c r="WCL86" s="138"/>
      <c r="WCM86" s="138"/>
      <c r="WCN86" s="138"/>
      <c r="WCO86" s="138"/>
      <c r="WCP86" s="138"/>
      <c r="WCQ86" s="138"/>
      <c r="WCR86" s="138"/>
      <c r="WCS86" s="138"/>
      <c r="WCT86" s="138"/>
      <c r="WCU86" s="138"/>
      <c r="WCV86" s="138"/>
      <c r="WCW86" s="138"/>
      <c r="WCX86" s="138"/>
      <c r="WCY86" s="138"/>
      <c r="WCZ86" s="138"/>
      <c r="WDA86" s="138"/>
      <c r="WDB86" s="138"/>
      <c r="WDC86" s="138"/>
      <c r="WDD86" s="138"/>
      <c r="WDE86" s="138"/>
      <c r="WDF86" s="138"/>
      <c r="WDG86" s="138"/>
      <c r="WDH86" s="138"/>
      <c r="WDI86" s="138"/>
      <c r="WDJ86" s="138"/>
      <c r="WDK86" s="138"/>
      <c r="WDL86" s="138"/>
      <c r="WDM86" s="138"/>
      <c r="WDN86" s="138"/>
      <c r="WDO86" s="138"/>
      <c r="WDP86" s="138"/>
      <c r="WDQ86" s="138"/>
      <c r="WDR86" s="138"/>
      <c r="WDS86" s="138"/>
      <c r="WDT86" s="138"/>
      <c r="WDU86" s="138"/>
      <c r="WDV86" s="138"/>
      <c r="WDW86" s="138"/>
      <c r="WDX86" s="138"/>
      <c r="WDY86" s="138"/>
      <c r="WDZ86" s="138"/>
      <c r="WEA86" s="138"/>
      <c r="WEB86" s="138"/>
      <c r="WEC86" s="138"/>
      <c r="WED86" s="138"/>
      <c r="WEE86" s="138"/>
      <c r="WEF86" s="138"/>
      <c r="WEG86" s="138"/>
      <c r="WEH86" s="138"/>
      <c r="WEI86" s="138"/>
      <c r="WEJ86" s="138"/>
      <c r="WEK86" s="138"/>
      <c r="WEL86" s="138"/>
      <c r="WEM86" s="138"/>
      <c r="WEN86" s="138"/>
      <c r="WEO86" s="138"/>
      <c r="WEP86" s="138"/>
      <c r="WEQ86" s="138"/>
      <c r="WER86" s="138"/>
      <c r="WES86" s="138"/>
      <c r="WET86" s="138"/>
      <c r="WEU86" s="138"/>
      <c r="WEV86" s="138"/>
      <c r="WEW86" s="138"/>
      <c r="WEX86" s="138"/>
      <c r="WEY86" s="138"/>
      <c r="WEZ86" s="138"/>
      <c r="WFA86" s="138"/>
      <c r="WFB86" s="138"/>
      <c r="WFC86" s="138"/>
      <c r="WFD86" s="138"/>
      <c r="WFE86" s="138"/>
      <c r="WFF86" s="138"/>
      <c r="WFG86" s="138"/>
      <c r="WFH86" s="138"/>
      <c r="WFI86" s="138"/>
      <c r="WFJ86" s="138"/>
      <c r="WFK86" s="138"/>
      <c r="WFL86" s="138"/>
      <c r="WFM86" s="138"/>
      <c r="WFN86" s="138"/>
      <c r="WFO86" s="138"/>
      <c r="WFP86" s="138"/>
      <c r="WFQ86" s="138"/>
      <c r="WFR86" s="138"/>
      <c r="WFS86" s="138"/>
      <c r="WFT86" s="138"/>
      <c r="WFU86" s="138"/>
      <c r="WFV86" s="138"/>
      <c r="WFW86" s="138"/>
      <c r="WFX86" s="138"/>
      <c r="WFY86" s="138"/>
      <c r="WFZ86" s="138"/>
      <c r="WGA86" s="138"/>
      <c r="WGB86" s="138"/>
      <c r="WGC86" s="138"/>
      <c r="WGD86" s="138"/>
      <c r="WGE86" s="138"/>
      <c r="WGF86" s="138"/>
      <c r="WGG86" s="138"/>
      <c r="WGH86" s="138"/>
      <c r="WGI86" s="138"/>
      <c r="WGJ86" s="138"/>
      <c r="WGK86" s="138"/>
      <c r="WGL86" s="138"/>
      <c r="WGM86" s="138"/>
      <c r="WGN86" s="138"/>
      <c r="WGO86" s="138"/>
      <c r="WGP86" s="138"/>
      <c r="WGQ86" s="138"/>
      <c r="WGR86" s="138"/>
      <c r="WGS86" s="138"/>
      <c r="WGT86" s="138"/>
      <c r="WGU86" s="138"/>
      <c r="WGV86" s="138"/>
      <c r="WGW86" s="138"/>
      <c r="WGX86" s="138"/>
      <c r="WGY86" s="138"/>
      <c r="WGZ86" s="138"/>
      <c r="WHA86" s="138"/>
      <c r="WHB86" s="138"/>
      <c r="WHC86" s="138"/>
      <c r="WHD86" s="138"/>
      <c r="WHE86" s="138"/>
      <c r="WHF86" s="138"/>
      <c r="WHG86" s="138"/>
      <c r="WHH86" s="138"/>
      <c r="WHI86" s="138"/>
      <c r="WHJ86" s="138"/>
      <c r="WHK86" s="138"/>
      <c r="WHL86" s="138"/>
      <c r="WHM86" s="138"/>
      <c r="WHN86" s="138"/>
      <c r="WHO86" s="138"/>
      <c r="WHP86" s="138"/>
      <c r="WHQ86" s="138"/>
      <c r="WHR86" s="138"/>
      <c r="WHS86" s="138"/>
      <c r="WHT86" s="138"/>
      <c r="WHU86" s="138"/>
      <c r="WHV86" s="138"/>
      <c r="WHW86" s="138"/>
      <c r="WHX86" s="138"/>
      <c r="WHY86" s="138"/>
      <c r="WHZ86" s="138"/>
      <c r="WIA86" s="138"/>
      <c r="WIB86" s="138"/>
      <c r="WIC86" s="138"/>
      <c r="WID86" s="138"/>
      <c r="WIE86" s="138"/>
      <c r="WIF86" s="138"/>
      <c r="WIG86" s="138"/>
      <c r="WIH86" s="138"/>
      <c r="WII86" s="138"/>
      <c r="WIJ86" s="138"/>
      <c r="WIK86" s="138"/>
      <c r="WIL86" s="138"/>
      <c r="WIM86" s="138"/>
      <c r="WIN86" s="138"/>
      <c r="WIO86" s="138"/>
      <c r="WIP86" s="138"/>
      <c r="WIQ86" s="138"/>
      <c r="WIR86" s="138"/>
      <c r="WIS86" s="138"/>
      <c r="WIT86" s="138"/>
      <c r="WIU86" s="138"/>
      <c r="WIV86" s="138"/>
      <c r="WIW86" s="138"/>
      <c r="WIX86" s="138"/>
      <c r="WIY86" s="138"/>
      <c r="WIZ86" s="138"/>
      <c r="WJA86" s="138"/>
      <c r="WJB86" s="138"/>
      <c r="WJC86" s="138"/>
      <c r="WJD86" s="138"/>
      <c r="WJE86" s="138"/>
      <c r="WJF86" s="138"/>
      <c r="WJG86" s="138"/>
      <c r="WJH86" s="138"/>
      <c r="WJI86" s="138"/>
      <c r="WJJ86" s="138"/>
      <c r="WJK86" s="138"/>
      <c r="WJL86" s="138"/>
      <c r="WJM86" s="138"/>
      <c r="WJN86" s="138"/>
      <c r="WJO86" s="138"/>
      <c r="WJP86" s="138"/>
      <c r="WJQ86" s="138"/>
      <c r="WJR86" s="138"/>
      <c r="WJS86" s="138"/>
      <c r="WJT86" s="138"/>
      <c r="WJU86" s="138"/>
      <c r="WJV86" s="138"/>
      <c r="WJW86" s="138"/>
      <c r="WJX86" s="138"/>
      <c r="WJY86" s="138"/>
      <c r="WJZ86" s="138"/>
      <c r="WKA86" s="138"/>
      <c r="WKB86" s="138"/>
      <c r="WKC86" s="138"/>
      <c r="WKD86" s="138"/>
      <c r="WKE86" s="138"/>
      <c r="WKF86" s="138"/>
      <c r="WKG86" s="138"/>
      <c r="WKH86" s="138"/>
      <c r="WKI86" s="138"/>
      <c r="WKJ86" s="138"/>
      <c r="WKK86" s="138"/>
      <c r="WKL86" s="138"/>
      <c r="WKM86" s="138"/>
      <c r="WKN86" s="138"/>
      <c r="WKO86" s="138"/>
      <c r="WKP86" s="138"/>
      <c r="WKQ86" s="138"/>
      <c r="WKR86" s="138"/>
      <c r="WKS86" s="138"/>
      <c r="WKT86" s="138"/>
      <c r="WKU86" s="138"/>
      <c r="WKV86" s="138"/>
      <c r="WKW86" s="138"/>
      <c r="WKX86" s="138"/>
      <c r="WKY86" s="138"/>
      <c r="WKZ86" s="138"/>
      <c r="WLA86" s="138"/>
      <c r="WLB86" s="138"/>
      <c r="WLC86" s="138"/>
      <c r="WLD86" s="138"/>
      <c r="WLE86" s="138"/>
      <c r="WLF86" s="138"/>
      <c r="WLG86" s="138"/>
      <c r="WLH86" s="138"/>
      <c r="WLI86" s="138"/>
      <c r="WLJ86" s="138"/>
      <c r="WLK86" s="138"/>
      <c r="WLL86" s="138"/>
      <c r="WLM86" s="138"/>
      <c r="WLN86" s="138"/>
      <c r="WLO86" s="138"/>
      <c r="WLP86" s="138"/>
      <c r="WLQ86" s="138"/>
      <c r="WLR86" s="138"/>
      <c r="WLS86" s="138"/>
      <c r="WLT86" s="138"/>
      <c r="WLU86" s="138"/>
      <c r="WLV86" s="138"/>
      <c r="WLW86" s="138"/>
      <c r="WLX86" s="138"/>
      <c r="WLY86" s="138"/>
      <c r="WLZ86" s="138"/>
      <c r="WMA86" s="138"/>
      <c r="WMB86" s="138"/>
      <c r="WMC86" s="138"/>
      <c r="WMD86" s="138"/>
      <c r="WME86" s="138"/>
      <c r="WMF86" s="138"/>
      <c r="WMG86" s="138"/>
      <c r="WMH86" s="138"/>
      <c r="WMI86" s="138"/>
      <c r="WMJ86" s="138"/>
      <c r="WMK86" s="138"/>
      <c r="WML86" s="138"/>
      <c r="WMM86" s="138"/>
      <c r="WMN86" s="138"/>
      <c r="WMO86" s="138"/>
      <c r="WMP86" s="138"/>
      <c r="WMQ86" s="138"/>
      <c r="WMR86" s="138"/>
      <c r="WMS86" s="138"/>
      <c r="WMT86" s="138"/>
      <c r="WMU86" s="138"/>
      <c r="WMV86" s="138"/>
      <c r="WMW86" s="138"/>
      <c r="WMX86" s="138"/>
      <c r="WMY86" s="138"/>
      <c r="WMZ86" s="138"/>
      <c r="WNA86" s="138"/>
      <c r="WNB86" s="138"/>
      <c r="WNC86" s="138"/>
      <c r="WND86" s="138"/>
      <c r="WNE86" s="138"/>
      <c r="WNF86" s="138"/>
      <c r="WNG86" s="138"/>
      <c r="WNH86" s="138"/>
      <c r="WNI86" s="138"/>
      <c r="WNJ86" s="138"/>
      <c r="WNK86" s="138"/>
      <c r="WNL86" s="138"/>
      <c r="WNM86" s="138"/>
      <c r="WNN86" s="138"/>
      <c r="WNO86" s="138"/>
      <c r="WNP86" s="138"/>
      <c r="WNQ86" s="138"/>
      <c r="WNR86" s="138"/>
      <c r="WNS86" s="138"/>
      <c r="WNT86" s="138"/>
      <c r="WNU86" s="138"/>
      <c r="WNV86" s="138"/>
      <c r="WNW86" s="138"/>
      <c r="WNX86" s="138"/>
      <c r="WNY86" s="138"/>
      <c r="WNZ86" s="138"/>
      <c r="WOA86" s="138"/>
      <c r="WOB86" s="138"/>
      <c r="WOC86" s="138"/>
      <c r="WOD86" s="138"/>
      <c r="WOE86" s="138"/>
      <c r="WOF86" s="138"/>
      <c r="WOG86" s="138"/>
      <c r="WOH86" s="138"/>
      <c r="WOI86" s="138"/>
      <c r="WOJ86" s="138"/>
      <c r="WOK86" s="138"/>
      <c r="WOL86" s="138"/>
      <c r="WOM86" s="138"/>
      <c r="WON86" s="138"/>
      <c r="WOO86" s="138"/>
      <c r="WOP86" s="138"/>
      <c r="WOQ86" s="138"/>
      <c r="WOR86" s="138"/>
      <c r="WOS86" s="138"/>
      <c r="WOT86" s="138"/>
      <c r="WOU86" s="138"/>
      <c r="WOV86" s="138"/>
      <c r="WOW86" s="138"/>
      <c r="WOX86" s="138"/>
      <c r="WOY86" s="138"/>
      <c r="WOZ86" s="138"/>
      <c r="WPA86" s="138"/>
      <c r="WPB86" s="138"/>
      <c r="WPC86" s="138"/>
      <c r="WPD86" s="138"/>
      <c r="WPE86" s="138"/>
      <c r="WPF86" s="138"/>
      <c r="WPG86" s="138"/>
      <c r="WPH86" s="138"/>
      <c r="WPI86" s="138"/>
      <c r="WPJ86" s="138"/>
      <c r="WPK86" s="138"/>
      <c r="WPL86" s="138"/>
      <c r="WPM86" s="138"/>
      <c r="WPN86" s="138"/>
      <c r="WPO86" s="138"/>
      <c r="WPP86" s="138"/>
      <c r="WPQ86" s="138"/>
      <c r="WPR86" s="138"/>
      <c r="WPS86" s="138"/>
      <c r="WPT86" s="138"/>
      <c r="WPU86" s="138"/>
      <c r="WPV86" s="138"/>
      <c r="WPW86" s="138"/>
      <c r="WPX86" s="138"/>
      <c r="WPY86" s="138"/>
      <c r="WPZ86" s="138"/>
      <c r="WQA86" s="138"/>
      <c r="WQB86" s="138"/>
      <c r="WQC86" s="138"/>
      <c r="WQD86" s="138"/>
      <c r="WQE86" s="138"/>
      <c r="WQF86" s="138"/>
      <c r="WQG86" s="138"/>
      <c r="WQH86" s="138"/>
      <c r="WQI86" s="138"/>
      <c r="WQJ86" s="138"/>
      <c r="WQK86" s="138"/>
      <c r="WQL86" s="138"/>
      <c r="WQM86" s="138"/>
      <c r="WQN86" s="138"/>
      <c r="WQO86" s="138"/>
      <c r="WQP86" s="138"/>
      <c r="WQQ86" s="138"/>
      <c r="WQR86" s="138"/>
      <c r="WQS86" s="138"/>
      <c r="WQT86" s="138"/>
      <c r="WQU86" s="138"/>
      <c r="WQV86" s="138"/>
      <c r="WQW86" s="138"/>
      <c r="WQX86" s="138"/>
      <c r="WQY86" s="138"/>
      <c r="WQZ86" s="138"/>
      <c r="WRA86" s="138"/>
      <c r="WRB86" s="138"/>
      <c r="WRC86" s="138"/>
      <c r="WRD86" s="138"/>
      <c r="WRE86" s="138"/>
      <c r="WRF86" s="138"/>
      <c r="WRG86" s="138"/>
      <c r="WRH86" s="138"/>
      <c r="WRI86" s="138"/>
      <c r="WRJ86" s="138"/>
      <c r="WRK86" s="138"/>
      <c r="WRL86" s="138"/>
      <c r="WRM86" s="138"/>
      <c r="WRN86" s="138"/>
      <c r="WRO86" s="138"/>
      <c r="WRP86" s="138"/>
      <c r="WRQ86" s="138"/>
      <c r="WRR86" s="138"/>
      <c r="WRS86" s="138"/>
      <c r="WRT86" s="138"/>
      <c r="WRU86" s="138"/>
      <c r="WRV86" s="138"/>
      <c r="WRW86" s="138"/>
      <c r="WRX86" s="138"/>
      <c r="WRY86" s="138"/>
      <c r="WRZ86" s="138"/>
      <c r="WSA86" s="138"/>
      <c r="WSB86" s="138"/>
      <c r="WSC86" s="138"/>
      <c r="WSD86" s="138"/>
      <c r="WSE86" s="138"/>
      <c r="WSF86" s="138"/>
      <c r="WSG86" s="138"/>
      <c r="WSH86" s="138"/>
      <c r="WSI86" s="138"/>
      <c r="WSJ86" s="138"/>
      <c r="WSK86" s="138"/>
      <c r="WSL86" s="138"/>
      <c r="WSM86" s="138"/>
      <c r="WSN86" s="138"/>
      <c r="WSO86" s="138"/>
      <c r="WSP86" s="138"/>
      <c r="WSQ86" s="138"/>
      <c r="WSR86" s="138"/>
      <c r="WSS86" s="138"/>
      <c r="WST86" s="138"/>
      <c r="WSU86" s="138"/>
      <c r="WSV86" s="138"/>
      <c r="WSW86" s="138"/>
      <c r="WSX86" s="138"/>
      <c r="WSY86" s="138"/>
      <c r="WSZ86" s="138"/>
      <c r="WTA86" s="138"/>
      <c r="WTB86" s="138"/>
      <c r="WTC86" s="138"/>
      <c r="WTD86" s="138"/>
      <c r="WTE86" s="138"/>
      <c r="WTF86" s="138"/>
      <c r="WTG86" s="138"/>
      <c r="WTH86" s="138"/>
      <c r="WTI86" s="138"/>
      <c r="WTJ86" s="138"/>
      <c r="WTK86" s="138"/>
      <c r="WTL86" s="138"/>
      <c r="WTM86" s="138"/>
      <c r="WTN86" s="138"/>
      <c r="WTO86" s="138"/>
      <c r="WTP86" s="138"/>
      <c r="WTQ86" s="138"/>
      <c r="WTR86" s="138"/>
      <c r="WTS86" s="138"/>
      <c r="WTT86" s="138"/>
      <c r="WTU86" s="138"/>
      <c r="WTV86" s="138"/>
      <c r="WTW86" s="138"/>
      <c r="WTX86" s="138"/>
      <c r="WTY86" s="138"/>
      <c r="WTZ86" s="138"/>
      <c r="WUA86" s="138"/>
      <c r="WUB86" s="138"/>
      <c r="WUC86" s="138"/>
      <c r="WUD86" s="138"/>
      <c r="WUE86" s="138"/>
      <c r="WUF86" s="138"/>
      <c r="WUG86" s="138"/>
      <c r="WUH86" s="138"/>
      <c r="WUI86" s="138"/>
      <c r="WUJ86" s="138"/>
      <c r="WUK86" s="138"/>
      <c r="WUL86" s="138"/>
      <c r="WUM86" s="138"/>
      <c r="WUN86" s="138"/>
      <c r="WUO86" s="138"/>
      <c r="WUP86" s="138"/>
      <c r="WUQ86" s="138"/>
      <c r="WUR86" s="138"/>
      <c r="WUS86" s="138"/>
      <c r="WUT86" s="138"/>
      <c r="WUU86" s="138"/>
      <c r="WUV86" s="138"/>
      <c r="WUW86" s="138"/>
      <c r="WUX86" s="138"/>
      <c r="WUY86" s="138"/>
      <c r="WUZ86" s="138"/>
      <c r="WVA86" s="138"/>
      <c r="WVB86" s="138"/>
      <c r="WVC86" s="138"/>
      <c r="WVD86" s="138"/>
      <c r="WVE86" s="138"/>
      <c r="WVF86" s="138"/>
      <c r="WVG86" s="138"/>
      <c r="WVH86" s="138"/>
      <c r="WVI86" s="138"/>
      <c r="WVJ86" s="138"/>
      <c r="WVK86" s="138"/>
      <c r="WVL86" s="138"/>
      <c r="WVM86" s="138"/>
      <c r="WVN86" s="138"/>
      <c r="WVO86" s="138"/>
      <c r="WVP86" s="138"/>
      <c r="WVQ86" s="138"/>
      <c r="WVR86" s="138"/>
      <c r="WVS86" s="138"/>
      <c r="WVT86" s="138"/>
      <c r="WVU86" s="138"/>
      <c r="WVV86" s="138"/>
      <c r="WVW86" s="138"/>
      <c r="WVX86" s="138"/>
      <c r="WVY86" s="138"/>
      <c r="WVZ86" s="138"/>
      <c r="WWA86" s="138"/>
      <c r="WWB86" s="138"/>
      <c r="WWC86" s="138"/>
      <c r="WWD86" s="138"/>
      <c r="WWE86" s="138"/>
      <c r="WWF86" s="138"/>
      <c r="WWG86" s="138"/>
      <c r="WWH86" s="138"/>
      <c r="WWI86" s="138"/>
      <c r="WWJ86" s="138"/>
      <c r="WWK86" s="138"/>
      <c r="WWL86" s="138"/>
      <c r="WWM86" s="138"/>
      <c r="WWN86" s="138"/>
      <c r="WWO86" s="138"/>
      <c r="WWP86" s="138"/>
      <c r="WWQ86" s="138"/>
      <c r="WWR86" s="138"/>
      <c r="WWS86" s="138"/>
      <c r="WWT86" s="138"/>
      <c r="WWU86" s="138"/>
      <c r="WWV86" s="138"/>
      <c r="WWW86" s="138"/>
      <c r="WWX86" s="138"/>
      <c r="WWY86" s="138"/>
      <c r="WWZ86" s="138"/>
      <c r="WXA86" s="138"/>
      <c r="WXB86" s="138"/>
      <c r="WXC86" s="138"/>
      <c r="WXD86" s="138"/>
      <c r="WXE86" s="138"/>
      <c r="WXF86" s="138"/>
      <c r="WXG86" s="138"/>
      <c r="WXH86" s="138"/>
      <c r="WXI86" s="138"/>
      <c r="WXJ86" s="138"/>
      <c r="WXK86" s="138"/>
      <c r="WXL86" s="138"/>
      <c r="WXM86" s="138"/>
      <c r="WXN86" s="138"/>
      <c r="WXO86" s="138"/>
      <c r="WXP86" s="138"/>
      <c r="WXQ86" s="138"/>
      <c r="WXR86" s="138"/>
      <c r="WXS86" s="138"/>
      <c r="WXT86" s="138"/>
      <c r="WXU86" s="138"/>
      <c r="WXV86" s="138"/>
      <c r="WXW86" s="138"/>
      <c r="WXX86" s="138"/>
      <c r="WXY86" s="138"/>
      <c r="WXZ86" s="138"/>
      <c r="WYA86" s="138"/>
      <c r="WYB86" s="138"/>
      <c r="WYC86" s="138"/>
      <c r="WYD86" s="138"/>
      <c r="WYE86" s="138"/>
      <c r="WYF86" s="138"/>
      <c r="WYG86" s="138"/>
      <c r="WYH86" s="138"/>
      <c r="WYI86" s="138"/>
      <c r="WYJ86" s="138"/>
      <c r="WYK86" s="138"/>
      <c r="WYL86" s="138"/>
      <c r="WYM86" s="138"/>
      <c r="WYN86" s="138"/>
      <c r="WYO86" s="138"/>
      <c r="WYP86" s="138"/>
      <c r="WYQ86" s="138"/>
      <c r="WYR86" s="138"/>
      <c r="WYS86" s="138"/>
      <c r="WYT86" s="138"/>
      <c r="WYU86" s="138"/>
      <c r="WYV86" s="138"/>
      <c r="WYW86" s="138"/>
      <c r="WYX86" s="138"/>
      <c r="WYY86" s="138"/>
      <c r="WYZ86" s="138"/>
      <c r="WZA86" s="138"/>
      <c r="WZB86" s="138"/>
      <c r="WZC86" s="138"/>
      <c r="WZD86" s="138"/>
      <c r="WZE86" s="138"/>
      <c r="WZF86" s="138"/>
      <c r="WZG86" s="138"/>
      <c r="WZH86" s="138"/>
      <c r="WZI86" s="138"/>
      <c r="WZJ86" s="138"/>
      <c r="WZK86" s="138"/>
      <c r="WZL86" s="138"/>
      <c r="WZM86" s="138"/>
      <c r="WZN86" s="138"/>
      <c r="WZO86" s="138"/>
      <c r="WZP86" s="138"/>
      <c r="WZQ86" s="138"/>
      <c r="WZR86" s="138"/>
      <c r="WZS86" s="138"/>
      <c r="WZT86" s="138"/>
      <c r="WZU86" s="138"/>
      <c r="WZV86" s="138"/>
      <c r="WZW86" s="138"/>
      <c r="WZX86" s="138"/>
      <c r="WZY86" s="138"/>
      <c r="WZZ86" s="138"/>
      <c r="XAA86" s="138"/>
      <c r="XAB86" s="138"/>
      <c r="XAC86" s="138"/>
      <c r="XAD86" s="138"/>
      <c r="XAE86" s="138"/>
      <c r="XAF86" s="138"/>
      <c r="XAG86" s="138"/>
      <c r="XAH86" s="138"/>
      <c r="XAI86" s="138"/>
      <c r="XAJ86" s="138"/>
      <c r="XAK86" s="138"/>
      <c r="XAL86" s="138"/>
      <c r="XAM86" s="138"/>
      <c r="XAN86" s="138"/>
      <c r="XAO86" s="138"/>
      <c r="XAP86" s="138"/>
      <c r="XAQ86" s="138"/>
      <c r="XAR86" s="138"/>
      <c r="XAS86" s="138"/>
      <c r="XAT86" s="138"/>
      <c r="XAU86" s="138"/>
      <c r="XAV86" s="138"/>
      <c r="XAW86" s="138"/>
      <c r="XAX86" s="138"/>
      <c r="XAY86" s="138"/>
      <c r="XAZ86" s="138"/>
      <c r="XBA86" s="138"/>
      <c r="XBB86" s="138"/>
      <c r="XBC86" s="138"/>
      <c r="XBD86" s="138"/>
      <c r="XBE86" s="138"/>
      <c r="XBF86" s="138"/>
      <c r="XBG86" s="138"/>
      <c r="XBH86" s="138"/>
      <c r="XBI86" s="138"/>
      <c r="XBJ86" s="138"/>
      <c r="XBK86" s="138"/>
      <c r="XBL86" s="138"/>
      <c r="XBM86" s="138"/>
      <c r="XBN86" s="138"/>
      <c r="XBO86" s="138"/>
      <c r="XBP86" s="138"/>
      <c r="XBQ86" s="138"/>
      <c r="XBR86" s="138"/>
      <c r="XBS86" s="138"/>
      <c r="XBT86" s="138"/>
      <c r="XBU86" s="138"/>
      <c r="XBV86" s="138"/>
      <c r="XBW86" s="138"/>
      <c r="XBX86" s="138"/>
      <c r="XBY86" s="138"/>
      <c r="XBZ86" s="138"/>
      <c r="XCA86" s="138"/>
      <c r="XCB86" s="138"/>
      <c r="XCC86" s="138"/>
      <c r="XCD86" s="138"/>
      <c r="XCE86" s="138"/>
      <c r="XCF86" s="138"/>
      <c r="XCG86" s="138"/>
      <c r="XCH86" s="138"/>
      <c r="XCI86" s="138"/>
      <c r="XCJ86" s="138"/>
      <c r="XCK86" s="138"/>
      <c r="XCL86" s="138"/>
      <c r="XCM86" s="138"/>
      <c r="XCN86" s="138"/>
      <c r="XCO86" s="138"/>
      <c r="XCP86" s="138"/>
      <c r="XCQ86" s="138"/>
      <c r="XCR86" s="138"/>
      <c r="XCS86" s="138"/>
      <c r="XCT86" s="138"/>
      <c r="XCU86" s="138"/>
      <c r="XCV86" s="138"/>
      <c r="XCW86" s="138"/>
      <c r="XCX86" s="138"/>
      <c r="XCY86" s="138"/>
      <c r="XCZ86" s="138"/>
      <c r="XDA86" s="138"/>
      <c r="XDB86" s="138"/>
      <c r="XDC86" s="138"/>
      <c r="XDD86" s="138"/>
      <c r="XDE86" s="138"/>
      <c r="XDF86" s="138"/>
      <c r="XDG86" s="138"/>
      <c r="XDH86" s="138"/>
      <c r="XDI86" s="138"/>
      <c r="XDJ86" s="138"/>
      <c r="XDK86" s="138"/>
      <c r="XDL86" s="138"/>
      <c r="XDM86" s="138"/>
      <c r="XDN86" s="138"/>
      <c r="XDO86" s="138"/>
      <c r="XDP86" s="138"/>
      <c r="XDQ86" s="138"/>
      <c r="XDR86" s="138"/>
      <c r="XDS86" s="138"/>
      <c r="XDT86" s="138"/>
      <c r="XDU86" s="138"/>
      <c r="XDV86" s="138"/>
    </row>
    <row r="87" spans="1:16350">
      <c r="E87" s="192"/>
      <c r="F87" s="200"/>
      <c r="G87" s="192"/>
      <c r="H87" s="192"/>
    </row>
    <row r="88" spans="1:16350">
      <c r="E88" s="192"/>
      <c r="F88" s="200"/>
      <c r="G88" s="192"/>
      <c r="H88" s="192"/>
    </row>
    <row r="89" spans="1:16350">
      <c r="E89" s="192"/>
      <c r="F89" s="200"/>
      <c r="G89" s="192"/>
      <c r="H89" s="192"/>
    </row>
    <row r="90" spans="1:16350">
      <c r="E90" s="192"/>
      <c r="F90" s="200"/>
      <c r="G90" s="192"/>
      <c r="H90" s="192"/>
    </row>
    <row r="91" spans="1:16350">
      <c r="E91" s="192"/>
      <c r="F91" s="200"/>
      <c r="G91" s="192"/>
      <c r="H91" s="192"/>
    </row>
    <row r="92" spans="1:16350">
      <c r="E92" s="192"/>
      <c r="F92" s="200"/>
      <c r="G92" s="192"/>
      <c r="H92" s="192"/>
    </row>
    <row r="93" spans="1:16350">
      <c r="E93" s="192"/>
      <c r="F93" s="200"/>
      <c r="G93" s="192"/>
      <c r="H93" s="192"/>
    </row>
  </sheetData>
  <pageMargins left="0.70866141732283472" right="0.70866141732283472" top="0.74803149606299213" bottom="0.74803149606299213" header="0.31496062992125984" footer="0.31496062992125984"/>
  <pageSetup scale="14"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46B07-E5D9-4C64-90B2-FD853A25419C}">
  <dimension ref="A1:U74"/>
  <sheetViews>
    <sheetView topLeftCell="J59" zoomScaleNormal="100" workbookViewId="0">
      <selection activeCell="W70" sqref="W70"/>
    </sheetView>
  </sheetViews>
  <sheetFormatPr baseColWidth="10" defaultColWidth="8.5546875" defaultRowHeight="14.4"/>
  <cols>
    <col min="1" max="1" width="15.5546875" hidden="1" customWidth="1"/>
    <col min="2" max="2" width="20.44140625" style="434" hidden="1" customWidth="1"/>
    <col min="3" max="3" width="16" style="370" hidden="1" customWidth="1"/>
    <col min="4" max="4" width="11.5546875" hidden="1" customWidth="1"/>
    <col min="5" max="5" width="10.5546875" hidden="1" customWidth="1"/>
    <col min="6" max="6" width="12.44140625" hidden="1" customWidth="1"/>
    <col min="7" max="7" width="14.5546875" hidden="1" customWidth="1"/>
    <col min="8" max="8" width="11.5546875" customWidth="1"/>
    <col min="9" max="9" width="27.44140625" customWidth="1"/>
    <col min="10" max="10" width="8.21875" customWidth="1"/>
    <col min="11" max="12" width="0" hidden="1" customWidth="1"/>
    <col min="13" max="13" width="10.44140625" hidden="1" customWidth="1"/>
    <col min="14" max="14" width="9.88671875" customWidth="1"/>
    <col min="15" max="15" width="14" hidden="1" customWidth="1"/>
    <col min="16" max="16" width="0.33203125" hidden="1" customWidth="1"/>
    <col min="17" max="17" width="9.21875" style="434" customWidth="1"/>
    <col min="18" max="18" width="8.33203125" customWidth="1"/>
    <col min="19" max="19" width="0" hidden="1" customWidth="1"/>
    <col min="21" max="21" width="12.5546875" customWidth="1"/>
  </cols>
  <sheetData>
    <row r="1" spans="1:17" hidden="1"/>
    <row r="2" spans="1:17" hidden="1"/>
    <row r="3" spans="1:17" ht="23.4" hidden="1">
      <c r="A3" s="438" t="s">
        <v>1244</v>
      </c>
      <c r="D3" t="s">
        <v>1245</v>
      </c>
    </row>
    <row r="4" spans="1:17" hidden="1"/>
    <row r="5" spans="1:17" hidden="1">
      <c r="A5" s="435" t="s">
        <v>1246</v>
      </c>
      <c r="B5" s="436" t="s">
        <v>1247</v>
      </c>
      <c r="C5" s="455" t="s">
        <v>1248</v>
      </c>
      <c r="D5" s="435" t="s">
        <v>1249</v>
      </c>
      <c r="E5" s="435" t="s">
        <v>1250</v>
      </c>
      <c r="F5" s="435" t="s">
        <v>580</v>
      </c>
      <c r="G5" s="435" t="s">
        <v>1251</v>
      </c>
      <c r="H5" s="435" t="s">
        <v>586</v>
      </c>
      <c r="I5" s="435"/>
      <c r="J5" s="435"/>
      <c r="K5" s="435"/>
      <c r="L5" s="435"/>
      <c r="M5" s="435"/>
      <c r="N5" s="435"/>
      <c r="O5" s="435"/>
      <c r="P5" s="435"/>
      <c r="Q5" s="436"/>
    </row>
    <row r="6" spans="1:17" hidden="1">
      <c r="A6" t="s">
        <v>1252</v>
      </c>
      <c r="B6" s="370" t="s">
        <v>1253</v>
      </c>
      <c r="C6" s="370" t="s">
        <v>758</v>
      </c>
      <c r="D6" t="s">
        <v>1254</v>
      </c>
      <c r="E6" t="s">
        <v>1255</v>
      </c>
      <c r="G6" s="441">
        <v>75120</v>
      </c>
      <c r="H6" t="s">
        <v>1256</v>
      </c>
    </row>
    <row r="7" spans="1:17" hidden="1">
      <c r="B7" s="370" t="s">
        <v>1257</v>
      </c>
      <c r="C7" s="370" t="s">
        <v>1258</v>
      </c>
      <c r="D7" t="s">
        <v>1254</v>
      </c>
      <c r="E7" t="s">
        <v>1255</v>
      </c>
      <c r="G7" s="441"/>
      <c r="H7" t="s">
        <v>1259</v>
      </c>
    </row>
    <row r="8" spans="1:17" hidden="1">
      <c r="B8" s="370" t="s">
        <v>1260</v>
      </c>
      <c r="C8" s="370" t="s">
        <v>117</v>
      </c>
      <c r="D8" t="s">
        <v>1254</v>
      </c>
      <c r="E8" t="s">
        <v>1255</v>
      </c>
      <c r="G8" s="441"/>
      <c r="H8" t="s">
        <v>1261</v>
      </c>
    </row>
    <row r="9" spans="1:17" ht="57.6" hidden="1">
      <c r="A9" s="440" t="s">
        <v>1262</v>
      </c>
      <c r="B9" s="370" t="s">
        <v>1263</v>
      </c>
      <c r="C9" s="370" t="s">
        <v>94</v>
      </c>
      <c r="D9" t="s">
        <v>1254</v>
      </c>
      <c r="E9" t="s">
        <v>1255</v>
      </c>
      <c r="G9" s="441">
        <v>98498.040000000008</v>
      </c>
      <c r="H9" t="s">
        <v>1264</v>
      </c>
    </row>
    <row r="10" spans="1:17" hidden="1">
      <c r="B10" s="370" t="s">
        <v>1265</v>
      </c>
      <c r="C10" s="370" t="s">
        <v>453</v>
      </c>
      <c r="D10" t="s">
        <v>1254</v>
      </c>
      <c r="E10" t="s">
        <v>1255</v>
      </c>
      <c r="G10" s="441"/>
      <c r="H10" t="s">
        <v>1266</v>
      </c>
    </row>
    <row r="11" spans="1:17" hidden="1">
      <c r="B11" s="370" t="s">
        <v>1267</v>
      </c>
      <c r="C11" s="370" t="s">
        <v>203</v>
      </c>
      <c r="D11" t="s">
        <v>1254</v>
      </c>
      <c r="E11" t="s">
        <v>1255</v>
      </c>
      <c r="G11" s="441"/>
      <c r="H11" t="s">
        <v>1268</v>
      </c>
    </row>
    <row r="12" spans="1:17" hidden="1">
      <c r="B12" s="370" t="s">
        <v>1269</v>
      </c>
      <c r="C12" s="370" t="s">
        <v>280</v>
      </c>
      <c r="D12" t="s">
        <v>1254</v>
      </c>
      <c r="E12" t="s">
        <v>1255</v>
      </c>
      <c r="G12" s="441"/>
      <c r="H12" t="s">
        <v>1270</v>
      </c>
    </row>
    <row r="13" spans="1:17" hidden="1">
      <c r="B13" s="370" t="s">
        <v>1271</v>
      </c>
      <c r="C13" s="370" t="s">
        <v>97</v>
      </c>
      <c r="D13" t="s">
        <v>1254</v>
      </c>
      <c r="E13" t="s">
        <v>1255</v>
      </c>
      <c r="G13" s="441"/>
      <c r="H13" t="s">
        <v>1272</v>
      </c>
    </row>
    <row r="14" spans="1:17" ht="129.6" hidden="1">
      <c r="A14" s="440" t="s">
        <v>1273</v>
      </c>
      <c r="B14" s="370" t="s">
        <v>1274</v>
      </c>
      <c r="C14" s="370" t="s">
        <v>97</v>
      </c>
      <c r="D14" t="s">
        <v>1254</v>
      </c>
      <c r="E14" t="s">
        <v>1255</v>
      </c>
      <c r="G14" s="441">
        <v>80307.45</v>
      </c>
      <c r="H14" t="s">
        <v>1275</v>
      </c>
    </row>
    <row r="15" spans="1:17" ht="57.6" hidden="1">
      <c r="A15" s="440" t="s">
        <v>1276</v>
      </c>
      <c r="B15" s="370" t="s">
        <v>1277</v>
      </c>
      <c r="C15" s="370" t="s">
        <v>1278</v>
      </c>
      <c r="D15" t="s">
        <v>1254</v>
      </c>
      <c r="E15" t="s">
        <v>1255</v>
      </c>
      <c r="G15" s="441">
        <v>268130.31</v>
      </c>
      <c r="H15" t="s">
        <v>1279</v>
      </c>
    </row>
    <row r="16" spans="1:17" hidden="1">
      <c r="B16" s="370" t="s">
        <v>1280</v>
      </c>
      <c r="C16" s="370" t="s">
        <v>136</v>
      </c>
      <c r="D16" t="s">
        <v>69</v>
      </c>
      <c r="E16" t="s">
        <v>1255</v>
      </c>
      <c r="G16" s="441"/>
      <c r="H16" t="s">
        <v>1281</v>
      </c>
    </row>
    <row r="17" spans="1:8" hidden="1">
      <c r="A17" t="s">
        <v>1282</v>
      </c>
      <c r="B17" s="370" t="s">
        <v>1283</v>
      </c>
      <c r="C17" s="370" t="s">
        <v>758</v>
      </c>
      <c r="D17" t="s">
        <v>69</v>
      </c>
      <c r="E17" t="s">
        <v>1284</v>
      </c>
      <c r="G17" s="441">
        <v>0</v>
      </c>
      <c r="H17" t="s">
        <v>1285</v>
      </c>
    </row>
    <row r="18" spans="1:8" hidden="1">
      <c r="B18" s="370" t="s">
        <v>1286</v>
      </c>
      <c r="C18" s="370" t="s">
        <v>1287</v>
      </c>
      <c r="D18" t="s">
        <v>69</v>
      </c>
      <c r="E18" t="s">
        <v>1255</v>
      </c>
      <c r="G18" s="441"/>
      <c r="H18" t="s">
        <v>1288</v>
      </c>
    </row>
    <row r="19" spans="1:8" hidden="1">
      <c r="B19" s="370" t="s">
        <v>1289</v>
      </c>
      <c r="C19" s="370" t="s">
        <v>178</v>
      </c>
      <c r="D19" t="s">
        <v>69</v>
      </c>
      <c r="E19" t="s">
        <v>1255</v>
      </c>
      <c r="G19" s="441"/>
      <c r="H19" t="s">
        <v>1290</v>
      </c>
    </row>
    <row r="20" spans="1:8" hidden="1">
      <c r="B20" s="370" t="s">
        <v>1291</v>
      </c>
      <c r="C20" s="370" t="s">
        <v>758</v>
      </c>
      <c r="D20" t="s">
        <v>69</v>
      </c>
      <c r="E20" t="s">
        <v>1255</v>
      </c>
      <c r="G20" s="441"/>
      <c r="H20" t="s">
        <v>1292</v>
      </c>
    </row>
    <row r="21" spans="1:8" ht="72" hidden="1">
      <c r="A21" s="440" t="s">
        <v>1293</v>
      </c>
      <c r="B21" s="370" t="s">
        <v>1294</v>
      </c>
      <c r="C21" s="370" t="s">
        <v>1295</v>
      </c>
      <c r="D21" t="s">
        <v>69</v>
      </c>
      <c r="E21" t="s">
        <v>1296</v>
      </c>
      <c r="G21" s="441">
        <v>18873.61</v>
      </c>
      <c r="H21" t="s">
        <v>1297</v>
      </c>
    </row>
    <row r="22" spans="1:8" hidden="1">
      <c r="B22" s="370" t="s">
        <v>1298</v>
      </c>
      <c r="C22" s="370" t="s">
        <v>1299</v>
      </c>
      <c r="D22" t="s">
        <v>69</v>
      </c>
      <c r="E22" t="s">
        <v>1296</v>
      </c>
      <c r="G22" s="441"/>
      <c r="H22" t="s">
        <v>1300</v>
      </c>
    </row>
    <row r="23" spans="1:8" hidden="1">
      <c r="B23" s="370" t="s">
        <v>1301</v>
      </c>
      <c r="C23" s="370" t="s">
        <v>1302</v>
      </c>
      <c r="D23" t="s">
        <v>69</v>
      </c>
      <c r="E23" t="s">
        <v>1284</v>
      </c>
      <c r="G23" s="441"/>
      <c r="H23" t="s">
        <v>1303</v>
      </c>
    </row>
    <row r="24" spans="1:8" hidden="1">
      <c r="B24" s="370" t="s">
        <v>1304</v>
      </c>
      <c r="C24" s="370" t="s">
        <v>1305</v>
      </c>
      <c r="D24" t="s">
        <v>69</v>
      </c>
      <c r="E24" t="s">
        <v>1284</v>
      </c>
      <c r="G24" s="441"/>
      <c r="H24" t="s">
        <v>1306</v>
      </c>
    </row>
    <row r="25" spans="1:8" hidden="1">
      <c r="B25" s="370" t="s">
        <v>1307</v>
      </c>
      <c r="C25" s="370" t="s">
        <v>1308</v>
      </c>
      <c r="D25" t="s">
        <v>69</v>
      </c>
      <c r="E25" t="s">
        <v>1284</v>
      </c>
      <c r="G25" s="441"/>
      <c r="H25" t="s">
        <v>1309</v>
      </c>
    </row>
    <row r="26" spans="1:8" hidden="1">
      <c r="B26" s="370" t="s">
        <v>1310</v>
      </c>
      <c r="C26" s="370" t="s">
        <v>286</v>
      </c>
      <c r="D26" t="s">
        <v>69</v>
      </c>
      <c r="E26" t="s">
        <v>1284</v>
      </c>
      <c r="G26" s="441"/>
      <c r="H26" t="s">
        <v>1311</v>
      </c>
    </row>
    <row r="27" spans="1:8" hidden="1">
      <c r="B27" s="370" t="s">
        <v>1312</v>
      </c>
      <c r="C27" s="370" t="s">
        <v>286</v>
      </c>
      <c r="D27" t="s">
        <v>69</v>
      </c>
      <c r="E27" t="s">
        <v>1284</v>
      </c>
      <c r="G27" s="441"/>
      <c r="H27" t="s">
        <v>1313</v>
      </c>
    </row>
    <row r="28" spans="1:8" ht="129.6" hidden="1">
      <c r="A28" s="440" t="s">
        <v>1314</v>
      </c>
      <c r="B28" s="370" t="s">
        <v>1315</v>
      </c>
      <c r="C28" s="370" t="s">
        <v>1316</v>
      </c>
      <c r="D28" t="s">
        <v>69</v>
      </c>
      <c r="E28" t="s">
        <v>1284</v>
      </c>
      <c r="G28" s="441">
        <v>795905.26</v>
      </c>
      <c r="H28" t="s">
        <v>1317</v>
      </c>
    </row>
    <row r="29" spans="1:8" hidden="1">
      <c r="B29" s="370" t="s">
        <v>1318</v>
      </c>
      <c r="C29" s="370" t="s">
        <v>1278</v>
      </c>
      <c r="D29" t="s">
        <v>69</v>
      </c>
      <c r="E29" t="s">
        <v>1284</v>
      </c>
      <c r="G29" s="441"/>
      <c r="H29" t="s">
        <v>1319</v>
      </c>
    </row>
    <row r="30" spans="1:8" ht="86.4" hidden="1">
      <c r="A30" s="141" t="s">
        <v>1320</v>
      </c>
      <c r="B30" s="141" t="s">
        <v>1321</v>
      </c>
      <c r="C30" s="141" t="s">
        <v>265</v>
      </c>
      <c r="D30" t="s">
        <v>194</v>
      </c>
      <c r="G30" s="441">
        <v>30604.52</v>
      </c>
      <c r="H30" t="s">
        <v>1322</v>
      </c>
    </row>
    <row r="31" spans="1:8" ht="86.4" hidden="1">
      <c r="A31" s="141" t="s">
        <v>1323</v>
      </c>
      <c r="B31" s="141" t="s">
        <v>1324</v>
      </c>
      <c r="C31" s="141" t="s">
        <v>265</v>
      </c>
      <c r="D31" t="s">
        <v>194</v>
      </c>
      <c r="G31" s="441">
        <v>5000</v>
      </c>
      <c r="H31" t="s">
        <v>1322</v>
      </c>
    </row>
    <row r="32" spans="1:8" ht="28.8" hidden="1">
      <c r="A32" s="141" t="s">
        <v>1325</v>
      </c>
      <c r="B32" s="141" t="s">
        <v>1326</v>
      </c>
      <c r="C32" s="141" t="s">
        <v>265</v>
      </c>
      <c r="D32" t="s">
        <v>194</v>
      </c>
      <c r="G32" s="441">
        <v>1533</v>
      </c>
      <c r="H32" t="s">
        <v>1327</v>
      </c>
    </row>
    <row r="33" spans="1:17" ht="43.2" hidden="1">
      <c r="A33" s="141" t="s">
        <v>1328</v>
      </c>
      <c r="B33" s="141" t="s">
        <v>1329</v>
      </c>
      <c r="C33" s="141" t="s">
        <v>1316</v>
      </c>
      <c r="D33" t="s">
        <v>194</v>
      </c>
      <c r="G33" s="441">
        <v>66970</v>
      </c>
      <c r="H33" t="s">
        <v>1330</v>
      </c>
    </row>
    <row r="34" spans="1:17" ht="43.2" hidden="1">
      <c r="A34" s="141" t="s">
        <v>1331</v>
      </c>
      <c r="B34" s="141" t="s">
        <v>1332</v>
      </c>
      <c r="C34" s="141" t="s">
        <v>373</v>
      </c>
      <c r="D34" t="s">
        <v>194</v>
      </c>
      <c r="G34" s="441">
        <v>2055.83</v>
      </c>
      <c r="H34" t="s">
        <v>1333</v>
      </c>
    </row>
    <row r="35" spans="1:17" hidden="1">
      <c r="B35" s="370" t="s">
        <v>1334</v>
      </c>
      <c r="C35" s="370" t="s">
        <v>117</v>
      </c>
      <c r="D35" t="s">
        <v>194</v>
      </c>
      <c r="G35" s="441"/>
      <c r="H35" t="s">
        <v>1335</v>
      </c>
    </row>
    <row r="36" spans="1:17" hidden="1">
      <c r="B36" s="370" t="s">
        <v>1336</v>
      </c>
      <c r="C36" s="370" t="s">
        <v>117</v>
      </c>
      <c r="D36" t="s">
        <v>194</v>
      </c>
      <c r="G36" s="441"/>
      <c r="H36" t="s">
        <v>1337</v>
      </c>
    </row>
    <row r="37" spans="1:17" hidden="1">
      <c r="B37" s="370" t="s">
        <v>1338</v>
      </c>
      <c r="C37" s="370" t="s">
        <v>117</v>
      </c>
      <c r="D37" t="s">
        <v>194</v>
      </c>
      <c r="G37" s="441"/>
      <c r="H37" t="s">
        <v>1339</v>
      </c>
    </row>
    <row r="38" spans="1:17" hidden="1">
      <c r="B38" s="370" t="s">
        <v>1340</v>
      </c>
      <c r="C38" s="370" t="s">
        <v>286</v>
      </c>
      <c r="D38" t="s">
        <v>194</v>
      </c>
      <c r="G38" s="441"/>
      <c r="H38" t="s">
        <v>1341</v>
      </c>
    </row>
    <row r="39" spans="1:17" hidden="1">
      <c r="B39" s="370" t="s">
        <v>1342</v>
      </c>
      <c r="C39" s="370" t="s">
        <v>1343</v>
      </c>
      <c r="D39" t="s">
        <v>194</v>
      </c>
      <c r="G39" s="441"/>
      <c r="H39" t="s">
        <v>1344</v>
      </c>
    </row>
    <row r="40" spans="1:17" hidden="1"/>
    <row r="41" spans="1:17" hidden="1"/>
    <row r="42" spans="1:17" hidden="1"/>
    <row r="43" spans="1:17" hidden="1"/>
    <row r="44" spans="1:17" hidden="1">
      <c r="B44" s="434" t="s">
        <v>1345</v>
      </c>
    </row>
    <row r="45" spans="1:17" hidden="1">
      <c r="J45" s="6"/>
      <c r="K45" s="6"/>
      <c r="L45" s="6"/>
      <c r="M45" s="6"/>
      <c r="N45" s="6"/>
      <c r="O45" s="6"/>
      <c r="P45" s="6"/>
      <c r="Q45" s="668"/>
    </row>
    <row r="46" spans="1:17" hidden="1">
      <c r="J46" s="6"/>
      <c r="K46" s="6"/>
      <c r="L46" s="6"/>
      <c r="M46" s="6"/>
      <c r="N46" s="6"/>
      <c r="O46" s="6"/>
      <c r="P46" s="6"/>
      <c r="Q46" s="668"/>
    </row>
    <row r="47" spans="1:17" hidden="1">
      <c r="A47" t="s">
        <v>1346</v>
      </c>
      <c r="J47" s="6"/>
      <c r="K47" s="6"/>
      <c r="L47" s="6"/>
      <c r="M47" s="6"/>
      <c r="N47" s="6"/>
      <c r="O47" s="6"/>
      <c r="P47" s="6"/>
      <c r="Q47" s="668"/>
    </row>
    <row r="48" spans="1:17" hidden="1">
      <c r="A48" s="76"/>
      <c r="B48" s="29">
        <v>2024</v>
      </c>
      <c r="C48" s="461"/>
      <c r="D48" s="29">
        <v>2025</v>
      </c>
      <c r="E48" s="461"/>
      <c r="F48" s="14" t="s">
        <v>1347</v>
      </c>
      <c r="G48" s="14"/>
      <c r="H48" t="s">
        <v>1348</v>
      </c>
      <c r="I48" s="81"/>
      <c r="J48" s="792" t="s">
        <v>1349</v>
      </c>
      <c r="K48" s="792"/>
      <c r="L48" s="799" t="s">
        <v>1350</v>
      </c>
      <c r="M48" s="800"/>
      <c r="N48" s="799" t="s">
        <v>1351</v>
      </c>
      <c r="O48" s="800"/>
      <c r="P48" s="548" t="s">
        <v>1352</v>
      </c>
      <c r="Q48" s="663"/>
    </row>
    <row r="49" spans="1:21" ht="144" hidden="1">
      <c r="A49" s="76"/>
      <c r="B49" s="133" t="s">
        <v>1353</v>
      </c>
      <c r="C49" s="133" t="s">
        <v>1354</v>
      </c>
      <c r="D49" s="133" t="s">
        <v>1353</v>
      </c>
      <c r="E49" s="133" t="s">
        <v>1354</v>
      </c>
      <c r="F49" s="133" t="s">
        <v>1353</v>
      </c>
      <c r="G49" s="133" t="s">
        <v>1354</v>
      </c>
      <c r="I49" s="559">
        <v>45772</v>
      </c>
      <c r="J49" s="133" t="s">
        <v>1353</v>
      </c>
      <c r="K49" s="503" t="s">
        <v>1354</v>
      </c>
      <c r="L49" s="133" t="s">
        <v>1353</v>
      </c>
      <c r="M49" s="503" t="s">
        <v>1354</v>
      </c>
      <c r="N49" s="504" t="s">
        <v>1355</v>
      </c>
      <c r="O49" s="503" t="s">
        <v>1354</v>
      </c>
      <c r="P49" s="504" t="s">
        <v>1353</v>
      </c>
      <c r="Q49" s="664"/>
    </row>
    <row r="50" spans="1:21" hidden="1">
      <c r="A50" s="216" t="s">
        <v>87</v>
      </c>
      <c r="B50" s="63"/>
      <c r="C50" s="63"/>
      <c r="D50" s="63"/>
      <c r="E50" s="63"/>
      <c r="F50" s="468" t="e">
        <f>D50/B50-1</f>
        <v>#DIV/0!</v>
      </c>
      <c r="G50" s="63"/>
      <c r="I50" s="95"/>
      <c r="J50" s="495"/>
      <c r="K50" s="491"/>
      <c r="L50" s="491"/>
      <c r="M50" s="491"/>
      <c r="N50" s="491"/>
      <c r="O50" s="491"/>
      <c r="P50" s="492"/>
      <c r="Q50" s="665"/>
    </row>
    <row r="51" spans="1:21" ht="28.5" hidden="1" customHeight="1">
      <c r="A51" s="469" t="s">
        <v>1356</v>
      </c>
      <c r="B51" s="470">
        <v>13</v>
      </c>
      <c r="C51" s="471">
        <v>815</v>
      </c>
      <c r="D51" s="473">
        <v>16</v>
      </c>
      <c r="E51" s="470"/>
      <c r="F51" s="472">
        <f>D51/B51-1</f>
        <v>0.23076923076923084</v>
      </c>
      <c r="G51" s="470"/>
      <c r="I51" s="496" t="s">
        <v>1357</v>
      </c>
      <c r="J51" s="493">
        <v>13</v>
      </c>
      <c r="K51" s="494">
        <v>815</v>
      </c>
      <c r="L51" s="14">
        <v>21</v>
      </c>
      <c r="M51" s="483">
        <v>1167</v>
      </c>
      <c r="N51" s="14">
        <f>4+5</f>
        <v>9</v>
      </c>
      <c r="O51" s="483">
        <f>647+420</f>
        <v>1067</v>
      </c>
      <c r="P51" s="484">
        <f>L51/J51-1</f>
        <v>0.61538461538461542</v>
      </c>
      <c r="Q51" s="666"/>
    </row>
    <row r="52" spans="1:21" ht="28.8" hidden="1">
      <c r="A52" s="469" t="s">
        <v>1254</v>
      </c>
      <c r="B52" s="470">
        <v>10</v>
      </c>
      <c r="C52" s="471">
        <v>522</v>
      </c>
      <c r="D52" s="470">
        <v>15</v>
      </c>
      <c r="E52" s="470"/>
      <c r="F52" s="472">
        <f>D52/B52-1</f>
        <v>0.5</v>
      </c>
      <c r="G52" s="470"/>
      <c r="I52" s="497" t="s">
        <v>1358</v>
      </c>
      <c r="J52" s="14">
        <v>10</v>
      </c>
      <c r="K52" s="483">
        <v>522</v>
      </c>
      <c r="L52" s="14">
        <f>14+4</f>
        <v>18</v>
      </c>
      <c r="M52" s="483">
        <v>120</v>
      </c>
      <c r="N52" s="14">
        <v>1</v>
      </c>
      <c r="O52" s="486">
        <v>0</v>
      </c>
      <c r="P52" s="484">
        <f>L52/J52-1</f>
        <v>0.8</v>
      </c>
      <c r="Q52" s="666"/>
    </row>
    <row r="53" spans="1:21" ht="28.8" hidden="1">
      <c r="A53" s="469" t="s">
        <v>194</v>
      </c>
      <c r="B53" s="470">
        <v>6</v>
      </c>
      <c r="C53" s="471">
        <v>110</v>
      </c>
      <c r="D53" s="473">
        <v>9</v>
      </c>
      <c r="E53" s="470"/>
      <c r="F53" s="472">
        <f>D53/B53-1</f>
        <v>0.5</v>
      </c>
      <c r="G53" s="470"/>
      <c r="I53" s="497" t="s">
        <v>1359</v>
      </c>
      <c r="J53" s="14">
        <v>0</v>
      </c>
      <c r="K53" s="483">
        <v>0</v>
      </c>
      <c r="L53" s="14">
        <f>8+18</f>
        <v>26</v>
      </c>
      <c r="M53" s="485" t="s">
        <v>70</v>
      </c>
      <c r="N53" s="14">
        <f>5</f>
        <v>5</v>
      </c>
      <c r="O53" s="486">
        <v>0</v>
      </c>
      <c r="P53" s="484">
        <v>1</v>
      </c>
      <c r="Q53" s="666"/>
    </row>
    <row r="54" spans="1:21" hidden="1">
      <c r="A54" s="469"/>
      <c r="B54" s="470"/>
      <c r="C54" s="471"/>
      <c r="D54" s="473"/>
      <c r="E54" s="470"/>
      <c r="F54" s="472"/>
      <c r="G54" s="470"/>
      <c r="I54" s="497" t="s">
        <v>194</v>
      </c>
      <c r="J54" s="14">
        <v>6</v>
      </c>
      <c r="K54" s="483">
        <v>110</v>
      </c>
      <c r="L54" s="14">
        <v>9</v>
      </c>
      <c r="M54" s="483">
        <v>719</v>
      </c>
      <c r="N54" s="14">
        <v>3</v>
      </c>
      <c r="O54" s="483">
        <v>515</v>
      </c>
      <c r="P54" s="484">
        <f>L54/J54-1</f>
        <v>0.5</v>
      </c>
      <c r="Q54" s="666"/>
    </row>
    <row r="55" spans="1:21" hidden="1">
      <c r="A55" s="469" t="s">
        <v>883</v>
      </c>
      <c r="B55" s="470"/>
      <c r="C55" s="471"/>
      <c r="D55" s="470">
        <v>12</v>
      </c>
      <c r="E55" s="470"/>
      <c r="F55" s="472"/>
      <c r="G55" s="470"/>
      <c r="I55" s="498" t="s">
        <v>573</v>
      </c>
      <c r="J55" s="499">
        <f t="shared" ref="J55:O55" si="0">SUM(J50:J54)</f>
        <v>29</v>
      </c>
      <c r="K55" s="500">
        <f t="shared" si="0"/>
        <v>1447</v>
      </c>
      <c r="L55" s="499">
        <f t="shared" si="0"/>
        <v>74</v>
      </c>
      <c r="M55" s="501">
        <f t="shared" si="0"/>
        <v>2006</v>
      </c>
      <c r="N55" s="499">
        <f t="shared" si="0"/>
        <v>18</v>
      </c>
      <c r="O55" s="501">
        <f t="shared" si="0"/>
        <v>1582</v>
      </c>
      <c r="P55" s="502">
        <f>L55/J55-1</f>
        <v>1.5517241379310347</v>
      </c>
      <c r="Q55" s="667"/>
    </row>
    <row r="56" spans="1:21" hidden="1">
      <c r="A56" s="370" t="s">
        <v>573</v>
      </c>
      <c r="B56" s="450">
        <f>SUM(B50:B55)</f>
        <v>29</v>
      </c>
      <c r="C56" s="451">
        <f>SUM(C50:C55)</f>
        <v>1447</v>
      </c>
      <c r="D56" s="450">
        <f>SUM(D50:D55)</f>
        <v>52</v>
      </c>
      <c r="E56">
        <f>SUM(E50:E55)</f>
        <v>0</v>
      </c>
      <c r="F56" s="457">
        <f>D56/B56-1</f>
        <v>0.7931034482758621</v>
      </c>
      <c r="G56" s="8"/>
      <c r="I56" s="8"/>
    </row>
    <row r="57" spans="1:21" hidden="1">
      <c r="G57" s="452"/>
      <c r="H57" s="8"/>
      <c r="I57" s="94" t="s">
        <v>87</v>
      </c>
      <c r="J57" s="14"/>
      <c r="K57" s="14"/>
      <c r="L57" s="14"/>
      <c r="M57" s="14"/>
      <c r="N57" s="14">
        <v>3</v>
      </c>
      <c r="O57" s="14"/>
      <c r="P57" s="484"/>
      <c r="Q57" s="666"/>
    </row>
    <row r="58" spans="1:21" hidden="1">
      <c r="F58" s="8"/>
      <c r="J58" s="8"/>
    </row>
    <row r="59" spans="1:21">
      <c r="C59" s="370" t="s">
        <v>1360</v>
      </c>
    </row>
    <row r="60" spans="1:21" ht="24.45" customHeight="1">
      <c r="I60" t="s">
        <v>1361</v>
      </c>
      <c r="J60" s="793" t="s">
        <v>1349</v>
      </c>
      <c r="K60" s="793"/>
      <c r="L60" s="794" t="s">
        <v>1350</v>
      </c>
      <c r="M60" s="795"/>
      <c r="N60" s="794" t="s">
        <v>2194</v>
      </c>
      <c r="O60" s="798"/>
      <c r="P60" s="795"/>
      <c r="Q60" s="672" t="s">
        <v>2006</v>
      </c>
      <c r="R60" s="793" t="s">
        <v>1352</v>
      </c>
      <c r="S60" s="793"/>
      <c r="T60" s="796"/>
      <c r="U60" s="797"/>
    </row>
    <row r="61" spans="1:21" ht="16.95" customHeight="1">
      <c r="I61" s="671" t="s">
        <v>2008</v>
      </c>
      <c r="J61" s="789" t="s">
        <v>2007</v>
      </c>
      <c r="K61" s="790"/>
      <c r="L61" s="790"/>
      <c r="M61" s="790"/>
      <c r="N61" s="790"/>
      <c r="O61" s="790"/>
      <c r="P61" s="790"/>
      <c r="Q61" s="790"/>
      <c r="R61" s="791"/>
      <c r="S61" s="503" t="s">
        <v>1354</v>
      </c>
      <c r="T61" s="504"/>
      <c r="U61" s="503"/>
    </row>
    <row r="62" spans="1:21">
      <c r="I62" s="496" t="s">
        <v>1357</v>
      </c>
      <c r="J62" s="493">
        <v>13</v>
      </c>
      <c r="K62" s="494">
        <v>815</v>
      </c>
      <c r="L62" s="14">
        <v>21</v>
      </c>
      <c r="M62" s="483">
        <v>1167</v>
      </c>
      <c r="N62" s="14"/>
      <c r="O62" s="483">
        <v>667</v>
      </c>
      <c r="P62" s="16"/>
      <c r="Q62" s="670">
        <f>J62*1.5</f>
        <v>19.5</v>
      </c>
      <c r="R62" s="484">
        <f>(N62-J62)/J62</f>
        <v>-1</v>
      </c>
      <c r="S62" s="456">
        <f>M62/K62-1</f>
        <v>0.4319018404907975</v>
      </c>
      <c r="T62" s="14"/>
      <c r="U62" s="563"/>
    </row>
    <row r="63" spans="1:21" ht="18" customHeight="1">
      <c r="I63" s="497" t="s">
        <v>1358</v>
      </c>
      <c r="J63" s="14">
        <v>10</v>
      </c>
      <c r="K63" s="483">
        <v>522</v>
      </c>
      <c r="L63" s="14">
        <f>14+4</f>
        <v>18</v>
      </c>
      <c r="M63" s="483">
        <v>120</v>
      </c>
      <c r="N63" s="14"/>
      <c r="O63" s="486">
        <v>0</v>
      </c>
      <c r="P63" s="16"/>
      <c r="Q63" s="670">
        <f>J63*1.5</f>
        <v>15</v>
      </c>
      <c r="R63" s="484">
        <f>(N63-J63)/J63</f>
        <v>-1</v>
      </c>
      <c r="S63" s="456">
        <f>M63/K63-1</f>
        <v>-0.77011494252873569</v>
      </c>
      <c r="T63" s="14"/>
      <c r="U63" s="577"/>
    </row>
    <row r="64" spans="1:21">
      <c r="I64" s="497" t="s">
        <v>1359</v>
      </c>
      <c r="J64" s="14">
        <v>0</v>
      </c>
      <c r="K64" s="483">
        <v>0</v>
      </c>
      <c r="L64" s="63">
        <f>8+18</f>
        <v>26</v>
      </c>
      <c r="M64" s="485" t="s">
        <v>70</v>
      </c>
      <c r="N64" s="14"/>
      <c r="O64" s="563">
        <v>210</v>
      </c>
      <c r="P64" s="16"/>
      <c r="Q64" s="670">
        <f>J64*1.5</f>
        <v>0</v>
      </c>
      <c r="R64" s="484">
        <v>1</v>
      </c>
      <c r="S64" s="456">
        <v>1</v>
      </c>
      <c r="T64" s="14"/>
      <c r="U64" s="577"/>
    </row>
    <row r="65" spans="9:21">
      <c r="I65" s="497" t="s">
        <v>194</v>
      </c>
      <c r="J65" s="14">
        <v>6</v>
      </c>
      <c r="K65" s="483">
        <v>110</v>
      </c>
      <c r="L65" s="14">
        <v>9</v>
      </c>
      <c r="M65" s="483">
        <v>719</v>
      </c>
      <c r="N65" s="14"/>
      <c r="O65" s="483">
        <v>515</v>
      </c>
      <c r="P65" s="16"/>
      <c r="Q65" s="670">
        <f>J65*1.5</f>
        <v>9</v>
      </c>
      <c r="R65" s="484">
        <f>(N65-J65)/J65</f>
        <v>-1</v>
      </c>
      <c r="S65" s="456">
        <f>M65/K65-1</f>
        <v>5.5363636363636362</v>
      </c>
      <c r="T65" s="14"/>
      <c r="U65" s="14"/>
    </row>
    <row r="66" spans="9:21" hidden="1">
      <c r="I66" s="497"/>
      <c r="J66" s="14"/>
      <c r="K66" s="483"/>
      <c r="L66" s="14"/>
      <c r="M66" s="483"/>
      <c r="N66" s="14"/>
      <c r="O66" s="483"/>
      <c r="P66" s="16"/>
      <c r="Q66" s="669"/>
      <c r="R66" s="484"/>
      <c r="S66" s="456"/>
      <c r="T66" s="14"/>
      <c r="U66" s="14"/>
    </row>
    <row r="67" spans="9:21">
      <c r="I67" s="498" t="s">
        <v>573</v>
      </c>
      <c r="J67" s="566">
        <f t="shared" ref="J67:O67" si="1">SUM(J62:J65)</f>
        <v>29</v>
      </c>
      <c r="K67" s="567">
        <f t="shared" si="1"/>
        <v>1447</v>
      </c>
      <c r="L67" s="566">
        <f t="shared" si="1"/>
        <v>74</v>
      </c>
      <c r="M67" s="568">
        <f t="shared" si="1"/>
        <v>2006</v>
      </c>
      <c r="N67" s="566">
        <f t="shared" si="1"/>
        <v>0</v>
      </c>
      <c r="O67" s="568">
        <f t="shared" si="1"/>
        <v>1392</v>
      </c>
      <c r="P67" s="16"/>
      <c r="Q67" s="669"/>
      <c r="R67" s="673">
        <f>(N67-J67)/J67</f>
        <v>-1</v>
      </c>
      <c r="S67" s="565">
        <f>M67/K67-1</f>
        <v>0.38631651693158253</v>
      </c>
      <c r="T67" s="14"/>
      <c r="U67" s="14"/>
    </row>
    <row r="68" spans="9:21">
      <c r="I68" s="498"/>
      <c r="J68" s="566"/>
      <c r="K68" s="567"/>
      <c r="L68" s="566"/>
      <c r="M68" s="568"/>
      <c r="N68" s="566"/>
      <c r="O68" s="568"/>
      <c r="P68" s="16"/>
      <c r="R68" s="674"/>
      <c r="S68" s="675"/>
      <c r="T68" s="8"/>
      <c r="U68" s="8"/>
    </row>
    <row r="69" spans="9:21">
      <c r="I69" s="671" t="s">
        <v>2008</v>
      </c>
      <c r="J69" s="566"/>
      <c r="K69" s="567"/>
      <c r="L69" s="566"/>
      <c r="M69" s="568"/>
      <c r="N69" s="566"/>
      <c r="O69" s="568"/>
      <c r="P69" s="16"/>
      <c r="R69" s="674"/>
      <c r="S69" s="675"/>
      <c r="T69" s="8"/>
      <c r="U69" s="8"/>
    </row>
    <row r="70" spans="9:21">
      <c r="I70" s="498"/>
      <c r="J70" s="566"/>
      <c r="K70" s="567"/>
      <c r="L70" s="566"/>
      <c r="M70" s="568"/>
      <c r="N70" s="566"/>
      <c r="O70" s="568"/>
      <c r="P70" s="16"/>
      <c r="R70" s="674"/>
      <c r="S70" s="675"/>
      <c r="T70" s="8"/>
      <c r="U70" s="8"/>
    </row>
    <row r="71" spans="9:21">
      <c r="I71" s="498"/>
      <c r="J71" s="566"/>
      <c r="K71" s="567"/>
      <c r="L71" s="566"/>
      <c r="M71" s="568"/>
      <c r="N71" s="566"/>
      <c r="O71" s="568"/>
      <c r="P71" s="16"/>
      <c r="R71" s="674"/>
      <c r="S71" s="675"/>
      <c r="T71" s="8"/>
      <c r="U71" s="8"/>
    </row>
    <row r="72" spans="9:21">
      <c r="I72" s="94" t="s">
        <v>87</v>
      </c>
      <c r="J72" s="14"/>
      <c r="K72" s="14"/>
      <c r="L72" s="14"/>
      <c r="M72" s="14"/>
      <c r="N72" s="14">
        <v>6</v>
      </c>
      <c r="O72" s="14"/>
      <c r="P72" s="484"/>
      <c r="Q72" s="666"/>
    </row>
    <row r="73" spans="9:21">
      <c r="I73" s="564" t="s">
        <v>573</v>
      </c>
      <c r="N73" s="434">
        <f>N72+N67</f>
        <v>6</v>
      </c>
    </row>
    <row r="74" spans="9:21">
      <c r="I74" s="440"/>
    </row>
  </sheetData>
  <autoFilter ref="A5:H29" xr:uid="{13746B07-E5D9-4C64-90B2-FD853A25419C}">
    <sortState xmlns:xlrd2="http://schemas.microsoft.com/office/spreadsheetml/2017/richdata2" ref="A6:H29">
      <sortCondition ref="D5:D29"/>
    </sortState>
  </autoFilter>
  <mergeCells count="9">
    <mergeCell ref="J61:R61"/>
    <mergeCell ref="J48:K48"/>
    <mergeCell ref="J60:K60"/>
    <mergeCell ref="L60:M60"/>
    <mergeCell ref="T60:U60"/>
    <mergeCell ref="R60:S60"/>
    <mergeCell ref="N60:P60"/>
    <mergeCell ref="L48:M48"/>
    <mergeCell ref="N48:O48"/>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B3134-050A-4F38-A442-10CCF17F582D}">
  <dimension ref="A1:BG3"/>
  <sheetViews>
    <sheetView workbookViewId="0"/>
  </sheetViews>
  <sheetFormatPr baseColWidth="10" defaultColWidth="8.77734375" defaultRowHeight="14.4"/>
  <cols>
    <col min="1" max="1" width="8.77734375" bestFit="1" customWidth="1"/>
    <col min="2" max="2" width="9.77734375" customWidth="1"/>
    <col min="3" max="3" width="18.109375" customWidth="1"/>
    <col min="4" max="4" width="16.21875" customWidth="1"/>
    <col min="5" max="5" width="10.5546875" customWidth="1"/>
    <col min="6" max="6" width="12.77734375" customWidth="1"/>
    <col min="7" max="7" width="20.77734375" customWidth="1"/>
    <col min="8" max="8" width="17.77734375" customWidth="1"/>
    <col min="9" max="9" width="12.77734375" customWidth="1"/>
    <col min="10" max="10" width="33" customWidth="1"/>
    <col min="11" max="11" width="18" customWidth="1"/>
    <col min="12" max="12" width="16.33203125" customWidth="1"/>
    <col min="13" max="13" width="19.5546875" customWidth="1"/>
    <col min="14" max="14" width="18.88671875" customWidth="1"/>
    <col min="15" max="15" width="23.44140625" customWidth="1"/>
    <col min="16" max="16" width="17.21875" customWidth="1"/>
    <col min="17" max="17" width="49.88671875" bestFit="1" customWidth="1"/>
    <col min="18" max="18" width="26.109375" customWidth="1"/>
    <col min="19" max="19" width="18.77734375" customWidth="1"/>
    <col min="20" max="20" width="18" customWidth="1"/>
    <col min="21" max="21" width="10.77734375" customWidth="1"/>
    <col min="22" max="22" width="15.6640625" customWidth="1"/>
    <col min="23" max="23" width="30.77734375" bestFit="1" customWidth="1"/>
    <col min="24" max="24" width="28.21875" customWidth="1"/>
    <col min="25" max="25" width="24" customWidth="1"/>
    <col min="26" max="26" width="21.77734375" customWidth="1"/>
    <col min="27" max="27" width="52.77734375" bestFit="1" customWidth="1"/>
    <col min="28" max="28" width="13.21875" bestFit="1" customWidth="1"/>
    <col min="29" max="29" width="53.6640625" bestFit="1" customWidth="1"/>
    <col min="30" max="30" width="28.33203125" bestFit="1" customWidth="1"/>
    <col min="31" max="31" width="73.21875" bestFit="1" customWidth="1"/>
    <col min="32" max="32" width="61.6640625" bestFit="1" customWidth="1"/>
    <col min="33" max="33" width="37.88671875" bestFit="1" customWidth="1"/>
    <col min="34" max="34" width="12.21875" customWidth="1"/>
    <col min="35" max="35" width="36.44140625" bestFit="1" customWidth="1"/>
    <col min="36" max="36" width="76.21875" bestFit="1" customWidth="1"/>
    <col min="37" max="37" width="149.6640625" bestFit="1" customWidth="1"/>
    <col min="38" max="38" width="26.109375" bestFit="1" customWidth="1"/>
    <col min="39" max="39" width="53.21875" bestFit="1" customWidth="1"/>
    <col min="40" max="40" width="26.109375" bestFit="1" customWidth="1"/>
    <col min="41" max="41" width="27.109375" bestFit="1" customWidth="1"/>
    <col min="42" max="42" width="15" customWidth="1"/>
    <col min="43" max="43" width="14.33203125" customWidth="1"/>
    <col min="44" max="44" width="28.21875" customWidth="1"/>
    <col min="45" max="45" width="31.21875" customWidth="1"/>
    <col min="46" max="46" width="44.33203125" bestFit="1" customWidth="1"/>
    <col min="47" max="47" width="28.44140625" bestFit="1" customWidth="1"/>
    <col min="48" max="48" width="41" customWidth="1"/>
    <col min="49" max="49" width="31.5546875" customWidth="1"/>
    <col min="50" max="55" width="8.77734375" bestFit="1" customWidth="1"/>
    <col min="56" max="56" width="48.77734375" customWidth="1"/>
    <col min="57" max="57" width="22.6640625" customWidth="1"/>
    <col min="58" max="58" width="17.109375" customWidth="1"/>
    <col min="59" max="59" width="65.77734375" customWidth="1"/>
  </cols>
  <sheetData>
    <row r="1" spans="1:59">
      <c r="A1" s="709" t="s">
        <v>2179</v>
      </c>
    </row>
    <row r="3" spans="1:59" ht="86.4">
      <c r="A3" t="s">
        <v>24</v>
      </c>
      <c r="B3" t="s">
        <v>582</v>
      </c>
      <c r="C3" t="s">
        <v>583</v>
      </c>
      <c r="D3" t="s">
        <v>584</v>
      </c>
      <c r="E3" t="s">
        <v>585</v>
      </c>
      <c r="F3" t="s">
        <v>586</v>
      </c>
      <c r="G3" t="s">
        <v>587</v>
      </c>
      <c r="H3" t="s">
        <v>35</v>
      </c>
      <c r="I3" t="s">
        <v>28</v>
      </c>
      <c r="J3" t="s">
        <v>29</v>
      </c>
      <c r="K3" t="s">
        <v>588</v>
      </c>
      <c r="L3" t="s">
        <v>589</v>
      </c>
      <c r="M3" t="s">
        <v>590</v>
      </c>
      <c r="N3" t="s">
        <v>32</v>
      </c>
      <c r="O3" t="s">
        <v>33</v>
      </c>
      <c r="P3" t="s">
        <v>34</v>
      </c>
      <c r="Q3" s="440" t="s">
        <v>591</v>
      </c>
      <c r="R3" t="s">
        <v>37</v>
      </c>
      <c r="S3" t="s">
        <v>38</v>
      </c>
      <c r="T3" t="s">
        <v>39</v>
      </c>
      <c r="U3" t="s">
        <v>40</v>
      </c>
      <c r="V3" t="s">
        <v>41</v>
      </c>
      <c r="W3" s="440" t="s">
        <v>592</v>
      </c>
      <c r="X3" t="s">
        <v>43</v>
      </c>
      <c r="Y3" t="s">
        <v>44</v>
      </c>
      <c r="Z3" t="s">
        <v>593</v>
      </c>
      <c r="AA3" s="440" t="s">
        <v>46</v>
      </c>
      <c r="AB3" s="440" t="s">
        <v>47</v>
      </c>
      <c r="AC3" s="440" t="s">
        <v>48</v>
      </c>
      <c r="AD3" s="440" t="s">
        <v>49</v>
      </c>
      <c r="AE3" s="440" t="s">
        <v>50</v>
      </c>
      <c r="AF3" s="440" t="s">
        <v>594</v>
      </c>
      <c r="AG3" s="440" t="s">
        <v>52</v>
      </c>
      <c r="AH3" t="s">
        <v>1</v>
      </c>
      <c r="AI3" s="440" t="s">
        <v>595</v>
      </c>
      <c r="AJ3" s="440" t="s">
        <v>54</v>
      </c>
      <c r="AK3" s="440" t="s">
        <v>596</v>
      </c>
      <c r="AL3" s="440" t="s">
        <v>56</v>
      </c>
      <c r="AM3" s="440" t="s">
        <v>57</v>
      </c>
      <c r="AN3" s="440" t="s">
        <v>58</v>
      </c>
      <c r="AO3" s="440" t="s">
        <v>1225</v>
      </c>
      <c r="AP3" t="s">
        <v>3</v>
      </c>
      <c r="AQ3" t="s">
        <v>4</v>
      </c>
      <c r="AR3" t="s">
        <v>59</v>
      </c>
      <c r="AS3" t="s">
        <v>60</v>
      </c>
      <c r="AT3" s="440" t="s">
        <v>597</v>
      </c>
      <c r="AU3" s="440" t="s">
        <v>62</v>
      </c>
      <c r="AV3" t="s">
        <v>63</v>
      </c>
      <c r="AW3" t="s">
        <v>598</v>
      </c>
      <c r="AX3" t="s">
        <v>2173</v>
      </c>
      <c r="AY3" t="s">
        <v>2174</v>
      </c>
      <c r="AZ3" t="s">
        <v>2175</v>
      </c>
      <c r="BA3" t="s">
        <v>2176</v>
      </c>
      <c r="BB3" t="s">
        <v>2177</v>
      </c>
      <c r="BC3" t="s">
        <v>2178</v>
      </c>
      <c r="BD3" t="s">
        <v>599</v>
      </c>
      <c r="BE3" t="s">
        <v>600</v>
      </c>
      <c r="BF3" t="s">
        <v>601</v>
      </c>
      <c r="BG3" t="s">
        <v>602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D7A84-933B-414E-B962-629834CAA725}">
  <dimension ref="A1:BG7"/>
  <sheetViews>
    <sheetView workbookViewId="0">
      <selection activeCell="E4" sqref="E4"/>
    </sheetView>
  </sheetViews>
  <sheetFormatPr baseColWidth="10" defaultColWidth="8.77734375" defaultRowHeight="14.4"/>
  <cols>
    <col min="1" max="1" width="8.77734375" bestFit="1" customWidth="1"/>
    <col min="2" max="2" width="9.77734375" bestFit="1" customWidth="1"/>
    <col min="3" max="3" width="18.109375" bestFit="1" customWidth="1"/>
    <col min="4" max="4" width="16.21875" bestFit="1" customWidth="1"/>
    <col min="5" max="5" width="89.77734375" bestFit="1" customWidth="1"/>
    <col min="6" max="6" width="179.6640625" bestFit="1" customWidth="1"/>
    <col min="7" max="7" width="20.77734375" bestFit="1" customWidth="1"/>
    <col min="8" max="8" width="17.77734375" bestFit="1" customWidth="1"/>
    <col min="9" max="9" width="12.77734375" bestFit="1" customWidth="1"/>
    <col min="10" max="10" width="33" bestFit="1" customWidth="1"/>
    <col min="11" max="11" width="18" bestFit="1" customWidth="1"/>
    <col min="12" max="12" width="16.33203125" bestFit="1" customWidth="1"/>
    <col min="13" max="13" width="25" bestFit="1" customWidth="1"/>
    <col min="14" max="14" width="18.88671875" bestFit="1" customWidth="1"/>
    <col min="15" max="15" width="24.21875" bestFit="1" customWidth="1"/>
    <col min="16" max="16" width="17.21875" bestFit="1" customWidth="1"/>
    <col min="17" max="17" width="49.88671875" bestFit="1" customWidth="1"/>
    <col min="18" max="18" width="26.109375" bestFit="1" customWidth="1"/>
    <col min="19" max="19" width="18.77734375" bestFit="1" customWidth="1"/>
    <col min="20" max="20" width="18" bestFit="1" customWidth="1"/>
    <col min="21" max="21" width="10.77734375" bestFit="1" customWidth="1"/>
    <col min="22" max="22" width="19.6640625" bestFit="1" customWidth="1"/>
    <col min="23" max="23" width="30.77734375" bestFit="1" customWidth="1"/>
    <col min="24" max="24" width="28.21875" bestFit="1" customWidth="1"/>
    <col min="25" max="25" width="24" bestFit="1" customWidth="1"/>
    <col min="26" max="26" width="23.77734375" bestFit="1" customWidth="1"/>
    <col min="27" max="27" width="52.77734375" bestFit="1" customWidth="1"/>
    <col min="28" max="28" width="13.21875" bestFit="1" customWidth="1"/>
    <col min="29" max="29" width="53.6640625" bestFit="1" customWidth="1"/>
    <col min="30" max="30" width="28.33203125" bestFit="1" customWidth="1"/>
    <col min="31" max="31" width="73.21875" bestFit="1" customWidth="1"/>
    <col min="32" max="32" width="61.6640625" bestFit="1" customWidth="1"/>
    <col min="33" max="33" width="37.88671875" bestFit="1" customWidth="1"/>
    <col min="34" max="34" width="12.21875" bestFit="1" customWidth="1"/>
    <col min="35" max="35" width="36.44140625" bestFit="1" customWidth="1"/>
    <col min="36" max="36" width="76.21875" bestFit="1" customWidth="1"/>
    <col min="37" max="37" width="149.6640625" bestFit="1" customWidth="1"/>
    <col min="38" max="38" width="26.109375" bestFit="1" customWidth="1"/>
    <col min="39" max="39" width="53.21875" bestFit="1" customWidth="1"/>
    <col min="40" max="40" width="26.109375" bestFit="1" customWidth="1"/>
    <col min="41" max="41" width="27.109375" bestFit="1" customWidth="1"/>
    <col min="42" max="42" width="15" bestFit="1" customWidth="1"/>
    <col min="43" max="43" width="14.33203125" bestFit="1" customWidth="1"/>
    <col min="44" max="44" width="223.6640625" bestFit="1" customWidth="1"/>
    <col min="45" max="45" width="31.21875" bestFit="1" customWidth="1"/>
    <col min="46" max="46" width="44.33203125" bestFit="1" customWidth="1"/>
    <col min="47" max="47" width="28.44140625" bestFit="1" customWidth="1"/>
    <col min="48" max="48" width="41" bestFit="1" customWidth="1"/>
    <col min="49" max="49" width="32.21875" bestFit="1" customWidth="1"/>
    <col min="50" max="55" width="8.77734375" bestFit="1" customWidth="1"/>
    <col min="56" max="56" width="48.77734375" bestFit="1" customWidth="1"/>
    <col min="57" max="57" width="22.6640625" bestFit="1" customWidth="1"/>
    <col min="58" max="58" width="17.109375" bestFit="1" customWidth="1"/>
    <col min="59" max="59" width="65.77734375" bestFit="1" customWidth="1"/>
  </cols>
  <sheetData>
    <row r="1" spans="1:59">
      <c r="A1" s="709" t="s">
        <v>2210</v>
      </c>
    </row>
    <row r="3" spans="1:59">
      <c r="A3" t="s">
        <v>24</v>
      </c>
      <c r="B3" t="s">
        <v>582</v>
      </c>
      <c r="C3" t="s">
        <v>583</v>
      </c>
      <c r="D3" t="s">
        <v>584</v>
      </c>
      <c r="E3" t="s">
        <v>585</v>
      </c>
      <c r="F3" t="s">
        <v>586</v>
      </c>
      <c r="G3" t="s">
        <v>587</v>
      </c>
      <c r="H3" t="s">
        <v>35</v>
      </c>
      <c r="I3" t="s">
        <v>28</v>
      </c>
      <c r="J3" t="s">
        <v>29</v>
      </c>
      <c r="K3" t="s">
        <v>588</v>
      </c>
      <c r="L3" t="s">
        <v>589</v>
      </c>
      <c r="M3" t="s">
        <v>590</v>
      </c>
      <c r="N3" t="s">
        <v>32</v>
      </c>
      <c r="O3" t="s">
        <v>33</v>
      </c>
      <c r="P3" t="s">
        <v>34</v>
      </c>
      <c r="Q3" t="s">
        <v>591</v>
      </c>
      <c r="R3" t="s">
        <v>37</v>
      </c>
      <c r="S3" t="s">
        <v>38</v>
      </c>
      <c r="T3" t="s">
        <v>39</v>
      </c>
      <c r="U3" t="s">
        <v>40</v>
      </c>
      <c r="V3" t="s">
        <v>41</v>
      </c>
      <c r="W3" t="s">
        <v>592</v>
      </c>
      <c r="X3" t="s">
        <v>43</v>
      </c>
      <c r="Y3" t="s">
        <v>44</v>
      </c>
      <c r="Z3" t="s">
        <v>593</v>
      </c>
      <c r="AA3" t="s">
        <v>46</v>
      </c>
      <c r="AB3" t="s">
        <v>47</v>
      </c>
      <c r="AC3" t="s">
        <v>48</v>
      </c>
      <c r="AD3" t="s">
        <v>49</v>
      </c>
      <c r="AE3" t="s">
        <v>50</v>
      </c>
      <c r="AF3" t="s">
        <v>594</v>
      </c>
      <c r="AG3" t="s">
        <v>52</v>
      </c>
      <c r="AH3" t="s">
        <v>1</v>
      </c>
      <c r="AI3" t="s">
        <v>595</v>
      </c>
      <c r="AJ3" t="s">
        <v>54</v>
      </c>
      <c r="AK3" t="s">
        <v>596</v>
      </c>
      <c r="AL3" t="s">
        <v>56</v>
      </c>
      <c r="AM3" t="s">
        <v>57</v>
      </c>
      <c r="AN3" t="s">
        <v>58</v>
      </c>
      <c r="AO3" t="s">
        <v>1225</v>
      </c>
      <c r="AP3" t="s">
        <v>3</v>
      </c>
      <c r="AQ3" t="s">
        <v>4</v>
      </c>
      <c r="AR3" t="s">
        <v>59</v>
      </c>
      <c r="AS3" t="s">
        <v>60</v>
      </c>
      <c r="AT3" t="s">
        <v>597</v>
      </c>
      <c r="AU3" t="s">
        <v>62</v>
      </c>
      <c r="AV3" t="s">
        <v>63</v>
      </c>
      <c r="AW3" t="s">
        <v>598</v>
      </c>
      <c r="AX3" t="s">
        <v>2173</v>
      </c>
      <c r="AY3" t="s">
        <v>2174</v>
      </c>
      <c r="AZ3" t="s">
        <v>2175</v>
      </c>
      <c r="BA3" t="s">
        <v>2176</v>
      </c>
      <c r="BB3" t="s">
        <v>2177</v>
      </c>
      <c r="BC3" t="s">
        <v>2178</v>
      </c>
      <c r="BD3" t="s">
        <v>599</v>
      </c>
      <c r="BE3" t="s">
        <v>600</v>
      </c>
      <c r="BF3" t="s">
        <v>601</v>
      </c>
      <c r="BG3" t="s">
        <v>602</v>
      </c>
    </row>
    <row r="4" spans="1:59" ht="28.8">
      <c r="E4" t="s">
        <v>2127</v>
      </c>
      <c r="F4" t="s">
        <v>2126</v>
      </c>
      <c r="H4" s="714">
        <v>45961</v>
      </c>
      <c r="I4" s="714">
        <v>45960</v>
      </c>
      <c r="J4" s="714">
        <v>45976</v>
      </c>
      <c r="K4">
        <v>16</v>
      </c>
      <c r="L4" t="s">
        <v>619</v>
      </c>
      <c r="M4" t="s">
        <v>68</v>
      </c>
      <c r="N4" t="s">
        <v>86</v>
      </c>
      <c r="O4" t="s">
        <v>631</v>
      </c>
      <c r="P4" t="s">
        <v>104</v>
      </c>
      <c r="Q4" t="s">
        <v>71</v>
      </c>
      <c r="R4" t="s">
        <v>935</v>
      </c>
      <c r="S4" t="s">
        <v>138</v>
      </c>
      <c r="T4" t="s">
        <v>78</v>
      </c>
      <c r="U4" t="s">
        <v>620</v>
      </c>
      <c r="V4" t="s">
        <v>635</v>
      </c>
      <c r="W4" t="s">
        <v>85</v>
      </c>
      <c r="X4" t="s">
        <v>77</v>
      </c>
      <c r="Y4" t="s">
        <v>78</v>
      </c>
      <c r="Z4" t="s">
        <v>108</v>
      </c>
      <c r="AA4">
        <v>5</v>
      </c>
      <c r="AB4">
        <v>1</v>
      </c>
      <c r="AC4">
        <v>5</v>
      </c>
      <c r="AD4">
        <v>3</v>
      </c>
      <c r="AE4">
        <v>1</v>
      </c>
      <c r="AF4">
        <v>3</v>
      </c>
      <c r="AG4">
        <v>3</v>
      </c>
      <c r="AH4">
        <v>315</v>
      </c>
      <c r="AI4">
        <v>5</v>
      </c>
      <c r="AJ4">
        <v>5</v>
      </c>
      <c r="AK4">
        <v>4</v>
      </c>
      <c r="AL4">
        <v>3</v>
      </c>
      <c r="AM4">
        <v>5</v>
      </c>
      <c r="AN4">
        <v>5</v>
      </c>
      <c r="AO4">
        <v>5</v>
      </c>
      <c r="AP4">
        <v>480</v>
      </c>
      <c r="AQ4">
        <v>795</v>
      </c>
      <c r="AR4" s="440" t="s">
        <v>2019</v>
      </c>
      <c r="AV4" t="s">
        <v>2005</v>
      </c>
      <c r="BD4">
        <v>0</v>
      </c>
      <c r="BG4" t="s">
        <v>641</v>
      </c>
    </row>
    <row r="5" spans="1:59" ht="28.8">
      <c r="E5" t="s">
        <v>2024</v>
      </c>
      <c r="F5" t="s">
        <v>2025</v>
      </c>
      <c r="I5" s="714">
        <v>45931</v>
      </c>
      <c r="J5" s="714">
        <v>46006</v>
      </c>
      <c r="K5">
        <v>34</v>
      </c>
      <c r="L5" t="s">
        <v>619</v>
      </c>
      <c r="M5" t="s">
        <v>103</v>
      </c>
      <c r="O5" t="s">
        <v>631</v>
      </c>
      <c r="P5" t="s">
        <v>104</v>
      </c>
      <c r="Q5" t="s">
        <v>195</v>
      </c>
      <c r="S5" t="s">
        <v>521</v>
      </c>
      <c r="T5" t="s">
        <v>521</v>
      </c>
      <c r="V5" t="s">
        <v>610</v>
      </c>
      <c r="W5" t="s">
        <v>107</v>
      </c>
      <c r="X5" t="s">
        <v>96</v>
      </c>
      <c r="Y5" t="s">
        <v>612</v>
      </c>
      <c r="Z5" t="s">
        <v>108</v>
      </c>
      <c r="AA5">
        <v>3</v>
      </c>
      <c r="AB5">
        <v>5</v>
      </c>
      <c r="AC5">
        <v>1</v>
      </c>
      <c r="AD5">
        <v>1</v>
      </c>
      <c r="AE5">
        <v>1</v>
      </c>
      <c r="AF5">
        <v>3</v>
      </c>
      <c r="AG5">
        <v>3</v>
      </c>
      <c r="AH5">
        <v>255</v>
      </c>
      <c r="AI5">
        <v>5</v>
      </c>
      <c r="AJ5">
        <v>5</v>
      </c>
      <c r="AK5">
        <v>2</v>
      </c>
      <c r="AL5">
        <v>3</v>
      </c>
      <c r="AM5">
        <v>3</v>
      </c>
      <c r="AN5">
        <v>5</v>
      </c>
      <c r="AO5">
        <v>5</v>
      </c>
      <c r="AP5">
        <v>420</v>
      </c>
      <c r="AQ5">
        <v>675</v>
      </c>
      <c r="AR5" s="440" t="s">
        <v>2026</v>
      </c>
      <c r="BG5" t="s">
        <v>641</v>
      </c>
    </row>
    <row r="6" spans="1:59">
      <c r="B6">
        <v>20</v>
      </c>
      <c r="E6" t="s">
        <v>638</v>
      </c>
      <c r="F6" t="s">
        <v>639</v>
      </c>
      <c r="I6" s="714">
        <v>45931</v>
      </c>
      <c r="J6" s="714">
        <v>45991</v>
      </c>
      <c r="K6">
        <v>34</v>
      </c>
      <c r="L6" t="s">
        <v>619</v>
      </c>
      <c r="M6" t="s">
        <v>85</v>
      </c>
      <c r="O6" t="s">
        <v>631</v>
      </c>
      <c r="P6" t="s">
        <v>104</v>
      </c>
      <c r="Q6" t="s">
        <v>71</v>
      </c>
      <c r="R6" t="s">
        <v>632</v>
      </c>
      <c r="S6" t="s">
        <v>453</v>
      </c>
      <c r="T6" t="s">
        <v>640</v>
      </c>
      <c r="V6" t="s">
        <v>635</v>
      </c>
      <c r="W6" t="s">
        <v>85</v>
      </c>
      <c r="Y6" t="s">
        <v>612</v>
      </c>
      <c r="AA6">
        <v>3</v>
      </c>
      <c r="AB6">
        <v>5</v>
      </c>
      <c r="AC6">
        <v>1</v>
      </c>
      <c r="AD6">
        <v>5</v>
      </c>
      <c r="AE6">
        <v>0</v>
      </c>
      <c r="AF6">
        <v>3</v>
      </c>
      <c r="AG6">
        <v>3</v>
      </c>
      <c r="AH6">
        <v>300</v>
      </c>
      <c r="AI6">
        <v>5</v>
      </c>
      <c r="AJ6">
        <v>5</v>
      </c>
      <c r="AK6">
        <v>2</v>
      </c>
      <c r="AL6">
        <v>3</v>
      </c>
      <c r="AM6">
        <v>5</v>
      </c>
      <c r="AN6">
        <v>5</v>
      </c>
      <c r="AO6">
        <v>5</v>
      </c>
      <c r="AP6">
        <v>450</v>
      </c>
      <c r="AQ6">
        <v>750</v>
      </c>
      <c r="AT6" t="s">
        <v>174</v>
      </c>
      <c r="AV6" t="s">
        <v>1998</v>
      </c>
      <c r="BD6">
        <v>0</v>
      </c>
      <c r="BG6" t="s">
        <v>641</v>
      </c>
    </row>
    <row r="7" spans="1:59" ht="28.8">
      <c r="E7" t="s">
        <v>2135</v>
      </c>
      <c r="F7" t="s">
        <v>2018</v>
      </c>
      <c r="H7" s="714">
        <v>45901</v>
      </c>
      <c r="I7" s="714">
        <v>45959</v>
      </c>
      <c r="J7" s="714">
        <v>45971</v>
      </c>
      <c r="K7">
        <v>12</v>
      </c>
      <c r="L7" t="s">
        <v>619</v>
      </c>
      <c r="M7" t="s">
        <v>68</v>
      </c>
      <c r="N7" t="s">
        <v>86</v>
      </c>
      <c r="O7" t="s">
        <v>631</v>
      </c>
      <c r="P7" t="s">
        <v>104</v>
      </c>
      <c r="Q7" t="s">
        <v>71</v>
      </c>
      <c r="R7" t="s">
        <v>953</v>
      </c>
      <c r="S7" t="s">
        <v>138</v>
      </c>
      <c r="T7" t="s">
        <v>78</v>
      </c>
      <c r="U7" t="s">
        <v>620</v>
      </c>
      <c r="V7" t="s">
        <v>635</v>
      </c>
      <c r="W7" t="s">
        <v>85</v>
      </c>
      <c r="X7" t="s">
        <v>77</v>
      </c>
      <c r="Y7" t="s">
        <v>78</v>
      </c>
      <c r="Z7" t="s">
        <v>108</v>
      </c>
      <c r="AA7">
        <v>5</v>
      </c>
      <c r="AB7">
        <v>1</v>
      </c>
      <c r="AC7">
        <v>5</v>
      </c>
      <c r="AD7">
        <v>3</v>
      </c>
      <c r="AE7">
        <v>1</v>
      </c>
      <c r="AF7">
        <v>3</v>
      </c>
      <c r="AG7">
        <v>3</v>
      </c>
      <c r="AH7">
        <v>315</v>
      </c>
      <c r="AI7">
        <v>5</v>
      </c>
      <c r="AJ7">
        <v>5</v>
      </c>
      <c r="AK7">
        <v>4</v>
      </c>
      <c r="AL7">
        <v>3</v>
      </c>
      <c r="AM7">
        <v>5</v>
      </c>
      <c r="AN7">
        <v>5</v>
      </c>
      <c r="AO7">
        <v>5</v>
      </c>
      <c r="AP7">
        <v>480</v>
      </c>
      <c r="AQ7">
        <v>795</v>
      </c>
      <c r="AR7" s="440" t="s">
        <v>2019</v>
      </c>
      <c r="AV7" t="s">
        <v>2005</v>
      </c>
      <c r="BD7">
        <v>0</v>
      </c>
      <c r="BG7" t="s">
        <v>641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BE0C2-3150-43E6-8583-AB6CD1841EF3}">
  <dimension ref="A1:BG7"/>
  <sheetViews>
    <sheetView workbookViewId="0">
      <selection activeCell="E9" sqref="E9"/>
    </sheetView>
  </sheetViews>
  <sheetFormatPr baseColWidth="10" defaultColWidth="8.77734375" defaultRowHeight="14.4"/>
  <cols>
    <col min="1" max="1" width="8.77734375" bestFit="1" customWidth="1"/>
    <col min="2" max="2" width="9.77734375" bestFit="1" customWidth="1"/>
    <col min="3" max="3" width="18.109375" bestFit="1" customWidth="1"/>
    <col min="4" max="4" width="16.21875" bestFit="1" customWidth="1"/>
    <col min="5" max="5" width="89.77734375" bestFit="1" customWidth="1"/>
    <col min="6" max="6" width="179.6640625" bestFit="1" customWidth="1"/>
    <col min="7" max="7" width="20.77734375" bestFit="1" customWidth="1"/>
    <col min="8" max="8" width="17.77734375" bestFit="1" customWidth="1"/>
    <col min="9" max="9" width="12.77734375" bestFit="1" customWidth="1"/>
    <col min="10" max="10" width="33" bestFit="1" customWidth="1"/>
    <col min="11" max="11" width="18" bestFit="1" customWidth="1"/>
    <col min="12" max="12" width="16.33203125" bestFit="1" customWidth="1"/>
    <col min="13" max="13" width="25" bestFit="1" customWidth="1"/>
    <col min="14" max="14" width="18.88671875" bestFit="1" customWidth="1"/>
    <col min="15" max="15" width="24.21875" bestFit="1" customWidth="1"/>
    <col min="16" max="16" width="17.21875" bestFit="1" customWidth="1"/>
    <col min="17" max="17" width="49.88671875" bestFit="1" customWidth="1"/>
    <col min="18" max="18" width="26.109375" bestFit="1" customWidth="1"/>
    <col min="19" max="19" width="18.77734375" bestFit="1" customWidth="1"/>
    <col min="20" max="20" width="18" bestFit="1" customWidth="1"/>
    <col min="21" max="21" width="10.77734375" bestFit="1" customWidth="1"/>
    <col min="22" max="22" width="19.6640625" bestFit="1" customWidth="1"/>
    <col min="23" max="23" width="30.77734375" bestFit="1" customWidth="1"/>
    <col min="24" max="24" width="28.21875" bestFit="1" customWidth="1"/>
    <col min="25" max="25" width="24" bestFit="1" customWidth="1"/>
    <col min="26" max="26" width="23.77734375" bestFit="1" customWidth="1"/>
    <col min="27" max="27" width="52.77734375" bestFit="1" customWidth="1"/>
    <col min="28" max="28" width="13.21875" bestFit="1" customWidth="1"/>
    <col min="29" max="29" width="53.6640625" bestFit="1" customWidth="1"/>
    <col min="30" max="30" width="28.33203125" bestFit="1" customWidth="1"/>
    <col min="31" max="31" width="73.21875" bestFit="1" customWidth="1"/>
    <col min="32" max="32" width="61.6640625" bestFit="1" customWidth="1"/>
    <col min="33" max="33" width="37.88671875" bestFit="1" customWidth="1"/>
    <col min="34" max="34" width="12.21875" bestFit="1" customWidth="1"/>
    <col min="35" max="35" width="36.44140625" bestFit="1" customWidth="1"/>
    <col min="36" max="36" width="76.21875" bestFit="1" customWidth="1"/>
    <col min="37" max="37" width="149.6640625" bestFit="1" customWidth="1"/>
    <col min="38" max="38" width="26.109375" bestFit="1" customWidth="1"/>
    <col min="39" max="39" width="53.21875" bestFit="1" customWidth="1"/>
    <col min="40" max="40" width="26.109375" bestFit="1" customWidth="1"/>
    <col min="41" max="41" width="27.109375" bestFit="1" customWidth="1"/>
    <col min="42" max="42" width="15" bestFit="1" customWidth="1"/>
    <col min="43" max="43" width="14.33203125" bestFit="1" customWidth="1"/>
    <col min="44" max="44" width="223.6640625" bestFit="1" customWidth="1"/>
    <col min="45" max="45" width="31.21875" bestFit="1" customWidth="1"/>
    <col min="46" max="46" width="44.33203125" bestFit="1" customWidth="1"/>
    <col min="47" max="47" width="28.44140625" bestFit="1" customWidth="1"/>
    <col min="48" max="48" width="41" bestFit="1" customWidth="1"/>
    <col min="49" max="49" width="32.21875" bestFit="1" customWidth="1"/>
    <col min="50" max="55" width="8.77734375" bestFit="1" customWidth="1"/>
    <col min="56" max="56" width="48.77734375" bestFit="1" customWidth="1"/>
    <col min="57" max="57" width="22.6640625" bestFit="1" customWidth="1"/>
    <col min="58" max="58" width="17.109375" bestFit="1" customWidth="1"/>
    <col min="59" max="59" width="65.77734375" bestFit="1" customWidth="1"/>
  </cols>
  <sheetData>
    <row r="1" spans="1:59">
      <c r="A1" s="709" t="s">
        <v>2210</v>
      </c>
    </row>
    <row r="3" spans="1:59">
      <c r="A3" t="s">
        <v>24</v>
      </c>
      <c r="B3" t="s">
        <v>582</v>
      </c>
      <c r="C3" t="s">
        <v>583</v>
      </c>
      <c r="D3" t="s">
        <v>584</v>
      </c>
      <c r="E3" t="s">
        <v>585</v>
      </c>
      <c r="F3" t="s">
        <v>586</v>
      </c>
      <c r="G3" t="s">
        <v>587</v>
      </c>
      <c r="H3" t="s">
        <v>35</v>
      </c>
      <c r="I3" t="s">
        <v>28</v>
      </c>
      <c r="J3" t="s">
        <v>29</v>
      </c>
      <c r="K3" t="s">
        <v>588</v>
      </c>
      <c r="L3" t="s">
        <v>589</v>
      </c>
      <c r="M3" t="s">
        <v>590</v>
      </c>
      <c r="N3" t="s">
        <v>32</v>
      </c>
      <c r="O3" t="s">
        <v>33</v>
      </c>
      <c r="P3" t="s">
        <v>34</v>
      </c>
      <c r="Q3" t="s">
        <v>591</v>
      </c>
      <c r="R3" t="s">
        <v>37</v>
      </c>
      <c r="S3" t="s">
        <v>38</v>
      </c>
      <c r="T3" t="s">
        <v>39</v>
      </c>
      <c r="U3" t="s">
        <v>40</v>
      </c>
      <c r="V3" t="s">
        <v>41</v>
      </c>
      <c r="W3" t="s">
        <v>592</v>
      </c>
      <c r="X3" t="s">
        <v>43</v>
      </c>
      <c r="Y3" t="s">
        <v>44</v>
      </c>
      <c r="Z3" t="s">
        <v>593</v>
      </c>
      <c r="AA3" t="s">
        <v>46</v>
      </c>
      <c r="AB3" t="s">
        <v>47</v>
      </c>
      <c r="AC3" t="s">
        <v>48</v>
      </c>
      <c r="AD3" t="s">
        <v>49</v>
      </c>
      <c r="AE3" t="s">
        <v>50</v>
      </c>
      <c r="AF3" t="s">
        <v>594</v>
      </c>
      <c r="AG3" t="s">
        <v>52</v>
      </c>
      <c r="AH3" t="s">
        <v>1</v>
      </c>
      <c r="AI3" t="s">
        <v>595</v>
      </c>
      <c r="AJ3" t="s">
        <v>54</v>
      </c>
      <c r="AK3" t="s">
        <v>596</v>
      </c>
      <c r="AL3" t="s">
        <v>56</v>
      </c>
      <c r="AM3" t="s">
        <v>57</v>
      </c>
      <c r="AN3" t="s">
        <v>58</v>
      </c>
      <c r="AO3" t="s">
        <v>1225</v>
      </c>
      <c r="AP3" t="s">
        <v>3</v>
      </c>
      <c r="AQ3" t="s">
        <v>4</v>
      </c>
      <c r="AR3" t="s">
        <v>59</v>
      </c>
      <c r="AS3" t="s">
        <v>60</v>
      </c>
      <c r="AT3" t="s">
        <v>597</v>
      </c>
      <c r="AU3" t="s">
        <v>62</v>
      </c>
      <c r="AV3" t="s">
        <v>63</v>
      </c>
      <c r="AW3" t="s">
        <v>598</v>
      </c>
      <c r="AX3" t="s">
        <v>2173</v>
      </c>
      <c r="AY3" t="s">
        <v>2174</v>
      </c>
      <c r="AZ3" t="s">
        <v>2175</v>
      </c>
      <c r="BA3" t="s">
        <v>2176</v>
      </c>
      <c r="BB3" t="s">
        <v>2177</v>
      </c>
      <c r="BC3" t="s">
        <v>2178</v>
      </c>
      <c r="BD3" t="s">
        <v>599</v>
      </c>
      <c r="BE3" t="s">
        <v>600</v>
      </c>
      <c r="BF3" t="s">
        <v>601</v>
      </c>
      <c r="BG3" t="s">
        <v>602</v>
      </c>
    </row>
    <row r="4" spans="1:59" ht="28.8">
      <c r="E4" t="s">
        <v>2127</v>
      </c>
      <c r="F4" t="s">
        <v>2126</v>
      </c>
      <c r="H4" s="714">
        <v>45961</v>
      </c>
      <c r="I4" s="714">
        <v>45960</v>
      </c>
      <c r="J4" s="714">
        <v>45976</v>
      </c>
      <c r="K4">
        <v>16</v>
      </c>
      <c r="L4" t="s">
        <v>619</v>
      </c>
      <c r="M4" t="s">
        <v>68</v>
      </c>
      <c r="N4" t="s">
        <v>86</v>
      </c>
      <c r="O4" t="s">
        <v>631</v>
      </c>
      <c r="P4" t="s">
        <v>104</v>
      </c>
      <c r="Q4" t="s">
        <v>71</v>
      </c>
      <c r="R4" t="s">
        <v>935</v>
      </c>
      <c r="S4" t="s">
        <v>138</v>
      </c>
      <c r="T4" t="s">
        <v>78</v>
      </c>
      <c r="U4" t="s">
        <v>620</v>
      </c>
      <c r="V4" t="s">
        <v>635</v>
      </c>
      <c r="W4" t="s">
        <v>85</v>
      </c>
      <c r="X4" t="s">
        <v>77</v>
      </c>
      <c r="Y4" t="s">
        <v>78</v>
      </c>
      <c r="Z4" t="s">
        <v>108</v>
      </c>
      <c r="AA4">
        <v>5</v>
      </c>
      <c r="AB4">
        <v>1</v>
      </c>
      <c r="AC4">
        <v>5</v>
      </c>
      <c r="AD4">
        <v>3</v>
      </c>
      <c r="AE4">
        <v>1</v>
      </c>
      <c r="AF4">
        <v>3</v>
      </c>
      <c r="AG4">
        <v>3</v>
      </c>
      <c r="AH4">
        <v>315</v>
      </c>
      <c r="AI4">
        <v>5</v>
      </c>
      <c r="AJ4">
        <v>5</v>
      </c>
      <c r="AK4">
        <v>4</v>
      </c>
      <c r="AL4">
        <v>3</v>
      </c>
      <c r="AM4">
        <v>5</v>
      </c>
      <c r="AN4">
        <v>5</v>
      </c>
      <c r="AO4">
        <v>5</v>
      </c>
      <c r="AP4">
        <v>480</v>
      </c>
      <c r="AQ4">
        <v>795</v>
      </c>
      <c r="AR4" s="440" t="s">
        <v>2019</v>
      </c>
      <c r="AV4" t="s">
        <v>2005</v>
      </c>
      <c r="BD4">
        <v>0</v>
      </c>
      <c r="BG4" t="s">
        <v>641</v>
      </c>
    </row>
    <row r="5" spans="1:59" ht="28.8">
      <c r="E5" t="s">
        <v>2024</v>
      </c>
      <c r="F5" t="s">
        <v>2025</v>
      </c>
      <c r="I5" s="714">
        <v>45931</v>
      </c>
      <c r="J5" s="714">
        <v>46006</v>
      </c>
      <c r="K5">
        <v>34</v>
      </c>
      <c r="L5" t="s">
        <v>619</v>
      </c>
      <c r="M5" t="s">
        <v>103</v>
      </c>
      <c r="O5" t="s">
        <v>631</v>
      </c>
      <c r="P5" t="s">
        <v>104</v>
      </c>
      <c r="Q5" t="s">
        <v>195</v>
      </c>
      <c r="S5" t="s">
        <v>521</v>
      </c>
      <c r="T5" t="s">
        <v>521</v>
      </c>
      <c r="V5" t="s">
        <v>610</v>
      </c>
      <c r="W5" t="s">
        <v>107</v>
      </c>
      <c r="X5" t="s">
        <v>96</v>
      </c>
      <c r="Y5" t="s">
        <v>612</v>
      </c>
      <c r="Z5" t="s">
        <v>108</v>
      </c>
      <c r="AA5">
        <v>3</v>
      </c>
      <c r="AB5">
        <v>5</v>
      </c>
      <c r="AC5">
        <v>1</v>
      </c>
      <c r="AD5">
        <v>1</v>
      </c>
      <c r="AE5">
        <v>1</v>
      </c>
      <c r="AF5">
        <v>3</v>
      </c>
      <c r="AG5">
        <v>3</v>
      </c>
      <c r="AH5">
        <v>255</v>
      </c>
      <c r="AI5">
        <v>5</v>
      </c>
      <c r="AJ5">
        <v>5</v>
      </c>
      <c r="AK5">
        <v>2</v>
      </c>
      <c r="AL5">
        <v>3</v>
      </c>
      <c r="AM5">
        <v>3</v>
      </c>
      <c r="AN5">
        <v>5</v>
      </c>
      <c r="AO5">
        <v>5</v>
      </c>
      <c r="AP5">
        <v>420</v>
      </c>
      <c r="AQ5">
        <v>675</v>
      </c>
      <c r="AR5" s="440" t="s">
        <v>2026</v>
      </c>
      <c r="BG5" t="s">
        <v>641</v>
      </c>
    </row>
    <row r="6" spans="1:59">
      <c r="B6">
        <v>20</v>
      </c>
      <c r="E6" t="s">
        <v>638</v>
      </c>
      <c r="F6" t="s">
        <v>639</v>
      </c>
      <c r="I6" s="714">
        <v>45931</v>
      </c>
      <c r="J6" s="714">
        <v>45991</v>
      </c>
      <c r="K6">
        <v>34</v>
      </c>
      <c r="L6" t="s">
        <v>619</v>
      </c>
      <c r="M6" t="s">
        <v>85</v>
      </c>
      <c r="O6" t="s">
        <v>631</v>
      </c>
      <c r="P6" t="s">
        <v>104</v>
      </c>
      <c r="Q6" t="s">
        <v>71</v>
      </c>
      <c r="R6" t="s">
        <v>632</v>
      </c>
      <c r="S6" t="s">
        <v>453</v>
      </c>
      <c r="T6" t="s">
        <v>640</v>
      </c>
      <c r="V6" t="s">
        <v>635</v>
      </c>
      <c r="W6" t="s">
        <v>85</v>
      </c>
      <c r="Y6" t="s">
        <v>612</v>
      </c>
      <c r="AA6">
        <v>3</v>
      </c>
      <c r="AB6">
        <v>5</v>
      </c>
      <c r="AC6">
        <v>1</v>
      </c>
      <c r="AD6">
        <v>5</v>
      </c>
      <c r="AE6">
        <v>0</v>
      </c>
      <c r="AF6">
        <v>3</v>
      </c>
      <c r="AG6">
        <v>3</v>
      </c>
      <c r="AH6">
        <v>300</v>
      </c>
      <c r="AI6">
        <v>5</v>
      </c>
      <c r="AJ6">
        <v>5</v>
      </c>
      <c r="AK6">
        <v>2</v>
      </c>
      <c r="AL6">
        <v>3</v>
      </c>
      <c r="AM6">
        <v>5</v>
      </c>
      <c r="AN6">
        <v>5</v>
      </c>
      <c r="AO6">
        <v>5</v>
      </c>
      <c r="AP6">
        <v>450</v>
      </c>
      <c r="AQ6">
        <v>750</v>
      </c>
      <c r="AT6" t="s">
        <v>174</v>
      </c>
      <c r="AV6" t="s">
        <v>1998</v>
      </c>
      <c r="BD6">
        <v>0</v>
      </c>
      <c r="BG6" t="s">
        <v>641</v>
      </c>
    </row>
    <row r="7" spans="1:59" ht="28.8">
      <c r="E7" t="s">
        <v>2135</v>
      </c>
      <c r="F7" t="s">
        <v>2018</v>
      </c>
      <c r="H7" s="714">
        <v>45901</v>
      </c>
      <c r="I7" s="714">
        <v>45959</v>
      </c>
      <c r="J7" s="714">
        <v>45971</v>
      </c>
      <c r="K7">
        <v>12</v>
      </c>
      <c r="L7" t="s">
        <v>619</v>
      </c>
      <c r="M7" t="s">
        <v>68</v>
      </c>
      <c r="N7" t="s">
        <v>86</v>
      </c>
      <c r="O7" t="s">
        <v>631</v>
      </c>
      <c r="P7" t="s">
        <v>104</v>
      </c>
      <c r="Q7" t="s">
        <v>71</v>
      </c>
      <c r="R7" t="s">
        <v>953</v>
      </c>
      <c r="S7" t="s">
        <v>138</v>
      </c>
      <c r="T7" t="s">
        <v>78</v>
      </c>
      <c r="U7" t="s">
        <v>620</v>
      </c>
      <c r="V7" t="s">
        <v>635</v>
      </c>
      <c r="W7" t="s">
        <v>85</v>
      </c>
      <c r="X7" t="s">
        <v>77</v>
      </c>
      <c r="Y7" t="s">
        <v>78</v>
      </c>
      <c r="Z7" t="s">
        <v>108</v>
      </c>
      <c r="AA7">
        <v>5</v>
      </c>
      <c r="AB7">
        <v>1</v>
      </c>
      <c r="AC7">
        <v>5</v>
      </c>
      <c r="AD7">
        <v>3</v>
      </c>
      <c r="AE7">
        <v>1</v>
      </c>
      <c r="AF7">
        <v>3</v>
      </c>
      <c r="AG7">
        <v>3</v>
      </c>
      <c r="AH7">
        <v>315</v>
      </c>
      <c r="AI7">
        <v>5</v>
      </c>
      <c r="AJ7">
        <v>5</v>
      </c>
      <c r="AK7">
        <v>4</v>
      </c>
      <c r="AL7">
        <v>3</v>
      </c>
      <c r="AM7">
        <v>5</v>
      </c>
      <c r="AN7">
        <v>5</v>
      </c>
      <c r="AO7">
        <v>5</v>
      </c>
      <c r="AP7">
        <v>480</v>
      </c>
      <c r="AQ7">
        <v>795</v>
      </c>
      <c r="AR7" s="440" t="s">
        <v>2019</v>
      </c>
      <c r="AV7" t="s">
        <v>2005</v>
      </c>
      <c r="BD7">
        <v>0</v>
      </c>
      <c r="BG7" t="s">
        <v>641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182E7-099C-4D0C-A643-CE2E839EC8FF}">
  <dimension ref="A1:U25"/>
  <sheetViews>
    <sheetView topLeftCell="D1" zoomScale="80" zoomScaleNormal="80" workbookViewId="0">
      <selection activeCell="J21" sqref="J21"/>
    </sheetView>
  </sheetViews>
  <sheetFormatPr baseColWidth="10" defaultColWidth="8.5546875" defaultRowHeight="14.4"/>
  <cols>
    <col min="1" max="1" width="32.77734375" bestFit="1" customWidth="1"/>
    <col min="2" max="2" width="17.88671875" bestFit="1" customWidth="1"/>
    <col min="3" max="3" width="23" bestFit="1" customWidth="1"/>
    <col min="5" max="5" width="30.21875" bestFit="1" customWidth="1"/>
    <col min="6" max="6" width="12.33203125" bestFit="1" customWidth="1"/>
    <col min="7" max="7" width="9.44140625" bestFit="1" customWidth="1"/>
    <col min="8" max="8" width="20" bestFit="1" customWidth="1"/>
    <col min="9" max="9" width="15" bestFit="1" customWidth="1"/>
    <col min="10" max="11" width="17" customWidth="1"/>
    <col min="12" max="12" width="7.5546875" bestFit="1" customWidth="1"/>
    <col min="13" max="13" width="20" bestFit="1" customWidth="1"/>
    <col min="14" max="14" width="23.21875" bestFit="1" customWidth="1"/>
    <col min="16" max="16" width="8.44140625" bestFit="1" customWidth="1"/>
    <col min="17" max="17" width="23.44140625" customWidth="1"/>
    <col min="18" max="18" width="13.5546875" bestFit="1" customWidth="1"/>
    <col min="19" max="19" width="13.44140625" bestFit="1" customWidth="1"/>
    <col min="20" max="20" width="13.44140625" customWidth="1"/>
    <col min="21" max="21" width="10" customWidth="1"/>
    <col min="22" max="22" width="23.44140625" bestFit="1" customWidth="1"/>
  </cols>
  <sheetData>
    <row r="1" spans="1:21" ht="15" thickBot="1">
      <c r="A1" s="595">
        <v>45931</v>
      </c>
      <c r="H1" s="369" t="s">
        <v>34</v>
      </c>
      <c r="I1" t="s">
        <v>104</v>
      </c>
      <c r="M1" s="586" t="s">
        <v>34</v>
      </c>
      <c r="N1" s="587" t="s">
        <v>104</v>
      </c>
    </row>
    <row r="2" spans="1:21" ht="15" thickBot="1"/>
    <row r="3" spans="1:21" ht="35.1" customHeight="1" thickBot="1">
      <c r="A3" s="639" t="s">
        <v>34</v>
      </c>
      <c r="B3" s="640" t="s">
        <v>1363</v>
      </c>
      <c r="C3" s="640" t="s">
        <v>1364</v>
      </c>
      <c r="D3" s="388"/>
      <c r="E3" s="657" t="s">
        <v>1365</v>
      </c>
      <c r="F3" s="388" t="s">
        <v>1363</v>
      </c>
      <c r="G3" s="388"/>
      <c r="H3" s="369" t="s">
        <v>1366</v>
      </c>
      <c r="I3" s="388" t="s">
        <v>1363</v>
      </c>
      <c r="J3" s="388"/>
      <c r="K3" s="388"/>
      <c r="M3" s="588" t="s">
        <v>1366</v>
      </c>
      <c r="N3" s="593" t="s">
        <v>1363</v>
      </c>
      <c r="O3" s="801" t="s">
        <v>1367</v>
      </c>
      <c r="P3" s="801"/>
      <c r="Q3" s="801"/>
      <c r="R3" s="801"/>
      <c r="S3" s="801"/>
      <c r="T3" s="801"/>
      <c r="U3" s="802"/>
    </row>
    <row r="4" spans="1:21" ht="15.6">
      <c r="A4" s="641" t="s">
        <v>104</v>
      </c>
      <c r="B4" s="661">
        <v>38</v>
      </c>
      <c r="C4" s="643">
        <v>250.25806451612902</v>
      </c>
      <c r="E4" s="370" t="s">
        <v>104</v>
      </c>
      <c r="F4">
        <v>38</v>
      </c>
      <c r="H4" s="370" t="s">
        <v>130</v>
      </c>
      <c r="I4">
        <v>6</v>
      </c>
      <c r="M4" s="678" t="s">
        <v>78</v>
      </c>
      <c r="N4" s="679">
        <v>11</v>
      </c>
      <c r="O4" s="569" t="s">
        <v>1368</v>
      </c>
      <c r="P4" s="570" t="s">
        <v>1369</v>
      </c>
      <c r="S4" s="450" t="s">
        <v>1370</v>
      </c>
      <c r="U4" s="571"/>
    </row>
    <row r="5" spans="1:21" ht="15.6">
      <c r="A5" s="641" t="s">
        <v>115</v>
      </c>
      <c r="B5" s="661">
        <v>71</v>
      </c>
      <c r="C5" s="643">
        <v>154.43661971830986</v>
      </c>
      <c r="E5" s="389" t="s">
        <v>169</v>
      </c>
      <c r="F5">
        <v>6</v>
      </c>
      <c r="H5" s="370" t="s">
        <v>153</v>
      </c>
      <c r="I5">
        <v>20</v>
      </c>
      <c r="M5" s="680" t="s">
        <v>97</v>
      </c>
      <c r="N5" s="681">
        <v>3</v>
      </c>
      <c r="O5" s="569" t="s">
        <v>1368</v>
      </c>
      <c r="P5" s="570" t="s">
        <v>1369</v>
      </c>
      <c r="Q5" s="572" t="s">
        <v>1371</v>
      </c>
      <c r="R5" s="573" t="s">
        <v>1372</v>
      </c>
      <c r="S5" s="450" t="s">
        <v>1370</v>
      </c>
      <c r="T5" s="607" t="s">
        <v>1373</v>
      </c>
      <c r="U5" s="608" t="s">
        <v>1374</v>
      </c>
    </row>
    <row r="6" spans="1:21" ht="15.6">
      <c r="A6" s="641" t="s">
        <v>609</v>
      </c>
      <c r="B6" s="661">
        <v>71</v>
      </c>
      <c r="C6" s="712"/>
      <c r="E6" s="389" t="s">
        <v>68</v>
      </c>
      <c r="F6">
        <v>10</v>
      </c>
      <c r="H6" s="370" t="s">
        <v>82</v>
      </c>
      <c r="I6">
        <v>2</v>
      </c>
      <c r="M6" s="680" t="s">
        <v>612</v>
      </c>
      <c r="N6" s="681">
        <v>11</v>
      </c>
      <c r="Q6" s="572" t="s">
        <v>1371</v>
      </c>
      <c r="R6" s="573" t="s">
        <v>1372</v>
      </c>
      <c r="T6" s="607" t="s">
        <v>1373</v>
      </c>
      <c r="U6" s="608" t="s">
        <v>1374</v>
      </c>
    </row>
    <row r="7" spans="1:21" ht="16.2" thickBot="1">
      <c r="A7" s="641" t="s">
        <v>692</v>
      </c>
      <c r="B7" s="661">
        <v>13</v>
      </c>
      <c r="C7" s="643">
        <v>321</v>
      </c>
      <c r="E7" s="389" t="s">
        <v>85</v>
      </c>
      <c r="F7">
        <v>6</v>
      </c>
      <c r="H7" s="370" t="s">
        <v>641</v>
      </c>
      <c r="I7">
        <v>4</v>
      </c>
      <c r="M7" s="682" t="s">
        <v>138</v>
      </c>
      <c r="N7" s="681">
        <v>10</v>
      </c>
      <c r="O7" s="569" t="s">
        <v>1368</v>
      </c>
      <c r="R7" s="573" t="s">
        <v>1375</v>
      </c>
      <c r="U7" s="571"/>
    </row>
    <row r="8" spans="1:21" ht="16.2" thickBot="1">
      <c r="A8" s="641" t="s">
        <v>1376</v>
      </c>
      <c r="B8" s="661">
        <v>193</v>
      </c>
      <c r="C8" s="643">
        <v>186.20192307692307</v>
      </c>
      <c r="E8" s="389" t="s">
        <v>193</v>
      </c>
      <c r="F8">
        <v>4</v>
      </c>
      <c r="H8" s="370" t="s">
        <v>1996</v>
      </c>
      <c r="I8">
        <v>6</v>
      </c>
      <c r="M8" s="728" t="s">
        <v>1996</v>
      </c>
      <c r="N8" s="681">
        <v>2</v>
      </c>
      <c r="O8" s="575"/>
      <c r="P8" s="575"/>
      <c r="Q8" s="575"/>
      <c r="R8" s="575"/>
      <c r="S8" s="575"/>
      <c r="T8" s="575"/>
      <c r="U8" s="576"/>
    </row>
    <row r="9" spans="1:21" ht="15" thickBot="1">
      <c r="E9" s="389" t="s">
        <v>103</v>
      </c>
      <c r="F9">
        <v>12</v>
      </c>
      <c r="H9" s="370" t="s">
        <v>1376</v>
      </c>
      <c r="I9">
        <v>38</v>
      </c>
      <c r="M9" s="728" t="s">
        <v>150</v>
      </c>
      <c r="N9" s="681">
        <v>1</v>
      </c>
    </row>
    <row r="10" spans="1:21" ht="15" thickBot="1">
      <c r="E10" s="370" t="s">
        <v>115</v>
      </c>
      <c r="F10">
        <v>71</v>
      </c>
      <c r="M10" s="683" t="s">
        <v>1376</v>
      </c>
      <c r="N10" s="684">
        <v>38</v>
      </c>
    </row>
    <row r="11" spans="1:21" ht="15.6">
      <c r="A11" s="645" t="s">
        <v>29</v>
      </c>
      <c r="B11" s="646" t="s">
        <v>1377</v>
      </c>
      <c r="E11" s="389" t="s">
        <v>169</v>
      </c>
      <c r="F11">
        <v>12</v>
      </c>
    </row>
    <row r="12" spans="1:21" ht="15.6">
      <c r="A12" s="645" t="s">
        <v>28</v>
      </c>
      <c r="B12" s="646" t="s">
        <v>1378</v>
      </c>
      <c r="E12" s="389" t="s">
        <v>68</v>
      </c>
      <c r="F12">
        <v>28</v>
      </c>
    </row>
    <row r="13" spans="1:21">
      <c r="E13" s="389" t="s">
        <v>85</v>
      </c>
      <c r="F13">
        <v>7</v>
      </c>
      <c r="M13" s="369" t="s">
        <v>34</v>
      </c>
      <c r="N13" t="s">
        <v>115</v>
      </c>
    </row>
    <row r="14" spans="1:21" ht="32.549999999999997" customHeight="1">
      <c r="A14" s="642" t="s">
        <v>34</v>
      </c>
      <c r="B14" s="640" t="s">
        <v>1363</v>
      </c>
      <c r="C14" s="640" t="s">
        <v>1364</v>
      </c>
      <c r="E14" s="389" t="s">
        <v>193</v>
      </c>
      <c r="F14">
        <v>5</v>
      </c>
    </row>
    <row r="15" spans="1:21" ht="19.95" customHeight="1">
      <c r="A15" s="641" t="s">
        <v>641</v>
      </c>
      <c r="B15" s="661">
        <v>3</v>
      </c>
      <c r="C15" s="643">
        <v>37.333333333333336</v>
      </c>
      <c r="E15" s="389" t="s">
        <v>103</v>
      </c>
      <c r="F15">
        <v>18</v>
      </c>
      <c r="H15" s="369" t="s">
        <v>34</v>
      </c>
      <c r="I15" t="s">
        <v>1378</v>
      </c>
      <c r="J15" s="388"/>
      <c r="K15" s="388"/>
      <c r="M15" s="369" t="s">
        <v>1366</v>
      </c>
      <c r="N15" s="388" t="s">
        <v>2009</v>
      </c>
    </row>
    <row r="16" spans="1:21" ht="15.6">
      <c r="A16" s="641" t="s">
        <v>1376</v>
      </c>
      <c r="B16" s="661">
        <v>3</v>
      </c>
      <c r="C16" s="643">
        <v>37.333333333333336</v>
      </c>
      <c r="E16" s="389" t="s">
        <v>990</v>
      </c>
      <c r="F16">
        <v>1</v>
      </c>
      <c r="M16" s="370" t="s">
        <v>2005</v>
      </c>
      <c r="N16" s="434">
        <v>24</v>
      </c>
    </row>
    <row r="17" spans="1:14" ht="43.2">
      <c r="E17" s="370" t="s">
        <v>609</v>
      </c>
      <c r="F17">
        <v>71</v>
      </c>
      <c r="H17" s="369" t="s">
        <v>1366</v>
      </c>
      <c r="I17" s="388" t="s">
        <v>1997</v>
      </c>
      <c r="M17" s="370" t="s">
        <v>2004</v>
      </c>
      <c r="N17" s="434">
        <v>22</v>
      </c>
    </row>
    <row r="18" spans="1:14">
      <c r="E18" s="389" t="s">
        <v>169</v>
      </c>
      <c r="F18">
        <v>2</v>
      </c>
      <c r="H18" s="370" t="s">
        <v>69</v>
      </c>
      <c r="I18">
        <v>48</v>
      </c>
      <c r="M18" s="370" t="s">
        <v>1999</v>
      </c>
      <c r="N18" s="434">
        <v>10</v>
      </c>
    </row>
    <row r="19" spans="1:14" ht="15.6">
      <c r="A19" s="645" t="s">
        <v>29</v>
      </c>
      <c r="B19" s="646" t="s">
        <v>1378</v>
      </c>
      <c r="E19" s="389" t="s">
        <v>68</v>
      </c>
      <c r="F19">
        <v>11</v>
      </c>
      <c r="H19" s="370" t="s">
        <v>608</v>
      </c>
      <c r="I19">
        <v>52</v>
      </c>
      <c r="M19" s="370" t="s">
        <v>2000</v>
      </c>
      <c r="N19" s="434">
        <v>7</v>
      </c>
    </row>
    <row r="20" spans="1:14" ht="15.6">
      <c r="A20" s="645" t="s">
        <v>28</v>
      </c>
      <c r="B20" s="646" t="s">
        <v>1377</v>
      </c>
      <c r="E20" s="389" t="s">
        <v>85</v>
      </c>
      <c r="F20">
        <v>13</v>
      </c>
      <c r="H20" s="370" t="s">
        <v>631</v>
      </c>
      <c r="I20">
        <v>30</v>
      </c>
      <c r="M20" s="370" t="s">
        <v>2001</v>
      </c>
      <c r="N20" s="434">
        <v>7</v>
      </c>
    </row>
    <row r="21" spans="1:14">
      <c r="E21" s="389" t="s">
        <v>193</v>
      </c>
      <c r="F21">
        <v>14</v>
      </c>
      <c r="H21" s="370" t="s">
        <v>114</v>
      </c>
      <c r="I21">
        <v>44</v>
      </c>
      <c r="M21" s="370" t="s">
        <v>2003</v>
      </c>
      <c r="N21" s="434">
        <v>1</v>
      </c>
    </row>
    <row r="22" spans="1:14" ht="31.05" customHeight="1">
      <c r="A22" s="639" t="s">
        <v>34</v>
      </c>
      <c r="B22" s="640" t="s">
        <v>1363</v>
      </c>
      <c r="C22" s="640" t="s">
        <v>1364</v>
      </c>
      <c r="E22" s="389" t="s">
        <v>103</v>
      </c>
      <c r="F22">
        <v>31</v>
      </c>
      <c r="H22" s="370" t="s">
        <v>194</v>
      </c>
      <c r="I22">
        <v>19</v>
      </c>
      <c r="M22" s="370" t="s">
        <v>1376</v>
      </c>
      <c r="N22" s="434">
        <v>71</v>
      </c>
    </row>
    <row r="23" spans="1:14" ht="22.5" customHeight="1">
      <c r="A23" s="641" t="s">
        <v>115</v>
      </c>
      <c r="B23" s="662">
        <v>5</v>
      </c>
      <c r="C23" s="644">
        <v>137.4</v>
      </c>
      <c r="E23" s="370" t="s">
        <v>692</v>
      </c>
      <c r="F23">
        <v>13</v>
      </c>
      <c r="H23" s="370" t="s">
        <v>1376</v>
      </c>
      <c r="I23">
        <v>193</v>
      </c>
    </row>
    <row r="24" spans="1:14" ht="15.6">
      <c r="A24" s="641" t="s">
        <v>1376</v>
      </c>
      <c r="B24" s="662">
        <v>5</v>
      </c>
      <c r="C24" s="644">
        <v>137.4</v>
      </c>
      <c r="E24" s="370" t="s">
        <v>1996</v>
      </c>
    </row>
    <row r="25" spans="1:14">
      <c r="E25" s="370" t="s">
        <v>1376</v>
      </c>
      <c r="F25">
        <v>193</v>
      </c>
    </row>
  </sheetData>
  <mergeCells count="1">
    <mergeCell ref="O3:U3"/>
  </mergeCells>
  <pageMargins left="0.7" right="0.7" top="0.75" bottom="0.75" header="0.3" footer="0.3"/>
  <pageSetup orientation="portrait" r:id="rId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509EA-58B7-42B0-9D3F-4BA8DD7F3CF2}">
  <dimension ref="A1:BG13"/>
  <sheetViews>
    <sheetView workbookViewId="0"/>
  </sheetViews>
  <sheetFormatPr baseColWidth="10" defaultColWidth="8.77734375" defaultRowHeight="14.4"/>
  <cols>
    <col min="1" max="1" width="8.77734375" bestFit="1" customWidth="1"/>
    <col min="2" max="2" width="9.77734375" bestFit="1" customWidth="1"/>
    <col min="3" max="3" width="18.109375" bestFit="1" customWidth="1"/>
    <col min="4" max="4" width="16.21875" bestFit="1" customWidth="1"/>
    <col min="5" max="5" width="89.77734375" bestFit="1" customWidth="1"/>
    <col min="6" max="6" width="194.5546875" bestFit="1" customWidth="1"/>
    <col min="7" max="7" width="255.6640625" bestFit="1" customWidth="1"/>
    <col min="8" max="8" width="17.77734375" bestFit="1" customWidth="1"/>
    <col min="9" max="9" width="12.77734375" bestFit="1" customWidth="1"/>
    <col min="10" max="10" width="33" bestFit="1" customWidth="1"/>
    <col min="11" max="11" width="18" bestFit="1" customWidth="1"/>
    <col min="12" max="12" width="25.77734375" bestFit="1" customWidth="1"/>
    <col min="13" max="13" width="25" bestFit="1" customWidth="1"/>
    <col min="14" max="14" width="18.88671875" bestFit="1" customWidth="1"/>
    <col min="15" max="15" width="24.21875" bestFit="1" customWidth="1"/>
    <col min="16" max="16" width="17.21875" bestFit="1" customWidth="1"/>
    <col min="17" max="17" width="49.88671875" bestFit="1" customWidth="1"/>
    <col min="18" max="18" width="26.109375" bestFit="1" customWidth="1"/>
    <col min="19" max="19" width="18.77734375" bestFit="1" customWidth="1"/>
    <col min="20" max="20" width="18" bestFit="1" customWidth="1"/>
    <col min="21" max="21" width="20.21875" bestFit="1" customWidth="1"/>
    <col min="22" max="22" width="19.6640625" bestFit="1" customWidth="1"/>
    <col min="23" max="23" width="30.77734375" bestFit="1" customWidth="1"/>
    <col min="24" max="24" width="28.21875" bestFit="1" customWidth="1"/>
    <col min="25" max="25" width="24" bestFit="1" customWidth="1"/>
    <col min="26" max="26" width="30.6640625" bestFit="1" customWidth="1"/>
    <col min="27" max="27" width="52.77734375" bestFit="1" customWidth="1"/>
    <col min="28" max="28" width="13.21875" bestFit="1" customWidth="1"/>
    <col min="29" max="29" width="53.6640625" bestFit="1" customWidth="1"/>
    <col min="30" max="30" width="28.33203125" bestFit="1" customWidth="1"/>
    <col min="31" max="31" width="73.21875" bestFit="1" customWidth="1"/>
    <col min="32" max="32" width="61.6640625" bestFit="1" customWidth="1"/>
    <col min="33" max="33" width="37.88671875" bestFit="1" customWidth="1"/>
    <col min="34" max="34" width="12.21875" bestFit="1" customWidth="1"/>
    <col min="35" max="35" width="36.44140625" bestFit="1" customWidth="1"/>
    <col min="36" max="36" width="76.21875" bestFit="1" customWidth="1"/>
    <col min="37" max="37" width="149.6640625" bestFit="1" customWidth="1"/>
    <col min="38" max="38" width="26.109375" bestFit="1" customWidth="1"/>
    <col min="39" max="39" width="53.21875" bestFit="1" customWidth="1"/>
    <col min="40" max="40" width="26.109375" bestFit="1" customWidth="1"/>
    <col min="41" max="41" width="27.109375" bestFit="1" customWidth="1"/>
    <col min="42" max="42" width="15" bestFit="1" customWidth="1"/>
    <col min="43" max="43" width="14.33203125" bestFit="1" customWidth="1"/>
    <col min="44" max="44" width="255.6640625" bestFit="1" customWidth="1"/>
    <col min="45" max="45" width="131.33203125" bestFit="1" customWidth="1"/>
    <col min="46" max="46" width="44.33203125" bestFit="1" customWidth="1"/>
    <col min="47" max="47" width="28.44140625" bestFit="1" customWidth="1"/>
    <col min="48" max="48" width="41" bestFit="1" customWidth="1"/>
    <col min="49" max="49" width="32.21875" bestFit="1" customWidth="1"/>
    <col min="50" max="55" width="8.77734375" bestFit="1" customWidth="1"/>
    <col min="56" max="56" width="48.77734375" bestFit="1" customWidth="1"/>
    <col min="57" max="57" width="22.6640625" bestFit="1" customWidth="1"/>
    <col min="58" max="58" width="17.109375" bestFit="1" customWidth="1"/>
    <col min="59" max="59" width="65.77734375" bestFit="1" customWidth="1"/>
  </cols>
  <sheetData>
    <row r="1" spans="1:59">
      <c r="A1" s="709" t="s">
        <v>2336</v>
      </c>
    </row>
    <row r="3" spans="1:59">
      <c r="A3" t="s">
        <v>24</v>
      </c>
      <c r="B3" t="s">
        <v>582</v>
      </c>
      <c r="C3" t="s">
        <v>583</v>
      </c>
      <c r="D3" t="s">
        <v>584</v>
      </c>
      <c r="E3" t="s">
        <v>585</v>
      </c>
      <c r="F3" t="s">
        <v>586</v>
      </c>
      <c r="G3" t="s">
        <v>587</v>
      </c>
      <c r="H3" t="s">
        <v>35</v>
      </c>
      <c r="I3" t="s">
        <v>28</v>
      </c>
      <c r="J3" t="s">
        <v>29</v>
      </c>
      <c r="K3" t="s">
        <v>588</v>
      </c>
      <c r="L3" t="s">
        <v>589</v>
      </c>
      <c r="M3" t="s">
        <v>590</v>
      </c>
      <c r="N3" t="s">
        <v>32</v>
      </c>
      <c r="O3" t="s">
        <v>33</v>
      </c>
      <c r="P3" t="s">
        <v>34</v>
      </c>
      <c r="Q3" t="s">
        <v>591</v>
      </c>
      <c r="R3" t="s">
        <v>37</v>
      </c>
      <c r="S3" t="s">
        <v>38</v>
      </c>
      <c r="T3" t="s">
        <v>39</v>
      </c>
      <c r="U3" t="s">
        <v>40</v>
      </c>
      <c r="V3" t="s">
        <v>41</v>
      </c>
      <c r="W3" t="s">
        <v>592</v>
      </c>
      <c r="X3" t="s">
        <v>43</v>
      </c>
      <c r="Y3" t="s">
        <v>44</v>
      </c>
      <c r="Z3" t="s">
        <v>593</v>
      </c>
      <c r="AA3" t="s">
        <v>46</v>
      </c>
      <c r="AB3" t="s">
        <v>47</v>
      </c>
      <c r="AC3" t="s">
        <v>48</v>
      </c>
      <c r="AD3" t="s">
        <v>49</v>
      </c>
      <c r="AE3" t="s">
        <v>50</v>
      </c>
      <c r="AF3" t="s">
        <v>594</v>
      </c>
      <c r="AG3" t="s">
        <v>52</v>
      </c>
      <c r="AH3" t="s">
        <v>1</v>
      </c>
      <c r="AI3" t="s">
        <v>595</v>
      </c>
      <c r="AJ3" t="s">
        <v>54</v>
      </c>
      <c r="AK3" t="s">
        <v>596</v>
      </c>
      <c r="AL3" t="s">
        <v>56</v>
      </c>
      <c r="AM3" t="s">
        <v>57</v>
      </c>
      <c r="AN3" t="s">
        <v>58</v>
      </c>
      <c r="AO3" t="s">
        <v>1225</v>
      </c>
      <c r="AP3" t="s">
        <v>3</v>
      </c>
      <c r="AQ3" t="s">
        <v>4</v>
      </c>
      <c r="AR3" t="s">
        <v>59</v>
      </c>
      <c r="AS3" t="s">
        <v>60</v>
      </c>
      <c r="AT3" t="s">
        <v>597</v>
      </c>
      <c r="AU3" t="s">
        <v>62</v>
      </c>
      <c r="AV3" t="s">
        <v>63</v>
      </c>
      <c r="AW3" t="s">
        <v>598</v>
      </c>
      <c r="AX3" t="s">
        <v>2173</v>
      </c>
      <c r="AY3" t="s">
        <v>2174</v>
      </c>
      <c r="AZ3" t="s">
        <v>2175</v>
      </c>
      <c r="BA3" t="s">
        <v>2176</v>
      </c>
      <c r="BB3" t="s">
        <v>2177</v>
      </c>
      <c r="BC3" t="s">
        <v>2178</v>
      </c>
      <c r="BD3" t="s">
        <v>599</v>
      </c>
      <c r="BE3" t="s">
        <v>600</v>
      </c>
      <c r="BF3" t="s">
        <v>601</v>
      </c>
      <c r="BG3" t="s">
        <v>602</v>
      </c>
    </row>
    <row r="4" spans="1:59" ht="28.8">
      <c r="E4" t="s">
        <v>2024</v>
      </c>
      <c r="F4" t="s">
        <v>2025</v>
      </c>
      <c r="I4" s="714">
        <v>45931</v>
      </c>
      <c r="J4" s="714">
        <v>46006</v>
      </c>
      <c r="K4">
        <v>34</v>
      </c>
      <c r="L4" t="s">
        <v>619</v>
      </c>
      <c r="M4" t="s">
        <v>103</v>
      </c>
      <c r="O4" t="s">
        <v>631</v>
      </c>
      <c r="P4" t="s">
        <v>104</v>
      </c>
      <c r="Q4" t="s">
        <v>195</v>
      </c>
      <c r="S4" t="s">
        <v>521</v>
      </c>
      <c r="T4" t="s">
        <v>521</v>
      </c>
      <c r="V4" t="s">
        <v>610</v>
      </c>
      <c r="W4" t="s">
        <v>107</v>
      </c>
      <c r="X4" t="s">
        <v>96</v>
      </c>
      <c r="Y4" t="s">
        <v>612</v>
      </c>
      <c r="Z4" t="s">
        <v>108</v>
      </c>
      <c r="AA4">
        <v>3</v>
      </c>
      <c r="AB4">
        <v>5</v>
      </c>
      <c r="AC4">
        <v>1</v>
      </c>
      <c r="AD4">
        <v>1</v>
      </c>
      <c r="AE4">
        <v>1</v>
      </c>
      <c r="AF4">
        <v>3</v>
      </c>
      <c r="AG4">
        <v>3</v>
      </c>
      <c r="AH4">
        <v>255</v>
      </c>
      <c r="AI4">
        <v>5</v>
      </c>
      <c r="AJ4">
        <v>5</v>
      </c>
      <c r="AK4">
        <v>2</v>
      </c>
      <c r="AL4">
        <v>3</v>
      </c>
      <c r="AM4">
        <v>3</v>
      </c>
      <c r="AN4">
        <v>5</v>
      </c>
      <c r="AO4">
        <v>5</v>
      </c>
      <c r="AP4">
        <v>420</v>
      </c>
      <c r="AQ4">
        <v>675</v>
      </c>
      <c r="AR4" s="440" t="s">
        <v>2026</v>
      </c>
      <c r="BG4" t="s">
        <v>641</v>
      </c>
    </row>
    <row r="5" spans="1:59">
      <c r="B5">
        <v>32</v>
      </c>
      <c r="D5">
        <v>34796</v>
      </c>
      <c r="E5" t="s">
        <v>904</v>
      </c>
      <c r="F5" t="s">
        <v>905</v>
      </c>
      <c r="H5" s="714">
        <v>45845</v>
      </c>
      <c r="I5" s="714">
        <v>45845</v>
      </c>
      <c r="J5" s="714">
        <v>45962</v>
      </c>
      <c r="K5">
        <v>120</v>
      </c>
      <c r="L5" t="s">
        <v>619</v>
      </c>
      <c r="M5" t="s">
        <v>103</v>
      </c>
      <c r="O5" t="s">
        <v>69</v>
      </c>
      <c r="P5" t="s">
        <v>104</v>
      </c>
      <c r="Q5" t="s">
        <v>187</v>
      </c>
      <c r="S5" t="s">
        <v>127</v>
      </c>
      <c r="T5" t="s">
        <v>906</v>
      </c>
      <c r="U5" t="s">
        <v>74</v>
      </c>
      <c r="V5" t="s">
        <v>610</v>
      </c>
      <c r="W5" t="s">
        <v>95</v>
      </c>
      <c r="X5" t="s">
        <v>77</v>
      </c>
      <c r="Y5" t="s">
        <v>612</v>
      </c>
      <c r="Z5" t="s">
        <v>108</v>
      </c>
      <c r="AA5">
        <v>3</v>
      </c>
      <c r="AB5">
        <v>5</v>
      </c>
      <c r="AC5">
        <v>1</v>
      </c>
      <c r="AD5">
        <v>5</v>
      </c>
      <c r="AE5">
        <v>0</v>
      </c>
      <c r="AF5">
        <v>3</v>
      </c>
      <c r="AG5">
        <v>3</v>
      </c>
      <c r="AH5">
        <v>300</v>
      </c>
      <c r="AI5">
        <v>5</v>
      </c>
      <c r="AJ5">
        <v>5</v>
      </c>
      <c r="AK5">
        <v>2</v>
      </c>
      <c r="AL5">
        <v>3</v>
      </c>
      <c r="AM5">
        <v>5</v>
      </c>
      <c r="AN5">
        <v>5</v>
      </c>
      <c r="AO5">
        <v>5</v>
      </c>
      <c r="AP5">
        <v>450</v>
      </c>
      <c r="AQ5">
        <v>750</v>
      </c>
      <c r="AR5" t="s">
        <v>907</v>
      </c>
      <c r="AT5" t="s">
        <v>908</v>
      </c>
      <c r="AV5" t="s">
        <v>1999</v>
      </c>
      <c r="BD5">
        <v>0</v>
      </c>
      <c r="BG5" t="s">
        <v>153</v>
      </c>
    </row>
    <row r="6" spans="1:59" ht="28.8">
      <c r="B6">
        <v>2</v>
      </c>
      <c r="E6" t="s">
        <v>834</v>
      </c>
      <c r="F6" t="s">
        <v>835</v>
      </c>
      <c r="G6" t="s">
        <v>836</v>
      </c>
      <c r="H6" s="714">
        <v>45870</v>
      </c>
      <c r="I6" s="714">
        <v>45901</v>
      </c>
      <c r="J6" s="714">
        <v>45962</v>
      </c>
      <c r="K6">
        <v>64</v>
      </c>
      <c r="L6" t="s">
        <v>619</v>
      </c>
      <c r="M6" t="s">
        <v>103</v>
      </c>
      <c r="O6" t="s">
        <v>69</v>
      </c>
      <c r="P6" t="s">
        <v>104</v>
      </c>
      <c r="Q6" t="s">
        <v>90</v>
      </c>
      <c r="S6" t="s">
        <v>127</v>
      </c>
      <c r="T6" t="s">
        <v>127</v>
      </c>
      <c r="U6" t="s">
        <v>74</v>
      </c>
      <c r="V6" t="s">
        <v>120</v>
      </c>
      <c r="W6" t="s">
        <v>95</v>
      </c>
      <c r="X6" t="s">
        <v>96</v>
      </c>
      <c r="Y6" t="s">
        <v>612</v>
      </c>
      <c r="Z6" t="s">
        <v>108</v>
      </c>
      <c r="AA6">
        <v>5</v>
      </c>
      <c r="AB6">
        <v>5</v>
      </c>
      <c r="AC6">
        <v>3</v>
      </c>
      <c r="AD6">
        <v>5</v>
      </c>
      <c r="AE6">
        <v>5</v>
      </c>
      <c r="AF6">
        <v>5</v>
      </c>
      <c r="AG6">
        <v>3</v>
      </c>
      <c r="AH6">
        <v>465</v>
      </c>
      <c r="AI6">
        <v>5</v>
      </c>
      <c r="AJ6">
        <v>5</v>
      </c>
      <c r="AK6">
        <v>2</v>
      </c>
      <c r="AL6">
        <v>5</v>
      </c>
      <c r="AM6">
        <v>3</v>
      </c>
      <c r="AN6">
        <v>3</v>
      </c>
      <c r="AO6">
        <v>5</v>
      </c>
      <c r="AP6">
        <v>420</v>
      </c>
      <c r="AQ6">
        <v>885</v>
      </c>
      <c r="AR6" s="440" t="s">
        <v>837</v>
      </c>
      <c r="AV6" t="s">
        <v>1999</v>
      </c>
      <c r="BD6">
        <v>0</v>
      </c>
      <c r="BG6" t="s">
        <v>153</v>
      </c>
    </row>
    <row r="7" spans="1:59" ht="28.8">
      <c r="B7">
        <v>9</v>
      </c>
      <c r="D7">
        <v>27154</v>
      </c>
      <c r="E7" t="s">
        <v>232</v>
      </c>
      <c r="F7" s="440" t="s">
        <v>233</v>
      </c>
      <c r="H7" t="s">
        <v>70</v>
      </c>
      <c r="I7" s="714">
        <v>45627</v>
      </c>
      <c r="J7" s="714">
        <v>45931</v>
      </c>
      <c r="K7">
        <v>303</v>
      </c>
      <c r="L7" t="s">
        <v>619</v>
      </c>
      <c r="M7" t="s">
        <v>103</v>
      </c>
      <c r="O7" t="s">
        <v>69</v>
      </c>
      <c r="P7" t="s">
        <v>104</v>
      </c>
      <c r="Q7" t="s">
        <v>146</v>
      </c>
      <c r="S7" t="s">
        <v>135</v>
      </c>
      <c r="T7" t="s">
        <v>135</v>
      </c>
      <c r="U7" t="s">
        <v>720</v>
      </c>
      <c r="V7" t="s">
        <v>610</v>
      </c>
      <c r="W7" t="s">
        <v>149</v>
      </c>
      <c r="X7" t="s">
        <v>77</v>
      </c>
      <c r="Y7" t="s">
        <v>612</v>
      </c>
      <c r="Z7" t="s">
        <v>108</v>
      </c>
      <c r="AA7">
        <v>3</v>
      </c>
      <c r="AB7">
        <v>5</v>
      </c>
      <c r="AC7">
        <v>3</v>
      </c>
      <c r="AD7">
        <v>5</v>
      </c>
      <c r="AE7">
        <v>0</v>
      </c>
      <c r="AF7">
        <v>3</v>
      </c>
      <c r="AG7">
        <v>5</v>
      </c>
      <c r="AH7">
        <v>360</v>
      </c>
      <c r="AI7">
        <v>5</v>
      </c>
      <c r="AJ7">
        <v>5</v>
      </c>
      <c r="AK7">
        <v>3</v>
      </c>
      <c r="AL7">
        <v>5</v>
      </c>
      <c r="AM7">
        <v>3</v>
      </c>
      <c r="AN7">
        <v>5</v>
      </c>
      <c r="AO7">
        <v>3</v>
      </c>
      <c r="AP7">
        <v>435</v>
      </c>
      <c r="AQ7">
        <v>795</v>
      </c>
      <c r="AR7" s="440" t="s">
        <v>2335</v>
      </c>
      <c r="AT7" t="s">
        <v>721</v>
      </c>
      <c r="AU7">
        <v>0</v>
      </c>
      <c r="AV7" t="s">
        <v>1998</v>
      </c>
      <c r="BD7">
        <v>0</v>
      </c>
      <c r="BG7" t="s">
        <v>153</v>
      </c>
    </row>
    <row r="8" spans="1:59">
      <c r="A8" t="s">
        <v>283</v>
      </c>
      <c r="B8">
        <v>13</v>
      </c>
      <c r="D8">
        <v>30647</v>
      </c>
      <c r="E8" t="s">
        <v>2102</v>
      </c>
      <c r="F8" t="s">
        <v>789</v>
      </c>
      <c r="H8" t="s">
        <v>70</v>
      </c>
      <c r="I8" s="714">
        <v>45672</v>
      </c>
      <c r="J8" s="714">
        <v>46006</v>
      </c>
      <c r="K8">
        <v>293</v>
      </c>
      <c r="L8" t="s">
        <v>619</v>
      </c>
      <c r="M8" t="s">
        <v>193</v>
      </c>
      <c r="O8" t="s">
        <v>69</v>
      </c>
      <c r="P8" t="s">
        <v>104</v>
      </c>
      <c r="Q8" t="s">
        <v>146</v>
      </c>
      <c r="S8" t="s">
        <v>790</v>
      </c>
      <c r="T8" t="s">
        <v>790</v>
      </c>
      <c r="U8" t="s">
        <v>791</v>
      </c>
      <c r="V8" t="s">
        <v>610</v>
      </c>
      <c r="W8" t="s">
        <v>76</v>
      </c>
      <c r="X8" t="s">
        <v>77</v>
      </c>
      <c r="Y8" t="s">
        <v>612</v>
      </c>
      <c r="Z8" t="s">
        <v>79</v>
      </c>
      <c r="AA8">
        <v>4</v>
      </c>
      <c r="AB8">
        <v>5</v>
      </c>
      <c r="AC8">
        <v>5</v>
      </c>
      <c r="AD8">
        <v>5</v>
      </c>
      <c r="AE8">
        <v>1</v>
      </c>
      <c r="AF8">
        <v>1</v>
      </c>
      <c r="AG8">
        <v>5</v>
      </c>
      <c r="AH8">
        <v>375</v>
      </c>
      <c r="AI8">
        <v>5</v>
      </c>
      <c r="AJ8">
        <v>5</v>
      </c>
      <c r="AK8">
        <v>1</v>
      </c>
      <c r="AL8">
        <v>3</v>
      </c>
      <c r="AM8">
        <v>3</v>
      </c>
      <c r="AN8">
        <v>3</v>
      </c>
      <c r="AO8">
        <v>3</v>
      </c>
      <c r="AP8">
        <v>255</v>
      </c>
      <c r="AQ8">
        <v>630</v>
      </c>
      <c r="AR8" t="s">
        <v>792</v>
      </c>
      <c r="AT8">
        <v>36000</v>
      </c>
      <c r="AV8" t="s">
        <v>1998</v>
      </c>
      <c r="BD8">
        <v>0</v>
      </c>
      <c r="BG8" t="s">
        <v>82</v>
      </c>
    </row>
    <row r="9" spans="1:59">
      <c r="B9">
        <v>20</v>
      </c>
      <c r="E9" t="s">
        <v>638</v>
      </c>
      <c r="F9" t="s">
        <v>639</v>
      </c>
      <c r="I9" s="714">
        <v>45931</v>
      </c>
      <c r="J9" s="714">
        <v>45991</v>
      </c>
      <c r="K9">
        <v>34</v>
      </c>
      <c r="L9" t="s">
        <v>619</v>
      </c>
      <c r="M9" t="s">
        <v>85</v>
      </c>
      <c r="O9" t="s">
        <v>631</v>
      </c>
      <c r="P9" t="s">
        <v>104</v>
      </c>
      <c r="Q9" t="s">
        <v>71</v>
      </c>
      <c r="R9" t="s">
        <v>632</v>
      </c>
      <c r="S9" t="s">
        <v>453</v>
      </c>
      <c r="T9" t="s">
        <v>640</v>
      </c>
      <c r="V9" t="s">
        <v>635</v>
      </c>
      <c r="W9" t="s">
        <v>85</v>
      </c>
      <c r="Y9" t="s">
        <v>612</v>
      </c>
      <c r="AA9">
        <v>3</v>
      </c>
      <c r="AB9">
        <v>5</v>
      </c>
      <c r="AC9">
        <v>1</v>
      </c>
      <c r="AD9">
        <v>5</v>
      </c>
      <c r="AE9">
        <v>0</v>
      </c>
      <c r="AF9">
        <v>3</v>
      </c>
      <c r="AG9">
        <v>3</v>
      </c>
      <c r="AH9">
        <v>300</v>
      </c>
      <c r="AI9">
        <v>5</v>
      </c>
      <c r="AJ9">
        <v>5</v>
      </c>
      <c r="AK9">
        <v>2</v>
      </c>
      <c r="AL9">
        <v>3</v>
      </c>
      <c r="AM9">
        <v>5</v>
      </c>
      <c r="AN9">
        <v>5</v>
      </c>
      <c r="AO9">
        <v>5</v>
      </c>
      <c r="AP9">
        <v>450</v>
      </c>
      <c r="AQ9">
        <v>750</v>
      </c>
      <c r="AT9" t="s">
        <v>174</v>
      </c>
      <c r="AV9" t="s">
        <v>1998</v>
      </c>
      <c r="BD9">
        <v>0</v>
      </c>
      <c r="BG9" t="s">
        <v>641</v>
      </c>
    </row>
    <row r="10" spans="1:59" ht="28.8">
      <c r="B10">
        <v>22</v>
      </c>
      <c r="E10" t="s">
        <v>384</v>
      </c>
      <c r="F10" t="s">
        <v>385</v>
      </c>
      <c r="H10" s="714">
        <v>44927</v>
      </c>
      <c r="I10" s="714">
        <v>45381</v>
      </c>
      <c r="J10" s="714">
        <v>45689</v>
      </c>
      <c r="K10">
        <v>549</v>
      </c>
      <c r="L10" t="s">
        <v>711</v>
      </c>
      <c r="M10" t="s">
        <v>68</v>
      </c>
      <c r="O10" t="s">
        <v>114</v>
      </c>
      <c r="P10" t="s">
        <v>104</v>
      </c>
      <c r="Q10" t="s">
        <v>116</v>
      </c>
      <c r="S10" t="s">
        <v>105</v>
      </c>
      <c r="T10" t="s">
        <v>702</v>
      </c>
      <c r="U10" t="s">
        <v>703</v>
      </c>
      <c r="V10" t="s">
        <v>610</v>
      </c>
      <c r="W10" t="s">
        <v>361</v>
      </c>
      <c r="X10" t="s">
        <v>77</v>
      </c>
      <c r="Y10" t="s">
        <v>612</v>
      </c>
      <c r="Z10" t="s">
        <v>108</v>
      </c>
      <c r="AA10">
        <v>5</v>
      </c>
      <c r="AB10">
        <v>5</v>
      </c>
      <c r="AC10">
        <v>2</v>
      </c>
      <c r="AD10">
        <v>5</v>
      </c>
      <c r="AE10">
        <v>5</v>
      </c>
      <c r="AF10">
        <v>3</v>
      </c>
      <c r="AG10">
        <v>5</v>
      </c>
      <c r="AH10">
        <v>450</v>
      </c>
      <c r="AI10">
        <v>4</v>
      </c>
      <c r="AJ10">
        <v>2</v>
      </c>
      <c r="AK10">
        <v>1</v>
      </c>
      <c r="AL10">
        <v>5</v>
      </c>
      <c r="AM10">
        <v>3</v>
      </c>
      <c r="AN10">
        <v>1</v>
      </c>
      <c r="AO10">
        <v>1</v>
      </c>
      <c r="AP10">
        <v>255</v>
      </c>
      <c r="AQ10">
        <v>705</v>
      </c>
      <c r="AR10" s="440" t="s">
        <v>2014</v>
      </c>
      <c r="AS10" t="s">
        <v>2015</v>
      </c>
      <c r="AT10">
        <v>150000</v>
      </c>
      <c r="AV10" t="s">
        <v>2002</v>
      </c>
      <c r="BD10">
        <v>0</v>
      </c>
      <c r="BG10" t="s">
        <v>130</v>
      </c>
    </row>
    <row r="11" spans="1:59" ht="28.8">
      <c r="B11">
        <v>25</v>
      </c>
      <c r="E11" t="s">
        <v>944</v>
      </c>
      <c r="F11" t="s">
        <v>945</v>
      </c>
      <c r="H11" s="714">
        <v>45777</v>
      </c>
      <c r="I11" s="714">
        <v>45777</v>
      </c>
      <c r="J11" t="s">
        <v>70</v>
      </c>
      <c r="L11" t="s">
        <v>697</v>
      </c>
      <c r="M11" t="s">
        <v>169</v>
      </c>
      <c r="N11" t="s">
        <v>86</v>
      </c>
      <c r="O11" t="s">
        <v>114</v>
      </c>
      <c r="P11" t="s">
        <v>104</v>
      </c>
      <c r="Q11" t="s">
        <v>71</v>
      </c>
      <c r="S11" t="s">
        <v>1305</v>
      </c>
      <c r="T11" t="s">
        <v>872</v>
      </c>
      <c r="U11" t="s">
        <v>85</v>
      </c>
      <c r="V11" t="s">
        <v>635</v>
      </c>
      <c r="W11" t="s">
        <v>85</v>
      </c>
      <c r="X11" t="s">
        <v>96</v>
      </c>
      <c r="Y11" t="s">
        <v>612</v>
      </c>
      <c r="Z11" t="s">
        <v>613</v>
      </c>
      <c r="AA11">
        <v>5</v>
      </c>
      <c r="AB11">
        <v>5</v>
      </c>
      <c r="AC11">
        <v>4</v>
      </c>
      <c r="AD11">
        <v>5</v>
      </c>
      <c r="AE11">
        <v>0</v>
      </c>
      <c r="AF11">
        <v>3</v>
      </c>
      <c r="AG11">
        <v>5</v>
      </c>
      <c r="AH11">
        <v>405</v>
      </c>
      <c r="AI11">
        <v>5</v>
      </c>
      <c r="AJ11">
        <v>5</v>
      </c>
      <c r="AK11">
        <v>4</v>
      </c>
      <c r="AL11">
        <v>1</v>
      </c>
      <c r="AM11">
        <v>1</v>
      </c>
      <c r="AN11">
        <v>3</v>
      </c>
      <c r="AO11">
        <v>1</v>
      </c>
      <c r="AP11">
        <v>300</v>
      </c>
      <c r="AQ11">
        <v>705</v>
      </c>
      <c r="AR11" s="440" t="s">
        <v>946</v>
      </c>
      <c r="AS11" t="s">
        <v>947</v>
      </c>
      <c r="AT11" t="s">
        <v>719</v>
      </c>
      <c r="AV11" t="s">
        <v>2005</v>
      </c>
      <c r="BD11">
        <v>0</v>
      </c>
      <c r="BG11" t="s">
        <v>153</v>
      </c>
    </row>
    <row r="12" spans="1:59">
      <c r="B12">
        <v>14</v>
      </c>
      <c r="E12" t="s">
        <v>629</v>
      </c>
      <c r="F12" t="s">
        <v>630</v>
      </c>
      <c r="I12" s="714">
        <v>45860</v>
      </c>
      <c r="J12" s="714">
        <v>45962</v>
      </c>
      <c r="K12">
        <v>105</v>
      </c>
      <c r="L12" t="s">
        <v>619</v>
      </c>
      <c r="M12" t="s">
        <v>169</v>
      </c>
      <c r="O12" t="s">
        <v>631</v>
      </c>
      <c r="P12" t="s">
        <v>104</v>
      </c>
      <c r="Q12" t="s">
        <v>71</v>
      </c>
      <c r="R12" t="s">
        <v>632</v>
      </c>
      <c r="S12" t="s">
        <v>633</v>
      </c>
      <c r="T12" t="s">
        <v>634</v>
      </c>
      <c r="V12" t="s">
        <v>635</v>
      </c>
      <c r="W12" t="s">
        <v>85</v>
      </c>
      <c r="Y12" t="s">
        <v>612</v>
      </c>
      <c r="AA12">
        <v>3</v>
      </c>
      <c r="AB12">
        <v>5</v>
      </c>
      <c r="AC12">
        <v>1</v>
      </c>
      <c r="AD12">
        <v>5</v>
      </c>
      <c r="AE12">
        <v>0</v>
      </c>
      <c r="AF12">
        <v>1</v>
      </c>
      <c r="AG12">
        <v>3</v>
      </c>
      <c r="AH12">
        <v>270</v>
      </c>
      <c r="AI12">
        <v>5</v>
      </c>
      <c r="AJ12">
        <v>5</v>
      </c>
      <c r="AK12">
        <v>3</v>
      </c>
      <c r="AL12">
        <v>3</v>
      </c>
      <c r="AM12">
        <v>5</v>
      </c>
      <c r="AN12">
        <v>5</v>
      </c>
      <c r="AO12">
        <v>5</v>
      </c>
      <c r="AP12">
        <v>465</v>
      </c>
      <c r="AQ12">
        <v>735</v>
      </c>
      <c r="AR12" t="s">
        <v>636</v>
      </c>
      <c r="AT12" t="s">
        <v>637</v>
      </c>
      <c r="AV12" t="s">
        <v>1998</v>
      </c>
      <c r="BD12">
        <v>0</v>
      </c>
      <c r="BG12" t="s">
        <v>153</v>
      </c>
    </row>
    <row r="13" spans="1:59" ht="28.8">
      <c r="B13">
        <v>25</v>
      </c>
      <c r="E13" t="s">
        <v>2121</v>
      </c>
      <c r="F13" t="s">
        <v>2122</v>
      </c>
      <c r="H13" s="714">
        <v>45777</v>
      </c>
      <c r="I13" s="714">
        <v>45777</v>
      </c>
      <c r="J13" t="s">
        <v>70</v>
      </c>
      <c r="L13" t="s">
        <v>697</v>
      </c>
      <c r="M13" t="s">
        <v>169</v>
      </c>
      <c r="N13" t="s">
        <v>86</v>
      </c>
      <c r="O13" t="s">
        <v>114</v>
      </c>
      <c r="P13" t="s">
        <v>104</v>
      </c>
      <c r="Q13" t="s">
        <v>71</v>
      </c>
      <c r="S13" t="s">
        <v>1305</v>
      </c>
      <c r="T13" t="s">
        <v>872</v>
      </c>
      <c r="U13" t="s">
        <v>85</v>
      </c>
      <c r="V13" t="s">
        <v>635</v>
      </c>
      <c r="W13" t="s">
        <v>85</v>
      </c>
      <c r="X13" t="s">
        <v>96</v>
      </c>
      <c r="Y13" t="s">
        <v>612</v>
      </c>
      <c r="Z13" t="s">
        <v>613</v>
      </c>
      <c r="AA13">
        <v>5</v>
      </c>
      <c r="AB13">
        <v>5</v>
      </c>
      <c r="AC13">
        <v>4</v>
      </c>
      <c r="AD13">
        <v>5</v>
      </c>
      <c r="AE13">
        <v>0</v>
      </c>
      <c r="AF13">
        <v>3</v>
      </c>
      <c r="AG13">
        <v>5</v>
      </c>
      <c r="AH13">
        <v>405</v>
      </c>
      <c r="AI13">
        <v>5</v>
      </c>
      <c r="AJ13">
        <v>5</v>
      </c>
      <c r="AK13">
        <v>4</v>
      </c>
      <c r="AL13">
        <v>1</v>
      </c>
      <c r="AM13">
        <v>1</v>
      </c>
      <c r="AN13">
        <v>3</v>
      </c>
      <c r="AO13">
        <v>1</v>
      </c>
      <c r="AP13">
        <v>300</v>
      </c>
      <c r="AQ13">
        <v>705</v>
      </c>
      <c r="AR13" s="440" t="s">
        <v>946</v>
      </c>
      <c r="AS13" t="s">
        <v>947</v>
      </c>
      <c r="AT13" t="s">
        <v>719</v>
      </c>
      <c r="AV13" t="s">
        <v>2005</v>
      </c>
      <c r="BD13">
        <v>0</v>
      </c>
      <c r="BG13" t="s">
        <v>153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8504-06B7-4F19-8376-2DDAB2EC342C}">
  <dimension ref="A1:U25"/>
  <sheetViews>
    <sheetView topLeftCell="F2" zoomScale="80" zoomScaleNormal="80" workbookViewId="0">
      <selection activeCell="N6" sqref="N6"/>
    </sheetView>
  </sheetViews>
  <sheetFormatPr baseColWidth="10" defaultColWidth="8.5546875" defaultRowHeight="14.4"/>
  <cols>
    <col min="1" max="1" width="25.109375" customWidth="1"/>
    <col min="2" max="2" width="22.33203125" customWidth="1"/>
    <col min="3" max="3" width="24" customWidth="1"/>
    <col min="5" max="5" width="30.21875" bestFit="1" customWidth="1"/>
    <col min="6" max="6" width="12.77734375" bestFit="1" customWidth="1"/>
    <col min="7" max="7" width="9.44140625" bestFit="1" customWidth="1"/>
    <col min="8" max="8" width="30.33203125" bestFit="1" customWidth="1"/>
    <col min="9" max="9" width="15.5546875" bestFit="1" customWidth="1"/>
    <col min="10" max="11" width="17" customWidth="1"/>
    <col min="12" max="12" width="7.5546875" bestFit="1" customWidth="1"/>
    <col min="13" max="13" width="20" bestFit="1" customWidth="1"/>
    <col min="14" max="14" width="12.33203125" bestFit="1" customWidth="1"/>
    <col min="16" max="16" width="8.44140625" bestFit="1" customWidth="1"/>
    <col min="17" max="17" width="23.44140625" customWidth="1"/>
    <col min="18" max="18" width="13.5546875" bestFit="1" customWidth="1"/>
    <col min="19" max="19" width="13.44140625" bestFit="1" customWidth="1"/>
    <col min="20" max="20" width="13.44140625" customWidth="1"/>
    <col min="21" max="21" width="10" customWidth="1"/>
    <col min="22" max="22" width="23.44140625" bestFit="1" customWidth="1"/>
  </cols>
  <sheetData>
    <row r="1" spans="1:21" ht="15" thickBot="1">
      <c r="A1" s="595">
        <v>45931</v>
      </c>
      <c r="H1" s="369" t="s">
        <v>34</v>
      </c>
      <c r="I1" t="s">
        <v>104</v>
      </c>
      <c r="M1" s="586" t="s">
        <v>34</v>
      </c>
      <c r="N1" s="587" t="s">
        <v>104</v>
      </c>
    </row>
    <row r="2" spans="1:21" ht="15" thickBot="1"/>
    <row r="3" spans="1:21" ht="35.1" customHeight="1" thickBot="1">
      <c r="A3" s="639" t="s">
        <v>34</v>
      </c>
      <c r="B3" s="640" t="s">
        <v>1363</v>
      </c>
      <c r="C3" s="640" t="s">
        <v>1364</v>
      </c>
      <c r="D3" s="388"/>
      <c r="E3" s="657" t="s">
        <v>1365</v>
      </c>
      <c r="F3" s="388" t="s">
        <v>1363</v>
      </c>
      <c r="G3" s="388"/>
      <c r="H3" s="369" t="s">
        <v>1366</v>
      </c>
      <c r="I3" s="388" t="s">
        <v>1363</v>
      </c>
      <c r="J3" s="388"/>
      <c r="K3" s="388"/>
      <c r="M3" s="588" t="s">
        <v>1366</v>
      </c>
      <c r="N3" s="593" t="s">
        <v>1363</v>
      </c>
      <c r="O3" s="801" t="s">
        <v>1367</v>
      </c>
      <c r="P3" s="801"/>
      <c r="Q3" s="801"/>
      <c r="R3" s="801"/>
      <c r="S3" s="801"/>
      <c r="T3" s="801"/>
      <c r="U3" s="802"/>
    </row>
    <row r="4" spans="1:21" ht="15.6">
      <c r="A4" s="641" t="s">
        <v>104</v>
      </c>
      <c r="B4" s="661">
        <v>32</v>
      </c>
      <c r="C4" s="643">
        <v>250.16666666666666</v>
      </c>
      <c r="E4" s="370" t="s">
        <v>104</v>
      </c>
      <c r="F4">
        <v>32</v>
      </c>
      <c r="H4" s="370" t="s">
        <v>130</v>
      </c>
      <c r="I4">
        <v>7</v>
      </c>
      <c r="M4" s="678" t="s">
        <v>78</v>
      </c>
      <c r="N4" s="679">
        <v>10</v>
      </c>
      <c r="O4" s="569" t="s">
        <v>1368</v>
      </c>
      <c r="P4" s="570" t="s">
        <v>1369</v>
      </c>
      <c r="S4" s="450" t="s">
        <v>1370</v>
      </c>
      <c r="U4" s="571"/>
    </row>
    <row r="5" spans="1:21" ht="15.6">
      <c r="A5" s="641" t="s">
        <v>115</v>
      </c>
      <c r="B5" s="661">
        <v>71</v>
      </c>
      <c r="C5" s="643">
        <v>156.1549295774648</v>
      </c>
      <c r="E5" s="389" t="s">
        <v>169</v>
      </c>
      <c r="F5">
        <v>6</v>
      </c>
      <c r="H5" s="370" t="s">
        <v>153</v>
      </c>
      <c r="I5">
        <v>19</v>
      </c>
      <c r="M5" s="680" t="s">
        <v>97</v>
      </c>
      <c r="N5" s="681">
        <v>3</v>
      </c>
      <c r="O5" s="569" t="s">
        <v>1368</v>
      </c>
      <c r="P5" s="570" t="s">
        <v>1369</v>
      </c>
      <c r="Q5" s="572" t="s">
        <v>1371</v>
      </c>
      <c r="R5" s="573" t="s">
        <v>1372</v>
      </c>
      <c r="S5" s="450" t="s">
        <v>1370</v>
      </c>
      <c r="T5" s="607" t="s">
        <v>1373</v>
      </c>
      <c r="U5" s="608" t="s">
        <v>1374</v>
      </c>
    </row>
    <row r="6" spans="1:21" ht="15.6">
      <c r="A6" s="641" t="s">
        <v>609</v>
      </c>
      <c r="B6" s="661">
        <v>63</v>
      </c>
      <c r="C6" s="712" t="e">
        <v>#DIV/0!</v>
      </c>
      <c r="E6" s="389" t="s">
        <v>68</v>
      </c>
      <c r="F6">
        <v>10</v>
      </c>
      <c r="H6" s="370" t="s">
        <v>82</v>
      </c>
      <c r="I6">
        <v>2</v>
      </c>
      <c r="M6" s="680" t="s">
        <v>612</v>
      </c>
      <c r="N6" s="681">
        <v>10</v>
      </c>
      <c r="Q6" s="572" t="s">
        <v>1371</v>
      </c>
      <c r="R6" s="573" t="s">
        <v>1372</v>
      </c>
      <c r="T6" s="607" t="s">
        <v>1373</v>
      </c>
      <c r="U6" s="608" t="s">
        <v>1374</v>
      </c>
    </row>
    <row r="7" spans="1:21" ht="16.2" thickBot="1">
      <c r="A7" s="641" t="s">
        <v>692</v>
      </c>
      <c r="B7" s="661">
        <v>11</v>
      </c>
      <c r="C7" s="643">
        <v>321.39999999999998</v>
      </c>
      <c r="E7" s="389" t="s">
        <v>85</v>
      </c>
      <c r="F7">
        <v>5</v>
      </c>
      <c r="H7" s="370" t="s">
        <v>641</v>
      </c>
      <c r="I7">
        <v>4</v>
      </c>
      <c r="M7" s="682" t="s">
        <v>138</v>
      </c>
      <c r="N7" s="681">
        <v>9</v>
      </c>
      <c r="O7" s="569" t="s">
        <v>1368</v>
      </c>
      <c r="R7" s="573" t="s">
        <v>1375</v>
      </c>
      <c r="U7" s="571"/>
    </row>
    <row r="8" spans="1:21" ht="16.2" thickBot="1">
      <c r="A8" s="641" t="s">
        <v>1376</v>
      </c>
      <c r="B8" s="661">
        <v>177</v>
      </c>
      <c r="C8" s="643">
        <v>190.5566037735849</v>
      </c>
      <c r="E8" s="389" t="s">
        <v>193</v>
      </c>
      <c r="F8">
        <v>4</v>
      </c>
      <c r="H8" s="370" t="s">
        <v>1376</v>
      </c>
      <c r="I8">
        <v>32</v>
      </c>
      <c r="M8" s="683" t="s">
        <v>1376</v>
      </c>
      <c r="N8" s="684">
        <v>32</v>
      </c>
      <c r="O8" s="575"/>
      <c r="P8" s="575"/>
      <c r="Q8" s="575"/>
      <c r="R8" s="575"/>
      <c r="S8" s="575"/>
      <c r="T8" s="575"/>
      <c r="U8" s="576"/>
    </row>
    <row r="9" spans="1:21">
      <c r="E9" s="389" t="s">
        <v>103</v>
      </c>
      <c r="F9">
        <v>7</v>
      </c>
    </row>
    <row r="10" spans="1:21" ht="15" thickBot="1">
      <c r="E10" s="370" t="s">
        <v>115</v>
      </c>
      <c r="F10">
        <v>71</v>
      </c>
    </row>
    <row r="11" spans="1:21" ht="15.6">
      <c r="A11" s="646" t="s">
        <v>29</v>
      </c>
      <c r="B11" s="646" t="s">
        <v>1377</v>
      </c>
      <c r="E11" s="389" t="s">
        <v>169</v>
      </c>
      <c r="F11">
        <v>12</v>
      </c>
    </row>
    <row r="12" spans="1:21" ht="15.6">
      <c r="A12" s="646" t="s">
        <v>28</v>
      </c>
      <c r="B12" s="646" t="s">
        <v>1378</v>
      </c>
      <c r="E12" s="389" t="s">
        <v>68</v>
      </c>
      <c r="F12">
        <v>28</v>
      </c>
    </row>
    <row r="13" spans="1:21">
      <c r="E13" s="389" t="s">
        <v>85</v>
      </c>
      <c r="F13">
        <v>7</v>
      </c>
      <c r="M13" s="369" t="s">
        <v>34</v>
      </c>
      <c r="N13" t="s">
        <v>115</v>
      </c>
    </row>
    <row r="14" spans="1:21" ht="32.549999999999997" customHeight="1">
      <c r="A14" s="710" t="s">
        <v>34</v>
      </c>
      <c r="B14" s="640" t="s">
        <v>1363</v>
      </c>
      <c r="C14" s="640" t="s">
        <v>1364</v>
      </c>
      <c r="E14" s="389" t="s">
        <v>193</v>
      </c>
      <c r="F14">
        <v>5</v>
      </c>
    </row>
    <row r="15" spans="1:21" ht="19.95" customHeight="1">
      <c r="A15" s="641" t="s">
        <v>641</v>
      </c>
      <c r="B15" s="661">
        <v>4</v>
      </c>
      <c r="C15" s="643">
        <v>24</v>
      </c>
      <c r="E15" s="389" t="s">
        <v>103</v>
      </c>
      <c r="F15">
        <v>18</v>
      </c>
      <c r="H15" s="369" t="s">
        <v>34</v>
      </c>
      <c r="I15" t="s">
        <v>1377</v>
      </c>
      <c r="J15" s="388"/>
      <c r="K15" s="388"/>
      <c r="M15" s="369" t="s">
        <v>1366</v>
      </c>
      <c r="N15" s="388" t="s">
        <v>2009</v>
      </c>
    </row>
    <row r="16" spans="1:21" ht="15.6">
      <c r="A16" s="641" t="s">
        <v>1376</v>
      </c>
      <c r="B16" s="661">
        <v>4</v>
      </c>
      <c r="C16" s="643">
        <v>24</v>
      </c>
      <c r="E16" s="389" t="s">
        <v>990</v>
      </c>
      <c r="F16">
        <v>1</v>
      </c>
      <c r="M16" s="370" t="s">
        <v>2005</v>
      </c>
      <c r="N16" s="434">
        <v>24</v>
      </c>
    </row>
    <row r="17" spans="1:14" ht="28.8">
      <c r="E17" s="370" t="s">
        <v>609</v>
      </c>
      <c r="F17">
        <v>63</v>
      </c>
      <c r="H17" s="369" t="s">
        <v>1366</v>
      </c>
      <c r="I17" s="388" t="s">
        <v>1997</v>
      </c>
      <c r="M17" s="370" t="s">
        <v>1998</v>
      </c>
      <c r="N17" s="434">
        <v>22</v>
      </c>
    </row>
    <row r="18" spans="1:14">
      <c r="E18" s="389" t="s">
        <v>169</v>
      </c>
      <c r="F18">
        <v>2</v>
      </c>
      <c r="H18" s="370" t="s">
        <v>69</v>
      </c>
      <c r="I18">
        <v>57</v>
      </c>
      <c r="M18" s="370" t="s">
        <v>1999</v>
      </c>
      <c r="N18" s="434">
        <v>10</v>
      </c>
    </row>
    <row r="19" spans="1:14" ht="15.6">
      <c r="A19" s="646" t="s">
        <v>29</v>
      </c>
      <c r="B19" s="646" t="s">
        <v>1378</v>
      </c>
      <c r="E19" s="389" t="s">
        <v>68</v>
      </c>
      <c r="F19">
        <v>11</v>
      </c>
      <c r="H19" s="370" t="s">
        <v>608</v>
      </c>
      <c r="I19">
        <v>39</v>
      </c>
      <c r="M19" s="370" t="s">
        <v>2000</v>
      </c>
      <c r="N19" s="434">
        <v>7</v>
      </c>
    </row>
    <row r="20" spans="1:14" ht="15.6">
      <c r="A20" s="646" t="s">
        <v>28</v>
      </c>
      <c r="B20" s="646" t="s">
        <v>1377</v>
      </c>
      <c r="E20" s="389" t="s">
        <v>85</v>
      </c>
      <c r="F20">
        <v>14</v>
      </c>
      <c r="H20" s="370" t="s">
        <v>631</v>
      </c>
      <c r="I20">
        <v>27</v>
      </c>
      <c r="M20" s="370" t="s">
        <v>2001</v>
      </c>
      <c r="N20" s="434">
        <v>7</v>
      </c>
    </row>
    <row r="21" spans="1:14">
      <c r="E21" s="389" t="s">
        <v>193</v>
      </c>
      <c r="F21">
        <v>14</v>
      </c>
      <c r="H21" s="370" t="s">
        <v>114</v>
      </c>
      <c r="I21">
        <v>40</v>
      </c>
      <c r="M21" s="370" t="s">
        <v>2003</v>
      </c>
      <c r="N21" s="434">
        <v>1</v>
      </c>
    </row>
    <row r="22" spans="1:14" ht="31.05" customHeight="1">
      <c r="A22" s="640" t="s">
        <v>34</v>
      </c>
      <c r="B22" s="640" t="s">
        <v>1363</v>
      </c>
      <c r="C22" s="640" t="s">
        <v>1364</v>
      </c>
      <c r="E22" s="389" t="s">
        <v>103</v>
      </c>
      <c r="F22">
        <v>22</v>
      </c>
      <c r="H22" s="370" t="s">
        <v>194</v>
      </c>
      <c r="I22">
        <v>14</v>
      </c>
      <c r="M22" s="370" t="s">
        <v>1376</v>
      </c>
      <c r="N22" s="434">
        <v>71</v>
      </c>
    </row>
    <row r="23" spans="1:14" ht="22.5" customHeight="1">
      <c r="A23" s="641" t="s">
        <v>115</v>
      </c>
      <c r="B23" s="662">
        <v>6</v>
      </c>
      <c r="C23" s="644">
        <v>144.66666666666666</v>
      </c>
      <c r="E23" s="370" t="s">
        <v>692</v>
      </c>
      <c r="F23">
        <v>11</v>
      </c>
      <c r="H23" s="370" t="s">
        <v>1376</v>
      </c>
      <c r="I23">
        <v>177</v>
      </c>
    </row>
    <row r="24" spans="1:14" ht="15.6">
      <c r="A24" s="641" t="s">
        <v>1376</v>
      </c>
      <c r="B24" s="662">
        <v>6</v>
      </c>
      <c r="C24" s="644">
        <v>144.66666666666666</v>
      </c>
      <c r="E24" s="370" t="s">
        <v>1996</v>
      </c>
    </row>
    <row r="25" spans="1:14">
      <c r="E25" s="370" t="s">
        <v>1376</v>
      </c>
      <c r="F25">
        <v>177</v>
      </c>
    </row>
  </sheetData>
  <mergeCells count="1">
    <mergeCell ref="O3:U3"/>
  </mergeCells>
  <pageMargins left="0.7" right="0.7" top="0.75" bottom="0.75" header="0.3" footer="0.3"/>
  <pageSetup orientation="portrait"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41D02-AD02-4AA6-BBA6-A2D4208A3B59}">
  <dimension ref="A1:S24"/>
  <sheetViews>
    <sheetView zoomScale="80" zoomScaleNormal="80" workbookViewId="0">
      <selection activeCell="N11" sqref="N11"/>
    </sheetView>
  </sheetViews>
  <sheetFormatPr baseColWidth="10" defaultColWidth="8.5546875" defaultRowHeight="14.4"/>
  <cols>
    <col min="1" max="1" width="33.77734375" bestFit="1" customWidth="1"/>
    <col min="2" max="2" width="19.21875" bestFit="1" customWidth="1"/>
    <col min="3" max="3" width="23.6640625" bestFit="1" customWidth="1"/>
    <col min="5" max="5" width="32.44140625" bestFit="1" customWidth="1"/>
    <col min="6" max="6" width="12.109375" bestFit="1" customWidth="1"/>
    <col min="7" max="7" width="9.44140625" bestFit="1" customWidth="1"/>
    <col min="8" max="8" width="20" bestFit="1" customWidth="1"/>
    <col min="9" max="9" width="14.77734375" bestFit="1" customWidth="1"/>
    <col min="10" max="10" width="7.5546875" bestFit="1" customWidth="1"/>
    <col min="11" max="11" width="20" bestFit="1" customWidth="1"/>
    <col min="12" max="12" width="17" bestFit="1" customWidth="1"/>
    <col min="14" max="14" width="8.44140625" bestFit="1" customWidth="1"/>
    <col min="15" max="15" width="23.44140625" customWidth="1"/>
    <col min="16" max="16" width="13.5546875" bestFit="1" customWidth="1"/>
    <col min="17" max="17" width="13.44140625" bestFit="1" customWidth="1"/>
    <col min="18" max="18" width="13.44140625" customWidth="1"/>
    <col min="19" max="19" width="10" customWidth="1"/>
    <col min="20" max="20" width="23.44140625" bestFit="1" customWidth="1"/>
  </cols>
  <sheetData>
    <row r="1" spans="1:19" ht="15" thickBot="1">
      <c r="A1" s="595">
        <v>45901</v>
      </c>
      <c r="H1" s="369" t="s">
        <v>34</v>
      </c>
      <c r="I1" t="s">
        <v>104</v>
      </c>
      <c r="K1" s="586" t="s">
        <v>34</v>
      </c>
      <c r="L1" s="587" t="s">
        <v>1378</v>
      </c>
    </row>
    <row r="2" spans="1:19" ht="15" thickBot="1"/>
    <row r="3" spans="1:19" ht="35.1" customHeight="1" thickBot="1">
      <c r="A3" s="446" t="s">
        <v>34</v>
      </c>
      <c r="B3" s="388" t="s">
        <v>1363</v>
      </c>
      <c r="C3" s="388" t="s">
        <v>1364</v>
      </c>
      <c r="D3" s="388"/>
      <c r="E3" s="657" t="s">
        <v>1365</v>
      </c>
      <c r="F3" s="388" t="s">
        <v>1363</v>
      </c>
      <c r="G3" s="388"/>
      <c r="H3" s="369" t="s">
        <v>1366</v>
      </c>
      <c r="I3" s="388" t="s">
        <v>1363</v>
      </c>
      <c r="K3" s="588" t="s">
        <v>1366</v>
      </c>
      <c r="L3" s="593" t="s">
        <v>1363</v>
      </c>
      <c r="M3" s="801" t="s">
        <v>1367</v>
      </c>
      <c r="N3" s="801"/>
      <c r="O3" s="801"/>
      <c r="P3" s="801"/>
      <c r="Q3" s="801"/>
      <c r="R3" s="801"/>
      <c r="S3" s="802"/>
    </row>
    <row r="4" spans="1:19">
      <c r="A4" s="370" t="s">
        <v>104</v>
      </c>
      <c r="B4">
        <v>32</v>
      </c>
      <c r="C4" s="387">
        <v>243.90625</v>
      </c>
      <c r="E4" s="370" t="s">
        <v>104</v>
      </c>
      <c r="F4">
        <v>32</v>
      </c>
      <c r="H4" s="370" t="s">
        <v>130</v>
      </c>
      <c r="I4">
        <v>6</v>
      </c>
      <c r="K4" s="678" t="s">
        <v>78</v>
      </c>
      <c r="L4" s="679">
        <v>36</v>
      </c>
      <c r="M4" s="569" t="s">
        <v>1368</v>
      </c>
      <c r="N4" s="570" t="s">
        <v>1369</v>
      </c>
      <c r="Q4" s="450" t="s">
        <v>1370</v>
      </c>
      <c r="S4" s="571"/>
    </row>
    <row r="5" spans="1:19">
      <c r="A5" s="370" t="s">
        <v>115</v>
      </c>
      <c r="B5">
        <v>65</v>
      </c>
      <c r="C5" s="387">
        <v>156.38461538461539</v>
      </c>
      <c r="E5" s="389" t="s">
        <v>169</v>
      </c>
      <c r="F5">
        <v>6</v>
      </c>
      <c r="H5" s="370" t="s">
        <v>153</v>
      </c>
      <c r="I5">
        <v>19</v>
      </c>
      <c r="K5" s="680" t="s">
        <v>97</v>
      </c>
      <c r="L5" s="681">
        <v>5</v>
      </c>
      <c r="M5" s="569" t="s">
        <v>1368</v>
      </c>
      <c r="N5" s="570" t="s">
        <v>1369</v>
      </c>
      <c r="O5" s="572" t="s">
        <v>1371</v>
      </c>
      <c r="P5" s="573" t="s">
        <v>1372</v>
      </c>
      <c r="Q5" s="450" t="s">
        <v>1370</v>
      </c>
      <c r="R5" s="607" t="s">
        <v>1373</v>
      </c>
      <c r="S5" s="608" t="s">
        <v>1374</v>
      </c>
    </row>
    <row r="6" spans="1:19">
      <c r="A6" s="370" t="s">
        <v>609</v>
      </c>
      <c r="B6">
        <v>37</v>
      </c>
      <c r="C6" s="387"/>
      <c r="E6" s="389" t="s">
        <v>68</v>
      </c>
      <c r="F6">
        <v>9</v>
      </c>
      <c r="H6" s="370" t="s">
        <v>82</v>
      </c>
      <c r="I6">
        <v>4</v>
      </c>
      <c r="K6" s="680" t="s">
        <v>612</v>
      </c>
      <c r="L6" s="681">
        <v>31</v>
      </c>
      <c r="O6" s="572" t="s">
        <v>1371</v>
      </c>
      <c r="P6" s="573" t="s">
        <v>1372</v>
      </c>
      <c r="R6" s="607" t="s">
        <v>1373</v>
      </c>
      <c r="S6" s="608" t="s">
        <v>1374</v>
      </c>
    </row>
    <row r="7" spans="1:19" ht="15" thickBot="1">
      <c r="A7" s="370" t="s">
        <v>692</v>
      </c>
      <c r="B7">
        <v>11</v>
      </c>
      <c r="C7" s="387">
        <v>305.2</v>
      </c>
      <c r="E7" s="389" t="s">
        <v>85</v>
      </c>
      <c r="F7">
        <v>6</v>
      </c>
      <c r="H7" s="370" t="s">
        <v>641</v>
      </c>
      <c r="I7">
        <v>3</v>
      </c>
      <c r="K7" s="682" t="s">
        <v>138</v>
      </c>
      <c r="L7" s="681">
        <v>22</v>
      </c>
      <c r="M7" s="569" t="s">
        <v>1368</v>
      </c>
      <c r="P7" s="573" t="s">
        <v>1375</v>
      </c>
      <c r="S7" s="571"/>
    </row>
    <row r="8" spans="1:19" ht="15" thickBot="1">
      <c r="A8" s="370" t="s">
        <v>1376</v>
      </c>
      <c r="B8">
        <v>145</v>
      </c>
      <c r="C8" s="387">
        <v>191.13725490196077</v>
      </c>
      <c r="E8" s="389" t="s">
        <v>193</v>
      </c>
      <c r="F8">
        <v>4</v>
      </c>
      <c r="H8" s="370" t="s">
        <v>1376</v>
      </c>
      <c r="I8">
        <v>32</v>
      </c>
      <c r="K8" s="683" t="s">
        <v>1376</v>
      </c>
      <c r="L8" s="684">
        <v>94</v>
      </c>
      <c r="M8" s="575"/>
      <c r="N8" s="575"/>
      <c r="O8" s="575"/>
      <c r="P8" s="575"/>
      <c r="Q8" s="575"/>
      <c r="R8" s="575"/>
      <c r="S8" s="576"/>
    </row>
    <row r="9" spans="1:19">
      <c r="E9" s="389" t="s">
        <v>103</v>
      </c>
      <c r="F9">
        <v>7</v>
      </c>
    </row>
    <row r="10" spans="1:19">
      <c r="E10" s="370" t="s">
        <v>115</v>
      </c>
      <c r="F10">
        <v>65</v>
      </c>
    </row>
    <row r="11" spans="1:19" ht="15.6">
      <c r="A11" s="645" t="s">
        <v>29</v>
      </c>
      <c r="B11" s="646" t="s">
        <v>1377</v>
      </c>
      <c r="E11" s="389" t="s">
        <v>169</v>
      </c>
      <c r="F11">
        <v>11</v>
      </c>
    </row>
    <row r="12" spans="1:19" ht="15.6">
      <c r="A12" s="645" t="s">
        <v>28</v>
      </c>
      <c r="B12" s="646" t="s">
        <v>1378</v>
      </c>
      <c r="E12" s="389" t="s">
        <v>68</v>
      </c>
      <c r="F12">
        <v>25</v>
      </c>
    </row>
    <row r="13" spans="1:19">
      <c r="E13" s="389" t="s">
        <v>85</v>
      </c>
      <c r="F13">
        <v>6</v>
      </c>
      <c r="H13" s="369" t="s">
        <v>34</v>
      </c>
      <c r="I13" t="s">
        <v>1378</v>
      </c>
      <c r="K13" s="369" t="s">
        <v>34</v>
      </c>
      <c r="L13" t="s">
        <v>115</v>
      </c>
    </row>
    <row r="14" spans="1:19" ht="23.1" customHeight="1">
      <c r="A14" s="642" t="s">
        <v>34</v>
      </c>
      <c r="B14" s="640" t="s">
        <v>1363</v>
      </c>
      <c r="C14" s="640" t="s">
        <v>1364</v>
      </c>
      <c r="E14" s="389" t="s">
        <v>193</v>
      </c>
      <c r="F14">
        <v>5</v>
      </c>
    </row>
    <row r="15" spans="1:19" ht="57.6">
      <c r="A15" s="641" t="s">
        <v>641</v>
      </c>
      <c r="B15" s="661">
        <v>2</v>
      </c>
      <c r="C15" s="643">
        <v>33</v>
      </c>
      <c r="E15" s="389" t="s">
        <v>103</v>
      </c>
      <c r="F15">
        <v>17</v>
      </c>
      <c r="H15" s="369" t="s">
        <v>1366</v>
      </c>
      <c r="I15" s="388" t="s">
        <v>1997</v>
      </c>
      <c r="K15" s="369" t="s">
        <v>1366</v>
      </c>
      <c r="L15" s="388" t="s">
        <v>2009</v>
      </c>
    </row>
    <row r="16" spans="1:19" ht="15.6">
      <c r="A16" s="641" t="s">
        <v>1376</v>
      </c>
      <c r="B16" s="661">
        <v>2</v>
      </c>
      <c r="C16" s="643">
        <v>33</v>
      </c>
      <c r="E16" s="389" t="s">
        <v>990</v>
      </c>
      <c r="F16">
        <v>1</v>
      </c>
      <c r="H16" s="370" t="s">
        <v>69</v>
      </c>
      <c r="I16">
        <v>34</v>
      </c>
      <c r="K16" s="370" t="s">
        <v>2005</v>
      </c>
      <c r="L16" s="434">
        <v>20</v>
      </c>
    </row>
    <row r="17" spans="1:12">
      <c r="E17" s="370" t="s">
        <v>609</v>
      </c>
      <c r="F17">
        <v>37</v>
      </c>
      <c r="H17" s="370" t="s">
        <v>608</v>
      </c>
      <c r="I17">
        <v>34</v>
      </c>
      <c r="K17" s="370" t="s">
        <v>1998</v>
      </c>
      <c r="L17" s="434">
        <v>22</v>
      </c>
    </row>
    <row r="18" spans="1:12">
      <c r="E18" s="370" t="s">
        <v>692</v>
      </c>
      <c r="F18">
        <v>11</v>
      </c>
      <c r="H18" s="370" t="s">
        <v>631</v>
      </c>
      <c r="I18">
        <v>20</v>
      </c>
      <c r="K18" s="370" t="s">
        <v>1999</v>
      </c>
      <c r="L18" s="434">
        <v>10</v>
      </c>
    </row>
    <row r="19" spans="1:12" ht="15.6">
      <c r="A19" s="645" t="s">
        <v>29</v>
      </c>
      <c r="B19" s="646" t="s">
        <v>1378</v>
      </c>
      <c r="E19" s="370" t="s">
        <v>1376</v>
      </c>
      <c r="F19">
        <v>145</v>
      </c>
      <c r="H19" s="370" t="s">
        <v>87</v>
      </c>
      <c r="I19">
        <v>4</v>
      </c>
      <c r="K19" s="370" t="s">
        <v>2000</v>
      </c>
      <c r="L19" s="434">
        <v>6</v>
      </c>
    </row>
    <row r="20" spans="1:12" ht="15.6">
      <c r="A20" s="645" t="s">
        <v>28</v>
      </c>
      <c r="B20" s="646" t="s">
        <v>1377</v>
      </c>
      <c r="H20" s="370" t="s">
        <v>114</v>
      </c>
      <c r="I20">
        <v>28</v>
      </c>
      <c r="K20" s="370" t="s">
        <v>2001</v>
      </c>
      <c r="L20" s="434">
        <v>7</v>
      </c>
    </row>
    <row r="21" spans="1:12">
      <c r="H21" s="370" t="s">
        <v>194</v>
      </c>
      <c r="I21">
        <v>12</v>
      </c>
      <c r="K21" s="370" t="s">
        <v>1985</v>
      </c>
      <c r="L21" s="434">
        <v>65</v>
      </c>
    </row>
    <row r="22" spans="1:12" ht="34.950000000000003" customHeight="1">
      <c r="A22" s="639" t="s">
        <v>34</v>
      </c>
      <c r="B22" s="640" t="s">
        <v>1363</v>
      </c>
      <c r="C22" s="640" t="s">
        <v>1364</v>
      </c>
      <c r="H22" s="370" t="s">
        <v>1996</v>
      </c>
    </row>
    <row r="23" spans="1:12" ht="15.6">
      <c r="A23" s="641" t="s">
        <v>115</v>
      </c>
      <c r="B23" s="662">
        <v>4</v>
      </c>
      <c r="C23" s="644">
        <v>123.5</v>
      </c>
      <c r="H23" s="370" t="s">
        <v>1376</v>
      </c>
      <c r="I23">
        <v>132</v>
      </c>
    </row>
    <row r="24" spans="1:12" ht="15.6">
      <c r="A24" s="641" t="s">
        <v>1376</v>
      </c>
      <c r="B24" s="662">
        <v>4</v>
      </c>
      <c r="C24" s="644">
        <v>123.5</v>
      </c>
    </row>
  </sheetData>
  <mergeCells count="1">
    <mergeCell ref="M3:S3"/>
  </mergeCells>
  <pageMargins left="0.7" right="0.7" top="0.75" bottom="0.75" header="0.3" footer="0.3"/>
  <pageSetup orientation="portrait" r:id="rId9"/>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95685-86EA-41D2-A9FA-B89494D74A34}">
  <dimension ref="A1:S32"/>
  <sheetViews>
    <sheetView zoomScale="70" workbookViewId="0">
      <selection activeCell="B5" sqref="B5"/>
    </sheetView>
  </sheetViews>
  <sheetFormatPr baseColWidth="10" defaultColWidth="8.5546875" defaultRowHeight="14.4"/>
  <cols>
    <col min="1" max="1" width="33.77734375" bestFit="1" customWidth="1"/>
    <col min="2" max="2" width="19.21875" bestFit="1" customWidth="1"/>
    <col min="3" max="3" width="15.21875" bestFit="1" customWidth="1"/>
    <col min="5" max="5" width="29" bestFit="1" customWidth="1"/>
    <col min="6" max="6" width="12.5546875" bestFit="1" customWidth="1"/>
    <col min="7" max="7" width="9.44140625" bestFit="1" customWidth="1"/>
    <col min="8" max="8" width="20" bestFit="1" customWidth="1"/>
    <col min="9" max="9" width="12.109375" bestFit="1" customWidth="1"/>
    <col min="10" max="10" width="7.5546875" bestFit="1" customWidth="1"/>
    <col min="11" max="11" width="20" bestFit="1" customWidth="1"/>
    <col min="12" max="12" width="12.5546875" bestFit="1" customWidth="1"/>
    <col min="14" max="14" width="8.44140625" bestFit="1" customWidth="1"/>
    <col min="15" max="15" width="23.44140625" customWidth="1"/>
    <col min="16" max="16" width="13.5546875" bestFit="1" customWidth="1"/>
    <col min="17" max="17" width="13.44140625" bestFit="1" customWidth="1"/>
    <col min="18" max="18" width="13.44140625" customWidth="1"/>
    <col min="19" max="19" width="10" customWidth="1"/>
    <col min="20" max="20" width="23.44140625" bestFit="1" customWidth="1"/>
  </cols>
  <sheetData>
    <row r="1" spans="1:19" ht="15" thickBot="1">
      <c r="A1" s="595">
        <v>45870</v>
      </c>
      <c r="H1" s="369" t="s">
        <v>34</v>
      </c>
      <c r="I1" t="s">
        <v>1377</v>
      </c>
      <c r="K1" s="586" t="s">
        <v>34</v>
      </c>
      <c r="L1" s="587" t="s">
        <v>104</v>
      </c>
    </row>
    <row r="2" spans="1:19" ht="15" thickBot="1"/>
    <row r="3" spans="1:19" ht="35.1" customHeight="1" thickBot="1">
      <c r="A3" s="446" t="s">
        <v>34</v>
      </c>
      <c r="B3" s="388" t="s">
        <v>1363</v>
      </c>
      <c r="C3" s="388" t="s">
        <v>1364</v>
      </c>
      <c r="D3" s="388"/>
      <c r="E3" s="369" t="s">
        <v>1365</v>
      </c>
      <c r="F3" s="388" t="s">
        <v>1363</v>
      </c>
      <c r="G3" s="388"/>
      <c r="H3" s="369" t="s">
        <v>1366</v>
      </c>
      <c r="I3" s="388" t="s">
        <v>1363</v>
      </c>
      <c r="K3" s="588" t="s">
        <v>1366</v>
      </c>
      <c r="L3" s="593" t="s">
        <v>1363</v>
      </c>
      <c r="M3" s="801" t="s">
        <v>1367</v>
      </c>
      <c r="N3" s="801"/>
      <c r="O3" s="801"/>
      <c r="P3" s="801"/>
      <c r="Q3" s="801"/>
      <c r="R3" s="801"/>
      <c r="S3" s="802"/>
    </row>
    <row r="4" spans="1:19">
      <c r="A4" s="370" t="s">
        <v>104</v>
      </c>
      <c r="B4">
        <v>32</v>
      </c>
      <c r="C4" s="387">
        <v>247.5</v>
      </c>
      <c r="E4" s="370" t="s">
        <v>104</v>
      </c>
      <c r="F4">
        <v>32</v>
      </c>
      <c r="H4" s="370" t="s">
        <v>130</v>
      </c>
      <c r="I4">
        <v>13</v>
      </c>
      <c r="K4" s="589" t="s">
        <v>78</v>
      </c>
      <c r="L4" s="620">
        <v>10</v>
      </c>
      <c r="M4" s="569" t="s">
        <v>1368</v>
      </c>
      <c r="N4" s="570" t="s">
        <v>1369</v>
      </c>
      <c r="Q4" s="450" t="s">
        <v>1370</v>
      </c>
      <c r="S4" s="571"/>
    </row>
    <row r="5" spans="1:19">
      <c r="A5" s="370" t="s">
        <v>115</v>
      </c>
      <c r="B5">
        <v>62</v>
      </c>
      <c r="C5" s="387">
        <v>161.37096774193549</v>
      </c>
      <c r="E5" s="389" t="s">
        <v>169</v>
      </c>
      <c r="F5">
        <v>6</v>
      </c>
      <c r="H5" s="370" t="s">
        <v>207</v>
      </c>
      <c r="I5">
        <v>34</v>
      </c>
      <c r="K5" s="590" t="s">
        <v>97</v>
      </c>
      <c r="L5" s="621">
        <v>3</v>
      </c>
      <c r="M5" s="569" t="s">
        <v>1368</v>
      </c>
      <c r="N5" s="570" t="s">
        <v>1369</v>
      </c>
      <c r="O5" s="572" t="s">
        <v>1371</v>
      </c>
      <c r="P5" s="573" t="s">
        <v>1372</v>
      </c>
      <c r="Q5" s="450" t="s">
        <v>1370</v>
      </c>
      <c r="R5" s="607" t="s">
        <v>1373</v>
      </c>
      <c r="S5" s="608" t="s">
        <v>1374</v>
      </c>
    </row>
    <row r="6" spans="1:19">
      <c r="A6" s="370" t="s">
        <v>609</v>
      </c>
      <c r="B6">
        <v>36</v>
      </c>
      <c r="C6" s="387"/>
      <c r="E6" s="389" t="s">
        <v>68</v>
      </c>
      <c r="F6">
        <v>9</v>
      </c>
      <c r="H6" s="370" t="s">
        <v>153</v>
      </c>
      <c r="I6">
        <v>21</v>
      </c>
      <c r="K6" s="590" t="s">
        <v>612</v>
      </c>
      <c r="L6" s="621">
        <v>10</v>
      </c>
      <c r="O6" s="572" t="s">
        <v>1371</v>
      </c>
      <c r="P6" s="573" t="s">
        <v>1372</v>
      </c>
      <c r="R6" s="607" t="s">
        <v>1373</v>
      </c>
      <c r="S6" s="608" t="s">
        <v>1374</v>
      </c>
    </row>
    <row r="7" spans="1:19" ht="15" thickBot="1">
      <c r="A7" s="370" t="s">
        <v>692</v>
      </c>
      <c r="B7">
        <v>11</v>
      </c>
      <c r="C7" s="387">
        <v>308.2</v>
      </c>
      <c r="E7" s="389" t="s">
        <v>85</v>
      </c>
      <c r="F7">
        <v>6</v>
      </c>
      <c r="H7" s="370" t="s">
        <v>82</v>
      </c>
      <c r="I7">
        <v>5</v>
      </c>
      <c r="K7" s="591" t="s">
        <v>138</v>
      </c>
      <c r="L7" s="621">
        <v>9</v>
      </c>
      <c r="M7" s="569" t="s">
        <v>1368</v>
      </c>
      <c r="P7" s="573" t="s">
        <v>1375</v>
      </c>
      <c r="S7" s="571"/>
    </row>
    <row r="8" spans="1:19" ht="15" thickBot="1">
      <c r="A8" s="370" t="s">
        <v>1996</v>
      </c>
      <c r="C8" s="387"/>
      <c r="E8" s="389" t="s">
        <v>193</v>
      </c>
      <c r="F8">
        <v>4</v>
      </c>
      <c r="H8" s="370" t="s">
        <v>115</v>
      </c>
      <c r="I8">
        <v>52</v>
      </c>
      <c r="K8" s="592" t="s">
        <v>1376</v>
      </c>
      <c r="L8" s="622">
        <v>32</v>
      </c>
      <c r="M8" s="575"/>
      <c r="N8" s="575"/>
      <c r="O8" s="575"/>
      <c r="P8" s="575"/>
      <c r="Q8" s="575"/>
      <c r="R8" s="575"/>
      <c r="S8" s="576"/>
    </row>
    <row r="9" spans="1:19">
      <c r="A9" s="370" t="s">
        <v>1376</v>
      </c>
      <c r="B9">
        <v>141</v>
      </c>
      <c r="C9" s="387">
        <v>196.62626262626262</v>
      </c>
      <c r="E9" s="389" t="s">
        <v>103</v>
      </c>
      <c r="F9">
        <v>7</v>
      </c>
      <c r="H9" s="370" t="s">
        <v>641</v>
      </c>
      <c r="I9">
        <v>9</v>
      </c>
    </row>
    <row r="10" spans="1:19">
      <c r="E10" s="370" t="s">
        <v>115</v>
      </c>
      <c r="F10">
        <v>62</v>
      </c>
      <c r="H10" s="370" t="s">
        <v>691</v>
      </c>
      <c r="I10">
        <v>5</v>
      </c>
    </row>
    <row r="11" spans="1:19" ht="15.6">
      <c r="A11" s="645" t="s">
        <v>29</v>
      </c>
      <c r="B11" s="646" t="s">
        <v>1377</v>
      </c>
      <c r="E11" s="389" t="s">
        <v>169</v>
      </c>
      <c r="F11">
        <v>11</v>
      </c>
      <c r="H11" s="370" t="s">
        <v>847</v>
      </c>
      <c r="I11">
        <v>5</v>
      </c>
    </row>
    <row r="12" spans="1:19" ht="15.6">
      <c r="A12" s="645" t="s">
        <v>28</v>
      </c>
      <c r="B12" s="646" t="s">
        <v>1378</v>
      </c>
      <c r="E12" s="389" t="s">
        <v>68</v>
      </c>
      <c r="F12">
        <v>25</v>
      </c>
      <c r="H12" s="370" t="s">
        <v>969</v>
      </c>
      <c r="I12">
        <v>1</v>
      </c>
    </row>
    <row r="13" spans="1:19">
      <c r="E13" s="389" t="s">
        <v>85</v>
      </c>
      <c r="F13">
        <v>5</v>
      </c>
      <c r="H13" s="370" t="s">
        <v>1376</v>
      </c>
      <c r="I13">
        <v>145</v>
      </c>
    </row>
    <row r="14" spans="1:19" ht="43.35" customHeight="1">
      <c r="A14" s="642" t="s">
        <v>34</v>
      </c>
      <c r="B14" s="640" t="s">
        <v>1363</v>
      </c>
      <c r="C14" s="640" t="s">
        <v>1364</v>
      </c>
      <c r="E14" s="389" t="s">
        <v>193</v>
      </c>
      <c r="F14">
        <v>5</v>
      </c>
    </row>
    <row r="15" spans="1:19" ht="15.6">
      <c r="A15" s="641" t="s">
        <v>641</v>
      </c>
      <c r="B15" s="661">
        <v>1</v>
      </c>
      <c r="C15" s="643">
        <v>19</v>
      </c>
      <c r="E15" s="389" t="s">
        <v>103</v>
      </c>
      <c r="F15">
        <v>15</v>
      </c>
    </row>
    <row r="16" spans="1:19" ht="15.6">
      <c r="A16" s="641" t="s">
        <v>1376</v>
      </c>
      <c r="B16" s="661">
        <v>1</v>
      </c>
      <c r="C16" s="643">
        <v>19</v>
      </c>
      <c r="E16" s="389" t="s">
        <v>990</v>
      </c>
      <c r="F16">
        <v>1</v>
      </c>
    </row>
    <row r="17" spans="1:6">
      <c r="E17" s="370" t="s">
        <v>609</v>
      </c>
      <c r="F17">
        <v>36</v>
      </c>
    </row>
    <row r="18" spans="1:6">
      <c r="E18" s="389" t="s">
        <v>169</v>
      </c>
      <c r="F18">
        <v>3</v>
      </c>
    </row>
    <row r="19" spans="1:6" ht="15.6">
      <c r="A19" s="645" t="s">
        <v>29</v>
      </c>
      <c r="B19" s="646" t="s">
        <v>1378</v>
      </c>
      <c r="E19" s="389" t="s">
        <v>68</v>
      </c>
      <c r="F19">
        <v>8</v>
      </c>
    </row>
    <row r="20" spans="1:6" ht="15.6">
      <c r="A20" s="645" t="s">
        <v>28</v>
      </c>
      <c r="B20" s="646" t="s">
        <v>1377</v>
      </c>
      <c r="E20" s="389" t="s">
        <v>85</v>
      </c>
      <c r="F20">
        <v>8</v>
      </c>
    </row>
    <row r="21" spans="1:6">
      <c r="E21" s="389" t="s">
        <v>193</v>
      </c>
      <c r="F21">
        <v>2</v>
      </c>
    </row>
    <row r="22" spans="1:6" ht="41.85" customHeight="1">
      <c r="A22" s="639" t="s">
        <v>34</v>
      </c>
      <c r="B22" s="640" t="s">
        <v>1363</v>
      </c>
      <c r="C22" s="640" t="s">
        <v>1364</v>
      </c>
      <c r="E22" s="389" t="s">
        <v>103</v>
      </c>
      <c r="F22">
        <v>15</v>
      </c>
    </row>
    <row r="23" spans="1:6" ht="15.6">
      <c r="A23" s="641" t="s">
        <v>115</v>
      </c>
      <c r="B23" s="662">
        <v>6</v>
      </c>
      <c r="C23" s="644">
        <v>138.33333333333334</v>
      </c>
      <c r="E23" s="370" t="s">
        <v>692</v>
      </c>
      <c r="F23">
        <v>11</v>
      </c>
    </row>
    <row r="24" spans="1:6" ht="15.6">
      <c r="A24" s="641" t="s">
        <v>1376</v>
      </c>
      <c r="B24" s="662">
        <v>6</v>
      </c>
      <c r="C24" s="644">
        <v>138.33333333333334</v>
      </c>
      <c r="E24" s="389" t="s">
        <v>169</v>
      </c>
      <c r="F24">
        <v>5</v>
      </c>
    </row>
    <row r="25" spans="1:6">
      <c r="E25" s="389" t="s">
        <v>68</v>
      </c>
      <c r="F25">
        <v>1</v>
      </c>
    </row>
    <row r="26" spans="1:6">
      <c r="E26" s="389" t="s">
        <v>85</v>
      </c>
      <c r="F26">
        <v>1</v>
      </c>
    </row>
    <row r="27" spans="1:6">
      <c r="E27" s="389" t="s">
        <v>193</v>
      </c>
      <c r="F27">
        <v>2</v>
      </c>
    </row>
    <row r="28" spans="1:6">
      <c r="E28" s="389" t="s">
        <v>496</v>
      </c>
      <c r="F28">
        <v>1</v>
      </c>
    </row>
    <row r="29" spans="1:6">
      <c r="E29" s="389" t="s">
        <v>103</v>
      </c>
      <c r="F29">
        <v>1</v>
      </c>
    </row>
    <row r="30" spans="1:6">
      <c r="E30" s="370" t="s">
        <v>1996</v>
      </c>
    </row>
    <row r="31" spans="1:6">
      <c r="E31" s="389" t="s">
        <v>1996</v>
      </c>
    </row>
    <row r="32" spans="1:6">
      <c r="E32" s="370" t="s">
        <v>1376</v>
      </c>
      <c r="F32">
        <v>141</v>
      </c>
    </row>
  </sheetData>
  <mergeCells count="1">
    <mergeCell ref="M3:S3"/>
  </mergeCells>
  <pageMargins left="0.7" right="0.7" top="0.75" bottom="0.75" header="0.3" footer="0.3"/>
  <pageSetup orientation="portrait" r:id="rId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40D28-C3ED-4C07-9B93-5626ACBB9768}">
  <dimension ref="A1:S33"/>
  <sheetViews>
    <sheetView zoomScale="70" workbookViewId="0">
      <selection activeCell="K14" sqref="K14"/>
    </sheetView>
  </sheetViews>
  <sheetFormatPr baseColWidth="10" defaultColWidth="8.5546875" defaultRowHeight="14.4"/>
  <cols>
    <col min="1" max="1" width="30.5546875" bestFit="1" customWidth="1"/>
    <col min="2" max="2" width="17.44140625" bestFit="1" customWidth="1"/>
    <col min="3" max="3" width="14.44140625" bestFit="1" customWidth="1"/>
    <col min="5" max="5" width="28.77734375" bestFit="1" customWidth="1"/>
    <col min="6" max="6" width="12.21875" bestFit="1" customWidth="1"/>
    <col min="7" max="7" width="9.44140625" bestFit="1" customWidth="1"/>
    <col min="8" max="8" width="20" bestFit="1" customWidth="1"/>
    <col min="9" max="9" width="12.21875" bestFit="1" customWidth="1"/>
    <col min="10" max="10" width="7.5546875" bestFit="1" customWidth="1"/>
    <col min="11" max="11" width="20" bestFit="1" customWidth="1"/>
    <col min="12" max="12" width="12.21875" bestFit="1" customWidth="1"/>
    <col min="14" max="14" width="8.44140625" bestFit="1" customWidth="1"/>
    <col min="15" max="15" width="23.44140625" customWidth="1"/>
    <col min="16" max="16" width="13.5546875" bestFit="1" customWidth="1"/>
    <col min="17" max="17" width="13.44140625" bestFit="1" customWidth="1"/>
    <col min="18" max="18" width="13.44140625" customWidth="1"/>
    <col min="19" max="19" width="10" customWidth="1"/>
    <col min="20" max="20" width="23.44140625" bestFit="1" customWidth="1"/>
  </cols>
  <sheetData>
    <row r="1" spans="1:19" ht="15" thickBot="1">
      <c r="A1" s="595">
        <v>45839</v>
      </c>
      <c r="H1" s="369" t="s">
        <v>34</v>
      </c>
      <c r="I1" t="s">
        <v>1377</v>
      </c>
      <c r="K1" s="586" t="s">
        <v>34</v>
      </c>
      <c r="L1" s="587" t="s">
        <v>104</v>
      </c>
    </row>
    <row r="2" spans="1:19" ht="15" thickBot="1"/>
    <row r="3" spans="1:19" ht="35.1" customHeight="1" thickBot="1">
      <c r="A3" s="446" t="s">
        <v>34</v>
      </c>
      <c r="B3" s="388" t="s">
        <v>1363</v>
      </c>
      <c r="C3" s="388" t="s">
        <v>1364</v>
      </c>
      <c r="D3" s="388"/>
      <c r="E3" s="369" t="s">
        <v>1365</v>
      </c>
      <c r="F3" s="388" t="s">
        <v>1363</v>
      </c>
      <c r="G3" s="388"/>
      <c r="H3" s="369" t="s">
        <v>1366</v>
      </c>
      <c r="I3" s="388" t="s">
        <v>1363</v>
      </c>
      <c r="K3" s="588" t="s">
        <v>1366</v>
      </c>
      <c r="L3" s="593" t="s">
        <v>1363</v>
      </c>
      <c r="M3" s="801" t="s">
        <v>1367</v>
      </c>
      <c r="N3" s="801"/>
      <c r="O3" s="801"/>
      <c r="P3" s="801"/>
      <c r="Q3" s="801"/>
      <c r="R3" s="801"/>
      <c r="S3" s="802"/>
    </row>
    <row r="4" spans="1:19">
      <c r="A4" s="370" t="s">
        <v>104</v>
      </c>
      <c r="B4">
        <v>31</v>
      </c>
      <c r="C4" s="387">
        <v>268.03333333333336</v>
      </c>
      <c r="E4" s="370" t="s">
        <v>104</v>
      </c>
      <c r="F4">
        <v>31</v>
      </c>
      <c r="H4" s="370" t="s">
        <v>130</v>
      </c>
      <c r="I4">
        <v>18</v>
      </c>
      <c r="K4" s="589" t="s">
        <v>78</v>
      </c>
      <c r="L4" s="620">
        <v>9</v>
      </c>
      <c r="M4" s="569" t="s">
        <v>1368</v>
      </c>
      <c r="N4" s="570" t="s">
        <v>1369</v>
      </c>
      <c r="Q4" s="450" t="s">
        <v>1370</v>
      </c>
      <c r="S4" s="571"/>
    </row>
    <row r="5" spans="1:19">
      <c r="A5" s="370" t="s">
        <v>115</v>
      </c>
      <c r="B5">
        <v>60</v>
      </c>
      <c r="C5" s="387">
        <v>181</v>
      </c>
      <c r="E5" s="389" t="s">
        <v>169</v>
      </c>
      <c r="F5">
        <v>5</v>
      </c>
      <c r="H5" s="370" t="s">
        <v>207</v>
      </c>
      <c r="I5">
        <v>36</v>
      </c>
      <c r="K5" s="590" t="s">
        <v>97</v>
      </c>
      <c r="L5" s="621">
        <v>5</v>
      </c>
      <c r="M5" s="569" t="s">
        <v>1368</v>
      </c>
      <c r="N5" s="570" t="s">
        <v>1369</v>
      </c>
      <c r="O5" s="572" t="s">
        <v>1371</v>
      </c>
      <c r="P5" s="573" t="s">
        <v>1372</v>
      </c>
      <c r="Q5" s="450" t="s">
        <v>1370</v>
      </c>
      <c r="R5" s="607" t="s">
        <v>1373</v>
      </c>
      <c r="S5" s="608" t="s">
        <v>1374</v>
      </c>
    </row>
    <row r="6" spans="1:19">
      <c r="A6" s="370" t="s">
        <v>609</v>
      </c>
      <c r="B6">
        <v>38</v>
      </c>
      <c r="C6" s="387">
        <v>278.93103448275861</v>
      </c>
      <c r="E6" s="389" t="s">
        <v>68</v>
      </c>
      <c r="F6">
        <v>9</v>
      </c>
      <c r="H6" s="370" t="s">
        <v>153</v>
      </c>
      <c r="I6">
        <v>14</v>
      </c>
      <c r="K6" s="590" t="s">
        <v>612</v>
      </c>
      <c r="L6" s="621">
        <v>8</v>
      </c>
      <c r="O6" s="572" t="s">
        <v>1371</v>
      </c>
      <c r="P6" s="573" t="s">
        <v>1372</v>
      </c>
      <c r="R6" s="607" t="s">
        <v>1373</v>
      </c>
      <c r="S6" s="608" t="s">
        <v>1374</v>
      </c>
    </row>
    <row r="7" spans="1:19" ht="15" thickBot="1">
      <c r="A7" s="370" t="s">
        <v>692</v>
      </c>
      <c r="B7">
        <v>9</v>
      </c>
      <c r="C7" s="387">
        <v>289.25</v>
      </c>
      <c r="E7" s="389" t="s">
        <v>85</v>
      </c>
      <c r="F7">
        <v>6</v>
      </c>
      <c r="H7" s="370" t="s">
        <v>82</v>
      </c>
      <c r="I7">
        <v>4</v>
      </c>
      <c r="K7" s="591" t="s">
        <v>138</v>
      </c>
      <c r="L7" s="621">
        <v>9</v>
      </c>
      <c r="M7" s="569" t="s">
        <v>1368</v>
      </c>
      <c r="P7" s="573" t="s">
        <v>1375</v>
      </c>
      <c r="S7" s="571"/>
    </row>
    <row r="8" spans="1:19" ht="15" thickBot="1">
      <c r="A8" s="370" t="s">
        <v>691</v>
      </c>
      <c r="B8">
        <v>1</v>
      </c>
      <c r="C8" s="387">
        <v>261</v>
      </c>
      <c r="E8" s="389" t="s">
        <v>193</v>
      </c>
      <c r="F8">
        <v>6</v>
      </c>
      <c r="H8" s="370" t="s">
        <v>115</v>
      </c>
      <c r="I8">
        <v>49</v>
      </c>
      <c r="K8" s="592" t="s">
        <v>1376</v>
      </c>
      <c r="L8" s="622">
        <v>31</v>
      </c>
      <c r="M8" s="575"/>
      <c r="N8" s="575"/>
      <c r="O8" s="575"/>
      <c r="P8" s="575"/>
      <c r="Q8" s="575"/>
      <c r="R8" s="575"/>
      <c r="S8" s="576"/>
    </row>
    <row r="9" spans="1:19">
      <c r="A9" s="370" t="s">
        <v>1376</v>
      </c>
      <c r="B9">
        <v>139</v>
      </c>
      <c r="C9" s="387">
        <v>229.09677419354838</v>
      </c>
      <c r="E9" s="389" t="s">
        <v>103</v>
      </c>
      <c r="F9">
        <v>5</v>
      </c>
      <c r="H9" s="370" t="s">
        <v>641</v>
      </c>
      <c r="I9">
        <v>9</v>
      </c>
    </row>
    <row r="10" spans="1:19">
      <c r="E10" s="370" t="s">
        <v>115</v>
      </c>
      <c r="F10">
        <v>60</v>
      </c>
      <c r="H10" s="370" t="s">
        <v>691</v>
      </c>
      <c r="I10">
        <v>4</v>
      </c>
    </row>
    <row r="11" spans="1:19">
      <c r="A11" s="369" t="s">
        <v>29</v>
      </c>
      <c r="B11" t="s">
        <v>1377</v>
      </c>
      <c r="E11" s="389" t="s">
        <v>169</v>
      </c>
      <c r="F11">
        <v>11</v>
      </c>
      <c r="H11" s="370" t="s">
        <v>847</v>
      </c>
      <c r="I11">
        <v>5</v>
      </c>
    </row>
    <row r="12" spans="1:19">
      <c r="A12" s="369" t="s">
        <v>28</v>
      </c>
      <c r="B12" t="s">
        <v>1378</v>
      </c>
      <c r="E12" s="389" t="s">
        <v>68</v>
      </c>
      <c r="F12">
        <v>21</v>
      </c>
      <c r="H12" s="370" t="s">
        <v>1376</v>
      </c>
      <c r="I12">
        <v>139</v>
      </c>
    </row>
    <row r="13" spans="1:19">
      <c r="E13" s="389" t="s">
        <v>85</v>
      </c>
      <c r="F13">
        <v>5</v>
      </c>
    </row>
    <row r="14" spans="1:19" ht="43.35" customHeight="1">
      <c r="A14" s="552" t="s">
        <v>34</v>
      </c>
      <c r="B14" s="388" t="s">
        <v>1363</v>
      </c>
      <c r="C14" s="388" t="s">
        <v>1364</v>
      </c>
      <c r="E14" s="389" t="s">
        <v>193</v>
      </c>
      <c r="F14">
        <v>3</v>
      </c>
    </row>
    <row r="15" spans="1:19">
      <c r="A15" s="370" t="s">
        <v>641</v>
      </c>
      <c r="B15">
        <v>5</v>
      </c>
      <c r="C15" s="387">
        <v>43.4</v>
      </c>
      <c r="E15" s="389" t="s">
        <v>103</v>
      </c>
      <c r="F15">
        <v>15</v>
      </c>
    </row>
    <row r="16" spans="1:19">
      <c r="A16" s="370" t="s">
        <v>1376</v>
      </c>
      <c r="B16">
        <v>5</v>
      </c>
      <c r="C16" s="387">
        <v>43.4</v>
      </c>
      <c r="E16" s="389" t="s">
        <v>607</v>
      </c>
      <c r="F16">
        <v>4</v>
      </c>
    </row>
    <row r="17" spans="1:6">
      <c r="E17" s="389" t="s">
        <v>990</v>
      </c>
      <c r="F17">
        <v>1</v>
      </c>
    </row>
    <row r="18" spans="1:6">
      <c r="E18" s="370" t="s">
        <v>609</v>
      </c>
      <c r="F18">
        <v>38</v>
      </c>
    </row>
    <row r="19" spans="1:6">
      <c r="A19" s="369" t="s">
        <v>29</v>
      </c>
      <c r="B19" t="s">
        <v>1378</v>
      </c>
      <c r="E19" s="389" t="s">
        <v>169</v>
      </c>
      <c r="F19">
        <v>4</v>
      </c>
    </row>
    <row r="20" spans="1:6">
      <c r="A20" s="369" t="s">
        <v>28</v>
      </c>
      <c r="B20" t="s">
        <v>1377</v>
      </c>
      <c r="E20" s="389" t="s">
        <v>68</v>
      </c>
      <c r="F20">
        <v>8</v>
      </c>
    </row>
    <row r="21" spans="1:6">
      <c r="E21" s="389" t="s">
        <v>85</v>
      </c>
      <c r="F21">
        <v>8</v>
      </c>
    </row>
    <row r="22" spans="1:6" ht="41.85" customHeight="1">
      <c r="A22" s="446" t="s">
        <v>34</v>
      </c>
      <c r="B22" s="388" t="s">
        <v>1363</v>
      </c>
      <c r="C22" s="388" t="s">
        <v>1364</v>
      </c>
      <c r="E22" s="389" t="s">
        <v>193</v>
      </c>
      <c r="F22">
        <v>2</v>
      </c>
    </row>
    <row r="23" spans="1:6">
      <c r="A23" s="370" t="s">
        <v>115</v>
      </c>
      <c r="B23">
        <v>10</v>
      </c>
      <c r="C23" s="387">
        <v>150</v>
      </c>
      <c r="E23" s="389" t="s">
        <v>103</v>
      </c>
      <c r="F23">
        <v>15</v>
      </c>
    </row>
    <row r="24" spans="1:6">
      <c r="A24" s="370" t="s">
        <v>1376</v>
      </c>
      <c r="B24">
        <v>10</v>
      </c>
      <c r="C24" s="387">
        <v>150</v>
      </c>
      <c r="E24" s="389" t="s">
        <v>607</v>
      </c>
      <c r="F24">
        <v>1</v>
      </c>
    </row>
    <row r="25" spans="1:6">
      <c r="E25" s="370" t="s">
        <v>692</v>
      </c>
      <c r="F25">
        <v>9</v>
      </c>
    </row>
    <row r="26" spans="1:6">
      <c r="E26" s="389" t="s">
        <v>169</v>
      </c>
      <c r="F26">
        <v>5</v>
      </c>
    </row>
    <row r="27" spans="1:6">
      <c r="E27" s="389" t="s">
        <v>68</v>
      </c>
      <c r="F27">
        <v>1</v>
      </c>
    </row>
    <row r="28" spans="1:6">
      <c r="E28" s="389" t="s">
        <v>193</v>
      </c>
      <c r="F28">
        <v>1</v>
      </c>
    </row>
    <row r="29" spans="1:6">
      <c r="E29" s="389" t="s">
        <v>496</v>
      </c>
      <c r="F29">
        <v>1</v>
      </c>
    </row>
    <row r="30" spans="1:6">
      <c r="E30" s="389" t="s">
        <v>103</v>
      </c>
      <c r="F30">
        <v>1</v>
      </c>
    </row>
    <row r="31" spans="1:6">
      <c r="E31" s="370" t="s">
        <v>691</v>
      </c>
      <c r="F31">
        <v>1</v>
      </c>
    </row>
    <row r="32" spans="1:6">
      <c r="E32" s="389" t="s">
        <v>85</v>
      </c>
      <c r="F32">
        <v>1</v>
      </c>
    </row>
    <row r="33" spans="5:6">
      <c r="E33" s="370" t="s">
        <v>1376</v>
      </c>
      <c r="F33">
        <v>139</v>
      </c>
    </row>
  </sheetData>
  <mergeCells count="1">
    <mergeCell ref="M3:S3"/>
  </mergeCells>
  <pageMargins left="0.7" right="0.7" top="0.75" bottom="0.75" header="0.3" footer="0.3"/>
  <pageSetup orientation="portrait" r:id="rId7"/>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80518-37CB-4691-88C2-93F514AC8D88}">
  <dimension ref="A1:R33"/>
  <sheetViews>
    <sheetView topLeftCell="A3" workbookViewId="0">
      <selection activeCell="A15" sqref="A15:C15"/>
    </sheetView>
  </sheetViews>
  <sheetFormatPr baseColWidth="10" defaultColWidth="8.5546875" defaultRowHeight="14.4"/>
  <cols>
    <col min="1" max="1" width="30.5546875" bestFit="1" customWidth="1"/>
    <col min="2" max="2" width="16.44140625" bestFit="1" customWidth="1"/>
    <col min="3" max="3" width="13.77734375" bestFit="1" customWidth="1"/>
    <col min="5" max="5" width="28.77734375" bestFit="1" customWidth="1"/>
    <col min="6" max="6" width="12.21875" bestFit="1" customWidth="1"/>
    <col min="7" max="7" width="9.44140625" bestFit="1" customWidth="1"/>
    <col min="8" max="8" width="19.21875" bestFit="1" customWidth="1"/>
    <col min="9" max="9" width="12.21875" bestFit="1" customWidth="1"/>
    <col min="10" max="10" width="7.5546875" bestFit="1" customWidth="1"/>
    <col min="11" max="11" width="19.21875" bestFit="1" customWidth="1"/>
    <col min="12" max="12" width="12.21875" bestFit="1" customWidth="1"/>
    <col min="14" max="14" width="8.44140625" bestFit="1" customWidth="1"/>
    <col min="15" max="15" width="23.44140625" customWidth="1"/>
    <col min="16" max="16" width="13.5546875" bestFit="1" customWidth="1"/>
    <col min="17" max="17" width="13.44140625" bestFit="1" customWidth="1"/>
    <col min="18" max="18" width="14" bestFit="1" customWidth="1"/>
    <col min="19" max="19" width="23.44140625" bestFit="1" customWidth="1"/>
  </cols>
  <sheetData>
    <row r="1" spans="1:18" ht="15" thickBot="1">
      <c r="A1" s="595">
        <v>45809</v>
      </c>
      <c r="H1" s="369" t="s">
        <v>34</v>
      </c>
      <c r="I1" t="s">
        <v>1377</v>
      </c>
      <c r="K1" s="586" t="s">
        <v>34</v>
      </c>
      <c r="L1" s="587" t="s">
        <v>104</v>
      </c>
    </row>
    <row r="2" spans="1:18" ht="15" thickBot="1"/>
    <row r="3" spans="1:18" ht="35.1" customHeight="1" thickBot="1">
      <c r="A3" s="446" t="s">
        <v>34</v>
      </c>
      <c r="B3" s="388" t="s">
        <v>1363</v>
      </c>
      <c r="C3" s="388" t="s">
        <v>1364</v>
      </c>
      <c r="D3" s="388"/>
      <c r="E3" s="369" t="s">
        <v>1365</v>
      </c>
      <c r="F3" s="388" t="s">
        <v>1363</v>
      </c>
      <c r="G3" s="388"/>
      <c r="H3" s="369" t="s">
        <v>1366</v>
      </c>
      <c r="I3" s="388" t="s">
        <v>1363</v>
      </c>
      <c r="K3" s="588" t="s">
        <v>1366</v>
      </c>
      <c r="L3" s="593" t="s">
        <v>1363</v>
      </c>
      <c r="M3" s="801" t="s">
        <v>1367</v>
      </c>
      <c r="N3" s="801"/>
      <c r="O3" s="801"/>
      <c r="P3" s="801"/>
      <c r="Q3" s="801"/>
      <c r="R3" s="802"/>
    </row>
    <row r="4" spans="1:18">
      <c r="A4" s="370" t="s">
        <v>104</v>
      </c>
      <c r="B4">
        <v>31</v>
      </c>
      <c r="C4" s="387">
        <v>268.03333333333336</v>
      </c>
      <c r="E4" s="370" t="s">
        <v>104</v>
      </c>
      <c r="F4">
        <v>31</v>
      </c>
      <c r="H4" s="370" t="s">
        <v>130</v>
      </c>
      <c r="I4">
        <v>18</v>
      </c>
      <c r="K4" s="589" t="s">
        <v>78</v>
      </c>
      <c r="L4" s="620">
        <v>9</v>
      </c>
      <c r="M4" s="569" t="s">
        <v>1368</v>
      </c>
      <c r="N4" s="570" t="s">
        <v>1369</v>
      </c>
      <c r="Q4" s="450" t="s">
        <v>1370</v>
      </c>
      <c r="R4" s="571"/>
    </row>
    <row r="5" spans="1:18">
      <c r="A5" s="370" t="s">
        <v>115</v>
      </c>
      <c r="B5">
        <v>60</v>
      </c>
      <c r="C5" s="387">
        <v>181</v>
      </c>
      <c r="E5" s="389" t="s">
        <v>169</v>
      </c>
      <c r="F5">
        <v>5</v>
      </c>
      <c r="H5" s="370" t="s">
        <v>207</v>
      </c>
      <c r="I5">
        <v>30</v>
      </c>
      <c r="K5" s="590" t="s">
        <v>97</v>
      </c>
      <c r="L5" s="621">
        <v>5</v>
      </c>
      <c r="M5" s="569" t="s">
        <v>1368</v>
      </c>
      <c r="N5" s="570" t="s">
        <v>1369</v>
      </c>
      <c r="O5" s="572" t="s">
        <v>1371</v>
      </c>
      <c r="P5" s="573" t="s">
        <v>1372</v>
      </c>
      <c r="Q5" s="450" t="s">
        <v>1370</v>
      </c>
      <c r="R5" s="574" t="s">
        <v>1373</v>
      </c>
    </row>
    <row r="6" spans="1:18">
      <c r="A6" s="370" t="s">
        <v>609</v>
      </c>
      <c r="B6">
        <v>32</v>
      </c>
      <c r="C6" s="387">
        <v>286.12</v>
      </c>
      <c r="E6" s="389" t="s">
        <v>68</v>
      </c>
      <c r="F6">
        <v>9</v>
      </c>
      <c r="H6" s="370" t="s">
        <v>153</v>
      </c>
      <c r="I6">
        <v>14</v>
      </c>
      <c r="K6" s="590" t="s">
        <v>612</v>
      </c>
      <c r="L6" s="621">
        <v>8</v>
      </c>
      <c r="O6" s="572" t="s">
        <v>1371</v>
      </c>
      <c r="P6" s="573" t="s">
        <v>1372</v>
      </c>
      <c r="R6" s="574" t="s">
        <v>1373</v>
      </c>
    </row>
    <row r="7" spans="1:18" ht="15" thickBot="1">
      <c r="A7" s="370" t="s">
        <v>692</v>
      </c>
      <c r="B7">
        <v>9</v>
      </c>
      <c r="C7" s="387">
        <v>289.25</v>
      </c>
      <c r="E7" s="389" t="s">
        <v>85</v>
      </c>
      <c r="F7">
        <v>6</v>
      </c>
      <c r="H7" s="370" t="s">
        <v>82</v>
      </c>
      <c r="I7">
        <v>4</v>
      </c>
      <c r="K7" s="591" t="s">
        <v>138</v>
      </c>
      <c r="L7" s="621">
        <v>9</v>
      </c>
      <c r="M7" s="569" t="s">
        <v>1368</v>
      </c>
      <c r="P7" s="573" t="s">
        <v>1375</v>
      </c>
      <c r="R7" s="571"/>
    </row>
    <row r="8" spans="1:18" ht="15" thickBot="1">
      <c r="A8" s="370" t="s">
        <v>691</v>
      </c>
      <c r="B8">
        <v>1</v>
      </c>
      <c r="C8" s="387">
        <v>261</v>
      </c>
      <c r="E8" s="389" t="s">
        <v>193</v>
      </c>
      <c r="F8">
        <v>6</v>
      </c>
      <c r="H8" s="370" t="s">
        <v>115</v>
      </c>
      <c r="I8">
        <v>49</v>
      </c>
      <c r="K8" s="592" t="s">
        <v>1376</v>
      </c>
      <c r="L8" s="622">
        <v>31</v>
      </c>
      <c r="M8" s="575"/>
      <c r="N8" s="575"/>
      <c r="O8" s="575"/>
      <c r="P8" s="575"/>
      <c r="Q8" s="575"/>
      <c r="R8" s="576"/>
    </row>
    <row r="9" spans="1:18">
      <c r="A9" s="370" t="s">
        <v>1376</v>
      </c>
      <c r="B9">
        <v>133</v>
      </c>
      <c r="C9" s="387">
        <v>228.93333333333334</v>
      </c>
      <c r="E9" s="389" t="s">
        <v>103</v>
      </c>
      <c r="F9">
        <v>5</v>
      </c>
      <c r="H9" s="370" t="s">
        <v>641</v>
      </c>
      <c r="I9">
        <v>9</v>
      </c>
    </row>
    <row r="10" spans="1:18">
      <c r="E10" s="370" t="s">
        <v>115</v>
      </c>
      <c r="F10">
        <v>60</v>
      </c>
      <c r="H10" s="370" t="s">
        <v>691</v>
      </c>
      <c r="I10">
        <v>4</v>
      </c>
    </row>
    <row r="11" spans="1:18">
      <c r="A11" s="369" t="s">
        <v>29</v>
      </c>
      <c r="B11" t="s">
        <v>1377</v>
      </c>
      <c r="E11" s="389" t="s">
        <v>169</v>
      </c>
      <c r="F11">
        <v>11</v>
      </c>
      <c r="H11" s="370" t="s">
        <v>847</v>
      </c>
      <c r="I11">
        <v>5</v>
      </c>
    </row>
    <row r="12" spans="1:18">
      <c r="A12" s="369" t="s">
        <v>28</v>
      </c>
      <c r="B12" t="s">
        <v>1377</v>
      </c>
      <c r="E12" s="389" t="s">
        <v>68</v>
      </c>
      <c r="F12">
        <v>21</v>
      </c>
      <c r="H12" s="370" t="s">
        <v>1376</v>
      </c>
      <c r="I12">
        <v>133</v>
      </c>
    </row>
    <row r="13" spans="1:18">
      <c r="E13" s="389" t="s">
        <v>85</v>
      </c>
      <c r="F13">
        <v>5</v>
      </c>
    </row>
    <row r="14" spans="1:18" ht="43.35" customHeight="1">
      <c r="A14" s="552" t="s">
        <v>34</v>
      </c>
      <c r="B14" s="388" t="s">
        <v>1363</v>
      </c>
      <c r="C14" s="388" t="s">
        <v>1364</v>
      </c>
      <c r="E14" s="389" t="s">
        <v>193</v>
      </c>
      <c r="F14">
        <v>3</v>
      </c>
    </row>
    <row r="15" spans="1:18">
      <c r="A15" s="370" t="s">
        <v>641</v>
      </c>
      <c r="B15">
        <v>9</v>
      </c>
      <c r="C15" s="387">
        <v>45.125</v>
      </c>
      <c r="E15" s="389" t="s">
        <v>103</v>
      </c>
      <c r="F15">
        <v>15</v>
      </c>
    </row>
    <row r="16" spans="1:18">
      <c r="A16" s="370" t="s">
        <v>1376</v>
      </c>
      <c r="B16">
        <v>9</v>
      </c>
      <c r="C16" s="387">
        <v>45.125</v>
      </c>
      <c r="E16" s="389" t="s">
        <v>607</v>
      </c>
      <c r="F16">
        <v>4</v>
      </c>
    </row>
    <row r="17" spans="1:6">
      <c r="E17" s="389" t="s">
        <v>990</v>
      </c>
      <c r="F17">
        <v>1</v>
      </c>
    </row>
    <row r="18" spans="1:6">
      <c r="E18" s="370" t="s">
        <v>609</v>
      </c>
      <c r="F18">
        <v>32</v>
      </c>
    </row>
    <row r="19" spans="1:6">
      <c r="A19" s="369" t="s">
        <v>29</v>
      </c>
      <c r="B19" t="s">
        <v>1378</v>
      </c>
      <c r="E19" s="389" t="s">
        <v>169</v>
      </c>
      <c r="F19">
        <v>4</v>
      </c>
    </row>
    <row r="20" spans="1:6">
      <c r="A20" s="369" t="s">
        <v>28</v>
      </c>
      <c r="B20" t="s">
        <v>1377</v>
      </c>
      <c r="E20" s="389" t="s">
        <v>68</v>
      </c>
      <c r="F20">
        <v>7</v>
      </c>
    </row>
    <row r="21" spans="1:6">
      <c r="E21" s="389" t="s">
        <v>85</v>
      </c>
      <c r="F21">
        <v>4</v>
      </c>
    </row>
    <row r="22" spans="1:6" ht="41.85" customHeight="1">
      <c r="A22" s="446" t="s">
        <v>34</v>
      </c>
      <c r="B22" s="388" t="s">
        <v>1363</v>
      </c>
      <c r="C22" s="388" t="s">
        <v>1364</v>
      </c>
      <c r="E22" s="389" t="s">
        <v>193</v>
      </c>
      <c r="F22">
        <v>2</v>
      </c>
    </row>
    <row r="23" spans="1:6">
      <c r="A23" s="370" t="s">
        <v>115</v>
      </c>
      <c r="B23">
        <v>15</v>
      </c>
      <c r="C23" s="387">
        <v>93.8</v>
      </c>
      <c r="E23" s="389" t="s">
        <v>103</v>
      </c>
      <c r="F23">
        <v>14</v>
      </c>
    </row>
    <row r="24" spans="1:6">
      <c r="A24" s="370" t="s">
        <v>1376</v>
      </c>
      <c r="B24">
        <v>15</v>
      </c>
      <c r="C24" s="387">
        <v>93.8</v>
      </c>
      <c r="E24" s="389" t="s">
        <v>607</v>
      </c>
      <c r="F24">
        <v>1</v>
      </c>
    </row>
    <row r="25" spans="1:6">
      <c r="E25" s="370" t="s">
        <v>692</v>
      </c>
      <c r="F25">
        <v>9</v>
      </c>
    </row>
    <row r="26" spans="1:6">
      <c r="E26" s="389" t="s">
        <v>169</v>
      </c>
      <c r="F26">
        <v>5</v>
      </c>
    </row>
    <row r="27" spans="1:6">
      <c r="E27" s="389" t="s">
        <v>68</v>
      </c>
      <c r="F27">
        <v>1</v>
      </c>
    </row>
    <row r="28" spans="1:6">
      <c r="E28" s="389" t="s">
        <v>193</v>
      </c>
      <c r="F28">
        <v>1</v>
      </c>
    </row>
    <row r="29" spans="1:6">
      <c r="E29" s="389" t="s">
        <v>496</v>
      </c>
      <c r="F29">
        <v>1</v>
      </c>
    </row>
    <row r="30" spans="1:6">
      <c r="E30" s="389" t="s">
        <v>103</v>
      </c>
      <c r="F30">
        <v>1</v>
      </c>
    </row>
    <row r="31" spans="1:6">
      <c r="E31" s="370" t="s">
        <v>691</v>
      </c>
      <c r="F31">
        <v>1</v>
      </c>
    </row>
    <row r="32" spans="1:6">
      <c r="E32" s="389" t="s">
        <v>85</v>
      </c>
      <c r="F32">
        <v>1</v>
      </c>
    </row>
    <row r="33" spans="5:6">
      <c r="E33" s="370" t="s">
        <v>1376</v>
      </c>
      <c r="F33">
        <v>133</v>
      </c>
    </row>
  </sheetData>
  <mergeCells count="1">
    <mergeCell ref="M3:R3"/>
  </mergeCells>
  <pageMargins left="0.7" right="0.7" top="0.75" bottom="0.75" header="0.3" footer="0.3"/>
  <pageSetup orientation="portrait" r:id="rId7"/>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46CD-FA88-4B90-ACA5-949839131B49}">
  <dimension ref="A1:R33"/>
  <sheetViews>
    <sheetView topLeftCell="A3" workbookViewId="0">
      <selection activeCell="E6" sqref="E5:E10 E12:E17 E19:E26"/>
    </sheetView>
  </sheetViews>
  <sheetFormatPr baseColWidth="10" defaultColWidth="8.5546875" defaultRowHeight="14.4"/>
  <cols>
    <col min="1" max="1" width="19.77734375" bestFit="1" customWidth="1"/>
    <col min="2" max="2" width="14.77734375" bestFit="1" customWidth="1"/>
    <col min="3" max="3" width="14.44140625" bestFit="1" customWidth="1"/>
    <col min="5" max="5" width="28.77734375" bestFit="1" customWidth="1"/>
    <col min="6" max="6" width="12.21875" bestFit="1" customWidth="1"/>
    <col min="7" max="7" width="9.44140625" bestFit="1" customWidth="1"/>
    <col min="8" max="8" width="19.21875" bestFit="1" customWidth="1"/>
    <col min="9" max="9" width="12.21875" bestFit="1" customWidth="1"/>
    <col min="10" max="10" width="7.5546875" bestFit="1" customWidth="1"/>
    <col min="11" max="11" width="19.21875" bestFit="1" customWidth="1"/>
    <col min="12" max="12" width="12.21875" bestFit="1" customWidth="1"/>
    <col min="14" max="14" width="8.44140625" bestFit="1" customWidth="1"/>
    <col min="15" max="15" width="23.44140625" customWidth="1"/>
    <col min="16" max="16" width="13.5546875" bestFit="1" customWidth="1"/>
    <col min="17" max="17" width="13.44140625" bestFit="1" customWidth="1"/>
    <col min="18" max="18" width="14" bestFit="1" customWidth="1"/>
    <col min="19" max="19" width="23.44140625" bestFit="1" customWidth="1"/>
  </cols>
  <sheetData>
    <row r="1" spans="1:18" ht="15" thickBot="1">
      <c r="A1" s="595">
        <v>45778</v>
      </c>
      <c r="H1" s="369" t="s">
        <v>34</v>
      </c>
      <c r="I1" t="s">
        <v>1377</v>
      </c>
      <c r="K1" s="586" t="s">
        <v>34</v>
      </c>
      <c r="L1" s="587" t="s">
        <v>104</v>
      </c>
    </row>
    <row r="2" spans="1:18" ht="15" thickBot="1"/>
    <row r="3" spans="1:18" ht="35.1" customHeight="1" thickBot="1">
      <c r="A3" s="446" t="s">
        <v>34</v>
      </c>
      <c r="B3" s="388" t="s">
        <v>1363</v>
      </c>
      <c r="C3" s="388" t="s">
        <v>1364</v>
      </c>
      <c r="D3" s="388"/>
      <c r="E3" s="369" t="s">
        <v>1365</v>
      </c>
      <c r="F3" s="388" t="s">
        <v>1363</v>
      </c>
      <c r="G3" s="388"/>
      <c r="H3" s="369" t="s">
        <v>1366</v>
      </c>
      <c r="I3" s="388" t="s">
        <v>1363</v>
      </c>
      <c r="K3" s="588" t="s">
        <v>1366</v>
      </c>
      <c r="L3" s="593" t="s">
        <v>1363</v>
      </c>
      <c r="M3" s="801" t="s">
        <v>1367</v>
      </c>
      <c r="N3" s="801"/>
      <c r="O3" s="801"/>
      <c r="P3" s="801"/>
      <c r="Q3" s="801"/>
      <c r="R3" s="802"/>
    </row>
    <row r="4" spans="1:18">
      <c r="A4" s="370" t="s">
        <v>104</v>
      </c>
      <c r="B4">
        <v>30</v>
      </c>
      <c r="C4" s="387">
        <v>275.34482758620692</v>
      </c>
      <c r="E4" s="370" t="s">
        <v>104</v>
      </c>
      <c r="F4">
        <v>30</v>
      </c>
      <c r="H4" s="370" t="s">
        <v>130</v>
      </c>
      <c r="I4">
        <v>18</v>
      </c>
      <c r="K4" s="589" t="s">
        <v>78</v>
      </c>
      <c r="L4" s="620">
        <v>9</v>
      </c>
      <c r="M4" s="569" t="s">
        <v>1368</v>
      </c>
      <c r="N4" s="570" t="s">
        <v>1369</v>
      </c>
      <c r="Q4" s="450" t="s">
        <v>1370</v>
      </c>
      <c r="R4" s="571"/>
    </row>
    <row r="5" spans="1:18">
      <c r="A5" s="370" t="s">
        <v>115</v>
      </c>
      <c r="B5">
        <v>59</v>
      </c>
      <c r="C5" s="387">
        <v>183.66101694915255</v>
      </c>
      <c r="E5" s="389" t="s">
        <v>169</v>
      </c>
      <c r="F5">
        <v>5</v>
      </c>
      <c r="H5" s="370" t="s">
        <v>207</v>
      </c>
      <c r="I5">
        <v>25</v>
      </c>
      <c r="K5" s="590" t="s">
        <v>97</v>
      </c>
      <c r="L5" s="621">
        <v>5</v>
      </c>
      <c r="M5" s="569" t="s">
        <v>1368</v>
      </c>
      <c r="N5" s="570" t="s">
        <v>1369</v>
      </c>
      <c r="O5" s="572" t="s">
        <v>1371</v>
      </c>
      <c r="P5" s="573" t="s">
        <v>1372</v>
      </c>
      <c r="Q5" s="450" t="s">
        <v>1370</v>
      </c>
      <c r="R5" s="574" t="s">
        <v>1373</v>
      </c>
    </row>
    <row r="6" spans="1:18">
      <c r="A6" s="370" t="s">
        <v>609</v>
      </c>
      <c r="B6">
        <v>26</v>
      </c>
      <c r="C6" s="387">
        <v>294.14285714285717</v>
      </c>
      <c r="E6" s="389" t="s">
        <v>68</v>
      </c>
      <c r="F6">
        <v>9</v>
      </c>
      <c r="H6" s="370" t="s">
        <v>153</v>
      </c>
      <c r="I6">
        <v>14</v>
      </c>
      <c r="K6" s="590" t="s">
        <v>612</v>
      </c>
      <c r="L6" s="621">
        <v>7</v>
      </c>
      <c r="O6" s="572" t="s">
        <v>1371</v>
      </c>
      <c r="P6" s="573" t="s">
        <v>1372</v>
      </c>
      <c r="R6" s="571"/>
    </row>
    <row r="7" spans="1:18" ht="15" thickBot="1">
      <c r="A7" s="370" t="s">
        <v>692</v>
      </c>
      <c r="B7">
        <v>9</v>
      </c>
      <c r="C7" s="387">
        <v>289.25</v>
      </c>
      <c r="E7" s="389" t="s">
        <v>85</v>
      </c>
      <c r="F7">
        <v>6</v>
      </c>
      <c r="H7" s="370" t="s">
        <v>82</v>
      </c>
      <c r="I7">
        <v>4</v>
      </c>
      <c r="K7" s="591" t="s">
        <v>138</v>
      </c>
      <c r="L7" s="621">
        <v>9</v>
      </c>
      <c r="M7" s="569" t="s">
        <v>1368</v>
      </c>
      <c r="P7" s="573" t="s">
        <v>1375</v>
      </c>
      <c r="R7" s="571"/>
    </row>
    <row r="8" spans="1:18" ht="15" thickBot="1">
      <c r="A8" s="370" t="s">
        <v>691</v>
      </c>
      <c r="B8">
        <v>1</v>
      </c>
      <c r="C8" s="387">
        <v>261</v>
      </c>
      <c r="E8" s="389" t="s">
        <v>193</v>
      </c>
      <c r="F8">
        <v>6</v>
      </c>
      <c r="H8" s="370" t="s">
        <v>115</v>
      </c>
      <c r="I8">
        <v>48</v>
      </c>
      <c r="K8" s="592" t="s">
        <v>1376</v>
      </c>
      <c r="L8" s="622">
        <v>30</v>
      </c>
      <c r="M8" s="575"/>
      <c r="N8" s="575"/>
      <c r="O8" s="575"/>
      <c r="P8" s="575"/>
      <c r="Q8" s="575"/>
      <c r="R8" s="576"/>
    </row>
    <row r="9" spans="1:18">
      <c r="A9" s="370" t="s">
        <v>1376</v>
      </c>
      <c r="B9">
        <v>125</v>
      </c>
      <c r="C9" s="387">
        <v>231.71929824561403</v>
      </c>
      <c r="E9" s="389" t="s">
        <v>103</v>
      </c>
      <c r="F9">
        <v>4</v>
      </c>
      <c r="H9" s="370" t="s">
        <v>641</v>
      </c>
      <c r="I9">
        <v>7</v>
      </c>
    </row>
    <row r="10" spans="1:18">
      <c r="E10" s="370" t="s">
        <v>115</v>
      </c>
      <c r="F10">
        <v>59</v>
      </c>
      <c r="H10" s="370" t="s">
        <v>847</v>
      </c>
      <c r="I10">
        <v>5</v>
      </c>
    </row>
    <row r="11" spans="1:18">
      <c r="A11" s="369" t="s">
        <v>29</v>
      </c>
      <c r="B11" t="s">
        <v>1377</v>
      </c>
      <c r="E11" s="389" t="s">
        <v>169</v>
      </c>
      <c r="F11">
        <v>11</v>
      </c>
      <c r="H11" s="370" t="s">
        <v>691</v>
      </c>
      <c r="I11">
        <v>4</v>
      </c>
    </row>
    <row r="12" spans="1:18">
      <c r="A12" s="369" t="s">
        <v>28</v>
      </c>
      <c r="B12" t="s">
        <v>1377</v>
      </c>
      <c r="E12" s="389" t="s">
        <v>68</v>
      </c>
      <c r="F12">
        <v>21</v>
      </c>
      <c r="H12" s="370" t="s">
        <v>1376</v>
      </c>
      <c r="I12">
        <v>125</v>
      </c>
    </row>
    <row r="13" spans="1:18">
      <c r="E13" s="389" t="s">
        <v>85</v>
      </c>
      <c r="F13">
        <v>5</v>
      </c>
    </row>
    <row r="14" spans="1:18" ht="43.35" customHeight="1">
      <c r="A14" s="552" t="s">
        <v>34</v>
      </c>
      <c r="B14" s="388" t="s">
        <v>1363</v>
      </c>
      <c r="C14" s="388" t="s">
        <v>1364</v>
      </c>
      <c r="E14" s="389" t="s">
        <v>193</v>
      </c>
      <c r="F14">
        <v>2</v>
      </c>
    </row>
    <row r="15" spans="1:18">
      <c r="A15" s="370" t="s">
        <v>641</v>
      </c>
      <c r="B15">
        <v>7</v>
      </c>
      <c r="C15" s="387">
        <v>43.571428571428569</v>
      </c>
      <c r="E15" s="389" t="s">
        <v>103</v>
      </c>
      <c r="F15">
        <v>15</v>
      </c>
    </row>
    <row r="16" spans="1:18">
      <c r="A16" s="370" t="s">
        <v>1376</v>
      </c>
      <c r="B16">
        <v>7</v>
      </c>
      <c r="C16" s="387">
        <v>43.571428571428569</v>
      </c>
      <c r="E16" s="389" t="s">
        <v>607</v>
      </c>
      <c r="F16">
        <v>4</v>
      </c>
    </row>
    <row r="17" spans="1:6">
      <c r="E17" s="389" t="s">
        <v>990</v>
      </c>
      <c r="F17">
        <v>1</v>
      </c>
    </row>
    <row r="18" spans="1:6">
      <c r="E18" s="370" t="s">
        <v>609</v>
      </c>
      <c r="F18">
        <v>26</v>
      </c>
    </row>
    <row r="19" spans="1:6">
      <c r="A19" s="369" t="s">
        <v>29</v>
      </c>
      <c r="B19" t="s">
        <v>1378</v>
      </c>
      <c r="E19" s="389" t="s">
        <v>169</v>
      </c>
      <c r="F19">
        <v>4</v>
      </c>
    </row>
    <row r="20" spans="1:6">
      <c r="A20" s="369" t="s">
        <v>28</v>
      </c>
      <c r="B20" t="s">
        <v>1377</v>
      </c>
      <c r="E20" s="389" t="s">
        <v>68</v>
      </c>
      <c r="F20">
        <v>5</v>
      </c>
    </row>
    <row r="21" spans="1:6">
      <c r="E21" s="389" t="s">
        <v>85</v>
      </c>
      <c r="F21">
        <v>4</v>
      </c>
    </row>
    <row r="22" spans="1:6" ht="41.85" customHeight="1">
      <c r="A22" s="552" t="s">
        <v>34</v>
      </c>
      <c r="B22" s="388" t="s">
        <v>1363</v>
      </c>
      <c r="C22" s="388" t="s">
        <v>1364</v>
      </c>
      <c r="E22" s="389" t="s">
        <v>193</v>
      </c>
      <c r="F22">
        <v>2</v>
      </c>
    </row>
    <row r="23" spans="1:6">
      <c r="A23" s="370" t="s">
        <v>115</v>
      </c>
      <c r="B23">
        <v>9</v>
      </c>
      <c r="C23" s="387">
        <v>202.22222222222223</v>
      </c>
      <c r="E23" s="389" t="s">
        <v>103</v>
      </c>
      <c r="F23">
        <v>10</v>
      </c>
    </row>
    <row r="24" spans="1:6">
      <c r="A24" s="370" t="s">
        <v>1376</v>
      </c>
      <c r="B24">
        <v>9</v>
      </c>
      <c r="C24" s="387">
        <v>202.22222222222223</v>
      </c>
      <c r="E24" s="389" t="s">
        <v>607</v>
      </c>
      <c r="F24">
        <v>1</v>
      </c>
    </row>
    <row r="25" spans="1:6">
      <c r="E25" s="370" t="s">
        <v>692</v>
      </c>
      <c r="F25">
        <v>9</v>
      </c>
    </row>
    <row r="26" spans="1:6">
      <c r="E26" s="389" t="s">
        <v>169</v>
      </c>
      <c r="F26">
        <v>5</v>
      </c>
    </row>
    <row r="27" spans="1:6">
      <c r="E27" s="389" t="s">
        <v>68</v>
      </c>
      <c r="F27">
        <v>1</v>
      </c>
    </row>
    <row r="28" spans="1:6">
      <c r="E28" s="389" t="s">
        <v>193</v>
      </c>
      <c r="F28">
        <v>1</v>
      </c>
    </row>
    <row r="29" spans="1:6">
      <c r="E29" s="389" t="s">
        <v>496</v>
      </c>
      <c r="F29">
        <v>1</v>
      </c>
    </row>
    <row r="30" spans="1:6">
      <c r="E30" s="389" t="s">
        <v>103</v>
      </c>
      <c r="F30">
        <v>1</v>
      </c>
    </row>
    <row r="31" spans="1:6">
      <c r="E31" s="370" t="s">
        <v>691</v>
      </c>
      <c r="F31">
        <v>1</v>
      </c>
    </row>
    <row r="32" spans="1:6">
      <c r="E32" s="389" t="s">
        <v>85</v>
      </c>
      <c r="F32">
        <v>1</v>
      </c>
    </row>
    <row r="33" spans="5:6">
      <c r="E33" s="370" t="s">
        <v>1376</v>
      </c>
      <c r="F33">
        <v>125</v>
      </c>
    </row>
  </sheetData>
  <mergeCells count="1">
    <mergeCell ref="M3:R3"/>
  </mergeCells>
  <pageMargins left="0.7" right="0.7" top="0.75" bottom="0.75" header="0.3" footer="0.3"/>
  <pageSetup orientation="portrait" r:id="rId7"/>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0AC1A-EED8-4907-AE99-BE63E62C622C}">
  <dimension ref="A1:R32"/>
  <sheetViews>
    <sheetView topLeftCell="H1" workbookViewId="0">
      <selection activeCell="K15" sqref="K15"/>
    </sheetView>
  </sheetViews>
  <sheetFormatPr baseColWidth="10" defaultColWidth="8.5546875" defaultRowHeight="14.4"/>
  <cols>
    <col min="1" max="1" width="19.77734375" bestFit="1" customWidth="1"/>
    <col min="2" max="2" width="22.77734375" bestFit="1" customWidth="1"/>
    <col min="3" max="3" width="25.44140625" bestFit="1" customWidth="1"/>
    <col min="5" max="5" width="28.77734375" bestFit="1" customWidth="1"/>
    <col min="6" max="6" width="12.21875" bestFit="1" customWidth="1"/>
    <col min="7" max="7" width="9.44140625" bestFit="1" customWidth="1"/>
    <col min="8" max="8" width="19.21875" bestFit="1" customWidth="1"/>
    <col min="9" max="9" width="12.21875" bestFit="1" customWidth="1"/>
    <col min="10" max="10" width="7.5546875" bestFit="1" customWidth="1"/>
    <col min="11" max="11" width="19.21875" bestFit="1" customWidth="1"/>
    <col min="12" max="12" width="12.21875" bestFit="1" customWidth="1"/>
    <col min="14" max="14" width="8.44140625" bestFit="1" customWidth="1"/>
    <col min="15" max="15" width="15.5546875" customWidth="1"/>
    <col min="16" max="16" width="13.5546875" bestFit="1" customWidth="1"/>
    <col min="17" max="17" width="13.44140625" bestFit="1" customWidth="1"/>
    <col min="18" max="18" width="14" bestFit="1" customWidth="1"/>
    <col min="19" max="19" width="23.44140625" bestFit="1" customWidth="1"/>
  </cols>
  <sheetData>
    <row r="1" spans="1:18" ht="15" thickBot="1">
      <c r="A1" s="221" t="s">
        <v>1379</v>
      </c>
      <c r="H1" s="369" t="s">
        <v>34</v>
      </c>
      <c r="I1" t="s">
        <v>1377</v>
      </c>
      <c r="K1" s="586" t="s">
        <v>34</v>
      </c>
      <c r="L1" s="587" t="s">
        <v>104</v>
      </c>
    </row>
    <row r="2" spans="1:18" ht="15" thickBot="1"/>
    <row r="3" spans="1:18" ht="35.1" customHeight="1" thickBot="1">
      <c r="A3" s="446" t="s">
        <v>34</v>
      </c>
      <c r="B3" s="388" t="s">
        <v>1363</v>
      </c>
      <c r="C3" s="388" t="s">
        <v>1364</v>
      </c>
      <c r="D3" s="388"/>
      <c r="E3" s="369" t="s">
        <v>1365</v>
      </c>
      <c r="F3" s="388" t="s">
        <v>1363</v>
      </c>
      <c r="G3" s="388"/>
      <c r="H3" s="369" t="s">
        <v>1366</v>
      </c>
      <c r="I3" s="388" t="s">
        <v>1363</v>
      </c>
      <c r="K3" s="588" t="s">
        <v>1366</v>
      </c>
      <c r="L3" s="593" t="s">
        <v>1363</v>
      </c>
      <c r="M3" s="801" t="s">
        <v>1367</v>
      </c>
      <c r="N3" s="801"/>
      <c r="O3" s="801"/>
      <c r="P3" s="801"/>
      <c r="Q3" s="801"/>
      <c r="R3" s="802"/>
    </row>
    <row r="4" spans="1:18">
      <c r="A4" s="370" t="s">
        <v>104</v>
      </c>
      <c r="B4">
        <v>30</v>
      </c>
      <c r="C4" s="387">
        <v>275.34482758620692</v>
      </c>
      <c r="E4" s="370" t="s">
        <v>104</v>
      </c>
      <c r="F4">
        <v>30</v>
      </c>
      <c r="H4" s="370" t="s">
        <v>130</v>
      </c>
      <c r="I4">
        <v>18</v>
      </c>
      <c r="K4" s="589" t="s">
        <v>78</v>
      </c>
      <c r="L4" s="620">
        <v>9</v>
      </c>
      <c r="M4" s="569" t="s">
        <v>1368</v>
      </c>
      <c r="N4" s="570" t="s">
        <v>1369</v>
      </c>
      <c r="Q4" s="450" t="s">
        <v>1370</v>
      </c>
      <c r="R4" s="571"/>
    </row>
    <row r="5" spans="1:18">
      <c r="A5" s="370" t="s">
        <v>115</v>
      </c>
      <c r="B5">
        <v>59</v>
      </c>
      <c r="C5" s="387">
        <v>183.66101694915255</v>
      </c>
      <c r="E5" s="389" t="s">
        <v>169</v>
      </c>
      <c r="F5">
        <v>5</v>
      </c>
      <c r="H5" s="370" t="s">
        <v>207</v>
      </c>
      <c r="I5">
        <v>16</v>
      </c>
      <c r="K5" s="590" t="s">
        <v>97</v>
      </c>
      <c r="L5" s="621">
        <v>5</v>
      </c>
      <c r="M5" s="569" t="s">
        <v>1368</v>
      </c>
      <c r="N5" s="570" t="s">
        <v>1369</v>
      </c>
      <c r="O5" s="572" t="s">
        <v>1371</v>
      </c>
      <c r="P5" s="573" t="s">
        <v>1372</v>
      </c>
      <c r="Q5" s="450" t="s">
        <v>1370</v>
      </c>
      <c r="R5" s="574" t="s">
        <v>1373</v>
      </c>
    </row>
    <row r="6" spans="1:18">
      <c r="A6" s="370" t="s">
        <v>609</v>
      </c>
      <c r="B6">
        <v>18</v>
      </c>
      <c r="C6" s="387">
        <v>247.15384615384616</v>
      </c>
      <c r="E6" s="389" t="s">
        <v>68</v>
      </c>
      <c r="F6">
        <v>9</v>
      </c>
      <c r="H6" s="370" t="s">
        <v>153</v>
      </c>
      <c r="I6">
        <v>14</v>
      </c>
      <c r="K6" s="590" t="s">
        <v>612</v>
      </c>
      <c r="L6" s="621">
        <v>7</v>
      </c>
      <c r="O6" s="572" t="s">
        <v>1371</v>
      </c>
      <c r="P6" s="573" t="s">
        <v>1372</v>
      </c>
      <c r="R6" s="571"/>
    </row>
    <row r="7" spans="1:18" ht="15" thickBot="1">
      <c r="A7" s="370" t="s">
        <v>692</v>
      </c>
      <c r="B7">
        <v>6</v>
      </c>
      <c r="C7" s="387">
        <v>304.33333333333331</v>
      </c>
      <c r="E7" s="389" t="s">
        <v>85</v>
      </c>
      <c r="F7">
        <v>6</v>
      </c>
      <c r="H7" s="370" t="s">
        <v>82</v>
      </c>
      <c r="I7">
        <v>4</v>
      </c>
      <c r="K7" s="591" t="s">
        <v>138</v>
      </c>
      <c r="L7" s="621">
        <v>9</v>
      </c>
      <c r="M7" s="569" t="s">
        <v>1368</v>
      </c>
      <c r="P7" s="573" t="s">
        <v>1375</v>
      </c>
      <c r="R7" s="571"/>
    </row>
    <row r="8" spans="1:18" ht="15" thickBot="1">
      <c r="A8" s="370" t="s">
        <v>691</v>
      </c>
      <c r="B8">
        <v>1</v>
      </c>
      <c r="C8" s="387">
        <v>261</v>
      </c>
      <c r="E8" s="389" t="s">
        <v>193</v>
      </c>
      <c r="F8">
        <v>6</v>
      </c>
      <c r="H8" s="370" t="s">
        <v>115</v>
      </c>
      <c r="I8">
        <v>48</v>
      </c>
      <c r="K8" s="592" t="s">
        <v>1376</v>
      </c>
      <c r="L8" s="622">
        <v>30</v>
      </c>
      <c r="M8" s="575"/>
      <c r="N8" s="575"/>
      <c r="O8" s="575"/>
      <c r="P8" s="575"/>
      <c r="Q8" s="575"/>
      <c r="R8" s="576"/>
    </row>
    <row r="9" spans="1:18">
      <c r="A9" s="370" t="s">
        <v>1376</v>
      </c>
      <c r="B9">
        <v>114</v>
      </c>
      <c r="C9" s="387">
        <v>221.02857142857144</v>
      </c>
      <c r="E9" s="389" t="s">
        <v>103</v>
      </c>
      <c r="F9">
        <v>4</v>
      </c>
      <c r="H9" s="370" t="s">
        <v>641</v>
      </c>
      <c r="I9">
        <v>7</v>
      </c>
    </row>
    <row r="10" spans="1:18">
      <c r="E10" s="370" t="s">
        <v>115</v>
      </c>
      <c r="F10">
        <v>59</v>
      </c>
      <c r="H10" s="370" t="s">
        <v>847</v>
      </c>
      <c r="I10">
        <v>5</v>
      </c>
    </row>
    <row r="11" spans="1:18">
      <c r="A11" s="369" t="s">
        <v>29</v>
      </c>
      <c r="B11" t="s">
        <v>1377</v>
      </c>
      <c r="E11" s="389" t="s">
        <v>169</v>
      </c>
      <c r="F11">
        <v>11</v>
      </c>
      <c r="H11" s="370" t="s">
        <v>691</v>
      </c>
      <c r="I11">
        <v>2</v>
      </c>
    </row>
    <row r="12" spans="1:18">
      <c r="A12" s="369" t="s">
        <v>28</v>
      </c>
      <c r="B12" t="s">
        <v>1377</v>
      </c>
      <c r="E12" s="389" t="s">
        <v>68</v>
      </c>
      <c r="F12">
        <v>21</v>
      </c>
      <c r="H12" s="370" t="s">
        <v>1376</v>
      </c>
      <c r="I12">
        <v>114</v>
      </c>
    </row>
    <row r="13" spans="1:18">
      <c r="E13" s="389" t="s">
        <v>85</v>
      </c>
      <c r="F13">
        <v>5</v>
      </c>
    </row>
    <row r="14" spans="1:18" ht="13.5" customHeight="1">
      <c r="A14" s="552" t="s">
        <v>34</v>
      </c>
      <c r="B14" s="388" t="s">
        <v>1363</v>
      </c>
      <c r="C14" s="388" t="s">
        <v>1364</v>
      </c>
      <c r="E14" s="389" t="s">
        <v>193</v>
      </c>
      <c r="F14">
        <v>2</v>
      </c>
    </row>
    <row r="15" spans="1:18">
      <c r="A15" s="370" t="s">
        <v>641</v>
      </c>
      <c r="B15">
        <v>7</v>
      </c>
      <c r="C15" s="387">
        <v>43.571428571428569</v>
      </c>
      <c r="E15" s="389" t="s">
        <v>103</v>
      </c>
      <c r="F15">
        <v>15</v>
      </c>
    </row>
    <row r="16" spans="1:18">
      <c r="A16" s="370" t="s">
        <v>1376</v>
      </c>
      <c r="B16">
        <v>7</v>
      </c>
      <c r="C16" s="387">
        <v>43.571428571428569</v>
      </c>
      <c r="E16" s="389" t="s">
        <v>607</v>
      </c>
      <c r="F16">
        <v>4</v>
      </c>
    </row>
    <row r="17" spans="1:6">
      <c r="E17" s="389" t="s">
        <v>990</v>
      </c>
      <c r="F17">
        <v>1</v>
      </c>
    </row>
    <row r="18" spans="1:6">
      <c r="E18" s="370" t="s">
        <v>609</v>
      </c>
      <c r="F18">
        <v>18</v>
      </c>
    </row>
    <row r="19" spans="1:6">
      <c r="A19" s="369" t="s">
        <v>29</v>
      </c>
      <c r="B19" t="s">
        <v>1378</v>
      </c>
      <c r="E19" s="389" t="s">
        <v>169</v>
      </c>
      <c r="F19">
        <v>2</v>
      </c>
    </row>
    <row r="20" spans="1:6">
      <c r="A20" s="369" t="s">
        <v>28</v>
      </c>
      <c r="B20" t="s">
        <v>1377</v>
      </c>
      <c r="E20" s="389" t="s">
        <v>68</v>
      </c>
      <c r="F20">
        <v>3</v>
      </c>
    </row>
    <row r="21" spans="1:6">
      <c r="E21" s="389" t="s">
        <v>85</v>
      </c>
      <c r="F21">
        <v>3</v>
      </c>
    </row>
    <row r="22" spans="1:6" ht="16.5" customHeight="1">
      <c r="A22" s="552" t="s">
        <v>34</v>
      </c>
      <c r="B22" s="388" t="s">
        <v>1363</v>
      </c>
      <c r="C22" s="388" t="s">
        <v>1364</v>
      </c>
      <c r="E22" s="389" t="s">
        <v>193</v>
      </c>
      <c r="F22">
        <v>1</v>
      </c>
    </row>
    <row r="23" spans="1:6">
      <c r="A23" s="370" t="s">
        <v>115</v>
      </c>
      <c r="B23">
        <v>9</v>
      </c>
      <c r="C23" s="387">
        <v>132.55555555555554</v>
      </c>
      <c r="E23" s="389" t="s">
        <v>103</v>
      </c>
      <c r="F23">
        <v>8</v>
      </c>
    </row>
    <row r="24" spans="1:6">
      <c r="A24" s="370" t="s">
        <v>1376</v>
      </c>
      <c r="B24">
        <v>9</v>
      </c>
      <c r="C24" s="387">
        <v>132.55555555555554</v>
      </c>
      <c r="E24" s="389" t="s">
        <v>607</v>
      </c>
      <c r="F24">
        <v>1</v>
      </c>
    </row>
    <row r="25" spans="1:6">
      <c r="E25" s="370" t="s">
        <v>692</v>
      </c>
      <c r="F25">
        <v>6</v>
      </c>
    </row>
    <row r="26" spans="1:6">
      <c r="E26" s="389" t="s">
        <v>169</v>
      </c>
      <c r="F26">
        <v>3</v>
      </c>
    </row>
    <row r="27" spans="1:6">
      <c r="E27" s="389" t="s">
        <v>68</v>
      </c>
      <c r="F27">
        <v>1</v>
      </c>
    </row>
    <row r="28" spans="1:6">
      <c r="E28" s="389" t="s">
        <v>193</v>
      </c>
      <c r="F28">
        <v>1</v>
      </c>
    </row>
    <row r="29" spans="1:6">
      <c r="E29" s="389" t="s">
        <v>103</v>
      </c>
      <c r="F29">
        <v>1</v>
      </c>
    </row>
    <row r="30" spans="1:6">
      <c r="E30" s="370" t="s">
        <v>691</v>
      </c>
      <c r="F30">
        <v>1</v>
      </c>
    </row>
    <row r="31" spans="1:6">
      <c r="E31" s="389" t="s">
        <v>85</v>
      </c>
      <c r="F31">
        <v>1</v>
      </c>
    </row>
    <row r="32" spans="1:6">
      <c r="E32" s="370" t="s">
        <v>1376</v>
      </c>
      <c r="F32">
        <v>114</v>
      </c>
    </row>
  </sheetData>
  <mergeCells count="1">
    <mergeCell ref="M3:R3"/>
  </mergeCells>
  <pageMargins left="0.7" right="0.7" top="0.75" bottom="0.75" header="0.3" footer="0.3"/>
  <pageSetup orientation="portrait" r:id="rId7"/>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07018-CC2B-4BDE-A0CF-E7257D1255C2}">
  <dimension ref="A1:I31"/>
  <sheetViews>
    <sheetView workbookViewId="0">
      <selection activeCell="C8" sqref="C8"/>
    </sheetView>
  </sheetViews>
  <sheetFormatPr baseColWidth="10" defaultColWidth="8.5546875" defaultRowHeight="14.4"/>
  <cols>
    <col min="1" max="1" width="19.44140625" bestFit="1" customWidth="1"/>
    <col min="2" max="2" width="12.21875" bestFit="1" customWidth="1"/>
    <col min="3" max="3" width="13.77734375" bestFit="1" customWidth="1"/>
    <col min="5" max="5" width="28.77734375" bestFit="1" customWidth="1"/>
    <col min="6" max="6" width="12.21875" bestFit="1" customWidth="1"/>
    <col min="7" max="7" width="9.44140625" bestFit="1" customWidth="1"/>
    <col min="8" max="8" width="19.21875" bestFit="1" customWidth="1"/>
    <col min="9" max="9" width="12.21875" bestFit="1" customWidth="1"/>
    <col min="10" max="10" width="7.5546875" bestFit="1" customWidth="1"/>
    <col min="11" max="11" width="14.5546875" bestFit="1" customWidth="1"/>
    <col min="12" max="12" width="12.44140625" bestFit="1" customWidth="1"/>
    <col min="13" max="13" width="10.5546875" bestFit="1" customWidth="1"/>
  </cols>
  <sheetData>
    <row r="1" spans="1:9">
      <c r="A1" s="221" t="s">
        <v>1380</v>
      </c>
      <c r="H1" s="369" t="s">
        <v>34</v>
      </c>
      <c r="I1" t="s">
        <v>104</v>
      </c>
    </row>
    <row r="3" spans="1:9" ht="35.1" customHeight="1">
      <c r="A3" s="446" t="s">
        <v>34</v>
      </c>
      <c r="B3" s="388" t="s">
        <v>1363</v>
      </c>
      <c r="C3" s="388" t="s">
        <v>1364</v>
      </c>
      <c r="D3" s="388"/>
      <c r="E3" s="369" t="s">
        <v>1365</v>
      </c>
      <c r="F3" s="388" t="s">
        <v>1363</v>
      </c>
      <c r="G3" s="388"/>
      <c r="H3" s="369" t="s">
        <v>1366</v>
      </c>
      <c r="I3" s="388" t="s">
        <v>1363</v>
      </c>
    </row>
    <row r="4" spans="1:9">
      <c r="A4" s="370" t="s">
        <v>104</v>
      </c>
      <c r="B4">
        <v>24</v>
      </c>
      <c r="C4" s="387">
        <v>267.83333333333331</v>
      </c>
      <c r="E4" s="370" t="s">
        <v>104</v>
      </c>
      <c r="F4">
        <v>24</v>
      </c>
      <c r="H4" s="370" t="s">
        <v>130</v>
      </c>
      <c r="I4">
        <v>7</v>
      </c>
    </row>
    <row r="5" spans="1:9">
      <c r="A5" s="370" t="s">
        <v>115</v>
      </c>
      <c r="B5">
        <v>53</v>
      </c>
      <c r="C5" s="387">
        <v>190.1320754716981</v>
      </c>
      <c r="E5" s="389" t="s">
        <v>169</v>
      </c>
      <c r="F5">
        <v>4</v>
      </c>
      <c r="H5" s="370" t="s">
        <v>207</v>
      </c>
      <c r="I5">
        <v>1</v>
      </c>
    </row>
    <row r="6" spans="1:9">
      <c r="A6" s="370" t="s">
        <v>609</v>
      </c>
      <c r="B6">
        <v>12</v>
      </c>
      <c r="C6" s="387">
        <v>182</v>
      </c>
      <c r="E6" s="389" t="s">
        <v>68</v>
      </c>
      <c r="F6">
        <v>6</v>
      </c>
      <c r="H6" s="370" t="s">
        <v>153</v>
      </c>
      <c r="I6">
        <v>11</v>
      </c>
    </row>
    <row r="7" spans="1:9">
      <c r="A7" s="370" t="s">
        <v>692</v>
      </c>
      <c r="B7">
        <v>6</v>
      </c>
      <c r="C7" s="387">
        <v>304.33333333333331</v>
      </c>
      <c r="E7" s="389" t="s">
        <v>85</v>
      </c>
      <c r="F7">
        <v>6</v>
      </c>
      <c r="H7" s="370" t="s">
        <v>82</v>
      </c>
      <c r="I7">
        <v>2</v>
      </c>
    </row>
    <row r="8" spans="1:9">
      <c r="A8" s="370" t="s">
        <v>691</v>
      </c>
      <c r="B8">
        <v>1</v>
      </c>
      <c r="C8" s="387">
        <v>261</v>
      </c>
      <c r="E8" s="389" t="s">
        <v>193</v>
      </c>
      <c r="F8">
        <v>4</v>
      </c>
      <c r="H8" s="370" t="s">
        <v>115</v>
      </c>
      <c r="I8">
        <v>1</v>
      </c>
    </row>
    <row r="9" spans="1:9">
      <c r="A9" s="370" t="s">
        <v>1376</v>
      </c>
      <c r="B9">
        <v>96</v>
      </c>
      <c r="C9" s="387">
        <v>213.92391304347825</v>
      </c>
      <c r="E9" s="389" t="s">
        <v>103</v>
      </c>
      <c r="F9">
        <v>4</v>
      </c>
      <c r="H9" s="370" t="s">
        <v>641</v>
      </c>
      <c r="I9">
        <v>2</v>
      </c>
    </row>
    <row r="10" spans="1:9" ht="28.8">
      <c r="A10" s="446" t="s">
        <v>34</v>
      </c>
      <c r="B10" s="388" t="s">
        <v>1363</v>
      </c>
      <c r="C10" s="388" t="s">
        <v>1364</v>
      </c>
      <c r="E10" s="370" t="s">
        <v>115</v>
      </c>
      <c r="F10">
        <v>53</v>
      </c>
      <c r="H10" s="370" t="s">
        <v>1376</v>
      </c>
      <c r="I10">
        <v>24</v>
      </c>
    </row>
    <row r="11" spans="1:9">
      <c r="A11" s="370" t="s">
        <v>1376</v>
      </c>
      <c r="C11" s="387"/>
      <c r="E11" s="389" t="s">
        <v>169</v>
      </c>
      <c r="F11">
        <v>11</v>
      </c>
    </row>
    <row r="12" spans="1:9">
      <c r="E12" s="389" t="s">
        <v>68</v>
      </c>
      <c r="F12">
        <v>21</v>
      </c>
    </row>
    <row r="13" spans="1:9">
      <c r="E13" s="389" t="s">
        <v>85</v>
      </c>
      <c r="F13">
        <v>4</v>
      </c>
    </row>
    <row r="14" spans="1:9">
      <c r="E14" s="389" t="s">
        <v>193</v>
      </c>
      <c r="F14">
        <v>2</v>
      </c>
    </row>
    <row r="15" spans="1:9">
      <c r="E15" s="389" t="s">
        <v>103</v>
      </c>
      <c r="F15">
        <v>10</v>
      </c>
    </row>
    <row r="16" spans="1:9">
      <c r="E16" s="389" t="s">
        <v>607</v>
      </c>
      <c r="F16">
        <v>4</v>
      </c>
    </row>
    <row r="17" spans="5:6">
      <c r="E17" s="389" t="s">
        <v>990</v>
      </c>
      <c r="F17">
        <v>1</v>
      </c>
    </row>
    <row r="18" spans="5:6">
      <c r="E18" s="370" t="s">
        <v>609</v>
      </c>
      <c r="F18">
        <v>12</v>
      </c>
    </row>
    <row r="19" spans="5:6">
      <c r="E19" s="389" t="s">
        <v>169</v>
      </c>
      <c r="F19">
        <v>1</v>
      </c>
    </row>
    <row r="20" spans="5:6">
      <c r="E20" s="389" t="s">
        <v>68</v>
      </c>
      <c r="F20">
        <v>2</v>
      </c>
    </row>
    <row r="21" spans="5:6">
      <c r="E21" s="389" t="s">
        <v>85</v>
      </c>
      <c r="F21">
        <v>1</v>
      </c>
    </row>
    <row r="22" spans="5:6">
      <c r="E22" s="389" t="s">
        <v>193</v>
      </c>
      <c r="F22">
        <v>1</v>
      </c>
    </row>
    <row r="23" spans="5:6">
      <c r="E23" s="389" t="s">
        <v>103</v>
      </c>
      <c r="F23">
        <v>7</v>
      </c>
    </row>
    <row r="24" spans="5:6">
      <c r="E24" s="370" t="s">
        <v>692</v>
      </c>
      <c r="F24">
        <v>6</v>
      </c>
    </row>
    <row r="25" spans="5:6">
      <c r="E25" s="389" t="s">
        <v>169</v>
      </c>
      <c r="F25">
        <v>3</v>
      </c>
    </row>
    <row r="26" spans="5:6">
      <c r="E26" s="389" t="s">
        <v>68</v>
      </c>
      <c r="F26">
        <v>1</v>
      </c>
    </row>
    <row r="27" spans="5:6">
      <c r="E27" s="389" t="s">
        <v>193</v>
      </c>
      <c r="F27">
        <v>1</v>
      </c>
    </row>
    <row r="28" spans="5:6">
      <c r="E28" s="389" t="s">
        <v>103</v>
      </c>
      <c r="F28">
        <v>1</v>
      </c>
    </row>
    <row r="29" spans="5:6">
      <c r="E29" s="370" t="s">
        <v>691</v>
      </c>
      <c r="F29">
        <v>1</v>
      </c>
    </row>
    <row r="30" spans="5:6">
      <c r="E30" s="389" t="s">
        <v>85</v>
      </c>
      <c r="F30">
        <v>1</v>
      </c>
    </row>
    <row r="31" spans="5:6">
      <c r="E31" s="370" t="s">
        <v>1376</v>
      </c>
      <c r="F31">
        <v>96</v>
      </c>
    </row>
  </sheetData>
  <pageMargins left="0.7" right="0.7" top="0.75" bottom="0.75" header="0.3" footer="0.3"/>
  <pageSetup orientation="portrait"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2F4B3-48A4-4FA1-9684-807D4A0B4A4C}">
  <dimension ref="A1:J30"/>
  <sheetViews>
    <sheetView workbookViewId="0"/>
  </sheetViews>
  <sheetFormatPr baseColWidth="10" defaultColWidth="8.5546875" defaultRowHeight="14.4"/>
  <cols>
    <col min="1" max="1" width="27.5546875" bestFit="1" customWidth="1"/>
    <col min="2" max="2" width="22.77734375" bestFit="1" customWidth="1"/>
    <col min="5" max="5" width="14.77734375" bestFit="1" customWidth="1"/>
    <col min="6" max="6" width="22.77734375" bestFit="1" customWidth="1"/>
    <col min="9" max="9" width="27.21875" bestFit="1" customWidth="1"/>
    <col min="10" max="10" width="22.77734375" bestFit="1" customWidth="1"/>
  </cols>
  <sheetData>
    <row r="1" spans="1:10">
      <c r="A1" s="369" t="s">
        <v>34</v>
      </c>
      <c r="B1" t="s">
        <v>1377</v>
      </c>
      <c r="E1" s="369" t="s">
        <v>34</v>
      </c>
      <c r="F1" t="s">
        <v>1377</v>
      </c>
      <c r="I1" s="369" t="s">
        <v>34</v>
      </c>
      <c r="J1" t="s">
        <v>1377</v>
      </c>
    </row>
    <row r="2" spans="1:10">
      <c r="A2" s="221" t="s">
        <v>1380</v>
      </c>
    </row>
    <row r="3" spans="1:10">
      <c r="A3" s="369" t="s">
        <v>1381</v>
      </c>
      <c r="B3" t="s">
        <v>1363</v>
      </c>
      <c r="E3" s="369" t="s">
        <v>1381</v>
      </c>
      <c r="F3" t="s">
        <v>1363</v>
      </c>
      <c r="I3" s="369" t="s">
        <v>1381</v>
      </c>
      <c r="J3" t="s">
        <v>1363</v>
      </c>
    </row>
    <row r="4" spans="1:10">
      <c r="A4" s="370" t="s">
        <v>135</v>
      </c>
      <c r="B4">
        <v>24</v>
      </c>
      <c r="E4" s="370" t="s">
        <v>78</v>
      </c>
      <c r="F4">
        <v>37</v>
      </c>
      <c r="I4" s="370" t="s">
        <v>169</v>
      </c>
      <c r="J4">
        <v>17</v>
      </c>
    </row>
    <row r="5" spans="1:10">
      <c r="A5" s="370" t="s">
        <v>221</v>
      </c>
      <c r="B5">
        <v>9</v>
      </c>
      <c r="E5" s="370" t="s">
        <v>612</v>
      </c>
      <c r="F5">
        <v>30</v>
      </c>
      <c r="I5" s="389" t="s">
        <v>78</v>
      </c>
      <c r="J5">
        <v>11</v>
      </c>
    </row>
    <row r="6" spans="1:10">
      <c r="A6" s="370" t="s">
        <v>453</v>
      </c>
      <c r="B6">
        <v>8</v>
      </c>
      <c r="E6" s="370" t="s">
        <v>138</v>
      </c>
      <c r="F6">
        <v>22</v>
      </c>
      <c r="I6" s="389" t="s">
        <v>612</v>
      </c>
      <c r="J6">
        <v>5</v>
      </c>
    </row>
    <row r="7" spans="1:10">
      <c r="A7" s="370" t="s">
        <v>345</v>
      </c>
      <c r="B7">
        <v>8</v>
      </c>
      <c r="E7" s="370" t="s">
        <v>97</v>
      </c>
      <c r="F7">
        <v>7</v>
      </c>
      <c r="I7" s="389" t="s">
        <v>97</v>
      </c>
      <c r="J7">
        <v>1</v>
      </c>
    </row>
    <row r="8" spans="1:10">
      <c r="A8" s="370" t="s">
        <v>105</v>
      </c>
      <c r="B8">
        <v>7</v>
      </c>
      <c r="E8" s="370" t="s">
        <v>1376</v>
      </c>
      <c r="F8">
        <v>96</v>
      </c>
      <c r="I8" s="370" t="s">
        <v>68</v>
      </c>
      <c r="J8">
        <v>30</v>
      </c>
    </row>
    <row r="9" spans="1:10">
      <c r="A9" s="370" t="s">
        <v>117</v>
      </c>
      <c r="B9">
        <v>6</v>
      </c>
      <c r="I9" s="389" t="s">
        <v>78</v>
      </c>
      <c r="J9">
        <v>11</v>
      </c>
    </row>
    <row r="10" spans="1:10">
      <c r="A10" s="370" t="s">
        <v>72</v>
      </c>
      <c r="B10">
        <v>5</v>
      </c>
      <c r="I10" s="389" t="s">
        <v>612</v>
      </c>
      <c r="J10">
        <v>8</v>
      </c>
    </row>
    <row r="11" spans="1:10">
      <c r="A11" s="370" t="s">
        <v>228</v>
      </c>
      <c r="B11">
        <v>4</v>
      </c>
      <c r="I11" s="389" t="s">
        <v>138</v>
      </c>
      <c r="J11">
        <v>7</v>
      </c>
    </row>
    <row r="12" spans="1:10">
      <c r="A12" s="370" t="s">
        <v>280</v>
      </c>
      <c r="B12">
        <v>3</v>
      </c>
      <c r="I12" s="389" t="s">
        <v>97</v>
      </c>
      <c r="J12">
        <v>4</v>
      </c>
    </row>
    <row r="13" spans="1:10">
      <c r="A13" s="370" t="s">
        <v>315</v>
      </c>
      <c r="B13">
        <v>3</v>
      </c>
      <c r="I13" s="370" t="s">
        <v>85</v>
      </c>
      <c r="J13">
        <v>11</v>
      </c>
    </row>
    <row r="14" spans="1:10">
      <c r="A14" s="370" t="s">
        <v>91</v>
      </c>
      <c r="B14">
        <v>3</v>
      </c>
      <c r="I14" s="389" t="s">
        <v>612</v>
      </c>
      <c r="J14">
        <v>4</v>
      </c>
    </row>
    <row r="15" spans="1:10">
      <c r="A15" s="370" t="s">
        <v>698</v>
      </c>
      <c r="B15">
        <v>2</v>
      </c>
      <c r="I15" s="389" t="s">
        <v>138</v>
      </c>
      <c r="J15">
        <v>4</v>
      </c>
    </row>
    <row r="16" spans="1:10">
      <c r="A16" s="370" t="s">
        <v>784</v>
      </c>
      <c r="B16">
        <v>2</v>
      </c>
      <c r="I16" s="389" t="s">
        <v>78</v>
      </c>
      <c r="J16">
        <v>3</v>
      </c>
    </row>
    <row r="17" spans="1:10">
      <c r="A17" s="370" t="s">
        <v>871</v>
      </c>
      <c r="B17">
        <v>2</v>
      </c>
      <c r="I17" s="370" t="s">
        <v>193</v>
      </c>
      <c r="J17">
        <v>8</v>
      </c>
    </row>
    <row r="18" spans="1:10">
      <c r="A18" s="370" t="s">
        <v>338</v>
      </c>
      <c r="B18">
        <v>1</v>
      </c>
      <c r="I18" s="389" t="s">
        <v>78</v>
      </c>
      <c r="J18">
        <v>3</v>
      </c>
    </row>
    <row r="19" spans="1:10">
      <c r="A19" s="370" t="s">
        <v>841</v>
      </c>
      <c r="B19">
        <v>1</v>
      </c>
      <c r="I19" s="389" t="s">
        <v>138</v>
      </c>
      <c r="J19">
        <v>3</v>
      </c>
    </row>
    <row r="20" spans="1:10">
      <c r="A20" s="370" t="s">
        <v>901</v>
      </c>
      <c r="B20">
        <v>1</v>
      </c>
      <c r="I20" s="389" t="s">
        <v>612</v>
      </c>
      <c r="J20">
        <v>2</v>
      </c>
    </row>
    <row r="21" spans="1:10">
      <c r="A21" s="370" t="s">
        <v>758</v>
      </c>
      <c r="B21">
        <v>1</v>
      </c>
      <c r="I21" s="370" t="s">
        <v>103</v>
      </c>
      <c r="J21">
        <v>20</v>
      </c>
    </row>
    <row r="22" spans="1:10">
      <c r="A22" s="370" t="s">
        <v>790</v>
      </c>
      <c r="B22">
        <v>1</v>
      </c>
      <c r="I22" s="389" t="s">
        <v>78</v>
      </c>
      <c r="J22">
        <v>7</v>
      </c>
    </row>
    <row r="23" spans="1:10">
      <c r="A23" s="370" t="s">
        <v>747</v>
      </c>
      <c r="B23">
        <v>1</v>
      </c>
      <c r="I23" s="389" t="s">
        <v>138</v>
      </c>
      <c r="J23">
        <v>6</v>
      </c>
    </row>
    <row r="24" spans="1:10">
      <c r="A24" s="370" t="s">
        <v>991</v>
      </c>
      <c r="B24">
        <v>1</v>
      </c>
      <c r="I24" s="389" t="s">
        <v>612</v>
      </c>
      <c r="J24">
        <v>6</v>
      </c>
    </row>
    <row r="25" spans="1:10">
      <c r="A25" s="370" t="s">
        <v>633</v>
      </c>
      <c r="B25">
        <v>1</v>
      </c>
      <c r="I25" s="389" t="s">
        <v>97</v>
      </c>
      <c r="J25">
        <v>1</v>
      </c>
    </row>
    <row r="26" spans="1:10">
      <c r="A26" s="370" t="s">
        <v>264</v>
      </c>
      <c r="B26">
        <v>1</v>
      </c>
      <c r="I26" s="370" t="s">
        <v>990</v>
      </c>
      <c r="J26">
        <v>1</v>
      </c>
    </row>
    <row r="27" spans="1:10">
      <c r="A27" s="370" t="s">
        <v>477</v>
      </c>
      <c r="B27">
        <v>1</v>
      </c>
      <c r="I27" s="389" t="s">
        <v>78</v>
      </c>
      <c r="J27">
        <v>1</v>
      </c>
    </row>
    <row r="28" spans="1:10">
      <c r="A28" s="370" t="s">
        <v>1376</v>
      </c>
      <c r="B28">
        <v>96</v>
      </c>
      <c r="I28" s="370" t="s">
        <v>607</v>
      </c>
      <c r="J28">
        <v>2</v>
      </c>
    </row>
    <row r="29" spans="1:10">
      <c r="I29" s="389" t="s">
        <v>612</v>
      </c>
      <c r="J29">
        <v>2</v>
      </c>
    </row>
    <row r="30" spans="1:10">
      <c r="I30" s="370" t="s">
        <v>1376</v>
      </c>
      <c r="J30">
        <v>89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3E5FC-18AD-44B4-9F9B-9034890C02BB}">
  <dimension ref="A1:I31"/>
  <sheetViews>
    <sheetView topLeftCell="A11" workbookViewId="0">
      <selection activeCell="C29" sqref="C29"/>
    </sheetView>
  </sheetViews>
  <sheetFormatPr baseColWidth="10" defaultColWidth="8.5546875" defaultRowHeight="14.4"/>
  <cols>
    <col min="1" max="1" width="19.77734375" bestFit="1" customWidth="1"/>
    <col min="2" max="2" width="22.77734375" bestFit="1" customWidth="1"/>
    <col min="3" max="3" width="18.5546875" bestFit="1" customWidth="1"/>
    <col min="5" max="5" width="28.77734375" bestFit="1" customWidth="1"/>
    <col min="6" max="6" width="12.21875" bestFit="1" customWidth="1"/>
    <col min="7" max="7" width="9.44140625" bestFit="1" customWidth="1"/>
    <col min="8" max="8" width="14.77734375" bestFit="1" customWidth="1"/>
    <col min="9" max="9" width="10.44140625" bestFit="1" customWidth="1"/>
    <col min="10" max="10" width="7.5546875" bestFit="1" customWidth="1"/>
    <col min="11" max="11" width="14.5546875" bestFit="1" customWidth="1"/>
    <col min="12" max="12" width="12.44140625" bestFit="1" customWidth="1"/>
    <col min="13" max="13" width="10.5546875" bestFit="1" customWidth="1"/>
  </cols>
  <sheetData>
    <row r="1" spans="1:9">
      <c r="H1" s="369" t="s">
        <v>34</v>
      </c>
      <c r="I1" t="s">
        <v>104</v>
      </c>
    </row>
    <row r="3" spans="1:9" ht="35.1" customHeight="1">
      <c r="A3" s="446" t="s">
        <v>34</v>
      </c>
      <c r="B3" t="s">
        <v>1363</v>
      </c>
      <c r="D3" s="388"/>
      <c r="E3" s="369" t="s">
        <v>1366</v>
      </c>
      <c r="F3" s="388" t="s">
        <v>1363</v>
      </c>
      <c r="G3" s="388"/>
      <c r="H3" s="388" t="s">
        <v>1363</v>
      </c>
    </row>
    <row r="4" spans="1:9">
      <c r="A4" s="370" t="s">
        <v>104</v>
      </c>
      <c r="B4">
        <v>23</v>
      </c>
      <c r="E4" s="370" t="s">
        <v>104</v>
      </c>
      <c r="F4">
        <v>23</v>
      </c>
      <c r="H4">
        <v>23</v>
      </c>
    </row>
    <row r="5" spans="1:9">
      <c r="A5" s="370" t="s">
        <v>115</v>
      </c>
      <c r="B5">
        <v>50</v>
      </c>
      <c r="E5" s="389" t="s">
        <v>169</v>
      </c>
      <c r="F5">
        <v>3</v>
      </c>
    </row>
    <row r="6" spans="1:9">
      <c r="A6" s="370" t="s">
        <v>609</v>
      </c>
      <c r="B6">
        <v>10</v>
      </c>
      <c r="E6" s="389" t="s">
        <v>68</v>
      </c>
      <c r="F6">
        <v>6</v>
      </c>
    </row>
    <row r="7" spans="1:9">
      <c r="A7" s="370" t="s">
        <v>692</v>
      </c>
      <c r="B7">
        <v>6</v>
      </c>
      <c r="E7" s="389" t="s">
        <v>85</v>
      </c>
      <c r="F7">
        <v>6</v>
      </c>
    </row>
    <row r="8" spans="1:9">
      <c r="A8" s="370" t="s">
        <v>691</v>
      </c>
      <c r="B8">
        <v>1</v>
      </c>
      <c r="E8" s="389" t="s">
        <v>193</v>
      </c>
      <c r="F8">
        <v>4</v>
      </c>
    </row>
    <row r="9" spans="1:9">
      <c r="A9" s="370" t="s">
        <v>1376</v>
      </c>
      <c r="B9">
        <v>90</v>
      </c>
      <c r="E9" s="389" t="s">
        <v>103</v>
      </c>
      <c r="F9">
        <v>4</v>
      </c>
    </row>
    <row r="10" spans="1:9">
      <c r="E10" s="449" t="s">
        <v>115</v>
      </c>
      <c r="F10">
        <v>50</v>
      </c>
      <c r="H10" s="221" t="s">
        <v>1346</v>
      </c>
    </row>
    <row r="11" spans="1:9">
      <c r="A11" s="221" t="s">
        <v>1346</v>
      </c>
      <c r="E11" s="389" t="s">
        <v>169</v>
      </c>
      <c r="F11">
        <v>10</v>
      </c>
    </row>
    <row r="12" spans="1:9">
      <c r="E12" s="389" t="s">
        <v>68</v>
      </c>
      <c r="F12">
        <v>21</v>
      </c>
    </row>
    <row r="13" spans="1:9">
      <c r="E13" s="389" t="s">
        <v>85</v>
      </c>
      <c r="F13">
        <v>4</v>
      </c>
    </row>
    <row r="14" spans="1:9">
      <c r="E14" s="389" t="s">
        <v>193</v>
      </c>
      <c r="F14">
        <v>2</v>
      </c>
    </row>
    <row r="15" spans="1:9">
      <c r="E15" s="389" t="s">
        <v>103</v>
      </c>
      <c r="F15">
        <v>10</v>
      </c>
    </row>
    <row r="16" spans="1:9">
      <c r="E16" s="389" t="s">
        <v>990</v>
      </c>
      <c r="F16">
        <v>1</v>
      </c>
    </row>
    <row r="17" spans="5:6">
      <c r="E17" s="389" t="s">
        <v>607</v>
      </c>
      <c r="F17">
        <v>2</v>
      </c>
    </row>
    <row r="18" spans="5:6">
      <c r="E18" s="370" t="s">
        <v>609</v>
      </c>
      <c r="F18">
        <v>10</v>
      </c>
    </row>
    <row r="19" spans="5:6">
      <c r="E19" s="389" t="s">
        <v>169</v>
      </c>
      <c r="F19">
        <v>1</v>
      </c>
    </row>
    <row r="20" spans="5:6">
      <c r="E20" s="389" t="s">
        <v>68</v>
      </c>
      <c r="F20">
        <v>2</v>
      </c>
    </row>
    <row r="21" spans="5:6">
      <c r="E21" s="389" t="s">
        <v>85</v>
      </c>
      <c r="F21">
        <v>1</v>
      </c>
    </row>
    <row r="22" spans="5:6">
      <c r="E22" s="389" t="s">
        <v>193</v>
      </c>
      <c r="F22">
        <v>1</v>
      </c>
    </row>
    <row r="23" spans="5:6">
      <c r="E23" s="389" t="s">
        <v>103</v>
      </c>
      <c r="F23">
        <v>5</v>
      </c>
    </row>
    <row r="24" spans="5:6">
      <c r="E24" s="370" t="s">
        <v>692</v>
      </c>
      <c r="F24">
        <v>6</v>
      </c>
    </row>
    <row r="25" spans="5:6">
      <c r="E25" s="389" t="s">
        <v>169</v>
      </c>
      <c r="F25">
        <v>3</v>
      </c>
    </row>
    <row r="26" spans="5:6">
      <c r="E26" s="389" t="s">
        <v>68</v>
      </c>
      <c r="F26">
        <v>1</v>
      </c>
    </row>
    <row r="27" spans="5:6">
      <c r="E27" s="389" t="s">
        <v>193</v>
      </c>
      <c r="F27">
        <v>1</v>
      </c>
    </row>
    <row r="28" spans="5:6">
      <c r="E28" s="389" t="s">
        <v>103</v>
      </c>
      <c r="F28">
        <v>1</v>
      </c>
    </row>
    <row r="29" spans="5:6">
      <c r="E29" s="370" t="s">
        <v>691</v>
      </c>
      <c r="F29">
        <v>1</v>
      </c>
    </row>
    <row r="30" spans="5:6">
      <c r="E30" s="389" t="s">
        <v>85</v>
      </c>
      <c r="F30">
        <v>1</v>
      </c>
    </row>
    <row r="31" spans="5:6">
      <c r="E31" s="370" t="s">
        <v>1376</v>
      </c>
      <c r="F31">
        <v>90</v>
      </c>
    </row>
  </sheetData>
  <pageMargins left="0.7" right="0.7" top="0.75" bottom="0.75" header="0.3" footer="0.3"/>
  <pageSetup orientation="portrait" r:id="rId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F69DA-71E3-43B6-B759-7A263360D06E}">
  <dimension ref="A1:J30"/>
  <sheetViews>
    <sheetView workbookViewId="0">
      <selection activeCell="E19" sqref="E19"/>
    </sheetView>
  </sheetViews>
  <sheetFormatPr baseColWidth="10" defaultColWidth="8.5546875" defaultRowHeight="14.4"/>
  <cols>
    <col min="1" max="1" width="27.5546875" bestFit="1" customWidth="1"/>
    <col min="2" max="2" width="22.77734375" bestFit="1" customWidth="1"/>
    <col min="5" max="5" width="14.77734375" bestFit="1" customWidth="1"/>
    <col min="6" max="6" width="22.77734375" bestFit="1" customWidth="1"/>
    <col min="9" max="9" width="27.21875" bestFit="1" customWidth="1"/>
    <col min="10" max="10" width="22.77734375" bestFit="1" customWidth="1"/>
  </cols>
  <sheetData>
    <row r="1" spans="1:10">
      <c r="A1" s="369" t="s">
        <v>34</v>
      </c>
      <c r="B1" t="s">
        <v>1377</v>
      </c>
      <c r="E1" s="369" t="s">
        <v>34</v>
      </c>
      <c r="F1" t="s">
        <v>1377</v>
      </c>
      <c r="I1" s="369" t="s">
        <v>34</v>
      </c>
      <c r="J1" t="s">
        <v>1377</v>
      </c>
    </row>
    <row r="3" spans="1:10">
      <c r="A3" s="369" t="s">
        <v>1381</v>
      </c>
      <c r="B3" t="s">
        <v>1363</v>
      </c>
      <c r="E3" s="369" t="s">
        <v>1381</v>
      </c>
      <c r="F3" t="s">
        <v>1363</v>
      </c>
      <c r="I3" s="369" t="s">
        <v>1381</v>
      </c>
      <c r="J3" t="s">
        <v>1363</v>
      </c>
    </row>
    <row r="4" spans="1:10">
      <c r="A4" s="370" t="s">
        <v>135</v>
      </c>
      <c r="B4">
        <v>22</v>
      </c>
      <c r="E4" s="370" t="s">
        <v>78</v>
      </c>
      <c r="F4">
        <v>36</v>
      </c>
      <c r="I4" s="370" t="s">
        <v>169</v>
      </c>
      <c r="J4">
        <v>17</v>
      </c>
    </row>
    <row r="5" spans="1:10">
      <c r="A5" s="370" t="s">
        <v>221</v>
      </c>
      <c r="B5">
        <v>9</v>
      </c>
      <c r="E5" s="370" t="s">
        <v>612</v>
      </c>
      <c r="F5">
        <v>27</v>
      </c>
      <c r="I5" s="389" t="s">
        <v>78</v>
      </c>
      <c r="J5">
        <v>11</v>
      </c>
    </row>
    <row r="6" spans="1:10">
      <c r="A6" s="370" t="s">
        <v>453</v>
      </c>
      <c r="B6">
        <v>8</v>
      </c>
      <c r="E6" s="370" t="s">
        <v>138</v>
      </c>
      <c r="F6">
        <v>20</v>
      </c>
      <c r="I6" s="389" t="s">
        <v>612</v>
      </c>
      <c r="J6">
        <v>5</v>
      </c>
    </row>
    <row r="7" spans="1:10">
      <c r="A7" s="370" t="s">
        <v>345</v>
      </c>
      <c r="B7">
        <v>8</v>
      </c>
      <c r="E7" s="370" t="s">
        <v>97</v>
      </c>
      <c r="F7">
        <v>6</v>
      </c>
      <c r="I7" s="389" t="s">
        <v>97</v>
      </c>
      <c r="J7">
        <v>1</v>
      </c>
    </row>
    <row r="8" spans="1:10">
      <c r="A8" s="370" t="s">
        <v>105</v>
      </c>
      <c r="B8">
        <v>6</v>
      </c>
      <c r="E8" s="370" t="s">
        <v>1376</v>
      </c>
      <c r="F8">
        <v>89</v>
      </c>
      <c r="I8" s="370" t="s">
        <v>68</v>
      </c>
      <c r="J8">
        <v>30</v>
      </c>
    </row>
    <row r="9" spans="1:10">
      <c r="A9" s="370" t="s">
        <v>117</v>
      </c>
      <c r="B9">
        <v>5</v>
      </c>
      <c r="I9" s="389" t="s">
        <v>78</v>
      </c>
      <c r="J9">
        <v>11</v>
      </c>
    </row>
    <row r="10" spans="1:10">
      <c r="A10" s="370" t="s">
        <v>72</v>
      </c>
      <c r="B10">
        <v>5</v>
      </c>
      <c r="I10" s="389" t="s">
        <v>612</v>
      </c>
      <c r="J10">
        <v>8</v>
      </c>
    </row>
    <row r="11" spans="1:10">
      <c r="A11" s="370" t="s">
        <v>228</v>
      </c>
      <c r="B11">
        <v>4</v>
      </c>
      <c r="I11" s="389" t="s">
        <v>138</v>
      </c>
      <c r="J11">
        <v>7</v>
      </c>
    </row>
    <row r="12" spans="1:10">
      <c r="A12" s="370" t="s">
        <v>280</v>
      </c>
      <c r="B12">
        <v>3</v>
      </c>
      <c r="I12" s="389" t="s">
        <v>97</v>
      </c>
      <c r="J12">
        <v>4</v>
      </c>
    </row>
    <row r="13" spans="1:10">
      <c r="A13" s="370" t="s">
        <v>315</v>
      </c>
      <c r="B13">
        <v>3</v>
      </c>
      <c r="E13" s="221" t="s">
        <v>1346</v>
      </c>
      <c r="I13" s="370" t="s">
        <v>85</v>
      </c>
      <c r="J13">
        <v>11</v>
      </c>
    </row>
    <row r="14" spans="1:10">
      <c r="A14" s="370" t="s">
        <v>91</v>
      </c>
      <c r="B14">
        <v>3</v>
      </c>
      <c r="I14" s="389" t="s">
        <v>612</v>
      </c>
      <c r="J14">
        <v>4</v>
      </c>
    </row>
    <row r="15" spans="1:10">
      <c r="A15" s="370" t="s">
        <v>698</v>
      </c>
      <c r="B15">
        <v>2</v>
      </c>
      <c r="I15" s="389" t="s">
        <v>138</v>
      </c>
      <c r="J15">
        <v>4</v>
      </c>
    </row>
    <row r="16" spans="1:10">
      <c r="A16" s="370" t="s">
        <v>871</v>
      </c>
      <c r="B16">
        <v>2</v>
      </c>
      <c r="I16" s="389" t="s">
        <v>78</v>
      </c>
      <c r="J16">
        <v>3</v>
      </c>
    </row>
    <row r="17" spans="1:10">
      <c r="A17" s="370" t="s">
        <v>991</v>
      </c>
      <c r="B17">
        <v>1</v>
      </c>
      <c r="I17" s="370" t="s">
        <v>193</v>
      </c>
      <c r="J17">
        <v>8</v>
      </c>
    </row>
    <row r="18" spans="1:10">
      <c r="A18" s="370" t="s">
        <v>841</v>
      </c>
      <c r="B18">
        <v>1</v>
      </c>
      <c r="I18" s="389" t="s">
        <v>78</v>
      </c>
      <c r="J18">
        <v>3</v>
      </c>
    </row>
    <row r="19" spans="1:10">
      <c r="A19" s="370" t="s">
        <v>784</v>
      </c>
      <c r="B19">
        <v>1</v>
      </c>
      <c r="I19" s="389" t="s">
        <v>138</v>
      </c>
      <c r="J19">
        <v>3</v>
      </c>
    </row>
    <row r="20" spans="1:10">
      <c r="A20" s="370" t="s">
        <v>338</v>
      </c>
      <c r="B20">
        <v>1</v>
      </c>
      <c r="I20" s="389" t="s">
        <v>612</v>
      </c>
      <c r="J20">
        <v>2</v>
      </c>
    </row>
    <row r="21" spans="1:10">
      <c r="A21" s="370" t="s">
        <v>901</v>
      </c>
      <c r="B21">
        <v>1</v>
      </c>
      <c r="I21" s="370" t="s">
        <v>103</v>
      </c>
      <c r="J21">
        <v>20</v>
      </c>
    </row>
    <row r="22" spans="1:10">
      <c r="A22" s="370" t="s">
        <v>790</v>
      </c>
      <c r="B22">
        <v>1</v>
      </c>
      <c r="I22" s="389" t="s">
        <v>78</v>
      </c>
      <c r="J22">
        <v>7</v>
      </c>
    </row>
    <row r="23" spans="1:10">
      <c r="A23" s="370" t="s">
        <v>758</v>
      </c>
      <c r="B23">
        <v>1</v>
      </c>
      <c r="I23" s="389" t="s">
        <v>138</v>
      </c>
      <c r="J23">
        <v>6</v>
      </c>
    </row>
    <row r="24" spans="1:10">
      <c r="A24" s="370" t="s">
        <v>747</v>
      </c>
      <c r="B24">
        <v>1</v>
      </c>
      <c r="I24" s="389" t="s">
        <v>612</v>
      </c>
      <c r="J24">
        <v>6</v>
      </c>
    </row>
    <row r="25" spans="1:10">
      <c r="A25" s="370" t="s">
        <v>633</v>
      </c>
      <c r="B25">
        <v>1</v>
      </c>
      <c r="I25" s="389" t="s">
        <v>97</v>
      </c>
      <c r="J25">
        <v>1</v>
      </c>
    </row>
    <row r="26" spans="1:10">
      <c r="A26" s="370" t="s">
        <v>264</v>
      </c>
      <c r="B26">
        <v>1</v>
      </c>
      <c r="I26" s="370" t="s">
        <v>990</v>
      </c>
      <c r="J26">
        <v>1</v>
      </c>
    </row>
    <row r="27" spans="1:10">
      <c r="A27" s="370" t="s">
        <v>477</v>
      </c>
      <c r="B27">
        <v>1</v>
      </c>
      <c r="I27" s="389" t="s">
        <v>78</v>
      </c>
      <c r="J27">
        <v>1</v>
      </c>
    </row>
    <row r="28" spans="1:10">
      <c r="A28" s="370" t="s">
        <v>1376</v>
      </c>
      <c r="B28">
        <v>91</v>
      </c>
      <c r="I28" s="370" t="s">
        <v>607</v>
      </c>
      <c r="J28">
        <v>2</v>
      </c>
    </row>
    <row r="29" spans="1:10">
      <c r="I29" s="389" t="s">
        <v>612</v>
      </c>
      <c r="J29">
        <v>2</v>
      </c>
    </row>
    <row r="30" spans="1:10">
      <c r="I30" s="370" t="s">
        <v>1376</v>
      </c>
      <c r="J30">
        <v>89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EFFCB-8620-4B0F-99F2-30F3231BE029}">
  <dimension ref="A1:G45"/>
  <sheetViews>
    <sheetView topLeftCell="A13" workbookViewId="0">
      <selection activeCell="E28" sqref="E28"/>
    </sheetView>
  </sheetViews>
  <sheetFormatPr baseColWidth="10" defaultColWidth="11.44140625" defaultRowHeight="14.4"/>
  <cols>
    <col min="1" max="1" width="14.77734375" customWidth="1"/>
    <col min="2" max="2" width="3" bestFit="1" customWidth="1"/>
    <col min="3" max="3" width="73.33203125" customWidth="1"/>
    <col min="4" max="4" width="14.109375" customWidth="1"/>
    <col min="5" max="5" width="19.5546875" customWidth="1"/>
    <col min="6" max="6" width="58" bestFit="1" customWidth="1"/>
  </cols>
  <sheetData>
    <row r="1" spans="1:7" ht="15" thickBot="1">
      <c r="A1" t="s">
        <v>2027</v>
      </c>
      <c r="D1" t="s">
        <v>2099</v>
      </c>
    </row>
    <row r="2" spans="1:7" ht="25.95" customHeight="1" thickTop="1">
      <c r="A2" s="803" t="s">
        <v>2033</v>
      </c>
      <c r="B2" s="692">
        <v>1</v>
      </c>
      <c r="C2" s="692" t="s">
        <v>2094</v>
      </c>
      <c r="D2" s="703" t="s">
        <v>1729</v>
      </c>
      <c r="E2" t="s">
        <v>71</v>
      </c>
      <c r="F2" t="s">
        <v>104</v>
      </c>
    </row>
    <row r="3" spans="1:7" ht="25.95" customHeight="1">
      <c r="A3" s="804"/>
      <c r="B3" s="693">
        <v>2</v>
      </c>
      <c r="C3" s="693" t="s">
        <v>2095</v>
      </c>
      <c r="D3" s="703" t="s">
        <v>1729</v>
      </c>
      <c r="E3" t="s">
        <v>71</v>
      </c>
      <c r="F3" t="s">
        <v>2052</v>
      </c>
    </row>
    <row r="4" spans="1:7" ht="86.4">
      <c r="A4" s="804"/>
      <c r="B4" s="693">
        <v>3</v>
      </c>
      <c r="C4" s="693" t="s">
        <v>2096</v>
      </c>
      <c r="D4" s="703" t="s">
        <v>1729</v>
      </c>
      <c r="E4" t="s">
        <v>71</v>
      </c>
      <c r="F4" s="440" t="s">
        <v>2058</v>
      </c>
      <c r="G4" s="440" t="s">
        <v>2053</v>
      </c>
    </row>
    <row r="5" spans="1:7" ht="25.95" customHeight="1" thickBot="1">
      <c r="A5" s="805"/>
      <c r="B5" s="694">
        <v>4</v>
      </c>
      <c r="C5" s="694" t="s">
        <v>2097</v>
      </c>
      <c r="D5" s="703" t="s">
        <v>1729</v>
      </c>
      <c r="E5" t="s">
        <v>71</v>
      </c>
      <c r="F5" t="s">
        <v>2054</v>
      </c>
    </row>
    <row r="6" spans="1:7" ht="25.95" customHeight="1" thickBot="1">
      <c r="A6" s="695" t="s">
        <v>2034</v>
      </c>
      <c r="B6" s="695">
        <v>5</v>
      </c>
      <c r="C6" s="695" t="s">
        <v>2098</v>
      </c>
      <c r="D6" s="704" t="s">
        <v>1729</v>
      </c>
      <c r="E6" t="s">
        <v>71</v>
      </c>
      <c r="F6" t="s">
        <v>2055</v>
      </c>
    </row>
    <row r="7" spans="1:7">
      <c r="A7" s="806" t="s">
        <v>2043</v>
      </c>
      <c r="B7" s="698">
        <v>6</v>
      </c>
      <c r="C7" s="696" t="s">
        <v>2106</v>
      </c>
      <c r="D7" s="704" t="s">
        <v>1729</v>
      </c>
      <c r="E7" t="s">
        <v>71</v>
      </c>
      <c r="F7" t="s">
        <v>2056</v>
      </c>
    </row>
    <row r="8" spans="1:7">
      <c r="A8" s="807"/>
      <c r="B8" s="698">
        <v>7</v>
      </c>
      <c r="C8" s="696" t="s">
        <v>2109</v>
      </c>
      <c r="D8" s="704" t="s">
        <v>1729</v>
      </c>
      <c r="E8" t="s">
        <v>71</v>
      </c>
      <c r="F8" t="s">
        <v>2057</v>
      </c>
    </row>
    <row r="9" spans="1:7">
      <c r="A9" s="807"/>
      <c r="B9" s="698">
        <v>8</v>
      </c>
      <c r="C9" s="696" t="s">
        <v>2112</v>
      </c>
      <c r="D9" s="704" t="s">
        <v>1729</v>
      </c>
      <c r="E9" t="s">
        <v>71</v>
      </c>
      <c r="F9" t="s">
        <v>2059</v>
      </c>
    </row>
    <row r="10" spans="1:7">
      <c r="A10" s="807"/>
      <c r="B10" s="698">
        <v>9</v>
      </c>
      <c r="C10" s="696" t="s">
        <v>2117</v>
      </c>
      <c r="D10" s="704" t="s">
        <v>1729</v>
      </c>
      <c r="E10" t="s">
        <v>71</v>
      </c>
      <c r="F10" t="s">
        <v>87</v>
      </c>
    </row>
    <row r="11" spans="1:7">
      <c r="A11" s="807"/>
      <c r="B11" s="698">
        <v>10</v>
      </c>
      <c r="C11" s="696" t="s">
        <v>2118</v>
      </c>
      <c r="D11" s="704" t="s">
        <v>1729</v>
      </c>
      <c r="E11" t="s">
        <v>71</v>
      </c>
      <c r="F11" t="s">
        <v>87</v>
      </c>
    </row>
    <row r="12" spans="1:7">
      <c r="A12" s="807"/>
      <c r="B12" s="698">
        <v>11</v>
      </c>
      <c r="C12" s="696" t="s">
        <v>2119</v>
      </c>
      <c r="D12" s="704" t="s">
        <v>1729</v>
      </c>
      <c r="E12" t="s">
        <v>71</v>
      </c>
      <c r="F12" t="s">
        <v>2060</v>
      </c>
    </row>
    <row r="13" spans="1:7" ht="57.6">
      <c r="A13" s="807"/>
      <c r="B13" s="698">
        <v>12</v>
      </c>
      <c r="C13" s="696" t="s">
        <v>2123</v>
      </c>
      <c r="D13" s="704" t="s">
        <v>1729</v>
      </c>
      <c r="E13" t="s">
        <v>71</v>
      </c>
      <c r="F13" s="440" t="s">
        <v>2061</v>
      </c>
    </row>
    <row r="14" spans="1:7">
      <c r="A14" s="807"/>
      <c r="B14" s="698">
        <v>13</v>
      </c>
      <c r="C14" s="696" t="s">
        <v>2124</v>
      </c>
      <c r="D14" s="704" t="s">
        <v>1729</v>
      </c>
      <c r="E14" t="s">
        <v>71</v>
      </c>
      <c r="F14" t="s">
        <v>2062</v>
      </c>
    </row>
    <row r="15" spans="1:7">
      <c r="A15" s="807"/>
      <c r="B15" s="698">
        <v>14</v>
      </c>
      <c r="C15" s="696" t="s">
        <v>2125</v>
      </c>
      <c r="D15" s="704" t="s">
        <v>1729</v>
      </c>
      <c r="E15" t="s">
        <v>71</v>
      </c>
      <c r="F15" t="s">
        <v>2063</v>
      </c>
    </row>
    <row r="16" spans="1:7" ht="27.6">
      <c r="A16" s="807"/>
      <c r="B16" s="698">
        <v>15</v>
      </c>
      <c r="C16" s="696" t="s">
        <v>2129</v>
      </c>
      <c r="D16" s="704" t="s">
        <v>1729</v>
      </c>
      <c r="E16" t="s">
        <v>71</v>
      </c>
    </row>
    <row r="17" spans="1:5" ht="27.6">
      <c r="A17" s="807"/>
      <c r="B17" s="698">
        <v>16</v>
      </c>
      <c r="C17" s="696" t="s">
        <v>2130</v>
      </c>
      <c r="D17" s="704" t="s">
        <v>1729</v>
      </c>
      <c r="E17" t="s">
        <v>71</v>
      </c>
    </row>
    <row r="18" spans="1:5">
      <c r="A18" s="807"/>
      <c r="B18" s="698">
        <v>17</v>
      </c>
      <c r="C18" s="696" t="s">
        <v>2131</v>
      </c>
      <c r="D18" s="704" t="s">
        <v>1729</v>
      </c>
      <c r="E18" t="s">
        <v>71</v>
      </c>
    </row>
    <row r="19" spans="1:5">
      <c r="A19" s="807"/>
      <c r="B19" s="698">
        <v>18</v>
      </c>
      <c r="C19" s="696" t="s">
        <v>2134</v>
      </c>
      <c r="D19" s="704" t="s">
        <v>1729</v>
      </c>
      <c r="E19" t="s">
        <v>71</v>
      </c>
    </row>
    <row r="20" spans="1:5">
      <c r="A20" s="807"/>
      <c r="B20" s="698"/>
    </row>
    <row r="22" spans="1:5">
      <c r="C22" s="696" t="s">
        <v>2072</v>
      </c>
      <c r="D22" s="704"/>
    </row>
    <row r="24" spans="1:5" ht="27.6">
      <c r="C24" s="696" t="s">
        <v>2069</v>
      </c>
      <c r="D24" s="704"/>
    </row>
    <row r="26" spans="1:5">
      <c r="C26" s="699" t="s">
        <v>2071</v>
      </c>
      <c r="D26" s="699"/>
    </row>
    <row r="28" spans="1:5">
      <c r="C28" t="s">
        <v>2073</v>
      </c>
    </row>
    <row r="31" spans="1:5" ht="21">
      <c r="A31" s="700" t="s">
        <v>1018</v>
      </c>
      <c r="B31" s="700"/>
      <c r="C31" s="701" t="s">
        <v>2074</v>
      </c>
      <c r="D31" s="701" t="s">
        <v>2099</v>
      </c>
      <c r="E31" s="701" t="s">
        <v>586</v>
      </c>
    </row>
    <row r="32" spans="1:5" ht="25.05" customHeight="1">
      <c r="A32" s="252">
        <v>1</v>
      </c>
      <c r="B32" s="252"/>
      <c r="C32" s="114" t="s">
        <v>2091</v>
      </c>
      <c r="D32" s="114" t="s">
        <v>1729</v>
      </c>
      <c r="E32" s="115" t="s">
        <v>2092</v>
      </c>
    </row>
    <row r="33" spans="1:5">
      <c r="A33" s="46">
        <v>2</v>
      </c>
      <c r="B33" s="46"/>
      <c r="C33" s="114" t="s">
        <v>500</v>
      </c>
      <c r="D33" s="114" t="s">
        <v>1729</v>
      </c>
      <c r="E33" s="115" t="s">
        <v>2081</v>
      </c>
    </row>
    <row r="34" spans="1:5">
      <c r="A34" s="252">
        <v>3</v>
      </c>
      <c r="B34" s="252"/>
      <c r="C34" s="114" t="s">
        <v>468</v>
      </c>
      <c r="D34" s="114" t="s">
        <v>1729</v>
      </c>
      <c r="E34" s="115" t="s">
        <v>469</v>
      </c>
    </row>
    <row r="35" spans="1:5">
      <c r="A35" s="46">
        <v>4</v>
      </c>
      <c r="B35" s="46"/>
      <c r="C35" s="114" t="s">
        <v>2075</v>
      </c>
      <c r="D35" s="114" t="s">
        <v>1729</v>
      </c>
      <c r="E35" s="115" t="s">
        <v>2082</v>
      </c>
    </row>
    <row r="36" spans="1:5">
      <c r="A36" s="252">
        <v>5</v>
      </c>
      <c r="B36" s="252"/>
      <c r="C36" s="114" t="s">
        <v>2076</v>
      </c>
      <c r="D36" s="114" t="s">
        <v>1729</v>
      </c>
      <c r="E36" s="115" t="s">
        <v>2083</v>
      </c>
    </row>
    <row r="37" spans="1:5">
      <c r="A37" s="252">
        <v>6</v>
      </c>
      <c r="B37" s="252"/>
      <c r="C37" s="114" t="s">
        <v>557</v>
      </c>
      <c r="D37" s="114" t="s">
        <v>1729</v>
      </c>
      <c r="E37" s="115" t="s">
        <v>2084</v>
      </c>
    </row>
    <row r="38" spans="1:5">
      <c r="A38" s="252">
        <v>7</v>
      </c>
      <c r="B38" s="252"/>
      <c r="C38" s="114" t="s">
        <v>2077</v>
      </c>
      <c r="D38" s="114" t="s">
        <v>1729</v>
      </c>
      <c r="E38" s="115" t="s">
        <v>814</v>
      </c>
    </row>
    <row r="39" spans="1:5">
      <c r="A39" s="252">
        <v>8</v>
      </c>
      <c r="B39" s="252"/>
      <c r="C39" s="114" t="s">
        <v>2078</v>
      </c>
      <c r="D39" s="114"/>
      <c r="E39" s="115" t="s">
        <v>2085</v>
      </c>
    </row>
    <row r="40" spans="1:5">
      <c r="A40" s="46">
        <v>9</v>
      </c>
      <c r="B40" s="46"/>
      <c r="C40" s="114" t="s">
        <v>2079</v>
      </c>
      <c r="D40" s="114" t="s">
        <v>1729</v>
      </c>
      <c r="E40" s="115" t="s">
        <v>2086</v>
      </c>
    </row>
    <row r="41" spans="1:5">
      <c r="A41" s="46">
        <v>10</v>
      </c>
      <c r="B41" s="46"/>
      <c r="C41" s="114" t="s">
        <v>2080</v>
      </c>
      <c r="D41" s="114"/>
      <c r="E41" s="115" t="s">
        <v>2087</v>
      </c>
    </row>
    <row r="42" spans="1:5">
      <c r="A42" s="252">
        <v>11</v>
      </c>
      <c r="B42" s="252"/>
      <c r="C42" s="297" t="s">
        <v>944</v>
      </c>
      <c r="D42" s="297" t="s">
        <v>1729</v>
      </c>
      <c r="E42" s="702" t="s">
        <v>945</v>
      </c>
    </row>
    <row r="43" spans="1:5">
      <c r="A43" s="46">
        <v>12</v>
      </c>
      <c r="B43" s="46"/>
      <c r="C43" s="114" t="s">
        <v>926</v>
      </c>
      <c r="D43" s="114" t="s">
        <v>1729</v>
      </c>
      <c r="E43" s="115" t="s">
        <v>2088</v>
      </c>
    </row>
    <row r="44" spans="1:5">
      <c r="A44" s="46">
        <v>13</v>
      </c>
      <c r="B44" s="46"/>
      <c r="C44" s="114" t="s">
        <v>540</v>
      </c>
      <c r="D44" s="114" t="s">
        <v>1729</v>
      </c>
      <c r="E44" s="115" t="s">
        <v>2089</v>
      </c>
    </row>
    <row r="45" spans="1:5">
      <c r="A45" s="252">
        <v>14</v>
      </c>
      <c r="B45" s="252"/>
      <c r="C45" s="114" t="s">
        <v>929</v>
      </c>
      <c r="D45" s="114" t="s">
        <v>1729</v>
      </c>
      <c r="E45" s="115" t="s">
        <v>2090</v>
      </c>
    </row>
  </sheetData>
  <mergeCells count="2">
    <mergeCell ref="A2:A5"/>
    <mergeCell ref="A7:A20"/>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2941C-1066-4EC6-9DDF-BE7D4DB65A94}">
  <sheetPr filterMode="1">
    <pageSetUpPr fitToPage="1"/>
  </sheetPr>
  <dimension ref="A1:AS936"/>
  <sheetViews>
    <sheetView showGridLines="0" zoomScale="110" zoomScaleNormal="110" workbookViewId="0">
      <pane xSplit="3" ySplit="4" topLeftCell="D59" activePane="bottomRight" state="frozen"/>
      <selection pane="topRight" activeCell="D1" sqref="D1"/>
      <selection pane="bottomLeft" activeCell="A5" sqref="A5"/>
      <selection pane="bottomRight" activeCell="F1" sqref="F1"/>
    </sheetView>
  </sheetViews>
  <sheetFormatPr baseColWidth="10" defaultColWidth="8.5546875" defaultRowHeight="14.4"/>
  <cols>
    <col min="1" max="1" width="7.5546875" style="8" customWidth="1"/>
    <col min="2" max="2" width="33.5546875" style="30" customWidth="1"/>
    <col min="3" max="3" width="17.5546875" style="37" hidden="1" customWidth="1"/>
    <col min="4" max="4" width="13.5546875" customWidth="1"/>
    <col min="5" max="5" width="14.5546875" bestFit="1" customWidth="1"/>
    <col min="6" max="6" width="14.5546875" customWidth="1"/>
    <col min="7" max="7" width="17.44140625" customWidth="1"/>
    <col min="8" max="8" width="16" customWidth="1"/>
    <col min="9" max="12" width="14.5546875" customWidth="1"/>
    <col min="13" max="15" width="19.44140625" customWidth="1"/>
    <col min="16" max="16" width="10.44140625" customWidth="1"/>
    <col min="17" max="17" width="7.44140625" customWidth="1"/>
    <col min="18" max="18" width="10.44140625" customWidth="1"/>
    <col min="19" max="19" width="11.44140625" customWidth="1"/>
    <col min="21" max="21" width="12.44140625" customWidth="1"/>
    <col min="22" max="22" width="10.5546875" bestFit="1" customWidth="1"/>
    <col min="23" max="23" width="10.5546875" customWidth="1"/>
    <col min="24" max="24" width="9.5546875" customWidth="1"/>
    <col min="25" max="25" width="16.44140625" customWidth="1"/>
    <col min="26" max="26" width="24.5546875" customWidth="1"/>
    <col min="27" max="27" width="10.44140625" customWidth="1"/>
    <col min="28" max="28" width="16" customWidth="1"/>
    <col min="29" max="29" width="10.44140625" customWidth="1"/>
    <col min="30" max="30" width="14.44140625" customWidth="1"/>
    <col min="31" max="31" width="13.44140625" style="10" bestFit="1" customWidth="1"/>
    <col min="32" max="32" width="13.44140625" customWidth="1"/>
    <col min="33" max="33" width="0" style="6" hidden="1" customWidth="1"/>
    <col min="34" max="34" width="10.5546875" style="6" hidden="1" customWidth="1"/>
    <col min="35" max="36" width="0" style="6" hidden="1" customWidth="1"/>
    <col min="37" max="37" width="25.5546875" style="6" customWidth="1"/>
    <col min="38" max="38" width="12.44140625" style="6" customWidth="1"/>
    <col min="39" max="39" width="18.44140625" style="27" customWidth="1"/>
    <col min="40" max="40" width="15.5546875" style="6" customWidth="1"/>
    <col min="41" max="41" width="26.44140625" style="6" customWidth="1"/>
    <col min="42" max="42" width="55.5546875" style="6" customWidth="1"/>
    <col min="43" max="68" width="26.44140625" style="6" customWidth="1"/>
    <col min="69" max="16384" width="8.5546875" style="6"/>
  </cols>
  <sheetData>
    <row r="1" spans="1:44" ht="18">
      <c r="A1" s="7"/>
      <c r="D1" s="6"/>
      <c r="E1" s="6"/>
      <c r="F1" s="6"/>
      <c r="G1" s="6"/>
      <c r="H1" s="6"/>
      <c r="I1" s="6"/>
      <c r="J1" s="6"/>
      <c r="K1" s="6"/>
      <c r="L1" s="6"/>
      <c r="M1" s="6"/>
      <c r="N1" s="6"/>
      <c r="O1" s="6"/>
      <c r="P1" s="812" t="s">
        <v>0</v>
      </c>
      <c r="Q1" s="813"/>
      <c r="R1" s="813"/>
      <c r="S1" s="813"/>
      <c r="T1" s="813"/>
      <c r="U1" s="813"/>
      <c r="V1" s="813"/>
      <c r="W1" s="811" t="s">
        <v>1</v>
      </c>
      <c r="X1" s="814" t="s">
        <v>2</v>
      </c>
      <c r="Y1" s="815"/>
      <c r="Z1" s="815"/>
      <c r="AA1" s="815"/>
      <c r="AB1" s="815"/>
      <c r="AC1" s="815"/>
      <c r="AD1" s="815"/>
      <c r="AE1" s="808" t="s">
        <v>3</v>
      </c>
      <c r="AF1" s="808" t="s">
        <v>4</v>
      </c>
    </row>
    <row r="2" spans="1:44">
      <c r="A2" s="7"/>
      <c r="D2" s="6"/>
      <c r="E2" s="6" t="s">
        <v>5</v>
      </c>
      <c r="F2" s="6"/>
      <c r="G2" s="6"/>
      <c r="H2" s="6"/>
      <c r="I2" s="6"/>
      <c r="J2" s="6"/>
      <c r="K2" s="6"/>
      <c r="L2" s="6"/>
      <c r="M2" s="6"/>
      <c r="N2" s="6"/>
      <c r="O2" s="6"/>
      <c r="P2" s="2">
        <v>15</v>
      </c>
      <c r="Q2" s="2">
        <v>15</v>
      </c>
      <c r="R2" s="2">
        <v>15</v>
      </c>
      <c r="S2" s="2">
        <v>15</v>
      </c>
      <c r="T2" s="2">
        <v>15</v>
      </c>
      <c r="U2" s="2">
        <v>15</v>
      </c>
      <c r="V2" s="2">
        <v>15</v>
      </c>
      <c r="W2" s="811"/>
      <c r="X2" s="3">
        <v>15</v>
      </c>
      <c r="Y2" s="3">
        <v>15</v>
      </c>
      <c r="Z2" s="3">
        <v>15</v>
      </c>
      <c r="AA2" s="3">
        <v>15</v>
      </c>
      <c r="AB2" s="3">
        <v>15</v>
      </c>
      <c r="AC2" s="3">
        <v>15</v>
      </c>
      <c r="AD2" s="3">
        <v>15</v>
      </c>
      <c r="AE2" s="809"/>
      <c r="AF2" s="809"/>
    </row>
    <row r="3" spans="1:44" ht="31.35" customHeight="1" thickBot="1">
      <c r="A3" s="7"/>
      <c r="D3" s="6"/>
      <c r="E3" s="6"/>
      <c r="F3" s="6"/>
      <c r="G3" s="6"/>
      <c r="H3" s="6"/>
      <c r="I3" s="6"/>
      <c r="J3" s="6"/>
      <c r="K3" s="6"/>
      <c r="L3" s="6"/>
      <c r="M3" s="6"/>
      <c r="N3" s="6"/>
      <c r="O3" s="6"/>
      <c r="P3" s="1" t="s">
        <v>10</v>
      </c>
      <c r="Q3" s="1" t="s">
        <v>11</v>
      </c>
      <c r="R3" s="28" t="s">
        <v>12</v>
      </c>
      <c r="S3" s="28" t="s">
        <v>13</v>
      </c>
      <c r="T3" s="28" t="s">
        <v>1382</v>
      </c>
      <c r="U3" s="1" t="s">
        <v>15</v>
      </c>
      <c r="V3" s="33" t="s">
        <v>16</v>
      </c>
      <c r="W3" s="811"/>
      <c r="X3" s="4" t="s">
        <v>17</v>
      </c>
      <c r="Y3" s="4" t="s">
        <v>18</v>
      </c>
      <c r="Z3" s="4" t="s">
        <v>19</v>
      </c>
      <c r="AA3" s="4" t="s">
        <v>20</v>
      </c>
      <c r="AB3" s="4" t="s">
        <v>21</v>
      </c>
      <c r="AC3" s="9" t="s">
        <v>22</v>
      </c>
      <c r="AD3" s="9" t="s">
        <v>23</v>
      </c>
      <c r="AE3" s="809"/>
      <c r="AF3" s="809"/>
    </row>
    <row r="4" spans="1:44" ht="86.4">
      <c r="A4" s="29" t="s">
        <v>1018</v>
      </c>
      <c r="B4" s="130" t="s">
        <v>1383</v>
      </c>
      <c r="C4" s="129" t="s">
        <v>32</v>
      </c>
      <c r="D4" s="65" t="s">
        <v>1384</v>
      </c>
      <c r="E4" s="5" t="s">
        <v>34</v>
      </c>
      <c r="F4" s="5" t="s">
        <v>35</v>
      </c>
      <c r="G4" s="22" t="s">
        <v>36</v>
      </c>
      <c r="H4" s="22" t="s">
        <v>37</v>
      </c>
      <c r="I4" s="21" t="s">
        <v>38</v>
      </c>
      <c r="J4" s="21" t="s">
        <v>1022</v>
      </c>
      <c r="K4" s="21" t="s">
        <v>40</v>
      </c>
      <c r="L4" s="21" t="s">
        <v>41</v>
      </c>
      <c r="M4" s="22" t="s">
        <v>42</v>
      </c>
      <c r="N4" s="22" t="s">
        <v>43</v>
      </c>
      <c r="O4" s="5" t="s">
        <v>45</v>
      </c>
      <c r="P4" s="11" t="s">
        <v>46</v>
      </c>
      <c r="Q4" s="11" t="s">
        <v>47</v>
      </c>
      <c r="R4" s="11" t="s">
        <v>48</v>
      </c>
      <c r="S4" s="11" t="s">
        <v>49</v>
      </c>
      <c r="T4" s="11" t="s">
        <v>1385</v>
      </c>
      <c r="U4" s="11" t="s">
        <v>1386</v>
      </c>
      <c r="V4" s="11" t="s">
        <v>52</v>
      </c>
      <c r="W4" s="811"/>
      <c r="X4" s="12" t="s">
        <v>1387</v>
      </c>
      <c r="Y4" s="12" t="s">
        <v>1388</v>
      </c>
      <c r="Z4" s="12" t="s">
        <v>55</v>
      </c>
      <c r="AA4" s="12" t="s">
        <v>58</v>
      </c>
      <c r="AB4" s="12" t="s">
        <v>57</v>
      </c>
      <c r="AC4" s="12" t="s">
        <v>58</v>
      </c>
      <c r="AD4" s="13" t="s">
        <v>58</v>
      </c>
      <c r="AE4" s="810"/>
      <c r="AF4" s="810"/>
      <c r="AG4" s="21" t="s">
        <v>38</v>
      </c>
      <c r="AH4" s="21" t="s">
        <v>1022</v>
      </c>
      <c r="AI4" s="21" t="s">
        <v>40</v>
      </c>
      <c r="AJ4" s="21" t="s">
        <v>41</v>
      </c>
      <c r="AK4" s="21" t="s">
        <v>1389</v>
      </c>
      <c r="AL4" s="21" t="s">
        <v>1025</v>
      </c>
      <c r="AM4" s="21" t="s">
        <v>1026</v>
      </c>
      <c r="AN4" s="21" t="s">
        <v>1390</v>
      </c>
      <c r="AO4" s="21" t="s">
        <v>1028</v>
      </c>
      <c r="AP4" s="21" t="s">
        <v>1029</v>
      </c>
      <c r="AQ4" s="21" t="s">
        <v>1391</v>
      </c>
      <c r="AR4" s="21" t="s">
        <v>1392</v>
      </c>
    </row>
    <row r="5" spans="1:44" ht="91.2" hidden="1">
      <c r="A5" s="14">
        <v>1</v>
      </c>
      <c r="B5" s="74" t="s">
        <v>1074</v>
      </c>
      <c r="C5" s="74"/>
      <c r="D5" s="31" t="s">
        <v>69</v>
      </c>
      <c r="E5" s="69" t="s">
        <v>1393</v>
      </c>
      <c r="F5" s="75">
        <v>45536</v>
      </c>
      <c r="G5" s="69" t="s">
        <v>90</v>
      </c>
      <c r="H5" s="76"/>
      <c r="I5" s="69" t="s">
        <v>135</v>
      </c>
      <c r="J5" s="69" t="s">
        <v>135</v>
      </c>
      <c r="K5" s="69" t="s">
        <v>339</v>
      </c>
      <c r="L5" s="69" t="s">
        <v>106</v>
      </c>
      <c r="M5" s="69" t="s">
        <v>149</v>
      </c>
      <c r="N5" s="69"/>
      <c r="O5" s="69" t="s">
        <v>108</v>
      </c>
      <c r="P5" s="69">
        <v>5</v>
      </c>
      <c r="Q5" s="69">
        <v>1</v>
      </c>
      <c r="R5" s="69">
        <v>3</v>
      </c>
      <c r="S5" s="69">
        <v>5</v>
      </c>
      <c r="T5" s="69">
        <v>3</v>
      </c>
      <c r="U5" s="69">
        <v>3</v>
      </c>
      <c r="V5" s="69">
        <v>3</v>
      </c>
      <c r="W5" s="69">
        <f>(P5*$P$2)+(Q5*$Q$2)+(R5*$R$2)+(S5*$S$2)+(T5*$T$2)+(U5*$U$2)+(V5*$V$2)</f>
        <v>345</v>
      </c>
      <c r="X5" s="69"/>
      <c r="Y5" s="69"/>
      <c r="Z5" s="69"/>
      <c r="AA5" s="76"/>
      <c r="AB5" s="76"/>
      <c r="AC5" s="76"/>
      <c r="AD5" s="76"/>
      <c r="AE5" s="76">
        <f>(X5*$X$2)+(Y5*$Y$2)+(Z5*$Z$2)+(AA5*$AA$2)+(AB5*$AB$2)+(AC5*$AC$2)+(AD5*$AD$2)</f>
        <v>0</v>
      </c>
      <c r="AF5" s="77"/>
      <c r="AG5" s="78" t="str">
        <f t="shared" ref="AG5:AG44" si="0">I5</f>
        <v>Oscar Flores</v>
      </c>
      <c r="AH5" s="79" t="str">
        <f t="shared" ref="AH5:AH44" si="1">J5</f>
        <v>Oscar Flores</v>
      </c>
      <c r="AI5" s="79" t="str">
        <f t="shared" ref="AI5:AI44" si="2">K5</f>
        <v>Uriel Torres</v>
      </c>
      <c r="AJ5" s="79" t="str">
        <f t="shared" ref="AJ5:AJ44" si="3">L5</f>
        <v>Jose Ramón Rodriguez</v>
      </c>
      <c r="AK5" s="20" t="s">
        <v>1394</v>
      </c>
      <c r="AL5" s="20" t="s">
        <v>1395</v>
      </c>
      <c r="AM5" s="20" t="s">
        <v>1078</v>
      </c>
      <c r="AN5" s="20" t="s">
        <v>1036</v>
      </c>
      <c r="AO5" s="80" t="s">
        <v>1396</v>
      </c>
      <c r="AP5" s="69" t="s">
        <v>1080</v>
      </c>
      <c r="AQ5" s="81"/>
      <c r="AR5" s="81"/>
    </row>
    <row r="6" spans="1:44" s="36" customFormat="1" ht="57" hidden="1">
      <c r="A6" s="14">
        <v>2</v>
      </c>
      <c r="B6" s="31" t="s">
        <v>366</v>
      </c>
      <c r="C6" s="31"/>
      <c r="D6" s="69" t="s">
        <v>69</v>
      </c>
      <c r="E6" s="69" t="s">
        <v>1393</v>
      </c>
      <c r="F6" s="69"/>
      <c r="G6" s="76"/>
      <c r="H6" s="76"/>
      <c r="I6" s="76"/>
      <c r="J6" s="79" t="s">
        <v>229</v>
      </c>
      <c r="K6" s="79" t="s">
        <v>339</v>
      </c>
      <c r="L6" s="79" t="s">
        <v>94</v>
      </c>
      <c r="M6" s="82" t="s">
        <v>121</v>
      </c>
      <c r="N6" s="82"/>
      <c r="O6" s="82" t="s">
        <v>98</v>
      </c>
      <c r="P6" s="76">
        <v>5</v>
      </c>
      <c r="Q6" s="76">
        <v>5</v>
      </c>
      <c r="R6" s="76">
        <v>4</v>
      </c>
      <c r="S6" s="76">
        <v>5</v>
      </c>
      <c r="T6" s="76">
        <v>5</v>
      </c>
      <c r="U6" s="76">
        <v>5</v>
      </c>
      <c r="V6" s="76">
        <v>5</v>
      </c>
      <c r="W6" s="76">
        <f t="shared" ref="W6:W74" si="4">(P6*$P$2)+(Q6*$Q$2)+(R6*$R$2)+(S6*$S$2)+(T6*$T$2)+(U6*$U$2)+(V6*$V$2)</f>
        <v>510</v>
      </c>
      <c r="X6" s="76"/>
      <c r="Y6" s="76"/>
      <c r="Z6" s="76"/>
      <c r="AA6" s="76"/>
      <c r="AB6" s="4"/>
      <c r="AC6" s="76"/>
      <c r="AD6" s="76"/>
      <c r="AE6" s="76">
        <f>(X6*$X$2)+(Y6*$Y$2)+(Z6*$Z$2)+(AA6*$AA$2)+(AB6*$AB$2)+(AC6*$AC$2)+(AD6*$AD$2)</f>
        <v>0</v>
      </c>
      <c r="AF6" s="77"/>
      <c r="AG6" s="78">
        <f t="shared" si="0"/>
        <v>0</v>
      </c>
      <c r="AH6" s="79" t="str">
        <f t="shared" si="1"/>
        <v>Mayela Ramirez</v>
      </c>
      <c r="AI6" s="79" t="str">
        <f t="shared" si="2"/>
        <v>Uriel Torres</v>
      </c>
      <c r="AJ6" s="79" t="str">
        <f t="shared" si="3"/>
        <v>Aldo Maldonado</v>
      </c>
      <c r="AK6" s="20" t="s">
        <v>1034</v>
      </c>
      <c r="AL6" s="20" t="s">
        <v>1035</v>
      </c>
      <c r="AM6" s="20" t="s">
        <v>369</v>
      </c>
      <c r="AN6" s="20" t="s">
        <v>1036</v>
      </c>
      <c r="AO6" s="83"/>
      <c r="AP6" s="84"/>
      <c r="AQ6" s="85"/>
      <c r="AR6" s="85"/>
    </row>
    <row r="7" spans="1:44" s="35" customFormat="1" ht="187.2" hidden="1">
      <c r="A7" s="68">
        <v>3</v>
      </c>
      <c r="B7" s="31" t="s">
        <v>313</v>
      </c>
      <c r="C7" s="31"/>
      <c r="D7" s="69" t="s">
        <v>69</v>
      </c>
      <c r="E7" s="69" t="s">
        <v>1393</v>
      </c>
      <c r="F7" s="69"/>
      <c r="G7" s="76" t="s">
        <v>90</v>
      </c>
      <c r="H7" s="76"/>
      <c r="I7" s="76" t="s">
        <v>315</v>
      </c>
      <c r="J7" s="79" t="s">
        <v>315</v>
      </c>
      <c r="K7" s="79" t="s">
        <v>316</v>
      </c>
      <c r="L7" s="86" t="s">
        <v>106</v>
      </c>
      <c r="M7" s="69" t="s">
        <v>107</v>
      </c>
      <c r="N7" s="87"/>
      <c r="O7" s="87" t="s">
        <v>108</v>
      </c>
      <c r="P7" s="76">
        <v>5</v>
      </c>
      <c r="Q7" s="76"/>
      <c r="R7" s="76">
        <v>4</v>
      </c>
      <c r="S7" s="76">
        <v>5</v>
      </c>
      <c r="T7" s="76">
        <v>0</v>
      </c>
      <c r="U7" s="76">
        <v>5</v>
      </c>
      <c r="V7" s="76">
        <v>5</v>
      </c>
      <c r="W7" s="76">
        <f t="shared" si="4"/>
        <v>360</v>
      </c>
      <c r="X7" s="76"/>
      <c r="Y7" s="76"/>
      <c r="Z7" s="76"/>
      <c r="AA7" s="76"/>
      <c r="AB7" s="76"/>
      <c r="AC7" s="76"/>
      <c r="AD7" s="76"/>
      <c r="AE7" s="76">
        <f t="shared" ref="AE7:AE31" si="5">(X7*$X$2)+(Y7*$Y$2)+(Z7*$Z$2)+(AA7*$AA$2)+(AB7*$AB$2)+(AC7*$AC$2)+(AD7*$AD$2)</f>
        <v>0</v>
      </c>
      <c r="AF7" s="77"/>
      <c r="AG7" s="78" t="str">
        <f t="shared" si="0"/>
        <v>Jessica Zanella</v>
      </c>
      <c r="AH7" s="79" t="str">
        <f t="shared" si="1"/>
        <v>Jessica Zanella</v>
      </c>
      <c r="AI7" s="79" t="str">
        <f t="shared" si="2"/>
        <v>Uriel Torres/ Lei Sun</v>
      </c>
      <c r="AJ7" s="79" t="str">
        <f t="shared" si="3"/>
        <v>Jose Ramón Rodriguez</v>
      </c>
      <c r="AK7" s="20" t="s">
        <v>1397</v>
      </c>
      <c r="AL7" s="88" t="s">
        <v>1398</v>
      </c>
      <c r="AM7" s="34" t="s">
        <v>318</v>
      </c>
      <c r="AN7" s="20" t="s">
        <v>1183</v>
      </c>
      <c r="AO7" s="89" t="s">
        <v>1184</v>
      </c>
      <c r="AP7" s="83" t="s">
        <v>1399</v>
      </c>
      <c r="AQ7" s="90"/>
      <c r="AR7" s="90"/>
    </row>
    <row r="8" spans="1:44" ht="79.8" hidden="1">
      <c r="A8" s="14">
        <v>4</v>
      </c>
      <c r="B8" s="31" t="s">
        <v>144</v>
      </c>
      <c r="C8" s="31"/>
      <c r="D8" s="69" t="s">
        <v>69</v>
      </c>
      <c r="E8" s="69" t="s">
        <v>1393</v>
      </c>
      <c r="F8" s="69"/>
      <c r="G8" s="69" t="s">
        <v>1400</v>
      </c>
      <c r="H8" s="69"/>
      <c r="I8" s="69" t="s">
        <v>135</v>
      </c>
      <c r="J8" s="69" t="s">
        <v>135</v>
      </c>
      <c r="K8" s="69" t="s">
        <v>1401</v>
      </c>
      <c r="L8" s="69" t="s">
        <v>106</v>
      </c>
      <c r="M8" s="69" t="s">
        <v>149</v>
      </c>
      <c r="N8" s="69"/>
      <c r="O8" s="69" t="s">
        <v>108</v>
      </c>
      <c r="P8" s="69">
        <v>5</v>
      </c>
      <c r="Q8" s="69">
        <v>1</v>
      </c>
      <c r="R8" s="69">
        <v>3</v>
      </c>
      <c r="S8" s="69">
        <v>5</v>
      </c>
      <c r="T8" s="69">
        <v>3</v>
      </c>
      <c r="U8" s="69">
        <v>3</v>
      </c>
      <c r="V8" s="69">
        <v>5</v>
      </c>
      <c r="W8" s="69">
        <f t="shared" si="4"/>
        <v>375</v>
      </c>
      <c r="X8" s="69"/>
      <c r="Y8" s="69"/>
      <c r="Z8" s="69"/>
      <c r="AA8" s="69"/>
      <c r="AB8" s="69"/>
      <c r="AC8" s="69"/>
      <c r="AD8" s="69"/>
      <c r="AE8" s="69">
        <f t="shared" si="5"/>
        <v>0</v>
      </c>
      <c r="AF8" s="69"/>
      <c r="AG8" s="69" t="str">
        <f t="shared" si="0"/>
        <v>Oscar Flores</v>
      </c>
      <c r="AH8" s="69" t="str">
        <f t="shared" si="1"/>
        <v>Oscar Flores</v>
      </c>
      <c r="AI8" s="69" t="str">
        <f t="shared" si="2"/>
        <v>Lei Sun</v>
      </c>
      <c r="AJ8" s="69" t="str">
        <f t="shared" si="3"/>
        <v>Jose Ramón Rodriguez</v>
      </c>
      <c r="AK8" s="69" t="s">
        <v>1402</v>
      </c>
      <c r="AL8" s="69" t="s">
        <v>1403</v>
      </c>
      <c r="AM8" s="69" t="s">
        <v>1188</v>
      </c>
      <c r="AN8" s="69" t="s">
        <v>1189</v>
      </c>
      <c r="AO8" s="80" t="s">
        <v>1404</v>
      </c>
      <c r="AP8" s="69" t="s">
        <v>1405</v>
      </c>
      <c r="AQ8" s="81"/>
      <c r="AR8" s="81"/>
    </row>
    <row r="9" spans="1:44" ht="91.2" hidden="1">
      <c r="A9" s="57">
        <v>5</v>
      </c>
      <c r="B9" s="31" t="s">
        <v>232</v>
      </c>
      <c r="C9" s="31"/>
      <c r="D9" s="69" t="s">
        <v>69</v>
      </c>
      <c r="E9" s="69" t="s">
        <v>1393</v>
      </c>
      <c r="F9" s="69"/>
      <c r="G9" s="69" t="s">
        <v>1400</v>
      </c>
      <c r="H9" s="69"/>
      <c r="I9" s="69" t="s">
        <v>135</v>
      </c>
      <c r="J9" s="69" t="s">
        <v>135</v>
      </c>
      <c r="K9" s="69" t="s">
        <v>234</v>
      </c>
      <c r="L9" s="69" t="s">
        <v>106</v>
      </c>
      <c r="M9" s="69" t="s">
        <v>149</v>
      </c>
      <c r="N9" s="69"/>
      <c r="O9" s="69" t="s">
        <v>108</v>
      </c>
      <c r="P9" s="69">
        <v>3</v>
      </c>
      <c r="Q9" s="69">
        <v>5</v>
      </c>
      <c r="R9" s="69">
        <v>3</v>
      </c>
      <c r="S9" s="69">
        <v>5</v>
      </c>
      <c r="T9" s="69">
        <v>0</v>
      </c>
      <c r="U9" s="127">
        <v>3</v>
      </c>
      <c r="V9" s="69">
        <v>5</v>
      </c>
      <c r="W9" s="69">
        <f t="shared" si="4"/>
        <v>360</v>
      </c>
      <c r="X9" s="69"/>
      <c r="Y9" s="69"/>
      <c r="Z9" s="69"/>
      <c r="AA9" s="69"/>
      <c r="AB9" s="69"/>
      <c r="AC9" s="69"/>
      <c r="AD9" s="69"/>
      <c r="AE9" s="69">
        <f t="shared" si="5"/>
        <v>0</v>
      </c>
      <c r="AF9" s="69"/>
      <c r="AG9" s="69" t="str">
        <f t="shared" si="0"/>
        <v>Oscar Flores</v>
      </c>
      <c r="AH9" s="69" t="str">
        <f t="shared" si="1"/>
        <v>Oscar Flores</v>
      </c>
      <c r="AI9" s="69" t="str">
        <f t="shared" si="2"/>
        <v>Jose Lainez</v>
      </c>
      <c r="AJ9" s="69" t="str">
        <f t="shared" si="3"/>
        <v>Jose Ramón Rodriguez</v>
      </c>
      <c r="AK9" s="69" t="s">
        <v>1406</v>
      </c>
      <c r="AL9" s="69" t="s">
        <v>1403</v>
      </c>
      <c r="AM9" s="69" t="s">
        <v>369</v>
      </c>
      <c r="AN9" s="69" t="s">
        <v>1189</v>
      </c>
      <c r="AO9" s="80" t="s">
        <v>1407</v>
      </c>
      <c r="AP9" s="69" t="s">
        <v>1408</v>
      </c>
      <c r="AQ9" s="81"/>
      <c r="AR9" s="81"/>
    </row>
    <row r="10" spans="1:44" s="36" customFormat="1" ht="114" hidden="1">
      <c r="A10" s="14">
        <v>6</v>
      </c>
      <c r="B10" s="31" t="s">
        <v>161</v>
      </c>
      <c r="C10" s="31"/>
      <c r="D10" s="69" t="s">
        <v>69</v>
      </c>
      <c r="E10" s="69" t="s">
        <v>1393</v>
      </c>
      <c r="F10" s="69"/>
      <c r="G10" s="76"/>
      <c r="H10" s="76"/>
      <c r="I10" s="76" t="s">
        <v>72</v>
      </c>
      <c r="J10" s="79" t="s">
        <v>163</v>
      </c>
      <c r="K10" s="79" t="s">
        <v>164</v>
      </c>
      <c r="L10" s="79" t="s">
        <v>75</v>
      </c>
      <c r="M10" s="82" t="s">
        <v>107</v>
      </c>
      <c r="N10" s="82"/>
      <c r="O10" s="82" t="s">
        <v>79</v>
      </c>
      <c r="P10" s="76">
        <v>4</v>
      </c>
      <c r="Q10" s="76">
        <v>5</v>
      </c>
      <c r="R10" s="76">
        <v>4</v>
      </c>
      <c r="S10" s="76">
        <v>5</v>
      </c>
      <c r="T10" s="76">
        <v>3</v>
      </c>
      <c r="U10" s="76">
        <v>5</v>
      </c>
      <c r="V10" s="76">
        <v>5</v>
      </c>
      <c r="W10" s="76">
        <f t="shared" si="4"/>
        <v>465</v>
      </c>
      <c r="X10" s="76"/>
      <c r="Y10" s="76"/>
      <c r="Z10" s="76"/>
      <c r="AA10" s="76"/>
      <c r="AB10" s="76"/>
      <c r="AC10" s="76"/>
      <c r="AD10" s="76"/>
      <c r="AE10" s="76">
        <f t="shared" si="5"/>
        <v>0</v>
      </c>
      <c r="AF10" s="77"/>
      <c r="AG10" s="78" t="str">
        <f t="shared" si="0"/>
        <v>Ninfaedith Fernández</v>
      </c>
      <c r="AH10" s="79" t="str">
        <f t="shared" si="1"/>
        <v>Oscar Flores/Ninfaedith Fernandez</v>
      </c>
      <c r="AI10" s="79" t="str">
        <f t="shared" si="2"/>
        <v>Ivan Arredondo/ Frank Mufalli</v>
      </c>
      <c r="AJ10" s="79" t="str">
        <f t="shared" si="3"/>
        <v>Tania Mercado</v>
      </c>
      <c r="AK10" s="20" t="s">
        <v>1409</v>
      </c>
      <c r="AL10" s="20" t="s">
        <v>1083</v>
      </c>
      <c r="AM10" s="20" t="s">
        <v>1078</v>
      </c>
      <c r="AN10" s="20" t="s">
        <v>130</v>
      </c>
      <c r="AO10" s="83"/>
      <c r="AP10" s="91" t="s">
        <v>1084</v>
      </c>
      <c r="AQ10" s="85"/>
      <c r="AR10" s="85"/>
    </row>
    <row r="11" spans="1:44" s="17" customFormat="1" ht="114" hidden="1">
      <c r="A11" s="14">
        <v>7</v>
      </c>
      <c r="B11" s="31" t="s">
        <v>457</v>
      </c>
      <c r="C11" s="31"/>
      <c r="D11" s="69" t="s">
        <v>69</v>
      </c>
      <c r="E11" s="69" t="s">
        <v>1393</v>
      </c>
      <c r="F11" s="69"/>
      <c r="G11" s="76"/>
      <c r="H11" s="76"/>
      <c r="I11" s="79" t="s">
        <v>286</v>
      </c>
      <c r="J11" s="79" t="s">
        <v>286</v>
      </c>
      <c r="K11" s="79" t="s">
        <v>74</v>
      </c>
      <c r="L11" s="79" t="s">
        <v>75</v>
      </c>
      <c r="M11" s="82" t="s">
        <v>76</v>
      </c>
      <c r="N11" s="82"/>
      <c r="O11" s="82" t="s">
        <v>79</v>
      </c>
      <c r="P11" s="76">
        <v>5</v>
      </c>
      <c r="Q11" s="76">
        <v>5</v>
      </c>
      <c r="R11" s="76">
        <v>5</v>
      </c>
      <c r="S11" s="76">
        <v>5</v>
      </c>
      <c r="T11" s="76">
        <v>5</v>
      </c>
      <c r="U11" s="76">
        <v>5</v>
      </c>
      <c r="V11" s="76">
        <v>3</v>
      </c>
      <c r="W11" s="76">
        <f t="shared" si="4"/>
        <v>495</v>
      </c>
      <c r="X11" s="76"/>
      <c r="Y11" s="76"/>
      <c r="Z11" s="76"/>
      <c r="AA11" s="76"/>
      <c r="AB11" s="76"/>
      <c r="AC11" s="76"/>
      <c r="AD11" s="76"/>
      <c r="AE11" s="76">
        <f t="shared" si="5"/>
        <v>0</v>
      </c>
      <c r="AF11" s="77"/>
      <c r="AG11" s="78" t="str">
        <f t="shared" si="0"/>
        <v>Marcela Hernandez</v>
      </c>
      <c r="AH11" s="79" t="str">
        <f t="shared" si="1"/>
        <v>Marcela Hernandez</v>
      </c>
      <c r="AI11" s="79" t="str">
        <f t="shared" si="2"/>
        <v>Ivan Arredondo</v>
      </c>
      <c r="AJ11" s="79" t="str">
        <f t="shared" si="3"/>
        <v>Tania Mercado</v>
      </c>
      <c r="AK11" s="20" t="s">
        <v>1410</v>
      </c>
      <c r="AL11" s="20" t="s">
        <v>1147</v>
      </c>
      <c r="AM11" s="20" t="s">
        <v>369</v>
      </c>
      <c r="AN11" s="20" t="s">
        <v>130</v>
      </c>
      <c r="AO11" s="83"/>
      <c r="AP11" s="92" t="s">
        <v>1148</v>
      </c>
      <c r="AQ11" s="93"/>
      <c r="AR11" s="93"/>
    </row>
    <row r="12" spans="1:44" s="17" customFormat="1" ht="125.4" hidden="1">
      <c r="A12" s="14">
        <v>8</v>
      </c>
      <c r="B12" s="31" t="s">
        <v>284</v>
      </c>
      <c r="C12" s="31"/>
      <c r="D12" s="69" t="s">
        <v>69</v>
      </c>
      <c r="E12" s="69" t="s">
        <v>1393</v>
      </c>
      <c r="F12" s="69"/>
      <c r="G12" s="76"/>
      <c r="H12" s="76"/>
      <c r="I12" s="79" t="s">
        <v>286</v>
      </c>
      <c r="J12" s="79" t="s">
        <v>286</v>
      </c>
      <c r="K12" s="79" t="s">
        <v>1411</v>
      </c>
      <c r="L12" s="79" t="s">
        <v>75</v>
      </c>
      <c r="M12" s="82" t="s">
        <v>76</v>
      </c>
      <c r="N12" s="82"/>
      <c r="O12" s="82" t="s">
        <v>79</v>
      </c>
      <c r="P12" s="76">
        <v>3</v>
      </c>
      <c r="Q12" s="76">
        <v>5</v>
      </c>
      <c r="R12" s="76">
        <v>5</v>
      </c>
      <c r="S12" s="76">
        <v>5</v>
      </c>
      <c r="T12" s="76">
        <v>5</v>
      </c>
      <c r="U12" s="76">
        <v>5</v>
      </c>
      <c r="V12" s="76">
        <v>3</v>
      </c>
      <c r="W12" s="76">
        <f t="shared" si="4"/>
        <v>465</v>
      </c>
      <c r="X12" s="76"/>
      <c r="Y12" s="76"/>
      <c r="Z12" s="76"/>
      <c r="AA12" s="76"/>
      <c r="AB12" s="76"/>
      <c r="AC12" s="76"/>
      <c r="AD12" s="76"/>
      <c r="AE12" s="76">
        <f t="shared" si="5"/>
        <v>0</v>
      </c>
      <c r="AF12" s="77"/>
      <c r="AG12" s="78" t="str">
        <f t="shared" si="0"/>
        <v>Marcela Hernandez</v>
      </c>
      <c r="AH12" s="79" t="str">
        <f t="shared" si="1"/>
        <v>Marcela Hernandez</v>
      </c>
      <c r="AI12" s="79" t="str">
        <f t="shared" si="2"/>
        <v>Ivan Arredondo/ Lei Sun</v>
      </c>
      <c r="AJ12" s="79" t="str">
        <f t="shared" si="3"/>
        <v>Tania Mercado</v>
      </c>
      <c r="AK12" s="20" t="s">
        <v>1412</v>
      </c>
      <c r="AL12" s="20" t="s">
        <v>1147</v>
      </c>
      <c r="AM12" s="20" t="s">
        <v>70</v>
      </c>
      <c r="AN12" s="20" t="s">
        <v>207</v>
      </c>
      <c r="AO12" s="83"/>
      <c r="AP12" s="92" t="s">
        <v>1413</v>
      </c>
      <c r="AQ12" s="93"/>
      <c r="AR12" s="93"/>
    </row>
    <row r="13" spans="1:44" s="17" customFormat="1" ht="148.19999999999999" hidden="1">
      <c r="A13" s="14">
        <v>9</v>
      </c>
      <c r="B13" s="31" t="s">
        <v>566</v>
      </c>
      <c r="C13" s="31"/>
      <c r="D13" s="69" t="s">
        <v>69</v>
      </c>
      <c r="E13" s="69" t="s">
        <v>1393</v>
      </c>
      <c r="F13" s="69"/>
      <c r="G13" s="76"/>
      <c r="H13" s="76"/>
      <c r="I13" s="79" t="s">
        <v>286</v>
      </c>
      <c r="J13" s="79" t="s">
        <v>286</v>
      </c>
      <c r="K13" s="79" t="s">
        <v>74</v>
      </c>
      <c r="L13" s="79" t="s">
        <v>75</v>
      </c>
      <c r="M13" s="82" t="s">
        <v>76</v>
      </c>
      <c r="N13" s="82"/>
      <c r="O13" s="82" t="s">
        <v>79</v>
      </c>
      <c r="P13" s="76">
        <v>3</v>
      </c>
      <c r="Q13" s="76">
        <v>5</v>
      </c>
      <c r="R13" s="76">
        <v>5</v>
      </c>
      <c r="S13" s="76">
        <v>5</v>
      </c>
      <c r="T13" s="76">
        <v>0</v>
      </c>
      <c r="U13" s="76">
        <v>3</v>
      </c>
      <c r="V13" s="76">
        <v>5</v>
      </c>
      <c r="W13" s="76">
        <f t="shared" si="4"/>
        <v>390</v>
      </c>
      <c r="X13" s="76"/>
      <c r="Y13" s="76"/>
      <c r="Z13" s="76"/>
      <c r="AA13" s="76"/>
      <c r="AB13" s="76"/>
      <c r="AC13" s="76"/>
      <c r="AD13" s="76"/>
      <c r="AE13" s="76">
        <f t="shared" si="5"/>
        <v>0</v>
      </c>
      <c r="AF13" s="77"/>
      <c r="AG13" s="78" t="str">
        <f t="shared" si="0"/>
        <v>Marcela Hernandez</v>
      </c>
      <c r="AH13" s="79" t="str">
        <f t="shared" si="1"/>
        <v>Marcela Hernandez</v>
      </c>
      <c r="AI13" s="79" t="str">
        <f t="shared" si="2"/>
        <v>Ivan Arredondo</v>
      </c>
      <c r="AJ13" s="79" t="str">
        <f t="shared" si="3"/>
        <v>Tania Mercado</v>
      </c>
      <c r="AK13" s="20" t="s">
        <v>1414</v>
      </c>
      <c r="AL13" s="20" t="s">
        <v>1152</v>
      </c>
      <c r="AM13" s="20" t="s">
        <v>369</v>
      </c>
      <c r="AN13" s="20" t="s">
        <v>82</v>
      </c>
      <c r="AO13" s="83"/>
      <c r="AP13" s="92" t="s">
        <v>1153</v>
      </c>
      <c r="AQ13" s="93"/>
      <c r="AR13" s="93"/>
    </row>
    <row r="14" spans="1:44" s="17" customFormat="1" ht="72" hidden="1">
      <c r="A14" s="14">
        <v>10</v>
      </c>
      <c r="B14" s="31" t="s">
        <v>185</v>
      </c>
      <c r="C14" s="31"/>
      <c r="D14" s="69" t="s">
        <v>69</v>
      </c>
      <c r="E14" s="69" t="s">
        <v>1393</v>
      </c>
      <c r="F14" s="69"/>
      <c r="G14" s="76"/>
      <c r="H14" s="76"/>
      <c r="I14" s="76" t="s">
        <v>72</v>
      </c>
      <c r="J14" s="79" t="s">
        <v>73</v>
      </c>
      <c r="K14" s="79" t="s">
        <v>748</v>
      </c>
      <c r="L14" s="79" t="s">
        <v>75</v>
      </c>
      <c r="M14" s="82" t="s">
        <v>76</v>
      </c>
      <c r="N14" s="82"/>
      <c r="O14" s="82" t="s">
        <v>79</v>
      </c>
      <c r="P14" s="76">
        <v>4</v>
      </c>
      <c r="Q14" s="76">
        <v>5</v>
      </c>
      <c r="R14" s="76">
        <v>4</v>
      </c>
      <c r="S14" s="76">
        <v>5</v>
      </c>
      <c r="T14" s="76">
        <v>3</v>
      </c>
      <c r="U14" s="76">
        <v>5</v>
      </c>
      <c r="V14" s="76">
        <v>5</v>
      </c>
      <c r="W14" s="76">
        <f t="shared" si="4"/>
        <v>465</v>
      </c>
      <c r="X14" s="76"/>
      <c r="Y14" s="76"/>
      <c r="Z14" s="76"/>
      <c r="AA14" s="76"/>
      <c r="AB14" s="76"/>
      <c r="AC14" s="76"/>
      <c r="AD14" s="76"/>
      <c r="AE14" s="76">
        <f t="shared" si="5"/>
        <v>0</v>
      </c>
      <c r="AF14" s="77"/>
      <c r="AG14" s="78" t="str">
        <f t="shared" si="0"/>
        <v>Ninfaedith Fernández</v>
      </c>
      <c r="AH14" s="79" t="str">
        <f t="shared" si="1"/>
        <v>Ninfaedith Fernandez</v>
      </c>
      <c r="AI14" s="79" t="str">
        <f t="shared" si="2"/>
        <v>Nancy Arellano</v>
      </c>
      <c r="AJ14" s="79" t="str">
        <f t="shared" si="3"/>
        <v>Tania Mercado</v>
      </c>
      <c r="AK14" s="20" t="s">
        <v>1086</v>
      </c>
      <c r="AL14" s="20" t="s">
        <v>1087</v>
      </c>
      <c r="AM14" s="20" t="s">
        <v>1088</v>
      </c>
      <c r="AN14" s="20" t="s">
        <v>82</v>
      </c>
      <c r="AO14" s="83"/>
      <c r="AP14" s="91" t="s">
        <v>1089</v>
      </c>
      <c r="AQ14" s="93"/>
      <c r="AR14" s="93"/>
    </row>
    <row r="15" spans="1:44" s="17" customFormat="1" ht="57" hidden="1">
      <c r="A15" s="14">
        <v>11</v>
      </c>
      <c r="B15" s="31" t="s">
        <v>278</v>
      </c>
      <c r="C15" s="31"/>
      <c r="D15" s="69" t="s">
        <v>194</v>
      </c>
      <c r="E15" s="69" t="s">
        <v>1415</v>
      </c>
      <c r="F15" s="69"/>
      <c r="G15" s="69" t="s">
        <v>263</v>
      </c>
      <c r="H15" s="69" t="s">
        <v>213</v>
      </c>
      <c r="I15" s="76"/>
      <c r="J15" s="69" t="s">
        <v>211</v>
      </c>
      <c r="K15" s="69" t="s">
        <v>70</v>
      </c>
      <c r="L15" s="69" t="s">
        <v>620</v>
      </c>
      <c r="M15" s="82" t="s">
        <v>213</v>
      </c>
      <c r="N15" s="82"/>
      <c r="O15" s="76"/>
      <c r="P15" s="76">
        <v>4</v>
      </c>
      <c r="Q15" s="76">
        <v>5</v>
      </c>
      <c r="R15" s="76">
        <v>5</v>
      </c>
      <c r="S15" s="76">
        <v>5</v>
      </c>
      <c r="T15" s="76">
        <v>0</v>
      </c>
      <c r="U15" s="76">
        <v>5</v>
      </c>
      <c r="V15" s="76">
        <v>3</v>
      </c>
      <c r="W15" s="76">
        <f t="shared" si="4"/>
        <v>405</v>
      </c>
      <c r="X15" s="76">
        <v>3</v>
      </c>
      <c r="Y15" s="76">
        <v>2</v>
      </c>
      <c r="Z15" s="76">
        <v>2</v>
      </c>
      <c r="AA15" s="76">
        <v>1</v>
      </c>
      <c r="AB15" s="76">
        <v>3</v>
      </c>
      <c r="AC15" s="76">
        <v>1</v>
      </c>
      <c r="AD15" s="76">
        <v>5</v>
      </c>
      <c r="AE15" s="76">
        <f t="shared" si="5"/>
        <v>255</v>
      </c>
      <c r="AF15" s="77"/>
      <c r="AG15" s="78">
        <f t="shared" si="0"/>
        <v>0</v>
      </c>
      <c r="AH15" s="79" t="str">
        <f t="shared" si="1"/>
        <v>Cindy Lozano</v>
      </c>
      <c r="AI15" s="79" t="str">
        <f t="shared" si="2"/>
        <v>TBD</v>
      </c>
      <c r="AJ15" s="79" t="str">
        <f t="shared" si="3"/>
        <v>NA</v>
      </c>
      <c r="AK15" s="88" t="s">
        <v>1416</v>
      </c>
      <c r="AL15" s="20" t="s">
        <v>1417</v>
      </c>
      <c r="AM15" s="20" t="s">
        <v>1168</v>
      </c>
      <c r="AN15" s="20" t="s">
        <v>130</v>
      </c>
      <c r="AO15" s="83"/>
      <c r="AP15" s="83"/>
      <c r="AQ15" s="93"/>
      <c r="AR15" s="93"/>
    </row>
    <row r="16" spans="1:44" s="17" customFormat="1" ht="91.2" hidden="1">
      <c r="A16" s="14">
        <v>12</v>
      </c>
      <c r="B16" s="31" t="s">
        <v>209</v>
      </c>
      <c r="C16" s="31"/>
      <c r="D16" s="69" t="s">
        <v>194</v>
      </c>
      <c r="E16" s="69" t="s">
        <v>1418</v>
      </c>
      <c r="F16" s="69"/>
      <c r="G16" s="69" t="s">
        <v>195</v>
      </c>
      <c r="H16" s="69" t="s">
        <v>213</v>
      </c>
      <c r="I16" s="76"/>
      <c r="J16" s="69" t="s">
        <v>211</v>
      </c>
      <c r="K16" s="69" t="s">
        <v>212</v>
      </c>
      <c r="L16" s="69" t="s">
        <v>620</v>
      </c>
      <c r="M16" s="82" t="s">
        <v>213</v>
      </c>
      <c r="N16" s="82"/>
      <c r="O16" s="76"/>
      <c r="P16" s="76">
        <v>4</v>
      </c>
      <c r="Q16" s="76">
        <v>5</v>
      </c>
      <c r="R16" s="76">
        <v>5</v>
      </c>
      <c r="S16" s="76">
        <v>5</v>
      </c>
      <c r="T16" s="76">
        <v>3</v>
      </c>
      <c r="U16" s="76">
        <v>5</v>
      </c>
      <c r="V16" s="76">
        <v>5</v>
      </c>
      <c r="W16" s="76">
        <f t="shared" si="4"/>
        <v>480</v>
      </c>
      <c r="X16" s="76">
        <v>5</v>
      </c>
      <c r="Y16" s="76">
        <v>5</v>
      </c>
      <c r="Z16" s="76">
        <v>2</v>
      </c>
      <c r="AA16" s="76">
        <v>1</v>
      </c>
      <c r="AB16" s="76">
        <v>3</v>
      </c>
      <c r="AC16" s="76">
        <v>1</v>
      </c>
      <c r="AD16" s="76">
        <v>5</v>
      </c>
      <c r="AE16" s="76">
        <f t="shared" si="5"/>
        <v>330</v>
      </c>
      <c r="AF16" s="77"/>
      <c r="AG16" s="78">
        <f t="shared" si="0"/>
        <v>0</v>
      </c>
      <c r="AH16" s="79" t="str">
        <f t="shared" si="1"/>
        <v>Cindy Lozano</v>
      </c>
      <c r="AI16" s="79" t="str">
        <f t="shared" si="2"/>
        <v>Christian Carrillo</v>
      </c>
      <c r="AJ16" s="79" t="str">
        <f t="shared" si="3"/>
        <v>NA</v>
      </c>
      <c r="AK16" s="20" t="s">
        <v>1419</v>
      </c>
      <c r="AL16" s="20" t="s">
        <v>1420</v>
      </c>
      <c r="AM16" s="20" t="s">
        <v>1157</v>
      </c>
      <c r="AN16" s="20" t="s">
        <v>130</v>
      </c>
      <c r="AO16" s="83"/>
      <c r="AP16" s="83"/>
      <c r="AQ16" s="93"/>
      <c r="AR16" s="93"/>
    </row>
    <row r="17" spans="1:44" s="17" customFormat="1" ht="102.6" hidden="1">
      <c r="A17" s="14">
        <v>13</v>
      </c>
      <c r="B17" s="31" t="s">
        <v>320</v>
      </c>
      <c r="C17" s="31"/>
      <c r="D17" s="69" t="s">
        <v>194</v>
      </c>
      <c r="E17" s="69" t="s">
        <v>1418</v>
      </c>
      <c r="F17" s="69"/>
      <c r="G17" s="69" t="s">
        <v>195</v>
      </c>
      <c r="H17" s="69" t="s">
        <v>213</v>
      </c>
      <c r="I17" s="76"/>
      <c r="J17" s="69" t="s">
        <v>211</v>
      </c>
      <c r="K17" s="69" t="s">
        <v>212</v>
      </c>
      <c r="L17" s="69" t="s">
        <v>620</v>
      </c>
      <c r="M17" s="82" t="s">
        <v>213</v>
      </c>
      <c r="N17" s="82"/>
      <c r="O17" s="76"/>
      <c r="P17" s="76">
        <v>3</v>
      </c>
      <c r="Q17" s="76">
        <v>5</v>
      </c>
      <c r="R17" s="76">
        <v>5</v>
      </c>
      <c r="S17" s="76">
        <v>5</v>
      </c>
      <c r="T17" s="76">
        <v>0</v>
      </c>
      <c r="U17" s="76">
        <v>3</v>
      </c>
      <c r="V17" s="76">
        <v>5</v>
      </c>
      <c r="W17" s="76">
        <f t="shared" si="4"/>
        <v>390</v>
      </c>
      <c r="X17" s="76">
        <v>3</v>
      </c>
      <c r="Y17" s="76">
        <v>5</v>
      </c>
      <c r="Z17" s="76">
        <v>2</v>
      </c>
      <c r="AA17" s="76">
        <v>1</v>
      </c>
      <c r="AB17" s="76">
        <v>3</v>
      </c>
      <c r="AC17" s="76">
        <v>1</v>
      </c>
      <c r="AD17" s="76">
        <v>3</v>
      </c>
      <c r="AE17" s="76">
        <f t="shared" si="5"/>
        <v>270</v>
      </c>
      <c r="AF17" s="77"/>
      <c r="AG17" s="78">
        <f t="shared" si="0"/>
        <v>0</v>
      </c>
      <c r="AH17" s="79" t="str">
        <f t="shared" si="1"/>
        <v>Cindy Lozano</v>
      </c>
      <c r="AI17" s="79" t="str">
        <f t="shared" si="2"/>
        <v>Christian Carrillo</v>
      </c>
      <c r="AJ17" s="79" t="str">
        <f t="shared" si="3"/>
        <v>NA</v>
      </c>
      <c r="AK17" s="20" t="s">
        <v>1421</v>
      </c>
      <c r="AL17" s="20" t="s">
        <v>1422</v>
      </c>
      <c r="AM17" s="20" t="s">
        <v>323</v>
      </c>
      <c r="AN17" s="20" t="s">
        <v>130</v>
      </c>
      <c r="AO17" s="83"/>
      <c r="AP17" s="83"/>
      <c r="AQ17" s="93"/>
      <c r="AR17" s="93"/>
    </row>
    <row r="18" spans="1:44" s="17" customFormat="1" ht="125.4" hidden="1">
      <c r="A18" s="14">
        <v>14</v>
      </c>
      <c r="B18" s="31" t="s">
        <v>393</v>
      </c>
      <c r="C18" s="31"/>
      <c r="D18" s="69" t="s">
        <v>194</v>
      </c>
      <c r="E18" s="69" t="s">
        <v>1393</v>
      </c>
      <c r="F18" s="69"/>
      <c r="G18" s="69" t="s">
        <v>195</v>
      </c>
      <c r="H18" s="69" t="s">
        <v>213</v>
      </c>
      <c r="I18" s="76"/>
      <c r="J18" s="69" t="s">
        <v>395</v>
      </c>
      <c r="K18" s="69" t="s">
        <v>197</v>
      </c>
      <c r="L18" s="69" t="s">
        <v>620</v>
      </c>
      <c r="M18" s="82" t="s">
        <v>213</v>
      </c>
      <c r="N18" s="82"/>
      <c r="O18" s="76"/>
      <c r="P18" s="76">
        <v>3</v>
      </c>
      <c r="Q18" s="76">
        <v>5</v>
      </c>
      <c r="R18" s="76">
        <v>5</v>
      </c>
      <c r="S18" s="76">
        <v>5</v>
      </c>
      <c r="T18" s="76">
        <v>3</v>
      </c>
      <c r="U18" s="76">
        <v>5</v>
      </c>
      <c r="V18" s="76">
        <v>3</v>
      </c>
      <c r="W18" s="76">
        <f t="shared" si="4"/>
        <v>435</v>
      </c>
      <c r="X18" s="76">
        <v>3</v>
      </c>
      <c r="Y18" s="76">
        <v>4</v>
      </c>
      <c r="Z18" s="76">
        <v>2</v>
      </c>
      <c r="AA18" s="76">
        <v>1</v>
      </c>
      <c r="AB18" s="76">
        <v>3</v>
      </c>
      <c r="AC18" s="76">
        <v>1</v>
      </c>
      <c r="AD18" s="76">
        <v>1</v>
      </c>
      <c r="AE18" s="76">
        <f t="shared" si="5"/>
        <v>225</v>
      </c>
      <c r="AF18" s="77"/>
      <c r="AG18" s="78">
        <f t="shared" si="0"/>
        <v>0</v>
      </c>
      <c r="AH18" s="79" t="str">
        <f t="shared" si="1"/>
        <v>Omar Acosta</v>
      </c>
      <c r="AI18" s="79" t="str">
        <f t="shared" si="2"/>
        <v>Cesar Paz</v>
      </c>
      <c r="AJ18" s="79" t="str">
        <f t="shared" si="3"/>
        <v>NA</v>
      </c>
      <c r="AK18" s="20" t="s">
        <v>1423</v>
      </c>
      <c r="AL18" s="20" t="s">
        <v>1039</v>
      </c>
      <c r="AM18" s="20" t="s">
        <v>397</v>
      </c>
      <c r="AN18" s="20" t="s">
        <v>1036</v>
      </c>
      <c r="AO18" s="83"/>
      <c r="AP18" s="83"/>
      <c r="AQ18" s="93"/>
      <c r="AR18" s="93"/>
    </row>
    <row r="19" spans="1:44" s="17" customFormat="1" ht="102.6" hidden="1">
      <c r="A19" s="14">
        <v>15</v>
      </c>
      <c r="B19" s="31" t="s">
        <v>439</v>
      </c>
      <c r="C19" s="31"/>
      <c r="D19" s="69" t="s">
        <v>194</v>
      </c>
      <c r="E19" s="69" t="s">
        <v>1393</v>
      </c>
      <c r="F19" s="69"/>
      <c r="G19" s="69" t="s">
        <v>441</v>
      </c>
      <c r="H19" s="69" t="s">
        <v>213</v>
      </c>
      <c r="I19" s="76"/>
      <c r="J19" s="69" t="s">
        <v>442</v>
      </c>
      <c r="K19" s="69" t="s">
        <v>441</v>
      </c>
      <c r="L19" s="69" t="s">
        <v>305</v>
      </c>
      <c r="M19" s="82" t="s">
        <v>213</v>
      </c>
      <c r="N19" s="82"/>
      <c r="O19" s="76"/>
      <c r="P19" s="76">
        <v>3</v>
      </c>
      <c r="Q19" s="76">
        <v>5</v>
      </c>
      <c r="R19" s="76">
        <v>5</v>
      </c>
      <c r="S19" s="76">
        <v>5</v>
      </c>
      <c r="T19" s="76">
        <v>3</v>
      </c>
      <c r="U19" s="76">
        <v>3</v>
      </c>
      <c r="V19" s="76">
        <v>3</v>
      </c>
      <c r="W19" s="76">
        <f t="shared" si="4"/>
        <v>405</v>
      </c>
      <c r="X19" s="76">
        <v>3</v>
      </c>
      <c r="Y19" s="76">
        <v>3</v>
      </c>
      <c r="Z19" s="76">
        <v>2</v>
      </c>
      <c r="AA19" s="76">
        <v>3</v>
      </c>
      <c r="AB19" s="76">
        <v>3</v>
      </c>
      <c r="AC19" s="76">
        <v>1</v>
      </c>
      <c r="AD19" s="76">
        <v>3</v>
      </c>
      <c r="AE19" s="76">
        <f t="shared" si="5"/>
        <v>270</v>
      </c>
      <c r="AF19" s="77"/>
      <c r="AG19" s="78">
        <f t="shared" si="0"/>
        <v>0</v>
      </c>
      <c r="AH19" s="79" t="str">
        <f t="shared" si="1"/>
        <v>Jorge Villarreal</v>
      </c>
      <c r="AI19" s="79" t="str">
        <f t="shared" si="2"/>
        <v>Externo</v>
      </c>
      <c r="AJ19" s="79" t="str">
        <f t="shared" si="3"/>
        <v>N/A</v>
      </c>
      <c r="AK19" s="20" t="s">
        <v>1424</v>
      </c>
      <c r="AL19" s="20" t="s">
        <v>1198</v>
      </c>
      <c r="AM19" s="20" t="s">
        <v>444</v>
      </c>
      <c r="AN19" s="20" t="s">
        <v>1036</v>
      </c>
      <c r="AO19" s="83"/>
      <c r="AP19" s="83"/>
      <c r="AQ19" s="93"/>
      <c r="AR19" s="93"/>
    </row>
    <row r="20" spans="1:44" s="17" customFormat="1" ht="102.6" hidden="1">
      <c r="A20" s="14">
        <v>16</v>
      </c>
      <c r="B20" s="31" t="s">
        <v>261</v>
      </c>
      <c r="C20" s="31"/>
      <c r="D20" s="69" t="s">
        <v>194</v>
      </c>
      <c r="E20" s="69" t="s">
        <v>1418</v>
      </c>
      <c r="F20" s="69"/>
      <c r="G20" s="69" t="s">
        <v>263</v>
      </c>
      <c r="H20" s="69" t="s">
        <v>213</v>
      </c>
      <c r="I20" s="76"/>
      <c r="J20" s="69" t="s">
        <v>265</v>
      </c>
      <c r="K20" s="69" t="s">
        <v>266</v>
      </c>
      <c r="L20" s="69" t="s">
        <v>305</v>
      </c>
      <c r="M20" s="82" t="s">
        <v>213</v>
      </c>
      <c r="N20" s="82"/>
      <c r="O20" s="76"/>
      <c r="P20" s="76">
        <v>3</v>
      </c>
      <c r="Q20" s="76">
        <v>5</v>
      </c>
      <c r="R20" s="76">
        <v>5</v>
      </c>
      <c r="S20" s="76">
        <v>5</v>
      </c>
      <c r="T20" s="76">
        <v>1</v>
      </c>
      <c r="U20" s="76">
        <v>3</v>
      </c>
      <c r="V20" s="76">
        <v>5</v>
      </c>
      <c r="W20" s="76">
        <f t="shared" si="4"/>
        <v>405</v>
      </c>
      <c r="X20" s="76">
        <v>3</v>
      </c>
      <c r="Y20" s="76">
        <v>4</v>
      </c>
      <c r="Z20" s="76">
        <v>2</v>
      </c>
      <c r="AA20" s="76">
        <v>1</v>
      </c>
      <c r="AB20" s="76">
        <v>3</v>
      </c>
      <c r="AC20" s="76">
        <v>1</v>
      </c>
      <c r="AD20" s="76">
        <v>5</v>
      </c>
      <c r="AE20" s="76">
        <f t="shared" si="5"/>
        <v>285</v>
      </c>
      <c r="AF20" s="77"/>
      <c r="AG20" s="78">
        <f t="shared" si="0"/>
        <v>0</v>
      </c>
      <c r="AH20" s="79" t="str">
        <f t="shared" si="1"/>
        <v>Tania Castorena</v>
      </c>
      <c r="AI20" s="79" t="str">
        <f t="shared" si="2"/>
        <v>Adolfo Olmedo</v>
      </c>
      <c r="AJ20" s="79" t="str">
        <f t="shared" si="3"/>
        <v>N/A</v>
      </c>
      <c r="AK20" s="20" t="s">
        <v>1425</v>
      </c>
      <c r="AL20" s="20" t="s">
        <v>1170</v>
      </c>
      <c r="AM20" s="20" t="s">
        <v>268</v>
      </c>
      <c r="AN20" s="20" t="s">
        <v>1171</v>
      </c>
      <c r="AO20" s="83"/>
      <c r="AP20" s="83"/>
      <c r="AQ20" s="93"/>
      <c r="AR20" s="93"/>
    </row>
    <row r="21" spans="1:44" s="17" customFormat="1" ht="91.2" hidden="1">
      <c r="A21" s="14">
        <v>17</v>
      </c>
      <c r="B21" s="31" t="s">
        <v>1426</v>
      </c>
      <c r="C21" s="31"/>
      <c r="D21" s="69" t="s">
        <v>194</v>
      </c>
      <c r="E21" s="69" t="s">
        <v>1393</v>
      </c>
      <c r="F21" s="69"/>
      <c r="G21" s="69" t="s">
        <v>195</v>
      </c>
      <c r="H21" s="69" t="s">
        <v>213</v>
      </c>
      <c r="I21" s="76"/>
      <c r="J21" s="69" t="s">
        <v>373</v>
      </c>
      <c r="K21" s="69" t="s">
        <v>197</v>
      </c>
      <c r="L21" s="69" t="s">
        <v>620</v>
      </c>
      <c r="M21" s="82" t="s">
        <v>213</v>
      </c>
      <c r="N21" s="82"/>
      <c r="O21" s="76"/>
      <c r="P21" s="76">
        <v>3</v>
      </c>
      <c r="Q21" s="76">
        <v>5</v>
      </c>
      <c r="R21" s="76">
        <v>3</v>
      </c>
      <c r="S21" s="76">
        <v>5</v>
      </c>
      <c r="T21" s="76">
        <v>0</v>
      </c>
      <c r="U21" s="76">
        <v>5</v>
      </c>
      <c r="V21" s="76">
        <v>3</v>
      </c>
      <c r="W21" s="76">
        <f t="shared" si="4"/>
        <v>360</v>
      </c>
      <c r="X21" s="76">
        <v>4</v>
      </c>
      <c r="Y21" s="76">
        <v>4</v>
      </c>
      <c r="Z21" s="76">
        <v>1</v>
      </c>
      <c r="AA21" s="76">
        <v>3</v>
      </c>
      <c r="AB21" s="76">
        <v>3</v>
      </c>
      <c r="AC21" s="76">
        <v>3</v>
      </c>
      <c r="AD21" s="76">
        <v>5</v>
      </c>
      <c r="AE21" s="76">
        <f t="shared" si="5"/>
        <v>345</v>
      </c>
      <c r="AF21" s="77"/>
      <c r="AG21" s="78">
        <f t="shared" si="0"/>
        <v>0</v>
      </c>
      <c r="AH21" s="79" t="str">
        <f t="shared" si="1"/>
        <v>Ruben Gonzalez</v>
      </c>
      <c r="AI21" s="79" t="str">
        <f t="shared" si="2"/>
        <v>Cesar Paz</v>
      </c>
      <c r="AJ21" s="79" t="str">
        <f t="shared" si="3"/>
        <v>NA</v>
      </c>
      <c r="AK21" s="20" t="s">
        <v>1427</v>
      </c>
      <c r="AL21" s="20" t="s">
        <v>1092</v>
      </c>
      <c r="AM21" s="20" t="s">
        <v>375</v>
      </c>
      <c r="AN21" s="20" t="s">
        <v>1036</v>
      </c>
      <c r="AO21" s="83"/>
      <c r="AP21" s="83"/>
      <c r="AQ21" s="93"/>
      <c r="AR21" s="93"/>
    </row>
    <row r="22" spans="1:44" s="17" customFormat="1" ht="79.8" hidden="1">
      <c r="A22" s="14">
        <v>18</v>
      </c>
      <c r="B22" s="31" t="s">
        <v>191</v>
      </c>
      <c r="C22" s="31"/>
      <c r="D22" s="69" t="s">
        <v>194</v>
      </c>
      <c r="E22" s="69" t="s">
        <v>1393</v>
      </c>
      <c r="F22" s="69"/>
      <c r="G22" s="69" t="s">
        <v>195</v>
      </c>
      <c r="H22" s="69" t="s">
        <v>213</v>
      </c>
      <c r="I22" s="76"/>
      <c r="J22" s="69" t="s">
        <v>196</v>
      </c>
      <c r="K22" s="69" t="s">
        <v>197</v>
      </c>
      <c r="L22" s="69" t="s">
        <v>620</v>
      </c>
      <c r="M22" s="82" t="s">
        <v>121</v>
      </c>
      <c r="N22" s="82"/>
      <c r="O22" s="76"/>
      <c r="P22" s="76">
        <v>3</v>
      </c>
      <c r="Q22" s="76">
        <v>5</v>
      </c>
      <c r="R22" s="76">
        <v>3</v>
      </c>
      <c r="S22" s="76">
        <v>5</v>
      </c>
      <c r="T22" s="76">
        <v>3</v>
      </c>
      <c r="U22" s="76">
        <v>5</v>
      </c>
      <c r="V22" s="76">
        <v>3</v>
      </c>
      <c r="W22" s="76">
        <f t="shared" si="4"/>
        <v>405</v>
      </c>
      <c r="X22" s="76">
        <v>5</v>
      </c>
      <c r="Y22" s="76">
        <v>5</v>
      </c>
      <c r="Z22" s="76">
        <v>2</v>
      </c>
      <c r="AA22" s="76">
        <v>3</v>
      </c>
      <c r="AB22" s="76">
        <v>3</v>
      </c>
      <c r="AC22" s="76">
        <v>5</v>
      </c>
      <c r="AD22" s="76">
        <v>5</v>
      </c>
      <c r="AE22" s="76">
        <f t="shared" si="5"/>
        <v>420</v>
      </c>
      <c r="AF22" s="77"/>
      <c r="AG22" s="78">
        <f t="shared" si="0"/>
        <v>0</v>
      </c>
      <c r="AH22" s="79" t="str">
        <f t="shared" si="1"/>
        <v>Ana Treviño</v>
      </c>
      <c r="AI22" s="79" t="str">
        <f t="shared" si="2"/>
        <v>Cesar Paz</v>
      </c>
      <c r="AJ22" s="79" t="str">
        <f t="shared" si="3"/>
        <v>NA</v>
      </c>
      <c r="AK22" s="20" t="s">
        <v>1428</v>
      </c>
      <c r="AL22" s="20" t="s">
        <v>1161</v>
      </c>
      <c r="AM22" s="20" t="s">
        <v>200</v>
      </c>
      <c r="AN22" s="20" t="s">
        <v>1036</v>
      </c>
      <c r="AO22" s="83"/>
      <c r="AP22" s="83"/>
      <c r="AQ22" s="93"/>
      <c r="AR22" s="93"/>
    </row>
    <row r="23" spans="1:44" s="17" customFormat="1" ht="100.8" hidden="1">
      <c r="A23" s="64">
        <v>19</v>
      </c>
      <c r="B23" s="31" t="s">
        <v>358</v>
      </c>
      <c r="C23" s="31"/>
      <c r="D23" s="69" t="s">
        <v>114</v>
      </c>
      <c r="E23" s="69" t="s">
        <v>1429</v>
      </c>
      <c r="F23" s="75">
        <v>45292</v>
      </c>
      <c r="G23" s="69" t="s">
        <v>360</v>
      </c>
      <c r="H23" s="76"/>
      <c r="I23" s="69" t="s">
        <v>105</v>
      </c>
      <c r="J23" s="69" t="s">
        <v>203</v>
      </c>
      <c r="K23" s="69" t="s">
        <v>156</v>
      </c>
      <c r="L23" s="69" t="s">
        <v>620</v>
      </c>
      <c r="M23" s="88" t="s">
        <v>361</v>
      </c>
      <c r="N23" s="88" t="s">
        <v>96</v>
      </c>
      <c r="O23" s="94" t="s">
        <v>108</v>
      </c>
      <c r="P23" s="76">
        <v>5</v>
      </c>
      <c r="Q23" s="76">
        <v>5</v>
      </c>
      <c r="R23" s="76">
        <v>5</v>
      </c>
      <c r="S23" s="76">
        <v>5</v>
      </c>
      <c r="T23" s="76">
        <v>3</v>
      </c>
      <c r="U23" s="76">
        <v>5</v>
      </c>
      <c r="V23" s="76">
        <v>5</v>
      </c>
      <c r="W23" s="76">
        <f t="shared" si="4"/>
        <v>495</v>
      </c>
      <c r="X23" s="76">
        <v>3</v>
      </c>
      <c r="Y23" s="76">
        <v>5</v>
      </c>
      <c r="Z23" s="76"/>
      <c r="AA23" s="76"/>
      <c r="AB23" s="76"/>
      <c r="AC23" s="76"/>
      <c r="AD23" s="76"/>
      <c r="AE23" s="76">
        <f t="shared" si="5"/>
        <v>120</v>
      </c>
      <c r="AF23" s="77"/>
      <c r="AG23" s="78" t="str">
        <f t="shared" si="0"/>
        <v>Marco Pacheco</v>
      </c>
      <c r="AH23" s="79" t="str">
        <f t="shared" si="1"/>
        <v>Deyanira Blanco</v>
      </c>
      <c r="AI23" s="79" t="str">
        <f t="shared" si="2"/>
        <v>Carlos Arturo Rodriguez
Armando Ramos</v>
      </c>
      <c r="AJ23" s="79" t="str">
        <f t="shared" si="3"/>
        <v>NA</v>
      </c>
      <c r="AK23" s="20" t="s">
        <v>1430</v>
      </c>
      <c r="AL23" s="20" t="s">
        <v>1431</v>
      </c>
      <c r="AM23" s="88" t="s">
        <v>1174</v>
      </c>
      <c r="AN23" s="69" t="s">
        <v>130</v>
      </c>
      <c r="AO23" s="83"/>
      <c r="AP23" s="83"/>
      <c r="AQ23" s="95" t="s">
        <v>1432</v>
      </c>
      <c r="AR23" s="93"/>
    </row>
    <row r="24" spans="1:44" s="17" customFormat="1" ht="69" hidden="1">
      <c r="A24" s="14">
        <v>20</v>
      </c>
      <c r="B24" s="31" t="s">
        <v>509</v>
      </c>
      <c r="C24" s="31"/>
      <c r="D24" s="69" t="s">
        <v>114</v>
      </c>
      <c r="E24" s="69" t="s">
        <v>1393</v>
      </c>
      <c r="F24" s="69"/>
      <c r="G24" s="76" t="s">
        <v>116</v>
      </c>
      <c r="H24" s="76"/>
      <c r="I24" s="76"/>
      <c r="J24" s="88" t="s">
        <v>1433</v>
      </c>
      <c r="K24" s="69" t="s">
        <v>512</v>
      </c>
      <c r="L24" s="69" t="s">
        <v>620</v>
      </c>
      <c r="M24" s="82" t="s">
        <v>121</v>
      </c>
      <c r="N24" s="88" t="s">
        <v>96</v>
      </c>
      <c r="O24" s="82" t="s">
        <v>108</v>
      </c>
      <c r="P24" s="76"/>
      <c r="Q24" s="76"/>
      <c r="R24" s="76"/>
      <c r="S24" s="76"/>
      <c r="T24" s="76"/>
      <c r="U24" s="76"/>
      <c r="V24" s="76"/>
      <c r="W24" s="76">
        <f t="shared" si="4"/>
        <v>0</v>
      </c>
      <c r="X24" s="76"/>
      <c r="Y24" s="76"/>
      <c r="Z24" s="76"/>
      <c r="AA24" s="76"/>
      <c r="AB24" s="76"/>
      <c r="AC24" s="76"/>
      <c r="AD24" s="76"/>
      <c r="AE24" s="76">
        <f t="shared" si="5"/>
        <v>0</v>
      </c>
      <c r="AF24" s="77"/>
      <c r="AG24" s="78">
        <f t="shared" si="0"/>
        <v>0</v>
      </c>
      <c r="AH24" s="79" t="str">
        <f t="shared" si="1"/>
        <v>Pablo Vela / Ninfa / Deyanira Blanco (negocio)</v>
      </c>
      <c r="AI24" s="79" t="str">
        <f t="shared" si="2"/>
        <v>Juan Lopez
 Julio Olvera</v>
      </c>
      <c r="AJ24" s="79" t="str">
        <f t="shared" si="3"/>
        <v>NA</v>
      </c>
      <c r="AK24" s="20" t="s">
        <v>1434</v>
      </c>
      <c r="AL24" s="88" t="s">
        <v>1095</v>
      </c>
      <c r="AM24" s="69" t="s">
        <v>414</v>
      </c>
      <c r="AN24" s="69" t="s">
        <v>130</v>
      </c>
      <c r="AO24" s="83"/>
      <c r="AP24" s="83"/>
      <c r="AQ24" s="93"/>
      <c r="AR24" s="93"/>
    </row>
    <row r="25" spans="1:44" s="17" customFormat="1" ht="55.2" hidden="1">
      <c r="A25" s="14">
        <v>21</v>
      </c>
      <c r="B25" s="31" t="s">
        <v>113</v>
      </c>
      <c r="C25" s="31"/>
      <c r="D25" s="69" t="s">
        <v>114</v>
      </c>
      <c r="E25" s="69" t="s">
        <v>1393</v>
      </c>
      <c r="F25" s="69"/>
      <c r="G25" s="76"/>
      <c r="H25" s="76"/>
      <c r="I25" s="76" t="s">
        <v>117</v>
      </c>
      <c r="J25" s="69" t="s">
        <v>118</v>
      </c>
      <c r="K25" s="69" t="s">
        <v>119</v>
      </c>
      <c r="L25" s="69" t="s">
        <v>620</v>
      </c>
      <c r="M25" s="69" t="s">
        <v>121</v>
      </c>
      <c r="N25" s="69" t="s">
        <v>77</v>
      </c>
      <c r="O25" s="76"/>
      <c r="P25" s="76">
        <v>3</v>
      </c>
      <c r="Q25" s="76">
        <v>5</v>
      </c>
      <c r="R25" s="76">
        <v>5</v>
      </c>
      <c r="S25" s="76">
        <v>5</v>
      </c>
      <c r="T25" s="76">
        <v>5</v>
      </c>
      <c r="U25" s="76">
        <v>5</v>
      </c>
      <c r="V25" s="76">
        <v>3</v>
      </c>
      <c r="W25" s="76">
        <f t="shared" si="4"/>
        <v>465</v>
      </c>
      <c r="X25" s="76"/>
      <c r="Y25" s="76"/>
      <c r="Z25" s="76"/>
      <c r="AA25" s="76"/>
      <c r="AB25" s="76"/>
      <c r="AC25" s="76"/>
      <c r="AD25" s="76"/>
      <c r="AE25" s="76">
        <f t="shared" si="5"/>
        <v>0</v>
      </c>
      <c r="AF25" s="77"/>
      <c r="AG25" s="78" t="str">
        <f t="shared" si="0"/>
        <v>Alan Mendoza</v>
      </c>
      <c r="AH25" s="79" t="str">
        <f t="shared" si="1"/>
        <v>Nohemi Perez
Alan Mendoza</v>
      </c>
      <c r="AI25" s="79" t="str">
        <f t="shared" si="2"/>
        <v>Ruben Monterrubio</v>
      </c>
      <c r="AJ25" s="79" t="str">
        <f t="shared" si="3"/>
        <v>NA</v>
      </c>
      <c r="AK25" s="20" t="s">
        <v>1435</v>
      </c>
      <c r="AL25" s="20" t="s">
        <v>1052</v>
      </c>
      <c r="AM25" s="69" t="s">
        <v>414</v>
      </c>
      <c r="AN25" s="69" t="s">
        <v>82</v>
      </c>
      <c r="AO25" s="83"/>
      <c r="AP25" s="83"/>
      <c r="AQ25" s="93"/>
      <c r="AR25" s="93"/>
    </row>
    <row r="26" spans="1:44" s="17" customFormat="1" ht="96.6" hidden="1">
      <c r="A26" s="14">
        <v>22</v>
      </c>
      <c r="B26" s="31" t="s">
        <v>1436</v>
      </c>
      <c r="C26" s="31"/>
      <c r="D26" s="69" t="s">
        <v>114</v>
      </c>
      <c r="E26" s="69" t="s">
        <v>1393</v>
      </c>
      <c r="F26" s="69"/>
      <c r="G26" s="76"/>
      <c r="H26" s="76"/>
      <c r="I26" s="76"/>
      <c r="J26" s="69" t="s">
        <v>229</v>
      </c>
      <c r="K26" s="69" t="s">
        <v>1437</v>
      </c>
      <c r="L26" s="69" t="s">
        <v>620</v>
      </c>
      <c r="M26" s="82" t="s">
        <v>85</v>
      </c>
      <c r="N26" s="82"/>
      <c r="O26" s="76"/>
      <c r="P26" s="76"/>
      <c r="Q26" s="76"/>
      <c r="R26" s="76"/>
      <c r="S26" s="76"/>
      <c r="T26" s="76"/>
      <c r="U26" s="76"/>
      <c r="V26" s="76"/>
      <c r="W26" s="76">
        <f t="shared" si="4"/>
        <v>0</v>
      </c>
      <c r="X26" s="76"/>
      <c r="Y26" s="76"/>
      <c r="Z26" s="76"/>
      <c r="AA26" s="76"/>
      <c r="AB26" s="76"/>
      <c r="AC26" s="76"/>
      <c r="AD26" s="76"/>
      <c r="AE26" s="76">
        <f t="shared" si="5"/>
        <v>0</v>
      </c>
      <c r="AF26" s="77"/>
      <c r="AG26" s="78">
        <f t="shared" si="0"/>
        <v>0</v>
      </c>
      <c r="AH26" s="79" t="str">
        <f t="shared" si="1"/>
        <v>Mayela Ramirez</v>
      </c>
      <c r="AI26" s="79" t="str">
        <f t="shared" si="2"/>
        <v>Sergio Israel Rdz
Juan Romero
Ruben Monterrubio</v>
      </c>
      <c r="AJ26" s="79" t="str">
        <f t="shared" si="3"/>
        <v>NA</v>
      </c>
      <c r="AK26" s="20" t="s">
        <v>1438</v>
      </c>
      <c r="AL26" s="20" t="s">
        <v>1042</v>
      </c>
      <c r="AM26" s="69" t="s">
        <v>414</v>
      </c>
      <c r="AN26" s="69" t="s">
        <v>153</v>
      </c>
      <c r="AO26" s="83"/>
      <c r="AP26" s="83"/>
      <c r="AQ26" s="93"/>
      <c r="AR26" s="93"/>
    </row>
    <row r="27" spans="1:44" s="17" customFormat="1" ht="45.6" hidden="1">
      <c r="A27" s="14">
        <v>23</v>
      </c>
      <c r="B27" s="31" t="s">
        <v>1439</v>
      </c>
      <c r="C27" s="31"/>
      <c r="D27" s="69" t="s">
        <v>114</v>
      </c>
      <c r="E27" s="69" t="s">
        <v>1429</v>
      </c>
      <c r="F27" s="69"/>
      <c r="G27" s="76"/>
      <c r="H27" s="76"/>
      <c r="I27" s="76"/>
      <c r="J27" s="69" t="s">
        <v>138</v>
      </c>
      <c r="K27" s="69" t="s">
        <v>411</v>
      </c>
      <c r="L27" s="69" t="s">
        <v>620</v>
      </c>
      <c r="M27" s="82" t="s">
        <v>121</v>
      </c>
      <c r="N27" s="82"/>
      <c r="O27" s="76"/>
      <c r="P27" s="76"/>
      <c r="Q27" s="76"/>
      <c r="R27" s="76"/>
      <c r="S27" s="76"/>
      <c r="T27" s="76"/>
      <c r="U27" s="76"/>
      <c r="V27" s="76"/>
      <c r="W27" s="76">
        <f t="shared" si="4"/>
        <v>0</v>
      </c>
      <c r="X27" s="76"/>
      <c r="Y27" s="76"/>
      <c r="Z27" s="76"/>
      <c r="AA27" s="76"/>
      <c r="AB27" s="76"/>
      <c r="AC27" s="76"/>
      <c r="AD27" s="76"/>
      <c r="AE27" s="76">
        <f t="shared" si="5"/>
        <v>0</v>
      </c>
      <c r="AF27" s="77"/>
      <c r="AG27" s="78">
        <f t="shared" si="0"/>
        <v>0</v>
      </c>
      <c r="AH27" s="79" t="str">
        <f t="shared" si="1"/>
        <v>Pilar Arenas</v>
      </c>
      <c r="AI27" s="79" t="str">
        <f t="shared" si="2"/>
        <v xml:space="preserve">Yasmin Barragan </v>
      </c>
      <c r="AJ27" s="79" t="str">
        <f t="shared" si="3"/>
        <v>NA</v>
      </c>
      <c r="AK27" s="20" t="s">
        <v>1440</v>
      </c>
      <c r="AL27" s="20" t="s">
        <v>1042</v>
      </c>
      <c r="AM27" s="69" t="s">
        <v>414</v>
      </c>
      <c r="AN27" s="69" t="s">
        <v>130</v>
      </c>
      <c r="AO27" s="83"/>
      <c r="AP27" s="83"/>
      <c r="AQ27" s="93"/>
      <c r="AR27" s="93"/>
    </row>
    <row r="28" spans="1:44" s="17" customFormat="1" ht="55.2" hidden="1">
      <c r="A28" s="14">
        <v>24</v>
      </c>
      <c r="B28" s="31" t="s">
        <v>446</v>
      </c>
      <c r="C28" s="31"/>
      <c r="D28" s="69" t="s">
        <v>114</v>
      </c>
      <c r="E28" s="69" t="s">
        <v>1393</v>
      </c>
      <c r="F28" s="69"/>
      <c r="G28" s="76"/>
      <c r="H28" s="76"/>
      <c r="I28" s="76"/>
      <c r="J28" s="69" t="s">
        <v>229</v>
      </c>
      <c r="K28" s="69" t="s">
        <v>448</v>
      </c>
      <c r="L28" s="69" t="s">
        <v>620</v>
      </c>
      <c r="M28" s="82" t="s">
        <v>85</v>
      </c>
      <c r="N28" s="82"/>
      <c r="O28" s="76"/>
      <c r="P28" s="76"/>
      <c r="Q28" s="76"/>
      <c r="R28" s="76"/>
      <c r="S28" s="76"/>
      <c r="T28" s="76"/>
      <c r="U28" s="76"/>
      <c r="V28" s="76"/>
      <c r="W28" s="76">
        <f t="shared" si="4"/>
        <v>0</v>
      </c>
      <c r="X28" s="76"/>
      <c r="Y28" s="76"/>
      <c r="Z28" s="76"/>
      <c r="AA28" s="76"/>
      <c r="AB28" s="76"/>
      <c r="AC28" s="76"/>
      <c r="AD28" s="76"/>
      <c r="AE28" s="76">
        <f t="shared" si="5"/>
        <v>0</v>
      </c>
      <c r="AF28" s="77"/>
      <c r="AG28" s="78">
        <f t="shared" si="0"/>
        <v>0</v>
      </c>
      <c r="AH28" s="79" t="str">
        <f t="shared" si="1"/>
        <v>Mayela Ramirez</v>
      </c>
      <c r="AI28" s="79" t="str">
        <f t="shared" si="2"/>
        <v xml:space="preserve">Salvador Reyes / Juan Romero </v>
      </c>
      <c r="AJ28" s="79" t="str">
        <f t="shared" si="3"/>
        <v>NA</v>
      </c>
      <c r="AK28" s="20" t="s">
        <v>449</v>
      </c>
      <c r="AL28" s="20" t="s">
        <v>1042</v>
      </c>
      <c r="AM28" s="69" t="s">
        <v>490</v>
      </c>
      <c r="AN28" s="69" t="s">
        <v>130</v>
      </c>
      <c r="AO28" s="83"/>
      <c r="AP28" s="83"/>
      <c r="AQ28" s="93"/>
      <c r="AR28" s="93"/>
    </row>
    <row r="29" spans="1:44" s="17" customFormat="1" ht="55.2" hidden="1">
      <c r="A29" s="63">
        <v>25</v>
      </c>
      <c r="B29" s="31" t="s">
        <v>1441</v>
      </c>
      <c r="C29" s="31"/>
      <c r="D29" s="69" t="s">
        <v>114</v>
      </c>
      <c r="E29" s="69" t="s">
        <v>1393</v>
      </c>
      <c r="F29" s="69"/>
      <c r="G29" s="76" t="s">
        <v>227</v>
      </c>
      <c r="H29" s="76"/>
      <c r="I29" s="69" t="s">
        <v>105</v>
      </c>
      <c r="J29" s="69" t="s">
        <v>487</v>
      </c>
      <c r="K29" s="69" t="s">
        <v>488</v>
      </c>
      <c r="L29" s="88" t="s">
        <v>106</v>
      </c>
      <c r="M29" s="82" t="s">
        <v>121</v>
      </c>
      <c r="N29" s="88" t="s">
        <v>96</v>
      </c>
      <c r="O29" s="94" t="s">
        <v>108</v>
      </c>
      <c r="P29" s="76">
        <v>5</v>
      </c>
      <c r="Q29" s="76">
        <v>5</v>
      </c>
      <c r="R29" s="76">
        <v>3</v>
      </c>
      <c r="S29" s="76">
        <v>5</v>
      </c>
      <c r="T29" s="76">
        <v>5</v>
      </c>
      <c r="U29" s="76">
        <v>5</v>
      </c>
      <c r="V29" s="76">
        <v>5</v>
      </c>
      <c r="W29" s="76">
        <f t="shared" si="4"/>
        <v>495</v>
      </c>
      <c r="X29" s="76"/>
      <c r="Y29" s="76"/>
      <c r="Z29" s="76"/>
      <c r="AA29" s="76"/>
      <c r="AB29" s="76"/>
      <c r="AC29" s="76"/>
      <c r="AD29" s="76"/>
      <c r="AE29" s="76">
        <f t="shared" si="5"/>
        <v>0</v>
      </c>
      <c r="AF29" s="77"/>
      <c r="AG29" s="78" t="str">
        <f t="shared" si="0"/>
        <v>Marco Pacheco</v>
      </c>
      <c r="AH29" s="79" t="str">
        <f t="shared" si="1"/>
        <v xml:space="preserve">Deyanira Blanco </v>
      </c>
      <c r="AI29" s="79" t="str">
        <f t="shared" si="2"/>
        <v xml:space="preserve">Juan Romero </v>
      </c>
      <c r="AJ29" s="79" t="str">
        <f t="shared" si="3"/>
        <v>Jose Ramón Rodriguez</v>
      </c>
      <c r="AK29" s="20" t="s">
        <v>1031</v>
      </c>
      <c r="AL29" s="20" t="s">
        <v>1042</v>
      </c>
      <c r="AM29" s="69" t="s">
        <v>490</v>
      </c>
      <c r="AN29" s="69" t="s">
        <v>207</v>
      </c>
      <c r="AO29" s="83"/>
      <c r="AP29" s="83"/>
      <c r="AQ29" s="93"/>
      <c r="AR29" s="93"/>
    </row>
    <row r="30" spans="1:44" s="17" customFormat="1" ht="27.6" hidden="1">
      <c r="A30" s="14">
        <v>26</v>
      </c>
      <c r="B30" s="31" t="s">
        <v>1132</v>
      </c>
      <c r="C30" s="31"/>
      <c r="D30" s="69" t="s">
        <v>114</v>
      </c>
      <c r="E30" s="69" t="s">
        <v>1393</v>
      </c>
      <c r="F30" s="69"/>
      <c r="G30" s="76"/>
      <c r="H30" s="76"/>
      <c r="I30" s="76"/>
      <c r="J30" s="69" t="s">
        <v>1133</v>
      </c>
      <c r="K30" s="69" t="s">
        <v>266</v>
      </c>
      <c r="L30" s="69" t="s">
        <v>620</v>
      </c>
      <c r="M30" s="82" t="s">
        <v>85</v>
      </c>
      <c r="N30" s="82"/>
      <c r="O30" s="76"/>
      <c r="P30" s="76"/>
      <c r="Q30" s="76"/>
      <c r="R30" s="76"/>
      <c r="S30" s="76"/>
      <c r="T30" s="76"/>
      <c r="U30" s="76"/>
      <c r="V30" s="76"/>
      <c r="W30" s="76">
        <f t="shared" si="4"/>
        <v>0</v>
      </c>
      <c r="X30" s="76"/>
      <c r="Y30" s="76"/>
      <c r="Z30" s="76"/>
      <c r="AA30" s="76"/>
      <c r="AB30" s="76"/>
      <c r="AC30" s="76"/>
      <c r="AD30" s="76"/>
      <c r="AE30" s="76">
        <f t="shared" si="5"/>
        <v>0</v>
      </c>
      <c r="AF30" s="77"/>
      <c r="AG30" s="78">
        <f t="shared" si="0"/>
        <v>0</v>
      </c>
      <c r="AH30" s="79" t="str">
        <f t="shared" si="1"/>
        <v>Antonio Jurado</v>
      </c>
      <c r="AI30" s="79" t="str">
        <f t="shared" si="2"/>
        <v>Adolfo Olmedo</v>
      </c>
      <c r="AJ30" s="79" t="str">
        <f t="shared" si="3"/>
        <v>NA</v>
      </c>
      <c r="AK30" s="20" t="s">
        <v>1135</v>
      </c>
      <c r="AL30" s="20" t="s">
        <v>1136</v>
      </c>
      <c r="AM30" s="69" t="s">
        <v>414</v>
      </c>
      <c r="AN30" s="69" t="s">
        <v>153</v>
      </c>
      <c r="AO30" s="83"/>
      <c r="AP30" s="83"/>
      <c r="AQ30" s="93"/>
      <c r="AR30" s="93"/>
    </row>
    <row r="31" spans="1:44" s="17" customFormat="1" ht="84" hidden="1">
      <c r="A31" s="14">
        <v>27</v>
      </c>
      <c r="B31" s="31" t="s">
        <v>1442</v>
      </c>
      <c r="C31" s="31"/>
      <c r="D31" s="69" t="s">
        <v>114</v>
      </c>
      <c r="E31" s="69" t="s">
        <v>1393</v>
      </c>
      <c r="F31" s="69"/>
      <c r="G31" s="76"/>
      <c r="H31" s="76"/>
      <c r="I31" s="69" t="s">
        <v>521</v>
      </c>
      <c r="J31" s="69" t="s">
        <v>522</v>
      </c>
      <c r="K31" s="69" t="s">
        <v>411</v>
      </c>
      <c r="L31" s="69" t="s">
        <v>620</v>
      </c>
      <c r="M31" s="82" t="s">
        <v>107</v>
      </c>
      <c r="N31" s="82"/>
      <c r="O31" s="76"/>
      <c r="P31" s="76">
        <v>2</v>
      </c>
      <c r="Q31" s="76">
        <v>1</v>
      </c>
      <c r="R31" s="76">
        <v>1</v>
      </c>
      <c r="S31" s="76">
        <v>5</v>
      </c>
      <c r="T31" s="76">
        <v>1</v>
      </c>
      <c r="U31" s="76">
        <v>5</v>
      </c>
      <c r="V31" s="76">
        <v>3</v>
      </c>
      <c r="W31" s="76">
        <f t="shared" si="4"/>
        <v>270</v>
      </c>
      <c r="X31" s="76"/>
      <c r="Y31" s="76"/>
      <c r="Z31" s="76"/>
      <c r="AA31" s="76"/>
      <c r="AB31" s="76"/>
      <c r="AC31" s="76"/>
      <c r="AD31" s="76"/>
      <c r="AE31" s="76">
        <f t="shared" si="5"/>
        <v>0</v>
      </c>
      <c r="AF31" s="77"/>
      <c r="AG31" s="78" t="str">
        <f t="shared" si="0"/>
        <v>Alejandro Torres</v>
      </c>
      <c r="AH31" s="79" t="str">
        <f t="shared" si="1"/>
        <v xml:space="preserve">Abraham Ramos </v>
      </c>
      <c r="AI31" s="79" t="str">
        <f t="shared" si="2"/>
        <v xml:space="preserve">Yasmin Barragan </v>
      </c>
      <c r="AJ31" s="79" t="str">
        <f t="shared" si="3"/>
        <v>NA</v>
      </c>
      <c r="AK31" s="20" t="s">
        <v>1443</v>
      </c>
      <c r="AL31" s="20" t="s">
        <v>1042</v>
      </c>
      <c r="AM31" s="69" t="s">
        <v>414</v>
      </c>
      <c r="AN31" s="69" t="s">
        <v>130</v>
      </c>
      <c r="AO31" s="83"/>
      <c r="AP31" s="92" t="s">
        <v>1444</v>
      </c>
      <c r="AQ31" s="93"/>
      <c r="AR31" s="93"/>
    </row>
    <row r="32" spans="1:44" s="17" customFormat="1" ht="27.6" hidden="1">
      <c r="A32" s="14">
        <v>28</v>
      </c>
      <c r="B32" s="31" t="s">
        <v>1445</v>
      </c>
      <c r="C32" s="31"/>
      <c r="D32" s="69" t="s">
        <v>114</v>
      </c>
      <c r="E32" s="69" t="s">
        <v>1393</v>
      </c>
      <c r="F32" s="69"/>
      <c r="G32" s="76"/>
      <c r="H32" s="76"/>
      <c r="I32" s="76" t="s">
        <v>117</v>
      </c>
      <c r="J32" s="69" t="s">
        <v>1299</v>
      </c>
      <c r="K32" s="69" t="s">
        <v>212</v>
      </c>
      <c r="L32" s="69" t="s">
        <v>620</v>
      </c>
      <c r="M32" s="82" t="s">
        <v>76</v>
      </c>
      <c r="N32" s="82" t="s">
        <v>77</v>
      </c>
      <c r="O32" s="76"/>
      <c r="P32" s="76"/>
      <c r="Q32" s="76"/>
      <c r="R32" s="76"/>
      <c r="S32" s="76"/>
      <c r="T32" s="76"/>
      <c r="U32" s="76"/>
      <c r="V32" s="76"/>
      <c r="W32" s="76">
        <f t="shared" si="4"/>
        <v>0</v>
      </c>
      <c r="X32" s="76"/>
      <c r="Y32" s="76"/>
      <c r="Z32" s="76"/>
      <c r="AA32" s="76"/>
      <c r="AB32" s="76"/>
      <c r="AC32" s="76"/>
      <c r="AD32" s="76"/>
      <c r="AE32" s="76">
        <f t="shared" ref="AE32:AE44" si="6">(X32*$X$2)+(Y32*$Y$2)+(Z32*$Z$2)+(AA32*$AA$2)+(AB32*$AB$2)+(AC32*$AC$2)+(AD32*$AD$2)</f>
        <v>0</v>
      </c>
      <c r="AF32" s="77"/>
      <c r="AG32" s="78" t="str">
        <f t="shared" si="0"/>
        <v>Alan Mendoza</v>
      </c>
      <c r="AH32" s="79" t="str">
        <f t="shared" si="1"/>
        <v>Claudia Maldonado</v>
      </c>
      <c r="AI32" s="79" t="str">
        <f t="shared" si="2"/>
        <v>Christian Carrillo</v>
      </c>
      <c r="AJ32" s="79" t="str">
        <f t="shared" si="3"/>
        <v>NA</v>
      </c>
      <c r="AK32" s="20" t="s">
        <v>1446</v>
      </c>
      <c r="AL32" s="20" t="s">
        <v>1447</v>
      </c>
      <c r="AM32" s="69" t="s">
        <v>1448</v>
      </c>
      <c r="AN32" s="69" t="s">
        <v>130</v>
      </c>
      <c r="AO32" s="83"/>
      <c r="AP32" s="83"/>
      <c r="AQ32" s="93"/>
      <c r="AR32" s="93"/>
    </row>
    <row r="33" spans="1:45" s="17" customFormat="1" ht="57" hidden="1">
      <c r="A33" s="14">
        <v>29</v>
      </c>
      <c r="B33" s="31" t="s">
        <v>1449</v>
      </c>
      <c r="C33" s="31"/>
      <c r="D33" s="69" t="s">
        <v>114</v>
      </c>
      <c r="E33" s="69" t="s">
        <v>1429</v>
      </c>
      <c r="F33" s="75">
        <v>45292</v>
      </c>
      <c r="G33" s="69" t="s">
        <v>116</v>
      </c>
      <c r="H33" s="69" t="s">
        <v>305</v>
      </c>
      <c r="I33" s="69" t="s">
        <v>135</v>
      </c>
      <c r="J33" s="69" t="s">
        <v>150</v>
      </c>
      <c r="K33" s="69" t="s">
        <v>156</v>
      </c>
      <c r="L33" s="69" t="s">
        <v>106</v>
      </c>
      <c r="M33" s="69" t="s">
        <v>107</v>
      </c>
      <c r="N33" s="69" t="s">
        <v>96</v>
      </c>
      <c r="O33" s="69" t="s">
        <v>108</v>
      </c>
      <c r="P33" s="69">
        <v>3</v>
      </c>
      <c r="Q33" s="69">
        <v>1</v>
      </c>
      <c r="R33" s="69">
        <v>5</v>
      </c>
      <c r="S33" s="69">
        <v>5</v>
      </c>
      <c r="T33" s="69">
        <v>0</v>
      </c>
      <c r="U33" s="69">
        <v>5</v>
      </c>
      <c r="V33" s="69">
        <v>5</v>
      </c>
      <c r="W33" s="69">
        <f t="shared" si="4"/>
        <v>360</v>
      </c>
      <c r="X33" s="69"/>
      <c r="Y33" s="69"/>
      <c r="Z33" s="69"/>
      <c r="AA33" s="69"/>
      <c r="AB33" s="69"/>
      <c r="AC33" s="69"/>
      <c r="AD33" s="69"/>
      <c r="AE33" s="76">
        <f t="shared" si="6"/>
        <v>0</v>
      </c>
      <c r="AF33" s="69"/>
      <c r="AG33" s="69" t="str">
        <f t="shared" si="0"/>
        <v>Oscar Flores</v>
      </c>
      <c r="AH33" s="69" t="str">
        <f t="shared" si="1"/>
        <v>Marina Davila</v>
      </c>
      <c r="AI33" s="69" t="str">
        <f t="shared" si="2"/>
        <v>Carlos Arturo Rodriguez
Armando Ramos</v>
      </c>
      <c r="AJ33" s="69" t="str">
        <f t="shared" si="3"/>
        <v>Jose Ramón Rodriguez</v>
      </c>
      <c r="AK33" s="69" t="s">
        <v>1450</v>
      </c>
      <c r="AL33" s="94" t="s">
        <v>1451</v>
      </c>
      <c r="AM33" s="69" t="s">
        <v>1058</v>
      </c>
      <c r="AN33" s="69" t="s">
        <v>82</v>
      </c>
      <c r="AO33" s="95" t="s">
        <v>1059</v>
      </c>
      <c r="AP33" s="95" t="s">
        <v>1059</v>
      </c>
      <c r="AQ33" s="93" t="s">
        <v>1452</v>
      </c>
      <c r="AR33" s="93"/>
    </row>
    <row r="34" spans="1:45" s="41" customFormat="1" ht="34.200000000000003" hidden="1">
      <c r="A34" s="39">
        <v>30</v>
      </c>
      <c r="B34" s="96" t="s">
        <v>1453</v>
      </c>
      <c r="C34" s="96"/>
      <c r="D34" s="97" t="s">
        <v>69</v>
      </c>
      <c r="E34" s="97" t="s">
        <v>1393</v>
      </c>
      <c r="F34" s="98">
        <v>45597</v>
      </c>
      <c r="G34" s="97"/>
      <c r="H34" s="97" t="s">
        <v>78</v>
      </c>
      <c r="I34" s="97" t="s">
        <v>127</v>
      </c>
      <c r="J34" s="97" t="s">
        <v>97</v>
      </c>
      <c r="K34" s="97" t="s">
        <v>70</v>
      </c>
      <c r="L34" s="97" t="s">
        <v>106</v>
      </c>
      <c r="M34" s="97" t="s">
        <v>121</v>
      </c>
      <c r="N34" s="97"/>
      <c r="O34" s="97" t="s">
        <v>98</v>
      </c>
      <c r="P34" s="97">
        <v>5</v>
      </c>
      <c r="Q34" s="97">
        <v>5</v>
      </c>
      <c r="R34" s="97">
        <v>1</v>
      </c>
      <c r="S34" s="97">
        <v>5</v>
      </c>
      <c r="T34" s="97">
        <v>5</v>
      </c>
      <c r="U34" s="97">
        <v>1</v>
      </c>
      <c r="V34" s="97">
        <v>5</v>
      </c>
      <c r="W34" s="97">
        <f t="shared" si="4"/>
        <v>405</v>
      </c>
      <c r="X34" s="97"/>
      <c r="Y34" s="97"/>
      <c r="Z34" s="97"/>
      <c r="AA34" s="97"/>
      <c r="AB34" s="97"/>
      <c r="AC34" s="97"/>
      <c r="AD34" s="97"/>
      <c r="AE34" s="70">
        <f t="shared" si="6"/>
        <v>0</v>
      </c>
      <c r="AF34" s="97"/>
      <c r="AG34" s="97" t="str">
        <f t="shared" si="0"/>
        <v>Francisco Mata</v>
      </c>
      <c r="AH34" s="97" t="str">
        <f t="shared" si="1"/>
        <v>Manuel Lozoya</v>
      </c>
      <c r="AI34" s="97" t="str">
        <f t="shared" si="2"/>
        <v>TBD</v>
      </c>
      <c r="AJ34" s="97" t="str">
        <f t="shared" si="3"/>
        <v>Jose Ramón Rodriguez</v>
      </c>
      <c r="AK34" s="97"/>
      <c r="AL34" s="40" t="s">
        <v>1098</v>
      </c>
      <c r="AM34" s="70"/>
      <c r="AN34" s="70" t="s">
        <v>207</v>
      </c>
      <c r="AO34" s="70"/>
      <c r="AP34" s="70"/>
      <c r="AQ34" s="71"/>
      <c r="AR34" s="71"/>
    </row>
    <row r="35" spans="1:45" s="41" customFormat="1" ht="34.200000000000003" hidden="1">
      <c r="A35" s="39">
        <v>31</v>
      </c>
      <c r="B35" s="96" t="s">
        <v>1454</v>
      </c>
      <c r="C35" s="96"/>
      <c r="D35" s="97" t="s">
        <v>69</v>
      </c>
      <c r="E35" s="97" t="s">
        <v>1393</v>
      </c>
      <c r="F35" s="98">
        <v>45597</v>
      </c>
      <c r="G35" s="97"/>
      <c r="H35" s="97" t="s">
        <v>78</v>
      </c>
      <c r="I35" s="97" t="s">
        <v>127</v>
      </c>
      <c r="J35" s="97" t="s">
        <v>97</v>
      </c>
      <c r="K35" s="97" t="s">
        <v>70</v>
      </c>
      <c r="L35" s="97" t="s">
        <v>106</v>
      </c>
      <c r="M35" s="97" t="s">
        <v>121</v>
      </c>
      <c r="N35" s="97"/>
      <c r="O35" s="97" t="s">
        <v>98</v>
      </c>
      <c r="P35" s="97">
        <v>5</v>
      </c>
      <c r="Q35" s="97">
        <v>5</v>
      </c>
      <c r="R35" s="97">
        <v>1</v>
      </c>
      <c r="S35" s="97">
        <v>5</v>
      </c>
      <c r="T35" s="97">
        <v>3</v>
      </c>
      <c r="U35" s="97">
        <v>3</v>
      </c>
      <c r="V35" s="97">
        <v>5</v>
      </c>
      <c r="W35" s="97">
        <f t="shared" si="4"/>
        <v>405</v>
      </c>
      <c r="X35" s="97"/>
      <c r="Y35" s="97"/>
      <c r="Z35" s="97"/>
      <c r="AA35" s="97"/>
      <c r="AB35" s="97"/>
      <c r="AC35" s="97"/>
      <c r="AD35" s="97"/>
      <c r="AE35" s="70">
        <f t="shared" si="6"/>
        <v>0</v>
      </c>
      <c r="AF35" s="97"/>
      <c r="AG35" s="97" t="str">
        <f t="shared" si="0"/>
        <v>Francisco Mata</v>
      </c>
      <c r="AH35" s="97" t="str">
        <f t="shared" si="1"/>
        <v>Manuel Lozoya</v>
      </c>
      <c r="AI35" s="97" t="str">
        <f t="shared" si="2"/>
        <v>TBD</v>
      </c>
      <c r="AJ35" s="97" t="str">
        <f t="shared" si="3"/>
        <v>Jose Ramón Rodriguez</v>
      </c>
      <c r="AK35" s="97"/>
      <c r="AL35" s="40" t="s">
        <v>1098</v>
      </c>
      <c r="AM35" s="70"/>
      <c r="AN35" s="70" t="s">
        <v>207</v>
      </c>
      <c r="AO35" s="70"/>
      <c r="AP35" s="70"/>
      <c r="AQ35" s="71"/>
      <c r="AR35" s="71"/>
    </row>
    <row r="36" spans="1:45" s="41" customFormat="1" ht="34.200000000000003" hidden="1">
      <c r="A36" s="39">
        <v>32</v>
      </c>
      <c r="B36" s="96" t="s">
        <v>101</v>
      </c>
      <c r="C36" s="99" t="s">
        <v>96</v>
      </c>
      <c r="D36" s="97" t="s">
        <v>69</v>
      </c>
      <c r="E36" s="97" t="s">
        <v>1393</v>
      </c>
      <c r="F36" s="98">
        <v>45597</v>
      </c>
      <c r="G36" s="97"/>
      <c r="H36" s="97" t="s">
        <v>78</v>
      </c>
      <c r="I36" s="97" t="s">
        <v>105</v>
      </c>
      <c r="J36" s="97" t="s">
        <v>97</v>
      </c>
      <c r="K36" s="97" t="s">
        <v>70</v>
      </c>
      <c r="L36" s="97" t="s">
        <v>106</v>
      </c>
      <c r="M36" s="97" t="s">
        <v>107</v>
      </c>
      <c r="N36" s="97"/>
      <c r="O36" s="97" t="s">
        <v>108</v>
      </c>
      <c r="P36" s="97">
        <v>3</v>
      </c>
      <c r="Q36" s="97">
        <v>5</v>
      </c>
      <c r="R36" s="97">
        <v>2</v>
      </c>
      <c r="S36" s="97">
        <v>3</v>
      </c>
      <c r="T36" s="97">
        <v>3</v>
      </c>
      <c r="U36" s="97">
        <v>3</v>
      </c>
      <c r="V36" s="97">
        <v>5</v>
      </c>
      <c r="W36" s="97">
        <f t="shared" si="4"/>
        <v>360</v>
      </c>
      <c r="X36" s="97"/>
      <c r="Y36" s="97"/>
      <c r="Z36" s="97"/>
      <c r="AA36" s="97"/>
      <c r="AB36" s="97"/>
      <c r="AC36" s="97"/>
      <c r="AD36" s="97"/>
      <c r="AE36" s="70">
        <f t="shared" si="6"/>
        <v>0</v>
      </c>
      <c r="AF36" s="97"/>
      <c r="AG36" s="97" t="str">
        <f t="shared" si="0"/>
        <v>Marco Pacheco</v>
      </c>
      <c r="AH36" s="97" t="str">
        <f t="shared" si="1"/>
        <v>Manuel Lozoya</v>
      </c>
      <c r="AI36" s="97" t="str">
        <f t="shared" si="2"/>
        <v>TBD</v>
      </c>
      <c r="AJ36" s="97" t="str">
        <f t="shared" si="3"/>
        <v>Jose Ramón Rodriguez</v>
      </c>
      <c r="AK36" s="97"/>
      <c r="AL36" s="40" t="s">
        <v>1098</v>
      </c>
      <c r="AM36" s="70"/>
      <c r="AN36" s="70" t="s">
        <v>207</v>
      </c>
      <c r="AO36" s="70"/>
      <c r="AP36" s="70"/>
      <c r="AQ36" s="71"/>
      <c r="AR36" s="71"/>
    </row>
    <row r="37" spans="1:45" s="41" customFormat="1" ht="57.6" hidden="1">
      <c r="A37" s="64">
        <v>33</v>
      </c>
      <c r="B37" s="96" t="s">
        <v>201</v>
      </c>
      <c r="C37" s="96" t="s">
        <v>96</v>
      </c>
      <c r="D37" s="97" t="s">
        <v>114</v>
      </c>
      <c r="E37" s="97" t="s">
        <v>1393</v>
      </c>
      <c r="F37" s="75">
        <v>45602</v>
      </c>
      <c r="G37" s="97" t="s">
        <v>195</v>
      </c>
      <c r="H37" s="97" t="s">
        <v>150</v>
      </c>
      <c r="I37" s="97" t="s">
        <v>105</v>
      </c>
      <c r="J37" s="97" t="s">
        <v>203</v>
      </c>
      <c r="K37" s="97" t="s">
        <v>70</v>
      </c>
      <c r="L37" s="97" t="s">
        <v>106</v>
      </c>
      <c r="M37" s="97" t="s">
        <v>107</v>
      </c>
      <c r="N37" s="88" t="s">
        <v>96</v>
      </c>
      <c r="O37" s="97" t="s">
        <v>108</v>
      </c>
      <c r="P37" s="97">
        <v>3</v>
      </c>
      <c r="Q37" s="97">
        <v>5</v>
      </c>
      <c r="R37" s="97">
        <v>2</v>
      </c>
      <c r="S37" s="97">
        <v>3</v>
      </c>
      <c r="T37" s="97">
        <v>1</v>
      </c>
      <c r="U37" s="97">
        <v>5</v>
      </c>
      <c r="V37" s="97">
        <v>3</v>
      </c>
      <c r="W37" s="97">
        <f t="shared" si="4"/>
        <v>330</v>
      </c>
      <c r="X37" s="97"/>
      <c r="Y37" s="97"/>
      <c r="Z37" s="97"/>
      <c r="AA37" s="97"/>
      <c r="AB37" s="97"/>
      <c r="AC37" s="97"/>
      <c r="AD37" s="97"/>
      <c r="AE37" s="70">
        <f t="shared" si="6"/>
        <v>0</v>
      </c>
      <c r="AF37" s="97"/>
      <c r="AG37" s="97" t="str">
        <f t="shared" si="0"/>
        <v>Marco Pacheco</v>
      </c>
      <c r="AH37" s="97" t="str">
        <f t="shared" si="1"/>
        <v>Deyanira Blanco</v>
      </c>
      <c r="AI37" s="97" t="str">
        <f t="shared" si="2"/>
        <v>TBD</v>
      </c>
      <c r="AJ37" s="97" t="str">
        <f t="shared" si="3"/>
        <v>Jose Ramón Rodriguez</v>
      </c>
      <c r="AK37" s="97"/>
      <c r="AL37" s="40" t="s">
        <v>1098</v>
      </c>
      <c r="AM37" s="70"/>
      <c r="AN37" s="70" t="s">
        <v>207</v>
      </c>
      <c r="AO37" s="70"/>
      <c r="AP37" s="70"/>
      <c r="AQ37" s="100" t="s">
        <v>1455</v>
      </c>
      <c r="AR37" s="71"/>
    </row>
    <row r="38" spans="1:45" s="42" customFormat="1" ht="187.2" hidden="1">
      <c r="A38" s="39">
        <v>34</v>
      </c>
      <c r="B38" s="99" t="s">
        <v>1456</v>
      </c>
      <c r="C38" s="99" t="s">
        <v>96</v>
      </c>
      <c r="D38" s="97" t="s">
        <v>69</v>
      </c>
      <c r="E38" s="97" t="s">
        <v>1393</v>
      </c>
      <c r="F38" s="98">
        <v>45607</v>
      </c>
      <c r="G38" s="97" t="s">
        <v>263</v>
      </c>
      <c r="H38" s="97" t="s">
        <v>429</v>
      </c>
      <c r="I38" s="97" t="s">
        <v>127</v>
      </c>
      <c r="J38" s="97" t="s">
        <v>97</v>
      </c>
      <c r="K38" s="97" t="s">
        <v>97</v>
      </c>
      <c r="L38" s="97" t="s">
        <v>106</v>
      </c>
      <c r="M38" s="97" t="s">
        <v>137</v>
      </c>
      <c r="N38" s="97"/>
      <c r="O38" s="97" t="s">
        <v>430</v>
      </c>
      <c r="P38" s="70">
        <v>4</v>
      </c>
      <c r="Q38" s="70">
        <v>1</v>
      </c>
      <c r="R38" s="70">
        <v>5</v>
      </c>
      <c r="S38" s="70">
        <v>5</v>
      </c>
      <c r="T38" s="70">
        <v>5</v>
      </c>
      <c r="U38" s="70">
        <v>5</v>
      </c>
      <c r="V38" s="70">
        <v>5</v>
      </c>
      <c r="W38" s="70">
        <f>(P38*$P$2)+(Q38*$Q$2)+(R38*$R$2)+(S38*$S$2)+(T38*$T$2)+(U38*$U$2)+(V38*$V$2)</f>
        <v>450</v>
      </c>
      <c r="X38" s="70"/>
      <c r="Y38" s="70"/>
      <c r="Z38" s="70"/>
      <c r="AA38" s="70"/>
      <c r="AB38" s="70"/>
      <c r="AC38" s="70"/>
      <c r="AD38" s="70"/>
      <c r="AE38" s="70">
        <f t="shared" si="6"/>
        <v>0</v>
      </c>
      <c r="AF38" s="97"/>
      <c r="AG38" s="97" t="str">
        <f t="shared" si="0"/>
        <v>Francisco Mata</v>
      </c>
      <c r="AH38" s="97" t="str">
        <f t="shared" si="1"/>
        <v>Manuel Lozoya</v>
      </c>
      <c r="AI38" s="97" t="str">
        <f t="shared" si="2"/>
        <v>Manuel Lozoya</v>
      </c>
      <c r="AJ38" s="97" t="str">
        <f t="shared" si="3"/>
        <v>Jose Ramón Rodriguez</v>
      </c>
      <c r="AK38" s="97"/>
      <c r="AL38" s="40" t="s">
        <v>1098</v>
      </c>
      <c r="AM38" s="70"/>
      <c r="AN38" s="70" t="s">
        <v>207</v>
      </c>
      <c r="AO38" s="101" t="s">
        <v>1100</v>
      </c>
      <c r="AP38" s="101" t="s">
        <v>1100</v>
      </c>
      <c r="AQ38" s="71"/>
      <c r="AR38" s="71"/>
    </row>
    <row r="39" spans="1:45" s="41" customFormat="1" ht="57.6" hidden="1">
      <c r="A39" s="39">
        <v>35</v>
      </c>
      <c r="B39" s="99" t="s">
        <v>1457</v>
      </c>
      <c r="C39" s="99"/>
      <c r="D39" s="70"/>
      <c r="E39" s="70" t="s">
        <v>1393</v>
      </c>
      <c r="F39" s="102">
        <v>45536</v>
      </c>
      <c r="G39" s="70" t="s">
        <v>90</v>
      </c>
      <c r="H39" s="70" t="s">
        <v>134</v>
      </c>
      <c r="I39" s="70" t="s">
        <v>135</v>
      </c>
      <c r="J39" s="70" t="s">
        <v>135</v>
      </c>
      <c r="K39" s="70" t="s">
        <v>136</v>
      </c>
      <c r="L39" s="70" t="s">
        <v>106</v>
      </c>
      <c r="M39" s="70" t="s">
        <v>137</v>
      </c>
      <c r="N39" s="70" t="s">
        <v>96</v>
      </c>
      <c r="O39" s="70" t="s">
        <v>108</v>
      </c>
      <c r="P39" s="70">
        <v>5</v>
      </c>
      <c r="Q39" s="70">
        <v>1</v>
      </c>
      <c r="R39" s="70">
        <v>2</v>
      </c>
      <c r="S39" s="70">
        <v>5</v>
      </c>
      <c r="T39" s="70">
        <v>3</v>
      </c>
      <c r="U39" s="70">
        <v>5</v>
      </c>
      <c r="V39" s="70">
        <v>3</v>
      </c>
      <c r="W39" s="70">
        <f t="shared" si="4"/>
        <v>360</v>
      </c>
      <c r="X39" s="70"/>
      <c r="Y39" s="70"/>
      <c r="Z39" s="70"/>
      <c r="AA39" s="70"/>
      <c r="AB39" s="70"/>
      <c r="AC39" s="70"/>
      <c r="AD39" s="70"/>
      <c r="AE39" s="70">
        <f t="shared" si="6"/>
        <v>0</v>
      </c>
      <c r="AF39" s="71"/>
      <c r="AG39" s="103" t="str">
        <f t="shared" si="0"/>
        <v>Oscar Flores</v>
      </c>
      <c r="AH39" s="104" t="str">
        <f t="shared" si="1"/>
        <v>Oscar Flores</v>
      </c>
      <c r="AI39" s="104" t="str">
        <f t="shared" si="2"/>
        <v>Gerardo Moya</v>
      </c>
      <c r="AJ39" s="104" t="str">
        <f t="shared" si="3"/>
        <v>Jose Ramón Rodriguez</v>
      </c>
      <c r="AK39" s="100" t="s">
        <v>1458</v>
      </c>
      <c r="AL39" s="71" t="s">
        <v>1459</v>
      </c>
      <c r="AM39" s="71" t="s">
        <v>142</v>
      </c>
      <c r="AN39" s="71" t="s">
        <v>82</v>
      </c>
      <c r="AO39" s="71" t="s">
        <v>1460</v>
      </c>
      <c r="AP39" s="71"/>
      <c r="AQ39" s="71"/>
      <c r="AR39" s="71"/>
    </row>
    <row r="40" spans="1:45" s="41" customFormat="1" ht="72" hidden="1">
      <c r="A40" s="39">
        <v>36</v>
      </c>
      <c r="B40" s="99" t="s">
        <v>1204</v>
      </c>
      <c r="C40" s="99"/>
      <c r="D40" s="70"/>
      <c r="E40" s="70" t="s">
        <v>1393</v>
      </c>
      <c r="F40" s="70"/>
      <c r="G40" s="70"/>
      <c r="H40" s="70" t="s">
        <v>94</v>
      </c>
      <c r="I40" s="70" t="s">
        <v>135</v>
      </c>
      <c r="J40" s="70" t="s">
        <v>135</v>
      </c>
      <c r="K40" s="70" t="s">
        <v>94</v>
      </c>
      <c r="L40" s="70" t="s">
        <v>106</v>
      </c>
      <c r="M40" s="70"/>
      <c r="N40" s="70" t="s">
        <v>96</v>
      </c>
      <c r="O40" s="70" t="s">
        <v>108</v>
      </c>
      <c r="P40" s="70">
        <v>3</v>
      </c>
      <c r="Q40" s="70">
        <v>1</v>
      </c>
      <c r="R40" s="70">
        <v>1</v>
      </c>
      <c r="S40" s="70">
        <v>5</v>
      </c>
      <c r="T40" s="70">
        <v>0</v>
      </c>
      <c r="U40" s="70">
        <v>5</v>
      </c>
      <c r="V40" s="70">
        <v>3</v>
      </c>
      <c r="W40" s="70">
        <f t="shared" si="4"/>
        <v>270</v>
      </c>
      <c r="X40" s="70"/>
      <c r="Y40" s="70"/>
      <c r="Z40" s="70"/>
      <c r="AA40" s="70"/>
      <c r="AB40" s="70"/>
      <c r="AC40" s="70"/>
      <c r="AD40" s="70"/>
      <c r="AE40" s="70">
        <f t="shared" si="6"/>
        <v>0</v>
      </c>
      <c r="AF40" s="71"/>
      <c r="AG40" s="103" t="str">
        <f t="shared" si="0"/>
        <v>Oscar Flores</v>
      </c>
      <c r="AH40" s="104" t="str">
        <f t="shared" si="1"/>
        <v>Oscar Flores</v>
      </c>
      <c r="AI40" s="104" t="str">
        <f t="shared" si="2"/>
        <v>Aldo Maldonado</v>
      </c>
      <c r="AJ40" s="104" t="str">
        <f t="shared" si="3"/>
        <v>Jose Ramón Rodriguez</v>
      </c>
      <c r="AK40" s="100" t="s">
        <v>1205</v>
      </c>
      <c r="AL40" s="71" t="s">
        <v>1461</v>
      </c>
      <c r="AM40" s="71" t="s">
        <v>422</v>
      </c>
      <c r="AN40" s="71" t="s">
        <v>1066</v>
      </c>
      <c r="AO40" s="71" t="s">
        <v>1207</v>
      </c>
      <c r="AP40" s="71"/>
      <c r="AQ40" s="71"/>
      <c r="AR40" s="71"/>
    </row>
    <row r="41" spans="1:45" s="41" customFormat="1" ht="55.2" hidden="1">
      <c r="A41" s="39">
        <v>37</v>
      </c>
      <c r="B41" s="99" t="s">
        <v>1462</v>
      </c>
      <c r="C41" s="99"/>
      <c r="D41" s="70"/>
      <c r="E41" s="70" t="s">
        <v>1393</v>
      </c>
      <c r="F41" s="70" t="s">
        <v>70</v>
      </c>
      <c r="G41" s="70"/>
      <c r="H41" s="70" t="s">
        <v>70</v>
      </c>
      <c r="I41" s="70" t="s">
        <v>135</v>
      </c>
      <c r="J41" s="70" t="s">
        <v>135</v>
      </c>
      <c r="K41" s="70" t="s">
        <v>70</v>
      </c>
      <c r="L41" s="70" t="s">
        <v>106</v>
      </c>
      <c r="M41" s="70"/>
      <c r="N41" s="70" t="s">
        <v>96</v>
      </c>
      <c r="O41" s="70" t="s">
        <v>108</v>
      </c>
      <c r="P41" s="70">
        <v>3</v>
      </c>
      <c r="Q41" s="70">
        <v>1</v>
      </c>
      <c r="R41" s="70">
        <v>1</v>
      </c>
      <c r="S41" s="70">
        <v>3</v>
      </c>
      <c r="T41" s="70">
        <v>0</v>
      </c>
      <c r="U41" s="70">
        <v>5</v>
      </c>
      <c r="V41" s="70">
        <v>3</v>
      </c>
      <c r="W41" s="70">
        <f t="shared" si="4"/>
        <v>240</v>
      </c>
      <c r="X41" s="70"/>
      <c r="Y41" s="70"/>
      <c r="Z41" s="70"/>
      <c r="AA41" s="70"/>
      <c r="AB41" s="70"/>
      <c r="AC41" s="70"/>
      <c r="AD41" s="70"/>
      <c r="AE41" s="70">
        <f t="shared" si="6"/>
        <v>0</v>
      </c>
      <c r="AF41" s="71"/>
      <c r="AG41" s="103" t="str">
        <f t="shared" si="0"/>
        <v>Oscar Flores</v>
      </c>
      <c r="AH41" s="104" t="str">
        <f t="shared" si="1"/>
        <v>Oscar Flores</v>
      </c>
      <c r="AI41" s="104" t="str">
        <f t="shared" si="2"/>
        <v>TBD</v>
      </c>
      <c r="AJ41" s="104" t="str">
        <f t="shared" si="3"/>
        <v>Jose Ramón Rodriguez</v>
      </c>
      <c r="AK41" s="71"/>
      <c r="AL41" s="71"/>
      <c r="AM41" s="71"/>
      <c r="AN41" s="71"/>
      <c r="AO41" s="71"/>
      <c r="AP41" s="71"/>
      <c r="AQ41" s="71"/>
      <c r="AR41" s="71"/>
    </row>
    <row r="42" spans="1:45" s="41" customFormat="1" ht="55.2" hidden="1">
      <c r="A42" s="57">
        <v>38</v>
      </c>
      <c r="B42" s="99" t="s">
        <v>1463</v>
      </c>
      <c r="C42" s="99"/>
      <c r="D42" s="70"/>
      <c r="E42" s="70" t="s">
        <v>1393</v>
      </c>
      <c r="F42" s="70"/>
      <c r="G42" s="70"/>
      <c r="H42" s="70"/>
      <c r="I42" s="70" t="s">
        <v>135</v>
      </c>
      <c r="J42" s="70" t="s">
        <v>135</v>
      </c>
      <c r="K42" s="70"/>
      <c r="L42" s="70" t="s">
        <v>106</v>
      </c>
      <c r="M42" s="70"/>
      <c r="N42" s="70"/>
      <c r="O42" s="70" t="s">
        <v>1464</v>
      </c>
      <c r="P42" s="70">
        <v>3</v>
      </c>
      <c r="Q42" s="70">
        <v>1</v>
      </c>
      <c r="R42" s="70">
        <v>1</v>
      </c>
      <c r="S42" s="70">
        <v>3</v>
      </c>
      <c r="T42" s="70">
        <v>0</v>
      </c>
      <c r="U42" s="70">
        <v>5</v>
      </c>
      <c r="V42" s="70">
        <v>3</v>
      </c>
      <c r="W42" s="70">
        <f t="shared" si="4"/>
        <v>240</v>
      </c>
      <c r="X42" s="70"/>
      <c r="Y42" s="70"/>
      <c r="Z42" s="70"/>
      <c r="AA42" s="70"/>
      <c r="AB42" s="70"/>
      <c r="AC42" s="70"/>
      <c r="AD42" s="70"/>
      <c r="AE42" s="70">
        <f t="shared" si="6"/>
        <v>0</v>
      </c>
      <c r="AF42" s="71"/>
      <c r="AG42" s="103" t="str">
        <f t="shared" si="0"/>
        <v>Oscar Flores</v>
      </c>
      <c r="AH42" s="104" t="str">
        <f t="shared" si="1"/>
        <v>Oscar Flores</v>
      </c>
      <c r="AI42" s="104">
        <f t="shared" si="2"/>
        <v>0</v>
      </c>
      <c r="AJ42" s="104" t="str">
        <f t="shared" si="3"/>
        <v>Jose Ramón Rodriguez</v>
      </c>
      <c r="AK42" s="71" t="s">
        <v>1106</v>
      </c>
      <c r="AL42" s="105">
        <v>45658</v>
      </c>
      <c r="AM42" s="71" t="s">
        <v>364</v>
      </c>
      <c r="AN42" s="71" t="s">
        <v>207</v>
      </c>
      <c r="AO42" s="71" t="s">
        <v>1108</v>
      </c>
      <c r="AP42" s="71"/>
      <c r="AQ42" s="71"/>
      <c r="AR42" s="71"/>
    </row>
    <row r="43" spans="1:45" s="41" customFormat="1" ht="55.2" hidden="1">
      <c r="A43" s="39">
        <v>39</v>
      </c>
      <c r="B43" s="99" t="s">
        <v>1109</v>
      </c>
      <c r="C43" s="99"/>
      <c r="D43" s="70"/>
      <c r="E43" s="70" t="s">
        <v>1393</v>
      </c>
      <c r="F43" s="70"/>
      <c r="G43" s="106"/>
      <c r="H43" s="70" t="s">
        <v>150</v>
      </c>
      <c r="I43" s="70" t="s">
        <v>135</v>
      </c>
      <c r="J43" s="70" t="s">
        <v>135</v>
      </c>
      <c r="K43" s="70" t="s">
        <v>150</v>
      </c>
      <c r="L43" s="70" t="s">
        <v>106</v>
      </c>
      <c r="M43" s="70"/>
      <c r="N43" s="70"/>
      <c r="O43" s="70"/>
      <c r="P43" s="70">
        <v>3</v>
      </c>
      <c r="Q43" s="70">
        <v>1</v>
      </c>
      <c r="R43" s="70">
        <v>1</v>
      </c>
      <c r="S43" s="70"/>
      <c r="T43" s="70">
        <v>3</v>
      </c>
      <c r="U43" s="70">
        <v>5</v>
      </c>
      <c r="V43" s="70">
        <v>3</v>
      </c>
      <c r="W43" s="70">
        <f t="shared" si="4"/>
        <v>240</v>
      </c>
      <c r="X43" s="70"/>
      <c r="Y43" s="70"/>
      <c r="Z43" s="70"/>
      <c r="AA43" s="70"/>
      <c r="AB43" s="70"/>
      <c r="AC43" s="70"/>
      <c r="AD43" s="70"/>
      <c r="AE43" s="70">
        <f t="shared" si="6"/>
        <v>0</v>
      </c>
      <c r="AF43" s="71"/>
      <c r="AG43" s="103" t="str">
        <f t="shared" si="0"/>
        <v>Oscar Flores</v>
      </c>
      <c r="AH43" s="104" t="str">
        <f t="shared" si="1"/>
        <v>Oscar Flores</v>
      </c>
      <c r="AI43" s="104" t="str">
        <f t="shared" si="2"/>
        <v>Marina Davila</v>
      </c>
      <c r="AJ43" s="104" t="str">
        <f t="shared" si="3"/>
        <v>Jose Ramón Rodriguez</v>
      </c>
      <c r="AK43" s="100" t="s">
        <v>1110</v>
      </c>
      <c r="AL43" s="71" t="s">
        <v>1114</v>
      </c>
      <c r="AM43" s="71" t="s">
        <v>1112</v>
      </c>
      <c r="AN43" s="71" t="s">
        <v>207</v>
      </c>
      <c r="AO43" s="71" t="s">
        <v>1108</v>
      </c>
      <c r="AP43" s="71"/>
      <c r="AQ43" s="71"/>
      <c r="AR43" s="71"/>
    </row>
    <row r="44" spans="1:45" s="41" customFormat="1" ht="55.2" hidden="1">
      <c r="A44" s="39">
        <v>40</v>
      </c>
      <c r="B44" s="99" t="s">
        <v>1465</v>
      </c>
      <c r="C44" s="99"/>
      <c r="D44" s="70"/>
      <c r="E44" s="70" t="s">
        <v>1393</v>
      </c>
      <c r="F44" s="70"/>
      <c r="G44" s="106"/>
      <c r="H44" s="70" t="s">
        <v>150</v>
      </c>
      <c r="I44" s="70" t="s">
        <v>135</v>
      </c>
      <c r="J44" s="70" t="s">
        <v>135</v>
      </c>
      <c r="K44" s="70" t="s">
        <v>150</v>
      </c>
      <c r="L44" s="70" t="s">
        <v>106</v>
      </c>
      <c r="M44" s="70"/>
      <c r="N44" s="70"/>
      <c r="O44" s="70"/>
      <c r="P44" s="70">
        <v>3</v>
      </c>
      <c r="Q44" s="70">
        <v>1</v>
      </c>
      <c r="R44" s="70">
        <v>1</v>
      </c>
      <c r="S44" s="70"/>
      <c r="T44" s="70">
        <v>0</v>
      </c>
      <c r="U44" s="70">
        <v>5</v>
      </c>
      <c r="V44" s="70">
        <v>3</v>
      </c>
      <c r="W44" s="70">
        <f t="shared" si="4"/>
        <v>195</v>
      </c>
      <c r="X44" s="70"/>
      <c r="Y44" s="70"/>
      <c r="Z44" s="70"/>
      <c r="AA44" s="70"/>
      <c r="AB44" s="70"/>
      <c r="AC44" s="70"/>
      <c r="AD44" s="70"/>
      <c r="AE44" s="70">
        <f t="shared" si="6"/>
        <v>0</v>
      </c>
      <c r="AF44" s="71"/>
      <c r="AG44" s="103" t="str">
        <f t="shared" si="0"/>
        <v>Oscar Flores</v>
      </c>
      <c r="AH44" s="104" t="str">
        <f t="shared" si="1"/>
        <v>Oscar Flores</v>
      </c>
      <c r="AI44" s="104" t="str">
        <f t="shared" si="2"/>
        <v>Marina Davila</v>
      </c>
      <c r="AJ44" s="104" t="str">
        <f t="shared" si="3"/>
        <v>Jose Ramón Rodriguez</v>
      </c>
      <c r="AK44" s="71" t="s">
        <v>1113</v>
      </c>
      <c r="AL44" s="71" t="s">
        <v>1114</v>
      </c>
      <c r="AM44" s="71" t="s">
        <v>364</v>
      </c>
      <c r="AN44" s="71" t="s">
        <v>207</v>
      </c>
      <c r="AO44" s="71"/>
      <c r="AP44" s="71"/>
      <c r="AQ44" s="71"/>
      <c r="AR44" s="71"/>
    </row>
    <row r="45" spans="1:45" s="48" customFormat="1" ht="182.4" hidden="1">
      <c r="A45" s="45">
        <v>41</v>
      </c>
      <c r="B45" s="107" t="s">
        <v>66</v>
      </c>
      <c r="C45" s="107"/>
      <c r="D45" s="108" t="s">
        <v>69</v>
      </c>
      <c r="E45" s="108" t="s">
        <v>1393</v>
      </c>
      <c r="F45" s="108"/>
      <c r="G45" s="109"/>
      <c r="H45" s="109"/>
      <c r="I45" s="109" t="s">
        <v>72</v>
      </c>
      <c r="J45" s="108" t="s">
        <v>73</v>
      </c>
      <c r="K45" s="108" t="s">
        <v>136</v>
      </c>
      <c r="L45" s="108" t="s">
        <v>75</v>
      </c>
      <c r="M45" s="110" t="s">
        <v>76</v>
      </c>
      <c r="N45" s="110" t="s">
        <v>77</v>
      </c>
      <c r="O45" s="110" t="s">
        <v>79</v>
      </c>
      <c r="P45" s="109">
        <v>4</v>
      </c>
      <c r="Q45" s="109">
        <v>5</v>
      </c>
      <c r="R45" s="109">
        <v>4</v>
      </c>
      <c r="S45" s="109">
        <v>5</v>
      </c>
      <c r="T45" s="109">
        <v>3</v>
      </c>
      <c r="U45" s="109">
        <v>5</v>
      </c>
      <c r="V45" s="109">
        <v>5</v>
      </c>
      <c r="W45" s="109">
        <v>465</v>
      </c>
      <c r="X45" s="109"/>
      <c r="Y45" s="109"/>
      <c r="Z45" s="109"/>
      <c r="AA45" s="109"/>
      <c r="AB45" s="109"/>
      <c r="AC45" s="109"/>
      <c r="AD45" s="109"/>
      <c r="AE45" s="109">
        <v>0</v>
      </c>
      <c r="AF45" s="111"/>
      <c r="AG45" s="44" t="s">
        <v>1086</v>
      </c>
      <c r="AH45" s="44" t="s">
        <v>1087</v>
      </c>
      <c r="AI45" s="44" t="s">
        <v>1088</v>
      </c>
      <c r="AJ45" s="44" t="s">
        <v>82</v>
      </c>
      <c r="AK45" s="112"/>
      <c r="AL45" s="113"/>
      <c r="AM45" s="72"/>
      <c r="AN45" s="72"/>
      <c r="AO45" s="72"/>
      <c r="AP45" s="113"/>
      <c r="AQ45" s="113" t="s">
        <v>1466</v>
      </c>
      <c r="AR45" s="73"/>
    </row>
    <row r="46" spans="1:45" s="48" customFormat="1" ht="22.8" hidden="1">
      <c r="A46" s="45">
        <v>42</v>
      </c>
      <c r="B46" s="114" t="s">
        <v>238</v>
      </c>
      <c r="C46" s="115" t="s">
        <v>170</v>
      </c>
      <c r="D46" s="109" t="s">
        <v>69</v>
      </c>
      <c r="E46" s="109" t="s">
        <v>1393</v>
      </c>
      <c r="F46" s="109"/>
      <c r="G46" s="109"/>
      <c r="H46" s="109" t="s">
        <v>240</v>
      </c>
      <c r="I46" s="109" t="s">
        <v>117</v>
      </c>
      <c r="J46" s="109" t="s">
        <v>117</v>
      </c>
      <c r="K46" s="109" t="s">
        <v>136</v>
      </c>
      <c r="L46" s="109"/>
      <c r="M46" s="69" t="s">
        <v>121</v>
      </c>
      <c r="N46" s="69" t="s">
        <v>77</v>
      </c>
      <c r="O46" s="109"/>
      <c r="P46" s="109">
        <v>3</v>
      </c>
      <c r="Q46" s="109">
        <v>5</v>
      </c>
      <c r="R46" s="109"/>
      <c r="S46" s="109"/>
      <c r="T46" s="109"/>
      <c r="U46" s="109"/>
      <c r="V46" s="109"/>
      <c r="W46" s="109">
        <f t="shared" si="4"/>
        <v>120</v>
      </c>
      <c r="X46" s="109"/>
      <c r="Y46" s="109"/>
      <c r="Z46" s="109"/>
      <c r="AA46" s="109"/>
      <c r="AB46" s="109"/>
      <c r="AC46" s="109"/>
      <c r="AD46" s="109"/>
      <c r="AE46" s="109">
        <f t="shared" ref="AE46:AE82" si="7">(X46*$X$2)+(Y46*$Y$2)+(Z46*$Z$2)+(AA46*$AA$2)+(AB46*$AB$2)+(AC46*$AC$2)+(AD46*$AD$2)</f>
        <v>0</v>
      </c>
      <c r="AF46" s="116"/>
      <c r="AG46" s="117" t="str">
        <f t="shared" ref="AG46:AG82" si="8">I46</f>
        <v>Alan Mendoza</v>
      </c>
      <c r="AH46" s="108" t="str">
        <f t="shared" ref="AH46:AH82" si="9">J46</f>
        <v>Alan Mendoza</v>
      </c>
      <c r="AI46" s="108" t="str">
        <f t="shared" ref="AI46:AI82" si="10">K46</f>
        <v>Gerardo Moya</v>
      </c>
      <c r="AJ46" s="108">
        <f t="shared" ref="AJ46:AJ82" si="11">L46</f>
        <v>0</v>
      </c>
      <c r="AK46" s="73"/>
      <c r="AL46" s="73"/>
      <c r="AM46" s="73"/>
      <c r="AN46" s="73"/>
      <c r="AO46" s="73"/>
      <c r="AP46" s="73"/>
      <c r="AQ46" s="73"/>
      <c r="AR46" s="73"/>
    </row>
    <row r="47" spans="1:45" s="48" customFormat="1" ht="57" hidden="1">
      <c r="A47" s="45">
        <v>43</v>
      </c>
      <c r="B47" s="31" t="s">
        <v>384</v>
      </c>
      <c r="C47" s="31"/>
      <c r="D47" s="31" t="s">
        <v>114</v>
      </c>
      <c r="E47" s="31"/>
      <c r="F47" s="31"/>
      <c r="G47" s="31" t="s">
        <v>116</v>
      </c>
      <c r="H47" s="31"/>
      <c r="I47" s="31" t="s">
        <v>105</v>
      </c>
      <c r="J47" s="31" t="s">
        <v>1467</v>
      </c>
      <c r="K47" s="31" t="s">
        <v>1468</v>
      </c>
      <c r="L47" s="31" t="s">
        <v>106</v>
      </c>
      <c r="M47" s="31"/>
      <c r="N47" s="31" t="s">
        <v>96</v>
      </c>
      <c r="O47" s="31" t="s">
        <v>108</v>
      </c>
      <c r="P47" s="31">
        <v>5</v>
      </c>
      <c r="Q47" s="31">
        <v>1</v>
      </c>
      <c r="R47" s="31">
        <v>5</v>
      </c>
      <c r="S47" s="31">
        <v>5</v>
      </c>
      <c r="T47" s="31">
        <v>3</v>
      </c>
      <c r="U47" s="31">
        <v>5</v>
      </c>
      <c r="V47" s="31">
        <v>5</v>
      </c>
      <c r="W47" s="31">
        <f t="shared" si="4"/>
        <v>435</v>
      </c>
      <c r="X47" s="31"/>
      <c r="Y47" s="31"/>
      <c r="Z47" s="31"/>
      <c r="AA47" s="31"/>
      <c r="AB47" s="31"/>
      <c r="AC47" s="31"/>
      <c r="AD47" s="31"/>
      <c r="AE47" s="31">
        <f t="shared" si="7"/>
        <v>0</v>
      </c>
      <c r="AF47" s="31"/>
      <c r="AG47" s="31" t="str">
        <f t="shared" si="8"/>
        <v>Marco Pacheco</v>
      </c>
      <c r="AH47" s="31" t="str">
        <f t="shared" si="9"/>
        <v>Nancy Gonzales</v>
      </c>
      <c r="AI47" s="31" t="str">
        <f t="shared" si="10"/>
        <v>Jaime Gonzalez</v>
      </c>
      <c r="AJ47" s="31" t="str">
        <f t="shared" si="11"/>
        <v>Jose Ramón Rodriguez</v>
      </c>
      <c r="AK47" s="31" t="s">
        <v>1060</v>
      </c>
      <c r="AL47" s="31" t="s">
        <v>1469</v>
      </c>
      <c r="AM47" s="31"/>
      <c r="AN47" s="31"/>
      <c r="AO47" s="31"/>
      <c r="AP47" s="31"/>
      <c r="AQ47" s="31"/>
      <c r="AR47" s="31" t="s">
        <v>1470</v>
      </c>
      <c r="AS47" s="48" t="s">
        <v>391</v>
      </c>
    </row>
    <row r="48" spans="1:45" s="48" customFormat="1" ht="34.200000000000003" hidden="1">
      <c r="A48" s="45">
        <v>44</v>
      </c>
      <c r="B48" s="31" t="s">
        <v>514</v>
      </c>
      <c r="C48" s="31"/>
      <c r="D48" s="31" t="s">
        <v>114</v>
      </c>
      <c r="E48" s="31"/>
      <c r="F48" s="75">
        <v>45658</v>
      </c>
      <c r="G48" s="31" t="s">
        <v>116</v>
      </c>
      <c r="H48" s="31"/>
      <c r="I48" s="31" t="s">
        <v>1209</v>
      </c>
      <c r="J48" s="31" t="s">
        <v>516</v>
      </c>
      <c r="K48" s="31"/>
      <c r="L48" s="31" t="s">
        <v>106</v>
      </c>
      <c r="M48" s="31"/>
      <c r="N48" s="31" t="s">
        <v>96</v>
      </c>
      <c r="O48" s="31"/>
      <c r="P48" s="31">
        <v>3</v>
      </c>
      <c r="Q48" s="31">
        <v>1</v>
      </c>
      <c r="R48" s="31">
        <v>3</v>
      </c>
      <c r="S48" s="31">
        <v>5</v>
      </c>
      <c r="T48" s="31">
        <v>1</v>
      </c>
      <c r="U48" s="31">
        <v>5</v>
      </c>
      <c r="V48" s="31">
        <v>3</v>
      </c>
      <c r="W48" s="31">
        <f t="shared" si="4"/>
        <v>315</v>
      </c>
      <c r="X48" s="31"/>
      <c r="Y48" s="31"/>
      <c r="Z48" s="31"/>
      <c r="AA48" s="31"/>
      <c r="AB48" s="31"/>
      <c r="AC48" s="31"/>
      <c r="AD48" s="31"/>
      <c r="AE48" s="31">
        <f t="shared" si="7"/>
        <v>0</v>
      </c>
      <c r="AF48" s="31"/>
      <c r="AG48" s="31" t="str">
        <f t="shared" si="8"/>
        <v xml:space="preserve">Marco Pacheco </v>
      </c>
      <c r="AH48" s="31" t="str">
        <f t="shared" si="9"/>
        <v>Elena Morales</v>
      </c>
      <c r="AI48" s="31">
        <f t="shared" si="10"/>
        <v>0</v>
      </c>
      <c r="AJ48" s="31" t="str">
        <f t="shared" si="11"/>
        <v>Jose Ramón Rodriguez</v>
      </c>
      <c r="AK48" s="31" t="s">
        <v>1471</v>
      </c>
      <c r="AL48" s="31" t="s">
        <v>1472</v>
      </c>
      <c r="AM48" s="31"/>
      <c r="AN48" s="31"/>
      <c r="AO48" s="31"/>
      <c r="AP48" s="31"/>
      <c r="AQ48" s="31"/>
      <c r="AR48" s="31"/>
    </row>
    <row r="49" spans="1:44" s="48" customFormat="1" ht="45.6" hidden="1">
      <c r="A49" s="45">
        <v>45</v>
      </c>
      <c r="B49" s="31" t="s">
        <v>1473</v>
      </c>
      <c r="C49" s="31"/>
      <c r="D49" s="31" t="s">
        <v>114</v>
      </c>
      <c r="E49" s="31"/>
      <c r="F49" s="31" t="s">
        <v>70</v>
      </c>
      <c r="G49" s="31" t="s">
        <v>227</v>
      </c>
      <c r="H49" s="31"/>
      <c r="I49" s="31" t="s">
        <v>105</v>
      </c>
      <c r="J49" s="31" t="s">
        <v>1474</v>
      </c>
      <c r="K49" s="31"/>
      <c r="L49" s="31" t="s">
        <v>106</v>
      </c>
      <c r="M49" s="31"/>
      <c r="N49" s="31" t="s">
        <v>96</v>
      </c>
      <c r="O49" s="31"/>
      <c r="P49" s="31">
        <v>3</v>
      </c>
      <c r="Q49" s="31">
        <v>1</v>
      </c>
      <c r="R49" s="31">
        <v>5</v>
      </c>
      <c r="S49" s="31">
        <v>5</v>
      </c>
      <c r="T49" s="31">
        <v>2</v>
      </c>
      <c r="U49" s="31">
        <v>5</v>
      </c>
      <c r="V49" s="31">
        <v>5</v>
      </c>
      <c r="W49" s="31">
        <f t="shared" si="4"/>
        <v>390</v>
      </c>
      <c r="X49" s="31"/>
      <c r="Y49" s="31"/>
      <c r="Z49" s="31"/>
      <c r="AA49" s="31"/>
      <c r="AB49" s="31"/>
      <c r="AC49" s="31"/>
      <c r="AD49" s="31"/>
      <c r="AE49" s="31">
        <f t="shared" si="7"/>
        <v>0</v>
      </c>
      <c r="AF49" s="31"/>
      <c r="AG49" s="31" t="str">
        <f t="shared" si="8"/>
        <v>Marco Pacheco</v>
      </c>
      <c r="AH49" s="31" t="str">
        <f t="shared" si="9"/>
        <v>Dyanira B</v>
      </c>
      <c r="AI49" s="31">
        <f t="shared" si="10"/>
        <v>0</v>
      </c>
      <c r="AJ49" s="31" t="str">
        <f t="shared" si="11"/>
        <v>Jose Ramón Rodriguez</v>
      </c>
      <c r="AK49" s="31" t="s">
        <v>1475</v>
      </c>
      <c r="AL49" s="31" t="s">
        <v>70</v>
      </c>
      <c r="AM49" s="31"/>
      <c r="AN49" s="31"/>
      <c r="AO49" s="31"/>
      <c r="AP49" s="31"/>
      <c r="AQ49" s="31"/>
      <c r="AR49" s="31"/>
    </row>
    <row r="50" spans="1:44" s="48" customFormat="1" ht="34.200000000000003" hidden="1">
      <c r="A50" s="45">
        <v>46</v>
      </c>
      <c r="B50" s="31" t="s">
        <v>1476</v>
      </c>
      <c r="C50" s="31"/>
      <c r="D50" s="31" t="s">
        <v>114</v>
      </c>
      <c r="E50" s="31"/>
      <c r="F50" s="31" t="s">
        <v>70</v>
      </c>
      <c r="G50" s="31" t="s">
        <v>116</v>
      </c>
      <c r="H50" s="31"/>
      <c r="I50" s="31" t="s">
        <v>105</v>
      </c>
      <c r="J50" s="31" t="s">
        <v>1477</v>
      </c>
      <c r="K50" s="31"/>
      <c r="L50" s="31" t="s">
        <v>106</v>
      </c>
      <c r="M50" s="31"/>
      <c r="N50" s="31" t="s">
        <v>96</v>
      </c>
      <c r="O50" s="31"/>
      <c r="P50" s="31">
        <v>3</v>
      </c>
      <c r="Q50" s="31">
        <v>1</v>
      </c>
      <c r="R50" s="31">
        <v>3</v>
      </c>
      <c r="S50" s="31">
        <v>5</v>
      </c>
      <c r="T50" s="31">
        <v>5</v>
      </c>
      <c r="U50" s="31">
        <v>5</v>
      </c>
      <c r="V50" s="31">
        <v>5</v>
      </c>
      <c r="W50" s="31">
        <f t="shared" si="4"/>
        <v>405</v>
      </c>
      <c r="X50" s="31"/>
      <c r="Y50" s="31"/>
      <c r="Z50" s="31"/>
      <c r="AA50" s="31"/>
      <c r="AB50" s="31"/>
      <c r="AC50" s="31"/>
      <c r="AD50" s="31"/>
      <c r="AE50" s="31">
        <f t="shared" si="7"/>
        <v>0</v>
      </c>
      <c r="AF50" s="31"/>
      <c r="AG50" s="31" t="str">
        <f t="shared" si="8"/>
        <v>Marco Pacheco</v>
      </c>
      <c r="AH50" s="31" t="str">
        <f t="shared" si="9"/>
        <v>Deyanira B</v>
      </c>
      <c r="AI50" s="31">
        <f t="shared" si="10"/>
        <v>0</v>
      </c>
      <c r="AJ50" s="31" t="str">
        <f t="shared" si="11"/>
        <v>Jose Ramón Rodriguez</v>
      </c>
      <c r="AK50" s="31" t="s">
        <v>1478</v>
      </c>
      <c r="AL50" s="31"/>
      <c r="AM50" s="31"/>
      <c r="AN50" s="31"/>
      <c r="AO50" s="31"/>
      <c r="AP50" s="31"/>
      <c r="AQ50" s="31"/>
      <c r="AR50" s="31"/>
    </row>
    <row r="51" spans="1:44" s="48" customFormat="1" ht="102.6" hidden="1">
      <c r="A51" s="45">
        <v>47</v>
      </c>
      <c r="B51" s="31" t="s">
        <v>182</v>
      </c>
      <c r="C51" s="31"/>
      <c r="D51" s="31" t="s">
        <v>69</v>
      </c>
      <c r="E51" s="31"/>
      <c r="F51" s="410">
        <v>45658</v>
      </c>
      <c r="G51" s="31" t="s">
        <v>133</v>
      </c>
      <c r="H51" s="31"/>
      <c r="I51" s="31" t="s">
        <v>345</v>
      </c>
      <c r="J51" s="31" t="s">
        <v>179</v>
      </c>
      <c r="K51" s="31"/>
      <c r="L51" s="31" t="s">
        <v>94</v>
      </c>
      <c r="M51" s="31"/>
      <c r="N51" s="31"/>
      <c r="O51" s="31" t="s">
        <v>98</v>
      </c>
      <c r="P51" s="31">
        <v>5</v>
      </c>
      <c r="Q51" s="31">
        <v>5</v>
      </c>
      <c r="R51" s="31">
        <v>2</v>
      </c>
      <c r="S51" s="31">
        <v>5</v>
      </c>
      <c r="T51" s="31">
        <v>3</v>
      </c>
      <c r="U51" s="31">
        <v>5</v>
      </c>
      <c r="V51" s="31">
        <v>5</v>
      </c>
      <c r="W51" s="31">
        <f t="shared" si="4"/>
        <v>450</v>
      </c>
      <c r="X51" s="31"/>
      <c r="Y51" s="31"/>
      <c r="Z51" s="31"/>
      <c r="AA51" s="31"/>
      <c r="AB51" s="31"/>
      <c r="AC51" s="31"/>
      <c r="AD51" s="31"/>
      <c r="AE51" s="31">
        <f t="shared" si="7"/>
        <v>0</v>
      </c>
      <c r="AF51" s="31"/>
      <c r="AG51" s="31" t="str">
        <f t="shared" si="8"/>
        <v>Erika Acosta</v>
      </c>
      <c r="AH51" s="31" t="str">
        <f t="shared" si="9"/>
        <v>Anabel Estrada / Brenda Ramírez</v>
      </c>
      <c r="AI51" s="31">
        <f t="shared" si="10"/>
        <v>0</v>
      </c>
      <c r="AJ51" s="31" t="str">
        <f t="shared" si="11"/>
        <v>Aldo Maldonado</v>
      </c>
      <c r="AK51" s="31" t="s">
        <v>1115</v>
      </c>
      <c r="AL51" s="410">
        <v>45658</v>
      </c>
      <c r="AM51" s="31" t="s">
        <v>130</v>
      </c>
      <c r="AN51" s="31" t="s">
        <v>130</v>
      </c>
      <c r="AO51" s="31" t="s">
        <v>1115</v>
      </c>
      <c r="AP51" s="31"/>
      <c r="AQ51" s="31"/>
      <c r="AR51" s="31"/>
    </row>
    <row r="52" spans="1:44" s="48" customFormat="1" ht="22.8" hidden="1">
      <c r="A52" s="45">
        <v>48</v>
      </c>
      <c r="B52" s="114" t="s">
        <v>176</v>
      </c>
      <c r="C52" s="115"/>
      <c r="D52" s="109"/>
      <c r="E52" s="109"/>
      <c r="F52" s="109"/>
      <c r="G52" s="109"/>
      <c r="H52" s="109"/>
      <c r="I52" s="109"/>
      <c r="J52" s="109"/>
      <c r="K52" s="109"/>
      <c r="L52" s="109"/>
      <c r="M52" s="109"/>
      <c r="N52" s="109"/>
      <c r="O52" s="109"/>
      <c r="P52" s="109"/>
      <c r="Q52" s="109"/>
      <c r="R52" s="109"/>
      <c r="S52" s="109"/>
      <c r="T52" s="109"/>
      <c r="U52" s="109"/>
      <c r="V52" s="109"/>
      <c r="W52" s="109">
        <f t="shared" si="4"/>
        <v>0</v>
      </c>
      <c r="X52" s="109"/>
      <c r="Y52" s="109"/>
      <c r="Z52" s="109"/>
      <c r="AA52" s="109"/>
      <c r="AB52" s="109"/>
      <c r="AC52" s="109"/>
      <c r="AD52" s="109"/>
      <c r="AE52" s="109">
        <f t="shared" si="7"/>
        <v>0</v>
      </c>
      <c r="AF52" s="116"/>
      <c r="AG52" s="117">
        <f t="shared" si="8"/>
        <v>0</v>
      </c>
      <c r="AH52" s="108">
        <f t="shared" si="9"/>
        <v>0</v>
      </c>
      <c r="AI52" s="108">
        <f t="shared" si="10"/>
        <v>0</v>
      </c>
      <c r="AJ52" s="108">
        <f t="shared" si="11"/>
        <v>0</v>
      </c>
      <c r="AK52" s="73"/>
      <c r="AL52" s="73"/>
      <c r="AM52" s="73"/>
      <c r="AN52" s="73"/>
      <c r="AO52" s="73" t="s">
        <v>1117</v>
      </c>
      <c r="AP52" s="73"/>
      <c r="AQ52" s="73"/>
      <c r="AR52" s="73"/>
    </row>
    <row r="53" spans="1:44" s="48" customFormat="1" ht="11.4" hidden="1">
      <c r="A53" s="45">
        <v>49</v>
      </c>
      <c r="B53" s="115"/>
      <c r="C53" s="115"/>
      <c r="D53" s="109"/>
      <c r="E53" s="109"/>
      <c r="F53" s="109"/>
      <c r="G53" s="109"/>
      <c r="H53" s="109"/>
      <c r="I53" s="109"/>
      <c r="J53" s="109"/>
      <c r="K53" s="109"/>
      <c r="L53" s="109"/>
      <c r="M53" s="109"/>
      <c r="N53" s="109"/>
      <c r="O53" s="109"/>
      <c r="P53" s="109"/>
      <c r="Q53" s="109"/>
      <c r="R53" s="109"/>
      <c r="S53" s="109"/>
      <c r="T53" s="109"/>
      <c r="U53" s="109"/>
      <c r="V53" s="109"/>
      <c r="W53" s="109">
        <f t="shared" si="4"/>
        <v>0</v>
      </c>
      <c r="X53" s="109"/>
      <c r="Y53" s="109"/>
      <c r="Z53" s="109"/>
      <c r="AA53" s="109"/>
      <c r="AB53" s="109"/>
      <c r="AC53" s="109"/>
      <c r="AD53" s="109"/>
      <c r="AE53" s="109">
        <f t="shared" si="7"/>
        <v>0</v>
      </c>
      <c r="AF53" s="116"/>
      <c r="AG53" s="117">
        <f t="shared" si="8"/>
        <v>0</v>
      </c>
      <c r="AH53" s="108">
        <f t="shared" si="9"/>
        <v>0</v>
      </c>
      <c r="AI53" s="108">
        <f t="shared" si="10"/>
        <v>0</v>
      </c>
      <c r="AJ53" s="108">
        <f t="shared" si="11"/>
        <v>0</v>
      </c>
      <c r="AK53" s="73"/>
      <c r="AL53" s="73"/>
      <c r="AM53" s="73"/>
      <c r="AN53" s="73"/>
      <c r="AO53" s="73"/>
      <c r="AP53" s="73"/>
      <c r="AQ53" s="73"/>
      <c r="AR53" s="73"/>
    </row>
    <row r="54" spans="1:44" s="48" customFormat="1" ht="11.4">
      <c r="A54" s="119">
        <v>50</v>
      </c>
      <c r="B54" s="115" t="s">
        <v>1479</v>
      </c>
      <c r="C54" s="115"/>
      <c r="D54" s="109"/>
      <c r="E54" s="109"/>
      <c r="F54" s="109" t="s">
        <v>70</v>
      </c>
      <c r="G54" s="109" t="s">
        <v>195</v>
      </c>
      <c r="H54" s="109"/>
      <c r="I54" s="109" t="s">
        <v>221</v>
      </c>
      <c r="J54" s="109" t="s">
        <v>306</v>
      </c>
      <c r="K54" s="109" t="s">
        <v>70</v>
      </c>
      <c r="L54" s="109"/>
      <c r="M54" s="109"/>
      <c r="N54" s="109"/>
      <c r="O54" s="109"/>
      <c r="P54" s="109"/>
      <c r="Q54" s="109"/>
      <c r="R54" s="109"/>
      <c r="S54" s="109"/>
      <c r="T54" s="109"/>
      <c r="U54" s="109"/>
      <c r="V54" s="109"/>
      <c r="W54" s="109">
        <f t="shared" si="4"/>
        <v>0</v>
      </c>
      <c r="X54" s="109"/>
      <c r="Y54" s="109"/>
      <c r="Z54" s="109"/>
      <c r="AA54" s="109"/>
      <c r="AB54" s="109"/>
      <c r="AC54" s="109"/>
      <c r="AD54" s="109"/>
      <c r="AE54" s="109">
        <f t="shared" si="7"/>
        <v>0</v>
      </c>
      <c r="AF54" s="116"/>
      <c r="AG54" s="117" t="str">
        <f t="shared" si="8"/>
        <v xml:space="preserve">Raúl Gallegos </v>
      </c>
      <c r="AH54" s="108" t="str">
        <f t="shared" si="9"/>
        <v>Arael Mejía</v>
      </c>
      <c r="AI54" s="108" t="str">
        <f t="shared" si="10"/>
        <v>TBD</v>
      </c>
      <c r="AJ54" s="108">
        <f t="shared" si="11"/>
        <v>0</v>
      </c>
      <c r="AK54" s="73"/>
      <c r="AL54" s="73"/>
      <c r="AM54" s="73"/>
      <c r="AN54" s="73"/>
      <c r="AO54" s="73"/>
      <c r="AP54" s="73"/>
      <c r="AQ54" s="73"/>
      <c r="AR54" s="73"/>
    </row>
    <row r="55" spans="1:44" s="48" customFormat="1" ht="22.8">
      <c r="A55" s="119">
        <v>51</v>
      </c>
      <c r="B55" s="114" t="s">
        <v>1049</v>
      </c>
      <c r="C55" s="115"/>
      <c r="D55" s="109"/>
      <c r="E55" s="109" t="s">
        <v>1480</v>
      </c>
      <c r="F55" s="109" t="s">
        <v>70</v>
      </c>
      <c r="G55" s="109" t="s">
        <v>1481</v>
      </c>
      <c r="H55" s="109"/>
      <c r="I55" s="109" t="s">
        <v>221</v>
      </c>
      <c r="J55" s="109" t="s">
        <v>546</v>
      </c>
      <c r="K55" s="109" t="s">
        <v>70</v>
      </c>
      <c r="L55" s="109"/>
      <c r="M55" s="109"/>
      <c r="N55" s="109"/>
      <c r="O55" s="109"/>
      <c r="P55" s="109"/>
      <c r="Q55" s="109"/>
      <c r="R55" s="109"/>
      <c r="S55" s="109"/>
      <c r="T55" s="109"/>
      <c r="U55" s="109"/>
      <c r="V55" s="109"/>
      <c r="W55" s="109">
        <f t="shared" si="4"/>
        <v>0</v>
      </c>
      <c r="X55" s="109"/>
      <c r="Y55" s="109"/>
      <c r="Z55" s="109"/>
      <c r="AA55" s="109"/>
      <c r="AB55" s="109"/>
      <c r="AC55" s="109"/>
      <c r="AD55" s="109"/>
      <c r="AE55" s="109">
        <f t="shared" si="7"/>
        <v>0</v>
      </c>
      <c r="AF55" s="116"/>
      <c r="AG55" s="117" t="str">
        <f t="shared" si="8"/>
        <v xml:space="preserve">Raúl Gallegos </v>
      </c>
      <c r="AH55" s="108" t="str">
        <f t="shared" si="9"/>
        <v>Cesar Moreno</v>
      </c>
      <c r="AI55" s="108" t="str">
        <f t="shared" si="10"/>
        <v>TBD</v>
      </c>
      <c r="AJ55" s="108">
        <f t="shared" si="11"/>
        <v>0</v>
      </c>
      <c r="AK55" s="73"/>
      <c r="AL55" s="73"/>
      <c r="AM55" s="73"/>
      <c r="AN55" s="73"/>
      <c r="AO55" s="73"/>
      <c r="AP55" s="73"/>
      <c r="AQ55" s="73"/>
      <c r="AR55" s="73"/>
    </row>
    <row r="56" spans="1:44" s="48" customFormat="1" ht="11.4">
      <c r="A56" s="119">
        <v>52</v>
      </c>
      <c r="B56" s="115" t="s">
        <v>1141</v>
      </c>
      <c r="C56" s="115"/>
      <c r="D56" s="109"/>
      <c r="E56" s="109"/>
      <c r="F56" s="109"/>
      <c r="G56" s="109" t="s">
        <v>227</v>
      </c>
      <c r="H56" s="109"/>
      <c r="I56" s="109" t="s">
        <v>221</v>
      </c>
      <c r="J56" s="109" t="s">
        <v>306</v>
      </c>
      <c r="K56" s="109" t="s">
        <v>70</v>
      </c>
      <c r="L56" s="109"/>
      <c r="M56" s="109"/>
      <c r="N56" s="109"/>
      <c r="O56" s="109"/>
      <c r="P56" s="109"/>
      <c r="Q56" s="109"/>
      <c r="R56" s="109"/>
      <c r="S56" s="109"/>
      <c r="T56" s="109"/>
      <c r="U56" s="109"/>
      <c r="V56" s="109"/>
      <c r="W56" s="109">
        <f t="shared" si="4"/>
        <v>0</v>
      </c>
      <c r="X56" s="109"/>
      <c r="Y56" s="109"/>
      <c r="Z56" s="109"/>
      <c r="AA56" s="109"/>
      <c r="AB56" s="109"/>
      <c r="AC56" s="109"/>
      <c r="AD56" s="109"/>
      <c r="AE56" s="109">
        <f t="shared" si="7"/>
        <v>0</v>
      </c>
      <c r="AF56" s="116"/>
      <c r="AG56" s="117" t="str">
        <f t="shared" si="8"/>
        <v xml:space="preserve">Raúl Gallegos </v>
      </c>
      <c r="AH56" s="108" t="str">
        <f t="shared" si="9"/>
        <v>Arael Mejía</v>
      </c>
      <c r="AI56" s="108" t="str">
        <f t="shared" si="10"/>
        <v>TBD</v>
      </c>
      <c r="AJ56" s="108">
        <f t="shared" si="11"/>
        <v>0</v>
      </c>
      <c r="AK56" s="73"/>
      <c r="AL56" s="73"/>
      <c r="AM56" s="73"/>
      <c r="AN56" s="73"/>
      <c r="AO56" s="73" t="s">
        <v>1145</v>
      </c>
      <c r="AP56" s="73"/>
      <c r="AQ56" s="73"/>
      <c r="AR56" s="73"/>
    </row>
    <row r="57" spans="1:44" s="48" customFormat="1" ht="11.4">
      <c r="A57" s="45">
        <v>53</v>
      </c>
      <c r="B57" s="115" t="s">
        <v>1482</v>
      </c>
      <c r="C57" s="115"/>
      <c r="D57" s="109"/>
      <c r="E57" s="109"/>
      <c r="F57" s="109"/>
      <c r="G57" s="109"/>
      <c r="H57" s="109"/>
      <c r="I57" s="109" t="s">
        <v>221</v>
      </c>
      <c r="J57" s="109" t="s">
        <v>70</v>
      </c>
      <c r="K57" s="109"/>
      <c r="L57" s="109"/>
      <c r="M57" s="109"/>
      <c r="N57" s="109"/>
      <c r="O57" s="109"/>
      <c r="P57" s="109"/>
      <c r="Q57" s="109"/>
      <c r="R57" s="109"/>
      <c r="S57" s="109"/>
      <c r="T57" s="109"/>
      <c r="U57" s="109"/>
      <c r="V57" s="109"/>
      <c r="W57" s="109">
        <f t="shared" si="4"/>
        <v>0</v>
      </c>
      <c r="X57" s="109"/>
      <c r="Y57" s="109"/>
      <c r="Z57" s="109"/>
      <c r="AA57" s="109"/>
      <c r="AB57" s="109"/>
      <c r="AC57" s="109"/>
      <c r="AD57" s="109"/>
      <c r="AE57" s="109">
        <f t="shared" si="7"/>
        <v>0</v>
      </c>
      <c r="AF57" s="116"/>
      <c r="AG57" s="117" t="str">
        <f t="shared" si="8"/>
        <v xml:space="preserve">Raúl Gallegos </v>
      </c>
      <c r="AH57" s="108" t="str">
        <f t="shared" si="9"/>
        <v>TBD</v>
      </c>
      <c r="AI57" s="108">
        <f t="shared" si="10"/>
        <v>0</v>
      </c>
      <c r="AJ57" s="108">
        <f t="shared" si="11"/>
        <v>0</v>
      </c>
      <c r="AK57" s="73"/>
      <c r="AL57" s="73"/>
      <c r="AM57" s="73"/>
      <c r="AN57" s="73"/>
      <c r="AO57" s="73" t="s">
        <v>1483</v>
      </c>
      <c r="AP57" s="73"/>
      <c r="AQ57" s="73"/>
      <c r="AR57" s="73"/>
    </row>
    <row r="58" spans="1:44" s="48" customFormat="1" ht="45.6">
      <c r="A58" s="119">
        <v>54</v>
      </c>
      <c r="B58" s="114" t="s">
        <v>1484</v>
      </c>
      <c r="C58" s="115"/>
      <c r="D58" s="109"/>
      <c r="E58" s="109"/>
      <c r="F58" s="109"/>
      <c r="G58" s="109" t="s">
        <v>1480</v>
      </c>
      <c r="H58" s="109" t="s">
        <v>70</v>
      </c>
      <c r="I58" s="109" t="s">
        <v>221</v>
      </c>
      <c r="J58" s="109" t="s">
        <v>70</v>
      </c>
      <c r="K58" s="109"/>
      <c r="L58" s="109"/>
      <c r="M58" s="109"/>
      <c r="N58" s="109"/>
      <c r="O58" s="109"/>
      <c r="P58" s="109"/>
      <c r="Q58" s="109"/>
      <c r="R58" s="109"/>
      <c r="S58" s="109"/>
      <c r="T58" s="109"/>
      <c r="U58" s="109"/>
      <c r="V58" s="109"/>
      <c r="W58" s="109">
        <f t="shared" si="4"/>
        <v>0</v>
      </c>
      <c r="X58" s="109"/>
      <c r="Y58" s="109"/>
      <c r="Z58" s="109"/>
      <c r="AA58" s="109"/>
      <c r="AB58" s="109"/>
      <c r="AC58" s="109"/>
      <c r="AD58" s="109"/>
      <c r="AE58" s="109">
        <f t="shared" si="7"/>
        <v>0</v>
      </c>
      <c r="AF58" s="116"/>
      <c r="AG58" s="117" t="str">
        <f t="shared" si="8"/>
        <v xml:space="preserve">Raúl Gallegos </v>
      </c>
      <c r="AH58" s="108" t="str">
        <f t="shared" si="9"/>
        <v>TBD</v>
      </c>
      <c r="AI58" s="108">
        <f t="shared" si="10"/>
        <v>0</v>
      </c>
      <c r="AJ58" s="108">
        <f t="shared" si="11"/>
        <v>0</v>
      </c>
      <c r="AK58" s="73"/>
      <c r="AL58" s="73"/>
      <c r="AM58" s="73"/>
      <c r="AN58" s="73"/>
      <c r="AO58" s="73" t="s">
        <v>1485</v>
      </c>
      <c r="AP58" s="73"/>
      <c r="AQ58" s="73"/>
      <c r="AR58" s="73"/>
    </row>
    <row r="59" spans="1:44" s="48" customFormat="1" ht="91.2">
      <c r="A59" s="119">
        <v>55</v>
      </c>
      <c r="B59" s="114" t="s">
        <v>1486</v>
      </c>
      <c r="C59" s="115"/>
      <c r="D59" s="109"/>
      <c r="E59" s="109"/>
      <c r="F59" s="109"/>
      <c r="G59" s="109"/>
      <c r="H59" s="109"/>
      <c r="I59" s="109" t="s">
        <v>221</v>
      </c>
      <c r="J59" s="109"/>
      <c r="K59" s="109"/>
      <c r="L59" s="109"/>
      <c r="M59" s="109"/>
      <c r="N59" s="109"/>
      <c r="O59" s="109"/>
      <c r="P59" s="109"/>
      <c r="Q59" s="109"/>
      <c r="R59" s="109"/>
      <c r="S59" s="109"/>
      <c r="T59" s="109"/>
      <c r="U59" s="109"/>
      <c r="V59" s="109"/>
      <c r="W59" s="109">
        <f t="shared" si="4"/>
        <v>0</v>
      </c>
      <c r="X59" s="109"/>
      <c r="Y59" s="109"/>
      <c r="Z59" s="109"/>
      <c r="AA59" s="109"/>
      <c r="AB59" s="109"/>
      <c r="AC59" s="109"/>
      <c r="AD59" s="109"/>
      <c r="AE59" s="109">
        <f t="shared" si="7"/>
        <v>0</v>
      </c>
      <c r="AF59" s="116"/>
      <c r="AG59" s="117" t="str">
        <f t="shared" si="8"/>
        <v xml:space="preserve">Raúl Gallegos </v>
      </c>
      <c r="AH59" s="108">
        <f t="shared" si="9"/>
        <v>0</v>
      </c>
      <c r="AI59" s="108">
        <f t="shared" si="10"/>
        <v>0</v>
      </c>
      <c r="AJ59" s="108">
        <f t="shared" si="11"/>
        <v>0</v>
      </c>
      <c r="AK59" s="73"/>
      <c r="AL59" s="73"/>
      <c r="AM59" s="73"/>
      <c r="AN59" s="73"/>
      <c r="AO59" s="73"/>
      <c r="AP59" s="73"/>
      <c r="AQ59" s="73"/>
      <c r="AR59" s="73"/>
    </row>
    <row r="60" spans="1:44" s="48" customFormat="1" ht="34.200000000000003">
      <c r="A60" s="119">
        <v>56</v>
      </c>
      <c r="B60" s="114" t="s">
        <v>244</v>
      </c>
      <c r="C60" s="115"/>
      <c r="D60" s="109"/>
      <c r="E60" s="109"/>
      <c r="F60" s="109"/>
      <c r="G60" s="109"/>
      <c r="H60" s="109"/>
      <c r="I60" s="109" t="s">
        <v>221</v>
      </c>
      <c r="J60" s="109"/>
      <c r="K60" s="109"/>
      <c r="L60" s="109"/>
      <c r="M60" s="109"/>
      <c r="N60" s="109"/>
      <c r="O60" s="109"/>
      <c r="P60" s="109"/>
      <c r="Q60" s="109"/>
      <c r="R60" s="109"/>
      <c r="S60" s="109"/>
      <c r="T60" s="109"/>
      <c r="U60" s="109"/>
      <c r="V60" s="109"/>
      <c r="W60" s="109">
        <f t="shared" si="4"/>
        <v>0</v>
      </c>
      <c r="X60" s="109"/>
      <c r="Y60" s="109"/>
      <c r="Z60" s="109"/>
      <c r="AA60" s="109"/>
      <c r="AB60" s="109"/>
      <c r="AC60" s="109"/>
      <c r="AD60" s="109"/>
      <c r="AE60" s="109">
        <f t="shared" si="7"/>
        <v>0</v>
      </c>
      <c r="AF60" s="116"/>
      <c r="AG60" s="117" t="str">
        <f t="shared" si="8"/>
        <v xml:space="preserve">Raúl Gallegos </v>
      </c>
      <c r="AH60" s="108">
        <f t="shared" si="9"/>
        <v>0</v>
      </c>
      <c r="AI60" s="108">
        <f t="shared" si="10"/>
        <v>0</v>
      </c>
      <c r="AJ60" s="108">
        <f t="shared" si="11"/>
        <v>0</v>
      </c>
      <c r="AK60" s="73"/>
      <c r="AL60" s="73"/>
      <c r="AM60" s="73"/>
      <c r="AN60" s="73"/>
      <c r="AO60" s="73"/>
      <c r="AP60" s="73"/>
      <c r="AQ60" s="73"/>
      <c r="AR60" s="73"/>
    </row>
    <row r="61" spans="1:44" s="48" customFormat="1" ht="57">
      <c r="A61" s="120">
        <v>57</v>
      </c>
      <c r="B61" s="114" t="s">
        <v>1487</v>
      </c>
      <c r="C61" s="115"/>
      <c r="D61" s="109"/>
      <c r="E61" s="109"/>
      <c r="F61" s="109"/>
      <c r="G61" s="109" t="s">
        <v>1488</v>
      </c>
      <c r="H61" s="109"/>
      <c r="I61" s="109" t="s">
        <v>221</v>
      </c>
      <c r="J61" s="109"/>
      <c r="K61" s="109"/>
      <c r="L61" s="109"/>
      <c r="M61" s="109"/>
      <c r="N61" s="109"/>
      <c r="O61" s="109"/>
      <c r="P61" s="109"/>
      <c r="Q61" s="109"/>
      <c r="R61" s="109"/>
      <c r="S61" s="109"/>
      <c r="T61" s="109"/>
      <c r="U61" s="109"/>
      <c r="V61" s="109"/>
      <c r="W61" s="109">
        <f t="shared" si="4"/>
        <v>0</v>
      </c>
      <c r="X61" s="109"/>
      <c r="Y61" s="109"/>
      <c r="Z61" s="109"/>
      <c r="AA61" s="109"/>
      <c r="AB61" s="109"/>
      <c r="AC61" s="109"/>
      <c r="AD61" s="109"/>
      <c r="AE61" s="109">
        <f t="shared" si="7"/>
        <v>0</v>
      </c>
      <c r="AF61" s="116"/>
      <c r="AG61" s="117" t="str">
        <f t="shared" si="8"/>
        <v xml:space="preserve">Raúl Gallegos </v>
      </c>
      <c r="AH61" s="108">
        <f t="shared" si="9"/>
        <v>0</v>
      </c>
      <c r="AI61" s="108">
        <f t="shared" si="10"/>
        <v>0</v>
      </c>
      <c r="AJ61" s="108">
        <f t="shared" si="11"/>
        <v>0</v>
      </c>
      <c r="AK61" s="73"/>
      <c r="AL61" s="73"/>
      <c r="AM61" s="73"/>
      <c r="AN61" s="73"/>
      <c r="AO61" s="73"/>
      <c r="AP61" s="73"/>
      <c r="AQ61" s="73"/>
      <c r="AR61" s="73"/>
    </row>
    <row r="62" spans="1:44" s="48" customFormat="1" ht="34.200000000000003">
      <c r="A62" s="45">
        <v>58</v>
      </c>
      <c r="B62" s="114" t="s">
        <v>548</v>
      </c>
      <c r="C62" s="115"/>
      <c r="D62" s="109"/>
      <c r="E62" s="109"/>
      <c r="F62" s="109"/>
      <c r="G62" s="109"/>
      <c r="H62" s="109"/>
      <c r="I62" s="109" t="s">
        <v>221</v>
      </c>
      <c r="J62" s="109" t="s">
        <v>549</v>
      </c>
      <c r="K62" s="109"/>
      <c r="L62" s="109"/>
      <c r="M62" s="109"/>
      <c r="N62" s="109"/>
      <c r="O62" s="109"/>
      <c r="P62" s="109"/>
      <c r="Q62" s="109"/>
      <c r="R62" s="109"/>
      <c r="S62" s="109"/>
      <c r="T62" s="109"/>
      <c r="U62" s="109"/>
      <c r="V62" s="109"/>
      <c r="W62" s="109">
        <f t="shared" si="4"/>
        <v>0</v>
      </c>
      <c r="X62" s="109"/>
      <c r="Y62" s="109"/>
      <c r="Z62" s="109"/>
      <c r="AA62" s="109"/>
      <c r="AB62" s="109"/>
      <c r="AC62" s="109"/>
      <c r="AD62" s="109"/>
      <c r="AE62" s="109">
        <f t="shared" si="7"/>
        <v>0</v>
      </c>
      <c r="AF62" s="116"/>
      <c r="AG62" s="117" t="str">
        <f t="shared" si="8"/>
        <v xml:space="preserve">Raúl Gallegos </v>
      </c>
      <c r="AH62" s="108" t="str">
        <f t="shared" si="9"/>
        <v xml:space="preserve">Cesar Moreno </v>
      </c>
      <c r="AI62" s="108">
        <f t="shared" si="10"/>
        <v>0</v>
      </c>
      <c r="AJ62" s="108">
        <f t="shared" si="11"/>
        <v>0</v>
      </c>
      <c r="AK62" s="73"/>
      <c r="AL62" s="73"/>
      <c r="AM62" s="73"/>
      <c r="AN62" s="73"/>
      <c r="AO62" s="73"/>
      <c r="AP62" s="73"/>
      <c r="AQ62" s="73"/>
      <c r="AR62" s="73"/>
    </row>
    <row r="63" spans="1:44" s="48" customFormat="1" ht="11.4" hidden="1">
      <c r="A63" s="45">
        <v>59</v>
      </c>
      <c r="B63" s="115"/>
      <c r="C63" s="115"/>
      <c r="D63" s="109"/>
      <c r="E63" s="109"/>
      <c r="F63" s="109"/>
      <c r="G63" s="109"/>
      <c r="H63" s="109"/>
      <c r="I63" s="109"/>
      <c r="J63" s="109"/>
      <c r="K63" s="109"/>
      <c r="L63" s="109"/>
      <c r="M63" s="109"/>
      <c r="N63" s="109"/>
      <c r="O63" s="109"/>
      <c r="P63" s="109"/>
      <c r="Q63" s="109"/>
      <c r="R63" s="109"/>
      <c r="S63" s="109"/>
      <c r="T63" s="109"/>
      <c r="U63" s="109"/>
      <c r="V63" s="109"/>
      <c r="W63" s="109">
        <f t="shared" si="4"/>
        <v>0</v>
      </c>
      <c r="X63" s="109"/>
      <c r="Y63" s="109"/>
      <c r="Z63" s="109"/>
      <c r="AA63" s="109"/>
      <c r="AB63" s="109"/>
      <c r="AC63" s="109"/>
      <c r="AD63" s="109"/>
      <c r="AE63" s="109">
        <f t="shared" si="7"/>
        <v>0</v>
      </c>
      <c r="AF63" s="116"/>
      <c r="AG63" s="117">
        <f t="shared" si="8"/>
        <v>0</v>
      </c>
      <c r="AH63" s="108">
        <f t="shared" si="9"/>
        <v>0</v>
      </c>
      <c r="AI63" s="108">
        <f t="shared" si="10"/>
        <v>0</v>
      </c>
      <c r="AJ63" s="108">
        <f t="shared" si="11"/>
        <v>0</v>
      </c>
      <c r="AK63" s="73"/>
      <c r="AL63" s="73"/>
      <c r="AM63" s="73"/>
      <c r="AN63" s="73"/>
      <c r="AO63" s="73"/>
      <c r="AP63" s="73"/>
      <c r="AQ63" s="73"/>
      <c r="AR63" s="73"/>
    </row>
    <row r="64" spans="1:44" s="48" customFormat="1" ht="34.200000000000003" hidden="1">
      <c r="A64" s="119">
        <v>60</v>
      </c>
      <c r="B64" s="114" t="s">
        <v>1489</v>
      </c>
      <c r="C64" s="115"/>
      <c r="D64" s="109"/>
      <c r="E64" s="109"/>
      <c r="F64" s="109"/>
      <c r="G64" s="109"/>
      <c r="H64" s="109"/>
      <c r="I64" s="109"/>
      <c r="J64" s="109"/>
      <c r="K64" s="109"/>
      <c r="L64" s="109"/>
      <c r="M64" s="109"/>
      <c r="N64" s="109"/>
      <c r="O64" s="109"/>
      <c r="P64" s="109"/>
      <c r="Q64" s="109"/>
      <c r="R64" s="109"/>
      <c r="S64" s="109"/>
      <c r="T64" s="109"/>
      <c r="U64" s="109"/>
      <c r="V64" s="109"/>
      <c r="W64" s="109">
        <f t="shared" si="4"/>
        <v>0</v>
      </c>
      <c r="X64" s="109"/>
      <c r="Y64" s="109"/>
      <c r="Z64" s="109"/>
      <c r="AA64" s="109"/>
      <c r="AB64" s="109"/>
      <c r="AC64" s="109"/>
      <c r="AD64" s="109"/>
      <c r="AE64" s="109">
        <f t="shared" si="7"/>
        <v>0</v>
      </c>
      <c r="AF64" s="116"/>
      <c r="AG64" s="117">
        <f t="shared" si="8"/>
        <v>0</v>
      </c>
      <c r="AH64" s="108">
        <f t="shared" si="9"/>
        <v>0</v>
      </c>
      <c r="AI64" s="108">
        <f t="shared" si="10"/>
        <v>0</v>
      </c>
      <c r="AJ64" s="108">
        <f t="shared" si="11"/>
        <v>0</v>
      </c>
      <c r="AK64" s="73"/>
      <c r="AL64" s="73"/>
      <c r="AM64" s="73"/>
      <c r="AN64" s="73"/>
      <c r="AO64" s="73"/>
      <c r="AP64" s="73"/>
      <c r="AQ64" s="73"/>
      <c r="AR64" s="73"/>
    </row>
    <row r="65" spans="1:44" s="48" customFormat="1" ht="57" hidden="1">
      <c r="A65" s="119">
        <v>61</v>
      </c>
      <c r="B65" s="114" t="s">
        <v>1490</v>
      </c>
      <c r="C65" s="115"/>
      <c r="D65" s="109"/>
      <c r="E65" s="109"/>
      <c r="F65" s="109"/>
      <c r="G65" s="109"/>
      <c r="H65" s="109"/>
      <c r="I65" s="109"/>
      <c r="J65" s="109"/>
      <c r="K65" s="109"/>
      <c r="L65" s="109"/>
      <c r="M65" s="109"/>
      <c r="N65" s="109"/>
      <c r="O65" s="109"/>
      <c r="P65" s="109"/>
      <c r="Q65" s="109"/>
      <c r="R65" s="109"/>
      <c r="S65" s="109"/>
      <c r="T65" s="109"/>
      <c r="U65" s="109"/>
      <c r="V65" s="109"/>
      <c r="W65" s="109">
        <f t="shared" si="4"/>
        <v>0</v>
      </c>
      <c r="X65" s="109"/>
      <c r="Y65" s="109"/>
      <c r="Z65" s="109"/>
      <c r="AA65" s="109"/>
      <c r="AB65" s="109"/>
      <c r="AC65" s="109"/>
      <c r="AD65" s="109"/>
      <c r="AE65" s="109">
        <f t="shared" si="7"/>
        <v>0</v>
      </c>
      <c r="AF65" s="116"/>
      <c r="AG65" s="117">
        <f t="shared" si="8"/>
        <v>0</v>
      </c>
      <c r="AH65" s="108">
        <f t="shared" si="9"/>
        <v>0</v>
      </c>
      <c r="AI65" s="108">
        <f t="shared" si="10"/>
        <v>0</v>
      </c>
      <c r="AJ65" s="108">
        <f t="shared" si="11"/>
        <v>0</v>
      </c>
      <c r="AK65" s="73"/>
      <c r="AL65" s="73"/>
      <c r="AM65" s="73"/>
      <c r="AN65" s="73"/>
      <c r="AO65" s="73"/>
      <c r="AP65" s="73"/>
      <c r="AQ65" s="73"/>
      <c r="AR65" s="73"/>
    </row>
    <row r="66" spans="1:44" s="48" customFormat="1" ht="45.6" hidden="1">
      <c r="A66" s="119">
        <v>62</v>
      </c>
      <c r="B66" s="114" t="s">
        <v>562</v>
      </c>
      <c r="C66" s="115"/>
      <c r="D66" s="109"/>
      <c r="E66" s="109"/>
      <c r="F66" s="109"/>
      <c r="G66" s="109"/>
      <c r="H66" s="109"/>
      <c r="I66" s="109"/>
      <c r="J66" s="109"/>
      <c r="K66" s="109"/>
      <c r="L66" s="109"/>
      <c r="M66" s="109"/>
      <c r="N66" s="109"/>
      <c r="O66" s="109"/>
      <c r="P66" s="109"/>
      <c r="Q66" s="109"/>
      <c r="R66" s="109"/>
      <c r="S66" s="109"/>
      <c r="T66" s="109"/>
      <c r="U66" s="109"/>
      <c r="V66" s="109"/>
      <c r="W66" s="109">
        <f t="shared" si="4"/>
        <v>0</v>
      </c>
      <c r="X66" s="109"/>
      <c r="Y66" s="109"/>
      <c r="Z66" s="109"/>
      <c r="AA66" s="109"/>
      <c r="AB66" s="109"/>
      <c r="AC66" s="109"/>
      <c r="AD66" s="109"/>
      <c r="AE66" s="109">
        <f t="shared" si="7"/>
        <v>0</v>
      </c>
      <c r="AF66" s="116"/>
      <c r="AG66" s="117">
        <f t="shared" si="8"/>
        <v>0</v>
      </c>
      <c r="AH66" s="108">
        <f t="shared" si="9"/>
        <v>0</v>
      </c>
      <c r="AI66" s="108">
        <f t="shared" si="10"/>
        <v>0</v>
      </c>
      <c r="AJ66" s="108">
        <f t="shared" si="11"/>
        <v>0</v>
      </c>
      <c r="AK66" s="73"/>
      <c r="AL66" s="73"/>
      <c r="AM66" s="73"/>
      <c r="AN66" s="73"/>
      <c r="AO66" s="73"/>
      <c r="AP66" s="73"/>
      <c r="AQ66" s="73"/>
      <c r="AR66" s="73"/>
    </row>
    <row r="67" spans="1:44" s="48" customFormat="1" ht="45.6" hidden="1">
      <c r="A67" s="120">
        <v>63</v>
      </c>
      <c r="B67" s="114" t="s">
        <v>1491</v>
      </c>
      <c r="C67" s="115"/>
      <c r="D67" s="109"/>
      <c r="E67" s="109"/>
      <c r="F67" s="109"/>
      <c r="G67" s="109"/>
      <c r="H67" s="109"/>
      <c r="I67" s="109"/>
      <c r="J67" s="109"/>
      <c r="K67" s="109"/>
      <c r="L67" s="109"/>
      <c r="M67" s="109"/>
      <c r="N67" s="109"/>
      <c r="O67" s="109"/>
      <c r="P67" s="109"/>
      <c r="Q67" s="109"/>
      <c r="R67" s="109"/>
      <c r="S67" s="109"/>
      <c r="T67" s="109"/>
      <c r="U67" s="109"/>
      <c r="V67" s="109"/>
      <c r="W67" s="109">
        <f t="shared" si="4"/>
        <v>0</v>
      </c>
      <c r="X67" s="109"/>
      <c r="Y67" s="109"/>
      <c r="Z67" s="109"/>
      <c r="AA67" s="109"/>
      <c r="AB67" s="109"/>
      <c r="AC67" s="109"/>
      <c r="AD67" s="109"/>
      <c r="AE67" s="109">
        <f t="shared" si="7"/>
        <v>0</v>
      </c>
      <c r="AF67" s="116"/>
      <c r="AG67" s="117">
        <f t="shared" si="8"/>
        <v>0</v>
      </c>
      <c r="AH67" s="108">
        <f t="shared" si="9"/>
        <v>0</v>
      </c>
      <c r="AI67" s="108">
        <f t="shared" si="10"/>
        <v>0</v>
      </c>
      <c r="AJ67" s="108">
        <f t="shared" si="11"/>
        <v>0</v>
      </c>
      <c r="AK67" s="73"/>
      <c r="AL67" s="73"/>
      <c r="AM67" s="73"/>
      <c r="AN67" s="73"/>
      <c r="AO67" s="73"/>
      <c r="AP67" s="73"/>
      <c r="AQ67" s="73"/>
      <c r="AR67" s="73"/>
    </row>
    <row r="68" spans="1:44" s="48" customFormat="1" ht="45.6" hidden="1">
      <c r="A68" s="45">
        <v>64</v>
      </c>
      <c r="B68" s="114" t="s">
        <v>343</v>
      </c>
      <c r="C68" s="115"/>
      <c r="D68" s="109"/>
      <c r="E68" s="109"/>
      <c r="F68" s="109"/>
      <c r="G68" s="123" t="s">
        <v>1062</v>
      </c>
      <c r="H68" s="109"/>
      <c r="I68" s="109" t="s">
        <v>345</v>
      </c>
      <c r="J68" s="109" t="s">
        <v>345</v>
      </c>
      <c r="K68" s="122" t="s">
        <v>346</v>
      </c>
      <c r="L68" s="109"/>
      <c r="M68" s="109"/>
      <c r="N68" s="109"/>
      <c r="O68" s="109"/>
      <c r="P68" s="109"/>
      <c r="Q68" s="109"/>
      <c r="R68" s="109"/>
      <c r="S68" s="109"/>
      <c r="T68" s="109"/>
      <c r="U68" s="109"/>
      <c r="V68" s="109"/>
      <c r="W68" s="109">
        <f t="shared" si="4"/>
        <v>0</v>
      </c>
      <c r="X68" s="109"/>
      <c r="Y68" s="109"/>
      <c r="Z68" s="109"/>
      <c r="AA68" s="109"/>
      <c r="AB68" s="109"/>
      <c r="AC68" s="109"/>
      <c r="AD68" s="109"/>
      <c r="AE68" s="109">
        <f t="shared" si="7"/>
        <v>0</v>
      </c>
      <c r="AF68" s="116"/>
      <c r="AG68" s="117" t="str">
        <f t="shared" si="8"/>
        <v>Erika Acosta</v>
      </c>
      <c r="AH68" s="108" t="str">
        <f t="shared" si="9"/>
        <v>Erika Acosta</v>
      </c>
      <c r="AI68" s="108" t="str">
        <f t="shared" si="10"/>
        <v xml:space="preserve">Gustavo Primo / Juan Romero </v>
      </c>
      <c r="AJ68" s="108">
        <f t="shared" si="11"/>
        <v>0</v>
      </c>
      <c r="AK68" s="73"/>
      <c r="AL68" s="121" t="s">
        <v>1492</v>
      </c>
      <c r="AM68" s="73"/>
      <c r="AN68" s="73" t="s">
        <v>1066</v>
      </c>
      <c r="AO68" s="73" t="s">
        <v>1067</v>
      </c>
      <c r="AP68" s="73"/>
      <c r="AQ68" s="73"/>
      <c r="AR68" s="73"/>
    </row>
    <row r="69" spans="1:44" s="48" customFormat="1" ht="22.8" hidden="1">
      <c r="A69" s="45"/>
      <c r="B69" s="114" t="s">
        <v>343</v>
      </c>
      <c r="C69" s="115"/>
      <c r="D69" s="109"/>
      <c r="E69" s="109"/>
      <c r="F69" s="109"/>
      <c r="G69" s="109"/>
      <c r="H69" s="109"/>
      <c r="I69" s="109"/>
      <c r="J69" s="109"/>
      <c r="K69" s="109"/>
      <c r="L69" s="109"/>
      <c r="M69" s="109"/>
      <c r="N69" s="109"/>
      <c r="O69" s="109"/>
      <c r="P69" s="109"/>
      <c r="Q69" s="109"/>
      <c r="R69" s="109"/>
      <c r="S69" s="109"/>
      <c r="T69" s="109"/>
      <c r="U69" s="109"/>
      <c r="V69" s="109"/>
      <c r="W69" s="109"/>
      <c r="X69" s="109"/>
      <c r="Y69" s="109"/>
      <c r="Z69" s="109"/>
      <c r="AA69" s="109"/>
      <c r="AB69" s="109"/>
      <c r="AC69" s="109"/>
      <c r="AD69" s="109"/>
      <c r="AE69" s="109"/>
      <c r="AF69" s="116"/>
      <c r="AG69" s="117"/>
      <c r="AH69" s="108"/>
      <c r="AI69" s="108"/>
      <c r="AJ69" s="108"/>
      <c r="AK69" s="73"/>
      <c r="AL69" s="73"/>
      <c r="AM69" s="73"/>
      <c r="AN69" s="73"/>
      <c r="AO69" s="73"/>
      <c r="AP69" s="73"/>
      <c r="AQ69" s="73"/>
      <c r="AR69" s="73"/>
    </row>
    <row r="70" spans="1:44" s="48" customFormat="1" ht="22.8" hidden="1">
      <c r="A70" s="45"/>
      <c r="B70" s="114" t="s">
        <v>353</v>
      </c>
      <c r="C70" s="115"/>
      <c r="D70" s="109"/>
      <c r="E70" s="109"/>
      <c r="F70" s="109"/>
      <c r="G70" s="109" t="s">
        <v>133</v>
      </c>
      <c r="H70" s="109"/>
      <c r="I70" s="109" t="s">
        <v>345</v>
      </c>
      <c r="J70" s="109" t="s">
        <v>354</v>
      </c>
      <c r="K70" s="109" t="s">
        <v>355</v>
      </c>
      <c r="L70" s="109"/>
      <c r="M70" s="109"/>
      <c r="N70" s="109"/>
      <c r="O70" s="109"/>
      <c r="P70" s="109"/>
      <c r="Q70" s="109"/>
      <c r="R70" s="109"/>
      <c r="S70" s="109"/>
      <c r="T70" s="109"/>
      <c r="U70" s="109"/>
      <c r="V70" s="109"/>
      <c r="W70" s="109"/>
      <c r="X70" s="109"/>
      <c r="Y70" s="109"/>
      <c r="Z70" s="109"/>
      <c r="AA70" s="109"/>
      <c r="AB70" s="109"/>
      <c r="AC70" s="109"/>
      <c r="AD70" s="109"/>
      <c r="AE70" s="109"/>
      <c r="AF70" s="116"/>
      <c r="AG70" s="117"/>
      <c r="AH70" s="108"/>
      <c r="AI70" s="108"/>
      <c r="AJ70" s="108"/>
      <c r="AK70" s="73"/>
      <c r="AL70" s="73"/>
      <c r="AM70" s="73"/>
      <c r="AN70" s="73" t="s">
        <v>1066</v>
      </c>
      <c r="AO70" s="73" t="s">
        <v>1067</v>
      </c>
      <c r="AP70" s="73"/>
      <c r="AQ70" s="73"/>
      <c r="AR70" s="73"/>
    </row>
    <row r="71" spans="1:44" s="48" customFormat="1" ht="22.8" hidden="1">
      <c r="A71" s="45"/>
      <c r="B71" s="114" t="s">
        <v>348</v>
      </c>
      <c r="C71" s="115"/>
      <c r="D71" s="109"/>
      <c r="E71" s="109"/>
      <c r="F71" s="109"/>
      <c r="G71" s="109" t="s">
        <v>133</v>
      </c>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16"/>
      <c r="AG71" s="117"/>
      <c r="AH71" s="108"/>
      <c r="AI71" s="108"/>
      <c r="AJ71" s="108"/>
      <c r="AK71" s="73"/>
      <c r="AL71" s="73"/>
      <c r="AM71" s="73"/>
      <c r="AN71" s="73" t="s">
        <v>969</v>
      </c>
      <c r="AO71" s="73"/>
      <c r="AP71" s="73"/>
      <c r="AQ71" s="73"/>
      <c r="AR71" s="73"/>
    </row>
    <row r="72" spans="1:44" s="48" customFormat="1" ht="22.8" hidden="1">
      <c r="A72" s="45"/>
      <c r="B72" s="114" t="s">
        <v>1493</v>
      </c>
      <c r="C72" s="115"/>
      <c r="D72" s="109"/>
      <c r="E72" s="109"/>
      <c r="F72" s="109"/>
      <c r="G72" s="109" t="s">
        <v>133</v>
      </c>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16"/>
      <c r="AG72" s="117"/>
      <c r="AH72" s="108"/>
      <c r="AI72" s="108"/>
      <c r="AJ72" s="108"/>
      <c r="AK72" s="73"/>
      <c r="AL72" s="73"/>
      <c r="AM72" s="73"/>
      <c r="AN72" s="73" t="s">
        <v>969</v>
      </c>
      <c r="AO72" s="73"/>
      <c r="AP72" s="73"/>
      <c r="AQ72" s="73"/>
      <c r="AR72" s="73"/>
    </row>
    <row r="73" spans="1:44" s="48" customFormat="1" ht="22.8" hidden="1">
      <c r="A73" s="45"/>
      <c r="B73" s="114" t="s">
        <v>350</v>
      </c>
      <c r="C73" s="115"/>
      <c r="D73" s="109"/>
      <c r="E73" s="109"/>
      <c r="F73" s="109"/>
      <c r="G73" s="109" t="s">
        <v>133</v>
      </c>
      <c r="H73" s="109"/>
      <c r="I73" s="109"/>
      <c r="J73" s="109"/>
      <c r="K73" s="109"/>
      <c r="L73" s="109"/>
      <c r="M73" s="109"/>
      <c r="N73" s="109"/>
      <c r="O73" s="109"/>
      <c r="P73" s="109"/>
      <c r="Q73" s="109"/>
      <c r="R73" s="109"/>
      <c r="S73" s="109"/>
      <c r="T73" s="109"/>
      <c r="U73" s="109"/>
      <c r="V73" s="109"/>
      <c r="W73" s="109"/>
      <c r="X73" s="109"/>
      <c r="Y73" s="109"/>
      <c r="Z73" s="109"/>
      <c r="AA73" s="109"/>
      <c r="AB73" s="109"/>
      <c r="AC73" s="109"/>
      <c r="AD73" s="109"/>
      <c r="AE73" s="109"/>
      <c r="AF73" s="116"/>
      <c r="AG73" s="117"/>
      <c r="AH73" s="108"/>
      <c r="AI73" s="108"/>
      <c r="AJ73" s="108"/>
      <c r="AK73" s="73"/>
      <c r="AL73" s="73"/>
      <c r="AM73" s="73"/>
      <c r="AN73" s="73"/>
      <c r="AO73" s="73"/>
      <c r="AP73" s="73"/>
      <c r="AQ73" s="73"/>
      <c r="AR73" s="73"/>
    </row>
    <row r="74" spans="1:44" s="48" customFormat="1" ht="45.6" hidden="1">
      <c r="A74" s="45">
        <v>65</v>
      </c>
      <c r="B74" s="115" t="s">
        <v>557</v>
      </c>
      <c r="C74" s="115"/>
      <c r="D74" s="109"/>
      <c r="E74" s="109"/>
      <c r="F74" s="109"/>
      <c r="G74" s="109" t="s">
        <v>195</v>
      </c>
      <c r="H74" s="109"/>
      <c r="I74" s="109" t="s">
        <v>345</v>
      </c>
      <c r="J74" s="109" t="s">
        <v>345</v>
      </c>
      <c r="K74" s="109" t="s">
        <v>559</v>
      </c>
      <c r="L74" s="109"/>
      <c r="M74" s="109" t="s">
        <v>292</v>
      </c>
      <c r="N74" s="109"/>
      <c r="O74" s="109"/>
      <c r="P74" s="109"/>
      <c r="Q74" s="109"/>
      <c r="R74" s="109"/>
      <c r="S74" s="109"/>
      <c r="T74" s="109"/>
      <c r="U74" s="109"/>
      <c r="V74" s="109"/>
      <c r="W74" s="109">
        <f t="shared" si="4"/>
        <v>0</v>
      </c>
      <c r="X74" s="109"/>
      <c r="Y74" s="109"/>
      <c r="Z74" s="109"/>
      <c r="AA74" s="109"/>
      <c r="AB74" s="109"/>
      <c r="AC74" s="109"/>
      <c r="AD74" s="109"/>
      <c r="AE74" s="109">
        <f t="shared" si="7"/>
        <v>0</v>
      </c>
      <c r="AF74" s="116"/>
      <c r="AG74" s="117" t="str">
        <f t="shared" si="8"/>
        <v>Erika Acosta</v>
      </c>
      <c r="AH74" s="108" t="str">
        <f t="shared" si="9"/>
        <v>Erika Acosta</v>
      </c>
      <c r="AI74" s="108" t="str">
        <f t="shared" si="10"/>
        <v>Sergio Villalobos</v>
      </c>
      <c r="AJ74" s="108">
        <f t="shared" si="11"/>
        <v>0</v>
      </c>
      <c r="AK74" s="73"/>
      <c r="AL74" s="121" t="s">
        <v>1071</v>
      </c>
      <c r="AM74" s="73"/>
      <c r="AN74" s="73"/>
      <c r="AO74" s="121" t="s">
        <v>1072</v>
      </c>
      <c r="AP74" s="73"/>
      <c r="AQ74" s="73"/>
      <c r="AR74" s="73"/>
    </row>
    <row r="75" spans="1:44" s="48" customFormat="1" ht="22.8" hidden="1">
      <c r="A75" s="45">
        <v>66</v>
      </c>
      <c r="B75" s="115" t="s">
        <v>1494</v>
      </c>
      <c r="C75" s="115"/>
      <c r="D75" s="109"/>
      <c r="E75" s="109"/>
      <c r="F75" s="109"/>
      <c r="G75" s="109" t="s">
        <v>531</v>
      </c>
      <c r="H75" s="109"/>
      <c r="I75" s="125" t="s">
        <v>345</v>
      </c>
      <c r="J75" s="125" t="s">
        <v>345</v>
      </c>
      <c r="K75" s="109" t="s">
        <v>70</v>
      </c>
      <c r="L75" s="109" t="s">
        <v>94</v>
      </c>
      <c r="M75" s="109"/>
      <c r="N75" s="109"/>
      <c r="O75" s="109"/>
      <c r="P75" s="109"/>
      <c r="Q75" s="109"/>
      <c r="R75" s="109"/>
      <c r="S75" s="109"/>
      <c r="T75" s="109"/>
      <c r="U75" s="109"/>
      <c r="V75" s="109"/>
      <c r="W75" s="109">
        <f t="shared" ref="W75:W82" si="12">(P75*$P$2)+(Q75*$Q$2)+(R75*$R$2)+(S75*$S$2)+(T75*$T$2)+(U75*$U$2)+(V75*$V$2)</f>
        <v>0</v>
      </c>
      <c r="X75" s="109"/>
      <c r="Y75" s="109"/>
      <c r="Z75" s="109"/>
      <c r="AA75" s="109"/>
      <c r="AB75" s="109"/>
      <c r="AC75" s="109"/>
      <c r="AD75" s="109"/>
      <c r="AE75" s="109">
        <f t="shared" si="7"/>
        <v>0</v>
      </c>
      <c r="AF75" s="116"/>
      <c r="AG75" s="117" t="str">
        <f t="shared" si="8"/>
        <v>Erika Acosta</v>
      </c>
      <c r="AH75" s="108" t="str">
        <f t="shared" si="9"/>
        <v>Erika Acosta</v>
      </c>
      <c r="AI75" s="108" t="str">
        <f t="shared" si="10"/>
        <v>TBD</v>
      </c>
      <c r="AJ75" s="108" t="str">
        <f t="shared" si="11"/>
        <v>Aldo Maldonado</v>
      </c>
      <c r="AK75" s="73"/>
      <c r="AL75" s="73"/>
      <c r="AM75" s="73"/>
      <c r="AN75" s="73"/>
      <c r="AO75" s="73"/>
      <c r="AP75" s="73"/>
      <c r="AQ75" s="73"/>
      <c r="AR75" s="73"/>
    </row>
    <row r="76" spans="1:44" s="48" customFormat="1" ht="11.4" hidden="1">
      <c r="A76" s="45">
        <v>67</v>
      </c>
      <c r="B76" s="115" t="s">
        <v>1495</v>
      </c>
      <c r="C76" s="115"/>
      <c r="D76" s="109"/>
      <c r="E76" s="109"/>
      <c r="F76" s="109"/>
      <c r="G76" s="109" t="s">
        <v>133</v>
      </c>
      <c r="H76" s="109"/>
      <c r="I76" s="109" t="s">
        <v>345</v>
      </c>
      <c r="J76" s="109" t="s">
        <v>345</v>
      </c>
      <c r="K76" s="109" t="s">
        <v>70</v>
      </c>
      <c r="L76" s="109" t="s">
        <v>70</v>
      </c>
      <c r="M76" s="109"/>
      <c r="N76" s="109"/>
      <c r="O76" s="109"/>
      <c r="P76" s="109"/>
      <c r="Q76" s="109"/>
      <c r="R76" s="109"/>
      <c r="S76" s="109"/>
      <c r="T76" s="109"/>
      <c r="U76" s="109"/>
      <c r="V76" s="109"/>
      <c r="W76" s="109">
        <f t="shared" si="12"/>
        <v>0</v>
      </c>
      <c r="X76" s="109"/>
      <c r="Y76" s="109"/>
      <c r="Z76" s="109"/>
      <c r="AA76" s="109"/>
      <c r="AB76" s="109"/>
      <c r="AC76" s="109"/>
      <c r="AD76" s="109"/>
      <c r="AE76" s="109">
        <f t="shared" si="7"/>
        <v>0</v>
      </c>
      <c r="AF76" s="116"/>
      <c r="AG76" s="117" t="str">
        <f t="shared" si="8"/>
        <v>Erika Acosta</v>
      </c>
      <c r="AH76" s="108" t="str">
        <f t="shared" si="9"/>
        <v>Erika Acosta</v>
      </c>
      <c r="AI76" s="108" t="str">
        <f t="shared" si="10"/>
        <v>TBD</v>
      </c>
      <c r="AJ76" s="108" t="str">
        <f t="shared" si="11"/>
        <v>TBD</v>
      </c>
      <c r="AK76" s="73"/>
      <c r="AL76" s="73">
        <v>2025</v>
      </c>
      <c r="AM76" s="73"/>
      <c r="AN76" s="73"/>
      <c r="AO76" s="73"/>
      <c r="AP76" s="73"/>
      <c r="AQ76" s="73"/>
      <c r="AR76" s="73"/>
    </row>
    <row r="77" spans="1:44" s="48" customFormat="1" ht="11.4" hidden="1">
      <c r="A77" s="45">
        <v>68</v>
      </c>
      <c r="B77" s="115" t="s">
        <v>525</v>
      </c>
      <c r="C77" s="115"/>
      <c r="D77" s="109"/>
      <c r="E77" s="109"/>
      <c r="F77" s="109" t="s">
        <v>70</v>
      </c>
      <c r="G77" s="109" t="s">
        <v>527</v>
      </c>
      <c r="H77" s="109"/>
      <c r="I77" s="109" t="s">
        <v>354</v>
      </c>
      <c r="J77" s="109" t="s">
        <v>345</v>
      </c>
      <c r="K77" s="109" t="s">
        <v>70</v>
      </c>
      <c r="L77" s="109"/>
      <c r="M77" s="109"/>
      <c r="N77" s="109"/>
      <c r="O77" s="109"/>
      <c r="P77" s="109">
        <v>5</v>
      </c>
      <c r="Q77" s="109"/>
      <c r="R77" s="109"/>
      <c r="S77" s="109"/>
      <c r="T77" s="109"/>
      <c r="U77" s="109"/>
      <c r="V77" s="109"/>
      <c r="W77" s="109">
        <f t="shared" si="12"/>
        <v>75</v>
      </c>
      <c r="X77" s="109"/>
      <c r="Y77" s="109"/>
      <c r="Z77" s="109"/>
      <c r="AA77" s="109"/>
      <c r="AB77" s="109"/>
      <c r="AC77" s="109"/>
      <c r="AD77" s="109"/>
      <c r="AE77" s="109">
        <f t="shared" si="7"/>
        <v>0</v>
      </c>
      <c r="AF77" s="116"/>
      <c r="AG77" s="117" t="str">
        <f t="shared" si="8"/>
        <v xml:space="preserve">Erika Acosta </v>
      </c>
      <c r="AH77" s="108" t="str">
        <f t="shared" si="9"/>
        <v>Erika Acosta</v>
      </c>
      <c r="AI77" s="108" t="str">
        <f t="shared" si="10"/>
        <v>TBD</v>
      </c>
      <c r="AJ77" s="108">
        <f t="shared" si="11"/>
        <v>0</v>
      </c>
      <c r="AK77" s="73"/>
      <c r="AL77" s="73">
        <v>2025</v>
      </c>
      <c r="AM77" s="73"/>
      <c r="AN77" s="73"/>
      <c r="AO77" s="73"/>
      <c r="AP77" s="73"/>
      <c r="AQ77" s="73"/>
      <c r="AR77" s="73"/>
    </row>
    <row r="78" spans="1:44" s="48" customFormat="1" ht="22.8" hidden="1">
      <c r="A78" s="45">
        <v>69</v>
      </c>
      <c r="B78" s="114" t="s">
        <v>1496</v>
      </c>
      <c r="C78" s="115"/>
      <c r="D78" s="109"/>
      <c r="E78" s="109"/>
      <c r="F78" s="109" t="s">
        <v>70</v>
      </c>
      <c r="G78" s="109" t="s">
        <v>535</v>
      </c>
      <c r="H78" s="109"/>
      <c r="I78" s="109" t="s">
        <v>345</v>
      </c>
      <c r="J78" s="109" t="s">
        <v>345</v>
      </c>
      <c r="K78" s="109" t="s">
        <v>70</v>
      </c>
      <c r="L78" s="109"/>
      <c r="M78" s="109"/>
      <c r="N78" s="109"/>
      <c r="O78" s="109"/>
      <c r="P78" s="109"/>
      <c r="Q78" s="109"/>
      <c r="R78" s="109"/>
      <c r="S78" s="109"/>
      <c r="T78" s="109"/>
      <c r="U78" s="109"/>
      <c r="V78" s="109"/>
      <c r="W78" s="109">
        <f t="shared" si="12"/>
        <v>0</v>
      </c>
      <c r="X78" s="109"/>
      <c r="Y78" s="109"/>
      <c r="Z78" s="109"/>
      <c r="AA78" s="109"/>
      <c r="AB78" s="109"/>
      <c r="AC78" s="109"/>
      <c r="AD78" s="109"/>
      <c r="AE78" s="109">
        <f t="shared" si="7"/>
        <v>0</v>
      </c>
      <c r="AF78" s="116"/>
      <c r="AG78" s="117" t="str">
        <f t="shared" si="8"/>
        <v>Erika Acosta</v>
      </c>
      <c r="AH78" s="108" t="str">
        <f t="shared" si="9"/>
        <v>Erika Acosta</v>
      </c>
      <c r="AI78" s="108" t="str">
        <f t="shared" si="10"/>
        <v>TBD</v>
      </c>
      <c r="AJ78" s="108">
        <f t="shared" si="11"/>
        <v>0</v>
      </c>
      <c r="AK78" s="73"/>
      <c r="AL78" s="73">
        <v>2025</v>
      </c>
      <c r="AM78" s="73"/>
      <c r="AN78" s="73"/>
      <c r="AO78" s="121" t="s">
        <v>1497</v>
      </c>
      <c r="AP78" s="73"/>
      <c r="AQ78" s="73"/>
      <c r="AR78" s="73"/>
    </row>
    <row r="79" spans="1:44" s="48" customFormat="1" ht="34.200000000000003" hidden="1">
      <c r="A79" s="45">
        <v>70</v>
      </c>
      <c r="B79" s="115" t="s">
        <v>1498</v>
      </c>
      <c r="C79" s="115"/>
      <c r="D79" s="109"/>
      <c r="E79" s="109"/>
      <c r="F79" s="109"/>
      <c r="G79" s="109" t="s">
        <v>133</v>
      </c>
      <c r="H79" s="109"/>
      <c r="I79" s="109" t="s">
        <v>354</v>
      </c>
      <c r="J79" s="109" t="s">
        <v>345</v>
      </c>
      <c r="K79" s="109" t="s">
        <v>339</v>
      </c>
      <c r="L79" s="109"/>
      <c r="M79" s="109" t="s">
        <v>85</v>
      </c>
      <c r="N79" s="109"/>
      <c r="O79" s="109"/>
      <c r="P79" s="109"/>
      <c r="Q79" s="109"/>
      <c r="R79" s="109"/>
      <c r="S79" s="109"/>
      <c r="T79" s="109"/>
      <c r="U79" s="109"/>
      <c r="V79" s="109"/>
      <c r="W79" s="109">
        <f t="shared" si="12"/>
        <v>0</v>
      </c>
      <c r="X79" s="109"/>
      <c r="Y79" s="109"/>
      <c r="Z79" s="109"/>
      <c r="AA79" s="109"/>
      <c r="AB79" s="109"/>
      <c r="AC79" s="109"/>
      <c r="AD79" s="109"/>
      <c r="AE79" s="109">
        <f t="shared" si="7"/>
        <v>0</v>
      </c>
      <c r="AF79" s="116"/>
      <c r="AG79" s="117" t="str">
        <f t="shared" si="8"/>
        <v xml:space="preserve">Erika Acosta </v>
      </c>
      <c r="AH79" s="108" t="str">
        <f t="shared" si="9"/>
        <v>Erika Acosta</v>
      </c>
      <c r="AI79" s="108" t="str">
        <f t="shared" si="10"/>
        <v>Uriel Torres</v>
      </c>
      <c r="AJ79" s="108">
        <f t="shared" si="11"/>
        <v>0</v>
      </c>
      <c r="AK79" s="73"/>
      <c r="AL79" s="73"/>
      <c r="AM79" s="73"/>
      <c r="AN79" s="73"/>
      <c r="AO79" s="121" t="s">
        <v>1073</v>
      </c>
      <c r="AP79" s="73"/>
      <c r="AQ79" s="73"/>
      <c r="AR79" s="73"/>
    </row>
    <row r="80" spans="1:44" s="48" customFormat="1" ht="22.8" hidden="1">
      <c r="A80" s="45">
        <v>71</v>
      </c>
      <c r="B80" s="115" t="s">
        <v>1499</v>
      </c>
      <c r="C80" s="115"/>
      <c r="D80" s="109"/>
      <c r="E80" s="109"/>
      <c r="F80" s="109" t="s">
        <v>70</v>
      </c>
      <c r="G80" s="109" t="s">
        <v>470</v>
      </c>
      <c r="H80" s="109"/>
      <c r="I80" s="109" t="s">
        <v>345</v>
      </c>
      <c r="J80" s="109" t="s">
        <v>345</v>
      </c>
      <c r="K80" s="109" t="s">
        <v>339</v>
      </c>
      <c r="L80" s="109"/>
      <c r="M80" s="109"/>
      <c r="N80" s="109"/>
      <c r="O80" s="109"/>
      <c r="P80" s="109"/>
      <c r="Q80" s="109"/>
      <c r="R80" s="109"/>
      <c r="S80" s="109"/>
      <c r="T80" s="109"/>
      <c r="U80" s="109"/>
      <c r="V80" s="109"/>
      <c r="W80" s="109">
        <f t="shared" si="12"/>
        <v>0</v>
      </c>
      <c r="X80" s="109"/>
      <c r="Y80" s="109"/>
      <c r="Z80" s="109"/>
      <c r="AA80" s="109"/>
      <c r="AB80" s="109"/>
      <c r="AC80" s="109"/>
      <c r="AD80" s="109"/>
      <c r="AE80" s="109">
        <f t="shared" si="7"/>
        <v>0</v>
      </c>
      <c r="AF80" s="116"/>
      <c r="AG80" s="117" t="str">
        <f t="shared" si="8"/>
        <v>Erika Acosta</v>
      </c>
      <c r="AH80" s="108" t="str">
        <f t="shared" si="9"/>
        <v>Erika Acosta</v>
      </c>
      <c r="AI80" s="108" t="str">
        <f t="shared" si="10"/>
        <v>Uriel Torres</v>
      </c>
      <c r="AJ80" s="108">
        <f t="shared" si="11"/>
        <v>0</v>
      </c>
      <c r="AK80" s="73"/>
      <c r="AL80" s="73"/>
      <c r="AM80" s="73"/>
      <c r="AN80" s="73" t="s">
        <v>130</v>
      </c>
      <c r="AO80" s="73"/>
      <c r="AP80" s="73"/>
      <c r="AQ80" s="73"/>
      <c r="AR80" s="73"/>
    </row>
    <row r="81" spans="1:44" s="48" customFormat="1" ht="34.200000000000003" hidden="1">
      <c r="A81" s="45">
        <v>72</v>
      </c>
      <c r="B81" s="115" t="s">
        <v>1500</v>
      </c>
      <c r="C81" s="115"/>
      <c r="D81" s="109"/>
      <c r="E81" s="109"/>
      <c r="F81" s="109"/>
      <c r="G81" s="109"/>
      <c r="H81" s="109"/>
      <c r="I81" s="126" t="s">
        <v>453</v>
      </c>
      <c r="J81" s="126" t="s">
        <v>453</v>
      </c>
      <c r="K81" s="109" t="s">
        <v>1501</v>
      </c>
      <c r="L81" s="109" t="s">
        <v>94</v>
      </c>
      <c r="M81" s="109" t="s">
        <v>85</v>
      </c>
      <c r="N81" s="109" t="s">
        <v>77</v>
      </c>
      <c r="O81" s="109"/>
      <c r="P81" s="109">
        <v>3</v>
      </c>
      <c r="Q81" s="109">
        <v>5</v>
      </c>
      <c r="R81" s="109">
        <v>1</v>
      </c>
      <c r="S81" s="109">
        <v>5</v>
      </c>
      <c r="T81" s="109">
        <v>5</v>
      </c>
      <c r="U81" s="109">
        <v>5</v>
      </c>
      <c r="V81" s="109">
        <v>5</v>
      </c>
      <c r="W81" s="109">
        <f t="shared" si="12"/>
        <v>435</v>
      </c>
      <c r="X81" s="109"/>
      <c r="Y81" s="109"/>
      <c r="Z81" s="109"/>
      <c r="AA81" s="109"/>
      <c r="AB81" s="109"/>
      <c r="AC81" s="109"/>
      <c r="AD81" s="109"/>
      <c r="AE81" s="109">
        <f t="shared" si="7"/>
        <v>0</v>
      </c>
      <c r="AF81" s="116"/>
      <c r="AG81" s="117" t="str">
        <f t="shared" si="8"/>
        <v>Diego Carpio</v>
      </c>
      <c r="AH81" s="108" t="str">
        <f t="shared" si="9"/>
        <v>Diego Carpio</v>
      </c>
      <c r="AI81" s="108" t="str">
        <f t="shared" si="10"/>
        <v>aun no</v>
      </c>
      <c r="AJ81" s="108" t="str">
        <f t="shared" si="11"/>
        <v>Aldo Maldonado</v>
      </c>
      <c r="AK81" s="73"/>
      <c r="AL81" s="73"/>
      <c r="AM81" s="73"/>
      <c r="AN81" s="73"/>
      <c r="AO81" s="73"/>
      <c r="AP81" s="73"/>
      <c r="AR81" s="121" t="s">
        <v>1502</v>
      </c>
    </row>
    <row r="82" spans="1:44" s="48" customFormat="1" ht="45.6" hidden="1">
      <c r="A82" s="45">
        <v>73</v>
      </c>
      <c r="B82" s="118" t="s">
        <v>1503</v>
      </c>
      <c r="C82" s="118"/>
      <c r="D82" s="116" t="s">
        <v>69</v>
      </c>
      <c r="E82" s="109" t="s">
        <v>1393</v>
      </c>
      <c r="F82" s="109"/>
      <c r="G82" s="69" t="s">
        <v>1400</v>
      </c>
      <c r="H82" s="109"/>
      <c r="I82" s="109"/>
      <c r="J82" s="109" t="s">
        <v>497</v>
      </c>
      <c r="K82" s="109" t="s">
        <v>1504</v>
      </c>
      <c r="L82" s="109"/>
      <c r="M82" s="109"/>
      <c r="N82" s="109" t="s">
        <v>77</v>
      </c>
      <c r="O82" s="109"/>
      <c r="P82" s="109"/>
      <c r="Q82" s="109"/>
      <c r="R82" s="109"/>
      <c r="S82" s="109"/>
      <c r="T82" s="109"/>
      <c r="U82" s="109"/>
      <c r="V82" s="109"/>
      <c r="W82" s="109">
        <f t="shared" si="12"/>
        <v>0</v>
      </c>
      <c r="X82" s="109"/>
      <c r="Y82" s="109"/>
      <c r="Z82" s="109"/>
      <c r="AA82" s="109"/>
      <c r="AB82" s="109"/>
      <c r="AC82" s="109"/>
      <c r="AD82" s="109"/>
      <c r="AE82" s="109">
        <f t="shared" si="7"/>
        <v>0</v>
      </c>
      <c r="AF82" s="116"/>
      <c r="AG82" s="117">
        <f t="shared" si="8"/>
        <v>0</v>
      </c>
      <c r="AH82" s="108" t="str">
        <f t="shared" si="9"/>
        <v>Obed Vázquez</v>
      </c>
      <c r="AI82" s="108" t="str">
        <f t="shared" si="10"/>
        <v>José Pinto</v>
      </c>
      <c r="AJ82" s="108">
        <f t="shared" si="11"/>
        <v>0</v>
      </c>
      <c r="AK82" s="73"/>
      <c r="AL82" s="73"/>
      <c r="AM82" s="73"/>
      <c r="AN82" s="73"/>
      <c r="AO82" s="73"/>
      <c r="AP82" s="73"/>
      <c r="AR82" s="121" t="s">
        <v>1505</v>
      </c>
    </row>
    <row r="83" spans="1:44" s="48" customFormat="1" ht="159.6" hidden="1">
      <c r="A83" s="46" t="s">
        <v>1506</v>
      </c>
      <c r="B83" s="107" t="s">
        <v>66</v>
      </c>
      <c r="C83" s="107"/>
      <c r="D83" s="108" t="s">
        <v>69</v>
      </c>
      <c r="E83" s="108" t="s">
        <v>1393</v>
      </c>
      <c r="F83" s="108"/>
      <c r="G83" s="109"/>
      <c r="H83" s="109"/>
      <c r="I83" s="109" t="s">
        <v>72</v>
      </c>
      <c r="J83" s="108" t="s">
        <v>73</v>
      </c>
      <c r="K83" s="108" t="s">
        <v>136</v>
      </c>
      <c r="L83" s="108" t="s">
        <v>75</v>
      </c>
      <c r="M83" s="109" t="s">
        <v>76</v>
      </c>
      <c r="N83" s="109"/>
      <c r="O83" s="109" t="s">
        <v>79</v>
      </c>
      <c r="P83" s="109">
        <v>4</v>
      </c>
      <c r="Q83" s="109">
        <v>5</v>
      </c>
      <c r="R83" s="109">
        <v>4</v>
      </c>
      <c r="S83" s="109">
        <v>5</v>
      </c>
      <c r="T83" s="109">
        <v>3</v>
      </c>
      <c r="U83" s="109">
        <v>5</v>
      </c>
      <c r="V83" s="109">
        <v>5</v>
      </c>
      <c r="W83" s="109">
        <v>465</v>
      </c>
      <c r="X83" s="109"/>
      <c r="Y83" s="109"/>
      <c r="Z83" s="109"/>
      <c r="AA83" s="109"/>
      <c r="AB83" s="109"/>
      <c r="AC83" s="109"/>
      <c r="AD83" s="109"/>
      <c r="AE83" s="109">
        <v>0</v>
      </c>
      <c r="AF83" s="111"/>
      <c r="AG83" s="44" t="s">
        <v>1086</v>
      </c>
      <c r="AH83" s="44" t="s">
        <v>1087</v>
      </c>
      <c r="AI83" s="44" t="s">
        <v>1088</v>
      </c>
      <c r="AJ83" s="44" t="s">
        <v>82</v>
      </c>
      <c r="AK83" s="112"/>
      <c r="AL83" s="113"/>
      <c r="AM83" s="72"/>
      <c r="AN83" s="72"/>
      <c r="AO83" s="72"/>
      <c r="AP83" s="128" t="s">
        <v>1466</v>
      </c>
      <c r="AQ83" s="72"/>
      <c r="AR83" s="72"/>
    </row>
    <row r="84" spans="1:44" s="48" customFormat="1" ht="22.8" hidden="1">
      <c r="A84" s="46" t="s">
        <v>207</v>
      </c>
      <c r="B84" s="107" t="s">
        <v>1507</v>
      </c>
      <c r="C84" s="107"/>
      <c r="D84" s="108" t="s">
        <v>1508</v>
      </c>
      <c r="E84" s="108" t="s">
        <v>1393</v>
      </c>
      <c r="F84" s="108"/>
      <c r="G84" s="109"/>
      <c r="H84" s="109"/>
      <c r="I84" s="109" t="s">
        <v>497</v>
      </c>
      <c r="J84" s="108" t="s">
        <v>497</v>
      </c>
      <c r="K84" s="108" t="s">
        <v>498</v>
      </c>
      <c r="L84" s="108" t="s">
        <v>498</v>
      </c>
      <c r="M84" s="109"/>
      <c r="N84" s="109"/>
      <c r="O84" s="109"/>
      <c r="P84" s="109">
        <v>3</v>
      </c>
      <c r="Q84" s="109">
        <v>5</v>
      </c>
      <c r="R84" s="109">
        <v>5</v>
      </c>
      <c r="S84" s="109">
        <v>5</v>
      </c>
      <c r="T84" s="109">
        <v>1</v>
      </c>
      <c r="U84" s="109">
        <v>3</v>
      </c>
      <c r="V84" s="109">
        <v>5</v>
      </c>
      <c r="W84" s="109">
        <f>(P84*$P$2)+(Q84*$Q$2)+(R84*$R$2)+(S84*$S$2)+(T84*$T$2)+(U84*$U$2)+(V84*$V$2)</f>
        <v>405</v>
      </c>
      <c r="X84" s="109"/>
      <c r="Y84" s="109"/>
      <c r="Z84" s="109"/>
      <c r="AA84" s="109"/>
      <c r="AB84" s="109"/>
      <c r="AC84" s="109"/>
      <c r="AD84" s="109"/>
      <c r="AE84" s="109"/>
      <c r="AF84" s="111"/>
      <c r="AG84" s="44" t="str">
        <f t="shared" ref="AG84:AG147" si="13">I84</f>
        <v>Obed Vázquez</v>
      </c>
      <c r="AH84" s="44" t="str">
        <f t="shared" ref="AH84:AH147" si="14">J84</f>
        <v>Obed Vázquez</v>
      </c>
      <c r="AI84" s="44" t="str">
        <f t="shared" ref="AI84:AI147" si="15">K84</f>
        <v>no asignado</v>
      </c>
      <c r="AJ84" s="44" t="str">
        <f t="shared" ref="AJ84:AJ147" si="16">L84</f>
        <v>no asignado</v>
      </c>
      <c r="AK84" s="112"/>
      <c r="AL84" s="113"/>
      <c r="AM84" s="72"/>
      <c r="AN84" s="72"/>
      <c r="AO84" s="72"/>
      <c r="AP84" s="128"/>
      <c r="AQ84" s="72"/>
      <c r="AR84" s="47" t="s">
        <v>1509</v>
      </c>
    </row>
    <row r="85" spans="1:44" s="48" customFormat="1" ht="11.4" hidden="1">
      <c r="A85" s="49"/>
      <c r="B85" s="52"/>
      <c r="C85" s="53"/>
      <c r="D85" s="49"/>
      <c r="E85" s="54"/>
      <c r="F85" s="66"/>
      <c r="G85" s="54"/>
      <c r="H85" s="54"/>
      <c r="I85" s="54"/>
      <c r="J85" s="54"/>
      <c r="K85" s="54"/>
      <c r="L85" s="54"/>
      <c r="M85" s="54"/>
      <c r="N85" s="54"/>
      <c r="O85" s="54"/>
      <c r="P85" s="49"/>
      <c r="Q85" s="49"/>
      <c r="R85" s="49"/>
      <c r="S85" s="49"/>
      <c r="T85" s="49"/>
      <c r="U85" s="49"/>
      <c r="V85" s="49"/>
      <c r="W85" s="49"/>
      <c r="X85" s="49"/>
      <c r="Y85" s="49"/>
      <c r="Z85" s="49"/>
      <c r="AA85" s="49"/>
      <c r="AB85" s="49"/>
      <c r="AC85" s="49"/>
      <c r="AD85" s="49"/>
      <c r="AE85" s="55"/>
      <c r="AF85" s="49"/>
      <c r="AG85" s="50">
        <f t="shared" si="13"/>
        <v>0</v>
      </c>
      <c r="AH85" s="43">
        <f t="shared" si="14"/>
        <v>0</v>
      </c>
      <c r="AI85" s="43">
        <f t="shared" si="15"/>
        <v>0</v>
      </c>
      <c r="AJ85" s="43">
        <f t="shared" si="16"/>
        <v>0</v>
      </c>
      <c r="AM85" s="51"/>
    </row>
    <row r="86" spans="1:44" s="48" customFormat="1" ht="11.4" hidden="1">
      <c r="A86" s="49"/>
      <c r="B86" s="52"/>
      <c r="C86" s="53"/>
      <c r="D86" s="49"/>
      <c r="E86" s="54"/>
      <c r="F86" s="66"/>
      <c r="G86" s="54"/>
      <c r="H86" s="54"/>
      <c r="I86" s="54"/>
      <c r="J86" s="54"/>
      <c r="K86" s="54"/>
      <c r="L86" s="54"/>
      <c r="M86" s="54"/>
      <c r="N86" s="54"/>
      <c r="O86" s="54"/>
      <c r="P86" s="49"/>
      <c r="Q86" s="49"/>
      <c r="R86" s="49"/>
      <c r="S86" s="49"/>
      <c r="T86" s="49"/>
      <c r="U86" s="49"/>
      <c r="V86" s="49"/>
      <c r="W86" s="49"/>
      <c r="X86" s="49"/>
      <c r="Y86" s="49"/>
      <c r="Z86" s="49"/>
      <c r="AA86" s="49"/>
      <c r="AB86" s="49"/>
      <c r="AC86" s="49"/>
      <c r="AD86" s="49"/>
      <c r="AE86" s="55"/>
      <c r="AF86" s="49"/>
      <c r="AG86" s="50">
        <f t="shared" si="13"/>
        <v>0</v>
      </c>
      <c r="AH86" s="43">
        <f t="shared" si="14"/>
        <v>0</v>
      </c>
      <c r="AI86" s="43">
        <f t="shared" si="15"/>
        <v>0</v>
      </c>
      <c r="AJ86" s="43">
        <f t="shared" si="16"/>
        <v>0</v>
      </c>
      <c r="AM86" s="51"/>
    </row>
    <row r="87" spans="1:44" s="48" customFormat="1" ht="11.4" hidden="1">
      <c r="A87" s="49"/>
      <c r="B87" s="52"/>
      <c r="C87" s="53"/>
      <c r="D87" s="49"/>
      <c r="E87" s="54"/>
      <c r="F87" s="66"/>
      <c r="G87" s="54"/>
      <c r="H87" s="54"/>
      <c r="I87" s="54"/>
      <c r="J87" s="54"/>
      <c r="K87" s="54"/>
      <c r="L87" s="54"/>
      <c r="M87" s="54"/>
      <c r="N87" s="54"/>
      <c r="O87" s="54"/>
      <c r="P87" s="49"/>
      <c r="Q87" s="49"/>
      <c r="R87" s="49"/>
      <c r="S87" s="49"/>
      <c r="T87" s="49"/>
      <c r="U87" s="49"/>
      <c r="V87" s="49"/>
      <c r="W87" s="49"/>
      <c r="X87" s="49"/>
      <c r="Y87" s="49"/>
      <c r="Z87" s="49"/>
      <c r="AA87" s="49"/>
      <c r="AB87" s="49"/>
      <c r="AC87" s="49"/>
      <c r="AD87" s="49"/>
      <c r="AE87" s="55"/>
      <c r="AF87" s="49"/>
      <c r="AG87" s="50">
        <f t="shared" si="13"/>
        <v>0</v>
      </c>
      <c r="AH87" s="43">
        <f t="shared" si="14"/>
        <v>0</v>
      </c>
      <c r="AI87" s="43">
        <f t="shared" si="15"/>
        <v>0</v>
      </c>
      <c r="AJ87" s="43">
        <f t="shared" si="16"/>
        <v>0</v>
      </c>
      <c r="AM87" s="51"/>
    </row>
    <row r="88" spans="1:44" s="48" customFormat="1" ht="11.4" hidden="1">
      <c r="A88" s="49"/>
      <c r="B88" s="52"/>
      <c r="C88" s="53"/>
      <c r="D88" s="49"/>
      <c r="E88" s="54"/>
      <c r="F88" s="66"/>
      <c r="G88" s="54"/>
      <c r="H88" s="54"/>
      <c r="I88" s="54"/>
      <c r="J88" s="54"/>
      <c r="K88" s="54"/>
      <c r="L88" s="54"/>
      <c r="M88" s="54"/>
      <c r="N88" s="54"/>
      <c r="O88" s="54"/>
      <c r="P88" s="49"/>
      <c r="Q88" s="49"/>
      <c r="R88" s="49"/>
      <c r="S88" s="49"/>
      <c r="T88" s="49"/>
      <c r="U88" s="49"/>
      <c r="V88" s="49"/>
      <c r="W88" s="49"/>
      <c r="X88" s="49"/>
      <c r="Y88" s="49"/>
      <c r="Z88" s="49"/>
      <c r="AA88" s="49"/>
      <c r="AB88" s="49"/>
      <c r="AC88" s="49"/>
      <c r="AD88" s="49"/>
      <c r="AE88" s="55"/>
      <c r="AF88" s="49"/>
      <c r="AG88" s="50">
        <f t="shared" si="13"/>
        <v>0</v>
      </c>
      <c r="AH88" s="43">
        <f t="shared" si="14"/>
        <v>0</v>
      </c>
      <c r="AI88" s="43">
        <f t="shared" si="15"/>
        <v>0</v>
      </c>
      <c r="AJ88" s="43">
        <f t="shared" si="16"/>
        <v>0</v>
      </c>
      <c r="AM88" s="51"/>
    </row>
    <row r="89" spans="1:44" s="48" customFormat="1" ht="11.4" hidden="1">
      <c r="A89" s="49"/>
      <c r="B89" s="52"/>
      <c r="C89" s="53"/>
      <c r="D89" s="49"/>
      <c r="E89" s="54"/>
      <c r="F89" s="66"/>
      <c r="G89" s="54"/>
      <c r="H89" s="54"/>
      <c r="I89" s="54"/>
      <c r="J89" s="54"/>
      <c r="K89" s="54"/>
      <c r="L89" s="54"/>
      <c r="M89" s="54"/>
      <c r="N89" s="54"/>
      <c r="O89" s="54"/>
      <c r="P89" s="49"/>
      <c r="Q89" s="49"/>
      <c r="R89" s="49"/>
      <c r="S89" s="49"/>
      <c r="T89" s="49"/>
      <c r="U89" s="49"/>
      <c r="V89" s="49"/>
      <c r="W89" s="49"/>
      <c r="X89" s="49"/>
      <c r="Y89" s="49"/>
      <c r="Z89" s="49"/>
      <c r="AA89" s="49"/>
      <c r="AB89" s="49"/>
      <c r="AC89" s="49"/>
      <c r="AD89" s="49"/>
      <c r="AE89" s="55"/>
      <c r="AF89" s="49"/>
      <c r="AG89" s="50">
        <f t="shared" si="13"/>
        <v>0</v>
      </c>
      <c r="AH89" s="43">
        <f t="shared" si="14"/>
        <v>0</v>
      </c>
      <c r="AI89" s="43">
        <f t="shared" si="15"/>
        <v>0</v>
      </c>
      <c r="AJ89" s="43">
        <f t="shared" si="16"/>
        <v>0</v>
      </c>
      <c r="AM89" s="51"/>
    </row>
    <row r="90" spans="1:44" s="48" customFormat="1" ht="11.4" hidden="1">
      <c r="A90" s="49"/>
      <c r="B90" s="52"/>
      <c r="C90" s="53"/>
      <c r="D90" s="49"/>
      <c r="E90" s="54"/>
      <c r="F90" s="66"/>
      <c r="G90" s="54"/>
      <c r="H90" s="54"/>
      <c r="I90" s="54"/>
      <c r="J90" s="54"/>
      <c r="K90" s="54"/>
      <c r="L90" s="54"/>
      <c r="M90" s="54"/>
      <c r="N90" s="54"/>
      <c r="O90" s="54"/>
      <c r="P90" s="49"/>
      <c r="Q90" s="49"/>
      <c r="R90" s="49"/>
      <c r="S90" s="49"/>
      <c r="T90" s="49"/>
      <c r="U90" s="49"/>
      <c r="V90" s="49"/>
      <c r="W90" s="49"/>
      <c r="X90" s="49"/>
      <c r="Y90" s="49"/>
      <c r="Z90" s="49"/>
      <c r="AA90" s="49"/>
      <c r="AB90" s="49"/>
      <c r="AC90" s="49"/>
      <c r="AD90" s="49"/>
      <c r="AE90" s="55"/>
      <c r="AF90" s="49"/>
      <c r="AG90" s="50">
        <f t="shared" si="13"/>
        <v>0</v>
      </c>
      <c r="AH90" s="43">
        <f t="shared" si="14"/>
        <v>0</v>
      </c>
      <c r="AI90" s="43">
        <f t="shared" si="15"/>
        <v>0</v>
      </c>
      <c r="AJ90" s="43">
        <f t="shared" si="16"/>
        <v>0</v>
      </c>
      <c r="AM90" s="51"/>
    </row>
    <row r="91" spans="1:44" s="48" customFormat="1" ht="11.4" hidden="1">
      <c r="A91" s="49"/>
      <c r="B91" s="52"/>
      <c r="C91" s="53"/>
      <c r="D91" s="49"/>
      <c r="E91" s="54"/>
      <c r="F91" s="66"/>
      <c r="G91" s="54"/>
      <c r="H91" s="54"/>
      <c r="I91" s="54"/>
      <c r="J91" s="54"/>
      <c r="K91" s="54"/>
      <c r="L91" s="54"/>
      <c r="M91" s="54"/>
      <c r="N91" s="54"/>
      <c r="O91" s="54"/>
      <c r="P91" s="49"/>
      <c r="Q91" s="49"/>
      <c r="R91" s="49"/>
      <c r="S91" s="49"/>
      <c r="T91" s="49"/>
      <c r="U91" s="49"/>
      <c r="V91" s="49"/>
      <c r="W91" s="49"/>
      <c r="X91" s="49"/>
      <c r="Y91" s="49"/>
      <c r="Z91" s="49"/>
      <c r="AA91" s="49"/>
      <c r="AB91" s="49"/>
      <c r="AC91" s="49"/>
      <c r="AD91" s="49"/>
      <c r="AE91" s="55"/>
      <c r="AF91" s="49"/>
      <c r="AG91" s="50">
        <f t="shared" si="13"/>
        <v>0</v>
      </c>
      <c r="AH91" s="43">
        <f t="shared" si="14"/>
        <v>0</v>
      </c>
      <c r="AI91" s="43">
        <f t="shared" si="15"/>
        <v>0</v>
      </c>
      <c r="AJ91" s="43">
        <f t="shared" si="16"/>
        <v>0</v>
      </c>
      <c r="AM91" s="51"/>
    </row>
    <row r="92" spans="1:44" s="48" customFormat="1" ht="11.4" hidden="1">
      <c r="A92" s="49"/>
      <c r="B92" s="52"/>
      <c r="C92" s="53"/>
      <c r="D92" s="49"/>
      <c r="E92" s="54"/>
      <c r="F92" s="66"/>
      <c r="G92" s="54"/>
      <c r="H92" s="54"/>
      <c r="I92" s="54"/>
      <c r="J92" s="54"/>
      <c r="K92" s="54"/>
      <c r="L92" s="54"/>
      <c r="M92" s="54"/>
      <c r="N92" s="54"/>
      <c r="O92" s="54"/>
      <c r="P92" s="49"/>
      <c r="Q92" s="49"/>
      <c r="R92" s="49"/>
      <c r="S92" s="49"/>
      <c r="T92" s="49"/>
      <c r="U92" s="49"/>
      <c r="V92" s="49"/>
      <c r="W92" s="49"/>
      <c r="X92" s="49"/>
      <c r="Y92" s="49"/>
      <c r="Z92" s="49"/>
      <c r="AA92" s="49"/>
      <c r="AB92" s="49"/>
      <c r="AC92" s="49"/>
      <c r="AD92" s="49"/>
      <c r="AE92" s="55"/>
      <c r="AF92" s="49"/>
      <c r="AG92" s="50">
        <f t="shared" si="13"/>
        <v>0</v>
      </c>
      <c r="AH92" s="43">
        <f t="shared" si="14"/>
        <v>0</v>
      </c>
      <c r="AI92" s="43">
        <f t="shared" si="15"/>
        <v>0</v>
      </c>
      <c r="AJ92" s="43">
        <f t="shared" si="16"/>
        <v>0</v>
      </c>
      <c r="AM92" s="51"/>
    </row>
    <row r="93" spans="1:44" s="48" customFormat="1" ht="11.4" hidden="1">
      <c r="A93" s="49"/>
      <c r="B93" s="52"/>
      <c r="C93" s="53"/>
      <c r="D93" s="49"/>
      <c r="E93" s="54"/>
      <c r="F93" s="66"/>
      <c r="G93" s="54"/>
      <c r="H93" s="54"/>
      <c r="I93" s="54"/>
      <c r="J93" s="54"/>
      <c r="K93" s="54"/>
      <c r="L93" s="54"/>
      <c r="M93" s="54"/>
      <c r="N93" s="54"/>
      <c r="O93" s="54"/>
      <c r="P93" s="49"/>
      <c r="Q93" s="49"/>
      <c r="R93" s="49"/>
      <c r="S93" s="49"/>
      <c r="T93" s="49"/>
      <c r="U93" s="49"/>
      <c r="V93" s="49"/>
      <c r="W93" s="49"/>
      <c r="X93" s="49"/>
      <c r="Y93" s="49"/>
      <c r="Z93" s="49"/>
      <c r="AA93" s="49"/>
      <c r="AB93" s="49"/>
      <c r="AC93" s="49"/>
      <c r="AD93" s="49"/>
      <c r="AE93" s="55"/>
      <c r="AF93" s="49"/>
      <c r="AG93" s="50">
        <f t="shared" si="13"/>
        <v>0</v>
      </c>
      <c r="AH93" s="43">
        <f t="shared" si="14"/>
        <v>0</v>
      </c>
      <c r="AI93" s="43">
        <f t="shared" si="15"/>
        <v>0</v>
      </c>
      <c r="AJ93" s="43">
        <f t="shared" si="16"/>
        <v>0</v>
      </c>
      <c r="AM93" s="51"/>
    </row>
    <row r="94" spans="1:44" s="48" customFormat="1" ht="11.4" hidden="1">
      <c r="A94" s="49"/>
      <c r="B94" s="52"/>
      <c r="C94" s="53"/>
      <c r="D94" s="49"/>
      <c r="E94" s="54"/>
      <c r="F94" s="66"/>
      <c r="G94" s="54"/>
      <c r="H94" s="54"/>
      <c r="I94" s="54"/>
      <c r="J94" s="54"/>
      <c r="K94" s="54"/>
      <c r="L94" s="54"/>
      <c r="M94" s="54"/>
      <c r="N94" s="54"/>
      <c r="O94" s="54"/>
      <c r="P94" s="49"/>
      <c r="Q94" s="49"/>
      <c r="R94" s="49"/>
      <c r="S94" s="49"/>
      <c r="T94" s="49"/>
      <c r="U94" s="49"/>
      <c r="V94" s="49"/>
      <c r="W94" s="49"/>
      <c r="X94" s="49"/>
      <c r="Y94" s="49"/>
      <c r="Z94" s="49"/>
      <c r="AA94" s="49"/>
      <c r="AB94" s="49"/>
      <c r="AC94" s="49"/>
      <c r="AD94" s="49"/>
      <c r="AE94" s="55"/>
      <c r="AF94" s="49"/>
      <c r="AG94" s="50">
        <f t="shared" si="13"/>
        <v>0</v>
      </c>
      <c r="AH94" s="43">
        <f t="shared" si="14"/>
        <v>0</v>
      </c>
      <c r="AI94" s="43">
        <f t="shared" si="15"/>
        <v>0</v>
      </c>
      <c r="AJ94" s="43">
        <f t="shared" si="16"/>
        <v>0</v>
      </c>
      <c r="AM94" s="51"/>
    </row>
    <row r="95" spans="1:44" s="48" customFormat="1" ht="11.4" hidden="1">
      <c r="A95" s="49"/>
      <c r="B95" s="52"/>
      <c r="C95" s="53"/>
      <c r="D95" s="49"/>
      <c r="E95" s="54"/>
      <c r="F95" s="66"/>
      <c r="G95" s="54"/>
      <c r="H95" s="54"/>
      <c r="I95" s="54"/>
      <c r="J95" s="54"/>
      <c r="K95" s="54"/>
      <c r="L95" s="54"/>
      <c r="M95" s="54"/>
      <c r="N95" s="54"/>
      <c r="O95" s="54"/>
      <c r="P95" s="54"/>
      <c r="Q95" s="54"/>
      <c r="R95" s="54"/>
      <c r="S95" s="54"/>
      <c r="T95" s="54"/>
      <c r="U95" s="54"/>
      <c r="V95" s="54"/>
      <c r="W95" s="54"/>
      <c r="X95" s="54"/>
      <c r="Y95" s="54"/>
      <c r="Z95" s="54"/>
      <c r="AA95" s="54"/>
      <c r="AB95" s="54"/>
      <c r="AC95" s="54"/>
      <c r="AD95" s="54"/>
      <c r="AE95" s="56"/>
      <c r="AF95" s="54"/>
      <c r="AG95" s="50">
        <f t="shared" si="13"/>
        <v>0</v>
      </c>
      <c r="AH95" s="43">
        <f t="shared" si="14"/>
        <v>0</v>
      </c>
      <c r="AI95" s="43">
        <f t="shared" si="15"/>
        <v>0</v>
      </c>
      <c r="AJ95" s="43">
        <f t="shared" si="16"/>
        <v>0</v>
      </c>
      <c r="AM95" s="51"/>
    </row>
    <row r="96" spans="1:44" s="48" customFormat="1" ht="11.4" hidden="1">
      <c r="A96" s="49"/>
      <c r="B96" s="52"/>
      <c r="C96" s="53"/>
      <c r="D96" s="49"/>
      <c r="E96" s="54"/>
      <c r="F96" s="66"/>
      <c r="G96" s="54"/>
      <c r="H96" s="54"/>
      <c r="I96" s="54"/>
      <c r="J96" s="54"/>
      <c r="K96" s="54"/>
      <c r="L96" s="54"/>
      <c r="M96" s="54"/>
      <c r="N96" s="54"/>
      <c r="O96" s="54"/>
      <c r="P96" s="54"/>
      <c r="Q96" s="54"/>
      <c r="R96" s="54"/>
      <c r="S96" s="54"/>
      <c r="T96" s="54"/>
      <c r="U96" s="54"/>
      <c r="V96" s="54"/>
      <c r="W96" s="54"/>
      <c r="X96" s="54"/>
      <c r="Y96" s="54"/>
      <c r="Z96" s="54"/>
      <c r="AA96" s="54"/>
      <c r="AB96" s="54"/>
      <c r="AC96" s="54"/>
      <c r="AD96" s="54"/>
      <c r="AE96" s="56"/>
      <c r="AF96" s="54"/>
      <c r="AG96" s="50">
        <f t="shared" si="13"/>
        <v>0</v>
      </c>
      <c r="AH96" s="43">
        <f t="shared" si="14"/>
        <v>0</v>
      </c>
      <c r="AI96" s="43">
        <f t="shared" si="15"/>
        <v>0</v>
      </c>
      <c r="AJ96" s="43">
        <f t="shared" si="16"/>
        <v>0</v>
      </c>
      <c r="AM96" s="51"/>
    </row>
    <row r="97" spans="1:39" s="48" customFormat="1" ht="11.4" hidden="1">
      <c r="A97" s="49"/>
      <c r="B97" s="52"/>
      <c r="C97" s="53"/>
      <c r="D97" s="54"/>
      <c r="E97" s="54"/>
      <c r="F97" s="66"/>
      <c r="G97" s="54"/>
      <c r="H97" s="54"/>
      <c r="I97" s="54"/>
      <c r="J97" s="54"/>
      <c r="K97" s="54"/>
      <c r="L97" s="54"/>
      <c r="M97" s="54"/>
      <c r="N97" s="54"/>
      <c r="O97" s="54"/>
      <c r="P97" s="54"/>
      <c r="Q97" s="54"/>
      <c r="R97" s="54"/>
      <c r="S97" s="54"/>
      <c r="T97" s="54"/>
      <c r="U97" s="54"/>
      <c r="V97" s="54"/>
      <c r="W97" s="54"/>
      <c r="X97" s="54"/>
      <c r="Y97" s="54"/>
      <c r="Z97" s="54"/>
      <c r="AA97" s="54"/>
      <c r="AB97" s="54"/>
      <c r="AC97" s="54"/>
      <c r="AD97" s="54"/>
      <c r="AE97" s="56"/>
      <c r="AF97" s="54"/>
      <c r="AG97" s="50">
        <f t="shared" si="13"/>
        <v>0</v>
      </c>
      <c r="AH97" s="43">
        <f t="shared" si="14"/>
        <v>0</v>
      </c>
      <c r="AI97" s="43">
        <f t="shared" si="15"/>
        <v>0</v>
      </c>
      <c r="AJ97" s="43">
        <f t="shared" si="16"/>
        <v>0</v>
      </c>
      <c r="AM97" s="51"/>
    </row>
    <row r="98" spans="1:39" s="48" customFormat="1" ht="11.4" hidden="1">
      <c r="A98" s="49"/>
      <c r="B98" s="52"/>
      <c r="C98" s="53"/>
      <c r="D98" s="54"/>
      <c r="E98" s="54"/>
      <c r="F98" s="66"/>
      <c r="G98" s="54"/>
      <c r="H98" s="54"/>
      <c r="I98" s="54"/>
      <c r="J98" s="54"/>
      <c r="K98" s="54"/>
      <c r="L98" s="54"/>
      <c r="M98" s="54"/>
      <c r="N98" s="54"/>
      <c r="O98" s="54"/>
      <c r="P98" s="54"/>
      <c r="Q98" s="54"/>
      <c r="R98" s="54"/>
      <c r="S98" s="54"/>
      <c r="T98" s="54"/>
      <c r="U98" s="54"/>
      <c r="V98" s="54"/>
      <c r="W98" s="54"/>
      <c r="X98" s="54"/>
      <c r="Y98" s="54"/>
      <c r="Z98" s="54"/>
      <c r="AA98" s="54"/>
      <c r="AB98" s="54"/>
      <c r="AC98" s="54"/>
      <c r="AD98" s="54"/>
      <c r="AE98" s="56"/>
      <c r="AF98" s="54"/>
      <c r="AG98" s="50">
        <f t="shared" si="13"/>
        <v>0</v>
      </c>
      <c r="AH98" s="43">
        <f t="shared" si="14"/>
        <v>0</v>
      </c>
      <c r="AI98" s="43">
        <f t="shared" si="15"/>
        <v>0</v>
      </c>
      <c r="AJ98" s="43">
        <f t="shared" si="16"/>
        <v>0</v>
      </c>
      <c r="AM98" s="51"/>
    </row>
    <row r="99" spans="1:39" s="48" customFormat="1" ht="11.4" hidden="1">
      <c r="A99" s="49"/>
      <c r="B99" s="52"/>
      <c r="C99" s="53"/>
      <c r="D99" s="54"/>
      <c r="E99" s="54"/>
      <c r="F99" s="66"/>
      <c r="G99" s="54"/>
      <c r="H99" s="54"/>
      <c r="I99" s="54"/>
      <c r="J99" s="54"/>
      <c r="K99" s="54"/>
      <c r="L99" s="54"/>
      <c r="M99" s="54"/>
      <c r="N99" s="54"/>
      <c r="O99" s="54"/>
      <c r="P99" s="54"/>
      <c r="Q99" s="54"/>
      <c r="R99" s="54"/>
      <c r="S99" s="54"/>
      <c r="T99" s="54"/>
      <c r="U99" s="54"/>
      <c r="V99" s="54"/>
      <c r="W99" s="54"/>
      <c r="X99" s="54"/>
      <c r="Y99" s="54"/>
      <c r="Z99" s="54"/>
      <c r="AA99" s="54"/>
      <c r="AB99" s="54"/>
      <c r="AC99" s="54"/>
      <c r="AD99" s="54"/>
      <c r="AE99" s="56"/>
      <c r="AF99" s="54"/>
      <c r="AG99" s="50">
        <f t="shared" si="13"/>
        <v>0</v>
      </c>
      <c r="AH99" s="43">
        <f t="shared" si="14"/>
        <v>0</v>
      </c>
      <c r="AI99" s="43">
        <f t="shared" si="15"/>
        <v>0</v>
      </c>
      <c r="AJ99" s="43">
        <f t="shared" si="16"/>
        <v>0</v>
      </c>
      <c r="AM99" s="51"/>
    </row>
    <row r="100" spans="1:39" s="48" customFormat="1" ht="11.4" hidden="1">
      <c r="A100" s="49"/>
      <c r="B100" s="52"/>
      <c r="C100" s="53"/>
      <c r="D100" s="54"/>
      <c r="E100" s="54"/>
      <c r="F100" s="66"/>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6"/>
      <c r="AF100" s="54"/>
      <c r="AG100" s="50">
        <f t="shared" si="13"/>
        <v>0</v>
      </c>
      <c r="AH100" s="43">
        <f t="shared" si="14"/>
        <v>0</v>
      </c>
      <c r="AI100" s="43">
        <f t="shared" si="15"/>
        <v>0</v>
      </c>
      <c r="AJ100" s="43">
        <f t="shared" si="16"/>
        <v>0</v>
      </c>
      <c r="AM100" s="51"/>
    </row>
    <row r="101" spans="1:39" s="48" customFormat="1" ht="11.4" hidden="1">
      <c r="A101" s="49"/>
      <c r="B101" s="52"/>
      <c r="C101" s="53"/>
      <c r="D101" s="54"/>
      <c r="E101" s="54"/>
      <c r="F101" s="66"/>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6"/>
      <c r="AF101" s="54"/>
      <c r="AG101" s="50">
        <f t="shared" si="13"/>
        <v>0</v>
      </c>
      <c r="AH101" s="43">
        <f t="shared" si="14"/>
        <v>0</v>
      </c>
      <c r="AI101" s="43">
        <f t="shared" si="15"/>
        <v>0</v>
      </c>
      <c r="AJ101" s="43">
        <f t="shared" si="16"/>
        <v>0</v>
      </c>
      <c r="AM101" s="51"/>
    </row>
    <row r="102" spans="1:39" s="48" customFormat="1" ht="11.4" hidden="1">
      <c r="A102" s="49"/>
      <c r="B102" s="52"/>
      <c r="C102" s="53"/>
      <c r="D102" s="54"/>
      <c r="E102" s="54"/>
      <c r="F102" s="66"/>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6"/>
      <c r="AF102" s="54"/>
      <c r="AG102" s="50">
        <f t="shared" si="13"/>
        <v>0</v>
      </c>
      <c r="AH102" s="43">
        <f t="shared" si="14"/>
        <v>0</v>
      </c>
      <c r="AI102" s="43">
        <f t="shared" si="15"/>
        <v>0</v>
      </c>
      <c r="AJ102" s="43">
        <f t="shared" si="16"/>
        <v>0</v>
      </c>
      <c r="AM102" s="51"/>
    </row>
    <row r="103" spans="1:39" s="48" customFormat="1" ht="11.4" hidden="1">
      <c r="A103" s="49"/>
      <c r="B103" s="52"/>
      <c r="C103" s="53"/>
      <c r="D103" s="54"/>
      <c r="E103" s="54"/>
      <c r="F103" s="66"/>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6"/>
      <c r="AF103" s="54"/>
      <c r="AG103" s="50">
        <f t="shared" si="13"/>
        <v>0</v>
      </c>
      <c r="AH103" s="43">
        <f t="shared" si="14"/>
        <v>0</v>
      </c>
      <c r="AI103" s="43">
        <f t="shared" si="15"/>
        <v>0</v>
      </c>
      <c r="AJ103" s="43">
        <f t="shared" si="16"/>
        <v>0</v>
      </c>
      <c r="AM103" s="51"/>
    </row>
    <row r="104" spans="1:39" s="48" customFormat="1" ht="11.4" hidden="1">
      <c r="A104" s="49"/>
      <c r="B104" s="52"/>
      <c r="C104" s="53"/>
      <c r="D104" s="54"/>
      <c r="E104" s="54"/>
      <c r="F104" s="66"/>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6"/>
      <c r="AF104" s="54"/>
      <c r="AG104" s="50">
        <f t="shared" si="13"/>
        <v>0</v>
      </c>
      <c r="AH104" s="43">
        <f t="shared" si="14"/>
        <v>0</v>
      </c>
      <c r="AI104" s="43">
        <f t="shared" si="15"/>
        <v>0</v>
      </c>
      <c r="AJ104" s="43">
        <f t="shared" si="16"/>
        <v>0</v>
      </c>
      <c r="AM104" s="51"/>
    </row>
    <row r="105" spans="1:39" s="48" customFormat="1" ht="11.4" hidden="1">
      <c r="A105" s="49"/>
      <c r="B105" s="52"/>
      <c r="C105" s="53"/>
      <c r="D105" s="54"/>
      <c r="E105" s="54"/>
      <c r="F105" s="66"/>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6"/>
      <c r="AF105" s="54"/>
      <c r="AG105" s="50">
        <f t="shared" si="13"/>
        <v>0</v>
      </c>
      <c r="AH105" s="43">
        <f t="shared" si="14"/>
        <v>0</v>
      </c>
      <c r="AI105" s="43">
        <f t="shared" si="15"/>
        <v>0</v>
      </c>
      <c r="AJ105" s="43">
        <f t="shared" si="16"/>
        <v>0</v>
      </c>
      <c r="AM105" s="51"/>
    </row>
    <row r="106" spans="1:39" s="48" customFormat="1" ht="11.4" hidden="1">
      <c r="A106" s="49"/>
      <c r="B106" s="52"/>
      <c r="C106" s="53"/>
      <c r="D106" s="54"/>
      <c r="E106" s="54"/>
      <c r="F106" s="66"/>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E106" s="56"/>
      <c r="AF106" s="54"/>
      <c r="AG106" s="50">
        <f t="shared" si="13"/>
        <v>0</v>
      </c>
      <c r="AH106" s="43">
        <f t="shared" si="14"/>
        <v>0</v>
      </c>
      <c r="AI106" s="43">
        <f t="shared" si="15"/>
        <v>0</v>
      </c>
      <c r="AJ106" s="43">
        <f t="shared" si="16"/>
        <v>0</v>
      </c>
      <c r="AM106" s="51"/>
    </row>
    <row r="107" spans="1:39" s="48" customFormat="1" ht="11.4" hidden="1">
      <c r="A107" s="49"/>
      <c r="B107" s="52"/>
      <c r="C107" s="53"/>
      <c r="D107" s="54"/>
      <c r="E107" s="54"/>
      <c r="F107" s="66"/>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6"/>
      <c r="AF107" s="54"/>
      <c r="AG107" s="50">
        <f t="shared" si="13"/>
        <v>0</v>
      </c>
      <c r="AH107" s="43">
        <f t="shared" si="14"/>
        <v>0</v>
      </c>
      <c r="AI107" s="43">
        <f t="shared" si="15"/>
        <v>0</v>
      </c>
      <c r="AJ107" s="43">
        <f t="shared" si="16"/>
        <v>0</v>
      </c>
      <c r="AM107" s="51"/>
    </row>
    <row r="108" spans="1:39" s="48" customFormat="1" ht="11.4" hidden="1">
      <c r="A108" s="49"/>
      <c r="B108" s="52"/>
      <c r="C108" s="53"/>
      <c r="D108" s="54"/>
      <c r="E108" s="54"/>
      <c r="F108" s="66"/>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E108" s="56"/>
      <c r="AF108" s="54"/>
      <c r="AG108" s="50">
        <f t="shared" si="13"/>
        <v>0</v>
      </c>
      <c r="AH108" s="43">
        <f t="shared" si="14"/>
        <v>0</v>
      </c>
      <c r="AI108" s="43">
        <f t="shared" si="15"/>
        <v>0</v>
      </c>
      <c r="AJ108" s="43">
        <f t="shared" si="16"/>
        <v>0</v>
      </c>
      <c r="AM108" s="51"/>
    </row>
    <row r="109" spans="1:39" s="48" customFormat="1" ht="11.4" hidden="1">
      <c r="A109" s="49"/>
      <c r="B109" s="52"/>
      <c r="C109" s="53"/>
      <c r="D109" s="54"/>
      <c r="E109" s="54"/>
      <c r="F109" s="66"/>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6"/>
      <c r="AF109" s="54"/>
      <c r="AG109" s="50">
        <f t="shared" si="13"/>
        <v>0</v>
      </c>
      <c r="AH109" s="43">
        <f t="shared" si="14"/>
        <v>0</v>
      </c>
      <c r="AI109" s="43">
        <f t="shared" si="15"/>
        <v>0</v>
      </c>
      <c r="AJ109" s="43">
        <f t="shared" si="16"/>
        <v>0</v>
      </c>
      <c r="AM109" s="51"/>
    </row>
    <row r="110" spans="1:39" s="48" customFormat="1" ht="11.4" hidden="1">
      <c r="A110" s="49"/>
      <c r="B110" s="52"/>
      <c r="C110" s="53"/>
      <c r="D110" s="54"/>
      <c r="E110" s="54"/>
      <c r="F110" s="66"/>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6"/>
      <c r="AF110" s="54"/>
      <c r="AG110" s="50">
        <f t="shared" si="13"/>
        <v>0</v>
      </c>
      <c r="AH110" s="43">
        <f t="shared" si="14"/>
        <v>0</v>
      </c>
      <c r="AI110" s="43">
        <f t="shared" si="15"/>
        <v>0</v>
      </c>
      <c r="AJ110" s="43">
        <f t="shared" si="16"/>
        <v>0</v>
      </c>
      <c r="AM110" s="51"/>
    </row>
    <row r="111" spans="1:39" s="48" customFormat="1" ht="11.4" hidden="1">
      <c r="A111" s="49"/>
      <c r="B111" s="52"/>
      <c r="C111" s="53"/>
      <c r="D111" s="54"/>
      <c r="E111" s="54"/>
      <c r="F111" s="66"/>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6"/>
      <c r="AF111" s="54"/>
      <c r="AG111" s="50">
        <f t="shared" si="13"/>
        <v>0</v>
      </c>
      <c r="AH111" s="43">
        <f t="shared" si="14"/>
        <v>0</v>
      </c>
      <c r="AI111" s="43">
        <f t="shared" si="15"/>
        <v>0</v>
      </c>
      <c r="AJ111" s="43">
        <f t="shared" si="16"/>
        <v>0</v>
      </c>
      <c r="AM111" s="51"/>
    </row>
    <row r="112" spans="1:39" s="48" customFormat="1" ht="11.4" hidden="1">
      <c r="A112" s="49"/>
      <c r="B112" s="52"/>
      <c r="C112" s="53"/>
      <c r="D112" s="54"/>
      <c r="E112" s="54"/>
      <c r="F112" s="66"/>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6"/>
      <c r="AF112" s="54"/>
      <c r="AG112" s="50">
        <f t="shared" si="13"/>
        <v>0</v>
      </c>
      <c r="AH112" s="43">
        <f t="shared" si="14"/>
        <v>0</v>
      </c>
      <c r="AI112" s="43">
        <f t="shared" si="15"/>
        <v>0</v>
      </c>
      <c r="AJ112" s="43">
        <f t="shared" si="16"/>
        <v>0</v>
      </c>
      <c r="AM112" s="51"/>
    </row>
    <row r="113" spans="1:39" s="48" customFormat="1" ht="11.4" hidden="1">
      <c r="A113" s="49"/>
      <c r="B113" s="52"/>
      <c r="C113" s="53"/>
      <c r="D113" s="54"/>
      <c r="E113" s="54"/>
      <c r="F113" s="66"/>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6"/>
      <c r="AF113" s="54"/>
      <c r="AG113" s="50">
        <f t="shared" si="13"/>
        <v>0</v>
      </c>
      <c r="AH113" s="43">
        <f t="shared" si="14"/>
        <v>0</v>
      </c>
      <c r="AI113" s="43">
        <f t="shared" si="15"/>
        <v>0</v>
      </c>
      <c r="AJ113" s="43">
        <f t="shared" si="16"/>
        <v>0</v>
      </c>
      <c r="AM113" s="51"/>
    </row>
    <row r="114" spans="1:39" s="48" customFormat="1" ht="11.4" hidden="1">
      <c r="A114" s="49"/>
      <c r="B114" s="52"/>
      <c r="C114" s="53"/>
      <c r="D114" s="54"/>
      <c r="E114" s="54"/>
      <c r="F114" s="66"/>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6"/>
      <c r="AF114" s="54"/>
      <c r="AG114" s="50">
        <f t="shared" si="13"/>
        <v>0</v>
      </c>
      <c r="AH114" s="43">
        <f t="shared" si="14"/>
        <v>0</v>
      </c>
      <c r="AI114" s="43">
        <f t="shared" si="15"/>
        <v>0</v>
      </c>
      <c r="AJ114" s="43">
        <f t="shared" si="16"/>
        <v>0</v>
      </c>
      <c r="AM114" s="51"/>
    </row>
    <row r="115" spans="1:39" s="48" customFormat="1" ht="11.4" hidden="1">
      <c r="A115" s="49"/>
      <c r="B115" s="52"/>
      <c r="C115" s="53"/>
      <c r="D115" s="54"/>
      <c r="E115" s="54"/>
      <c r="F115" s="66"/>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6"/>
      <c r="AF115" s="54"/>
      <c r="AG115" s="50">
        <f t="shared" si="13"/>
        <v>0</v>
      </c>
      <c r="AH115" s="43">
        <f t="shared" si="14"/>
        <v>0</v>
      </c>
      <c r="AI115" s="43">
        <f t="shared" si="15"/>
        <v>0</v>
      </c>
      <c r="AJ115" s="43">
        <f t="shared" si="16"/>
        <v>0</v>
      </c>
      <c r="AM115" s="51"/>
    </row>
    <row r="116" spans="1:39" s="48" customFormat="1" ht="11.4" hidden="1">
      <c r="A116" s="49"/>
      <c r="B116" s="52"/>
      <c r="C116" s="53"/>
      <c r="D116" s="54"/>
      <c r="E116" s="54"/>
      <c r="F116" s="66"/>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6"/>
      <c r="AF116" s="54"/>
      <c r="AG116" s="50">
        <f t="shared" si="13"/>
        <v>0</v>
      </c>
      <c r="AH116" s="43">
        <f t="shared" si="14"/>
        <v>0</v>
      </c>
      <c r="AI116" s="43">
        <f t="shared" si="15"/>
        <v>0</v>
      </c>
      <c r="AJ116" s="43">
        <f t="shared" si="16"/>
        <v>0</v>
      </c>
      <c r="AM116" s="51"/>
    </row>
    <row r="117" spans="1:39" s="48" customFormat="1" ht="11.4" hidden="1">
      <c r="A117" s="49"/>
      <c r="B117" s="52"/>
      <c r="C117" s="53"/>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6"/>
      <c r="AF117" s="54"/>
      <c r="AG117" s="50">
        <f t="shared" si="13"/>
        <v>0</v>
      </c>
      <c r="AH117" s="43">
        <f t="shared" si="14"/>
        <v>0</v>
      </c>
      <c r="AI117" s="43">
        <f t="shared" si="15"/>
        <v>0</v>
      </c>
      <c r="AJ117" s="43">
        <f t="shared" si="16"/>
        <v>0</v>
      </c>
      <c r="AM117" s="51"/>
    </row>
    <row r="118" spans="1:39" s="48" customFormat="1" ht="11.4" hidden="1">
      <c r="A118" s="49"/>
      <c r="B118" s="52"/>
      <c r="C118" s="53"/>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c r="AD118" s="54"/>
      <c r="AE118" s="56"/>
      <c r="AF118" s="54"/>
      <c r="AG118" s="50">
        <f t="shared" si="13"/>
        <v>0</v>
      </c>
      <c r="AH118" s="43">
        <f t="shared" si="14"/>
        <v>0</v>
      </c>
      <c r="AI118" s="43">
        <f t="shared" si="15"/>
        <v>0</v>
      </c>
      <c r="AJ118" s="43">
        <f t="shared" si="16"/>
        <v>0</v>
      </c>
      <c r="AM118" s="51"/>
    </row>
    <row r="119" spans="1:39" s="48" customFormat="1" ht="11.4" hidden="1">
      <c r="A119" s="49"/>
      <c r="B119" s="52"/>
      <c r="C119" s="53"/>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6"/>
      <c r="AF119" s="54"/>
      <c r="AG119" s="50">
        <f t="shared" si="13"/>
        <v>0</v>
      </c>
      <c r="AH119" s="43">
        <f t="shared" si="14"/>
        <v>0</v>
      </c>
      <c r="AI119" s="43">
        <f t="shared" si="15"/>
        <v>0</v>
      </c>
      <c r="AJ119" s="43">
        <f t="shared" si="16"/>
        <v>0</v>
      </c>
      <c r="AM119" s="51"/>
    </row>
    <row r="120" spans="1:39" s="48" customFormat="1" ht="11.4" hidden="1">
      <c r="A120" s="49"/>
      <c r="B120" s="52"/>
      <c r="C120" s="53"/>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6"/>
      <c r="AF120" s="54"/>
      <c r="AG120" s="50">
        <f t="shared" si="13"/>
        <v>0</v>
      </c>
      <c r="AH120" s="43">
        <f t="shared" si="14"/>
        <v>0</v>
      </c>
      <c r="AI120" s="43">
        <f t="shared" si="15"/>
        <v>0</v>
      </c>
      <c r="AJ120" s="43">
        <f t="shared" si="16"/>
        <v>0</v>
      </c>
      <c r="AM120" s="51"/>
    </row>
    <row r="121" spans="1:39" s="48" customFormat="1" ht="11.4" hidden="1">
      <c r="A121" s="49"/>
      <c r="B121" s="52"/>
      <c r="C121" s="53"/>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6"/>
      <c r="AF121" s="54"/>
      <c r="AG121" s="50">
        <f t="shared" si="13"/>
        <v>0</v>
      </c>
      <c r="AH121" s="43">
        <f t="shared" si="14"/>
        <v>0</v>
      </c>
      <c r="AI121" s="43">
        <f t="shared" si="15"/>
        <v>0</v>
      </c>
      <c r="AJ121" s="43">
        <f t="shared" si="16"/>
        <v>0</v>
      </c>
      <c r="AM121" s="51"/>
    </row>
    <row r="122" spans="1:39" s="48" customFormat="1" ht="11.4" hidden="1">
      <c r="A122" s="49"/>
      <c r="B122" s="52"/>
      <c r="C122" s="53"/>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6"/>
      <c r="AF122" s="54"/>
      <c r="AG122" s="50">
        <f t="shared" si="13"/>
        <v>0</v>
      </c>
      <c r="AH122" s="43">
        <f t="shared" si="14"/>
        <v>0</v>
      </c>
      <c r="AI122" s="43">
        <f t="shared" si="15"/>
        <v>0</v>
      </c>
      <c r="AJ122" s="43">
        <f t="shared" si="16"/>
        <v>0</v>
      </c>
      <c r="AM122" s="51"/>
    </row>
    <row r="123" spans="1:39" s="48" customFormat="1" ht="11.4" hidden="1">
      <c r="A123" s="49"/>
      <c r="B123" s="52"/>
      <c r="C123" s="53"/>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56"/>
      <c r="AF123" s="54"/>
      <c r="AG123" s="50">
        <f t="shared" si="13"/>
        <v>0</v>
      </c>
      <c r="AH123" s="43">
        <f t="shared" si="14"/>
        <v>0</v>
      </c>
      <c r="AI123" s="43">
        <f t="shared" si="15"/>
        <v>0</v>
      </c>
      <c r="AJ123" s="43">
        <f t="shared" si="16"/>
        <v>0</v>
      </c>
      <c r="AM123" s="51"/>
    </row>
    <row r="124" spans="1:39" s="48" customFormat="1" ht="11.4" hidden="1">
      <c r="A124" s="49"/>
      <c r="B124" s="52"/>
      <c r="C124" s="53"/>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6"/>
      <c r="AF124" s="54"/>
      <c r="AG124" s="50">
        <f t="shared" si="13"/>
        <v>0</v>
      </c>
      <c r="AH124" s="43">
        <f t="shared" si="14"/>
        <v>0</v>
      </c>
      <c r="AI124" s="43">
        <f t="shared" si="15"/>
        <v>0</v>
      </c>
      <c r="AJ124" s="43">
        <f t="shared" si="16"/>
        <v>0</v>
      </c>
      <c r="AM124" s="51"/>
    </row>
    <row r="125" spans="1:39" s="48" customFormat="1" ht="11.4" hidden="1">
      <c r="A125" s="49"/>
      <c r="B125" s="52"/>
      <c r="C125" s="53"/>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6"/>
      <c r="AF125" s="54"/>
      <c r="AG125" s="50">
        <f t="shared" si="13"/>
        <v>0</v>
      </c>
      <c r="AH125" s="43">
        <f t="shared" si="14"/>
        <v>0</v>
      </c>
      <c r="AI125" s="43">
        <f t="shared" si="15"/>
        <v>0</v>
      </c>
      <c r="AJ125" s="43">
        <f t="shared" si="16"/>
        <v>0</v>
      </c>
      <c r="AM125" s="51"/>
    </row>
    <row r="126" spans="1:39" s="48" customFormat="1" ht="11.4" hidden="1">
      <c r="A126" s="49"/>
      <c r="B126" s="52"/>
      <c r="C126" s="53"/>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c r="AD126" s="54"/>
      <c r="AE126" s="56"/>
      <c r="AF126" s="54"/>
      <c r="AG126" s="50">
        <f t="shared" si="13"/>
        <v>0</v>
      </c>
      <c r="AH126" s="43">
        <f t="shared" si="14"/>
        <v>0</v>
      </c>
      <c r="AI126" s="43">
        <f t="shared" si="15"/>
        <v>0</v>
      </c>
      <c r="AJ126" s="43">
        <f t="shared" si="16"/>
        <v>0</v>
      </c>
      <c r="AM126" s="51"/>
    </row>
    <row r="127" spans="1:39" s="48" customFormat="1" ht="11.4" hidden="1">
      <c r="A127" s="49"/>
      <c r="B127" s="52"/>
      <c r="C127" s="53"/>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6"/>
      <c r="AF127" s="54"/>
      <c r="AG127" s="50">
        <f t="shared" si="13"/>
        <v>0</v>
      </c>
      <c r="AH127" s="43">
        <f t="shared" si="14"/>
        <v>0</v>
      </c>
      <c r="AI127" s="43">
        <f t="shared" si="15"/>
        <v>0</v>
      </c>
      <c r="AJ127" s="43">
        <f t="shared" si="16"/>
        <v>0</v>
      </c>
      <c r="AM127" s="51"/>
    </row>
    <row r="128" spans="1:39" s="48" customFormat="1" ht="11.4" hidden="1">
      <c r="A128" s="49"/>
      <c r="B128" s="52"/>
      <c r="C128" s="53"/>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6"/>
      <c r="AF128" s="54"/>
      <c r="AG128" s="50">
        <f t="shared" si="13"/>
        <v>0</v>
      </c>
      <c r="AH128" s="43">
        <f t="shared" si="14"/>
        <v>0</v>
      </c>
      <c r="AI128" s="43">
        <f t="shared" si="15"/>
        <v>0</v>
      </c>
      <c r="AJ128" s="43">
        <f t="shared" si="16"/>
        <v>0</v>
      </c>
      <c r="AM128" s="51"/>
    </row>
    <row r="129" spans="33:36" hidden="1">
      <c r="AG129" s="18">
        <f t="shared" si="13"/>
        <v>0</v>
      </c>
      <c r="AH129" s="19">
        <f t="shared" si="14"/>
        <v>0</v>
      </c>
      <c r="AI129" s="19">
        <f t="shared" si="15"/>
        <v>0</v>
      </c>
      <c r="AJ129" s="19">
        <f t="shared" si="16"/>
        <v>0</v>
      </c>
    </row>
    <row r="130" spans="33:36" hidden="1">
      <c r="AG130" s="18">
        <f t="shared" si="13"/>
        <v>0</v>
      </c>
      <c r="AH130" s="19">
        <f t="shared" si="14"/>
        <v>0</v>
      </c>
      <c r="AI130" s="19">
        <f t="shared" si="15"/>
        <v>0</v>
      </c>
      <c r="AJ130" s="19">
        <f t="shared" si="16"/>
        <v>0</v>
      </c>
    </row>
    <row r="131" spans="33:36" hidden="1">
      <c r="AG131" s="18">
        <f t="shared" si="13"/>
        <v>0</v>
      </c>
      <c r="AH131" s="19">
        <f t="shared" si="14"/>
        <v>0</v>
      </c>
      <c r="AI131" s="19">
        <f t="shared" si="15"/>
        <v>0</v>
      </c>
      <c r="AJ131" s="19">
        <f t="shared" si="16"/>
        <v>0</v>
      </c>
    </row>
    <row r="132" spans="33:36" hidden="1">
      <c r="AG132" s="18">
        <f t="shared" si="13"/>
        <v>0</v>
      </c>
      <c r="AH132" s="19">
        <f t="shared" si="14"/>
        <v>0</v>
      </c>
      <c r="AI132" s="19">
        <f t="shared" si="15"/>
        <v>0</v>
      </c>
      <c r="AJ132" s="19">
        <f t="shared" si="16"/>
        <v>0</v>
      </c>
    </row>
    <row r="133" spans="33:36" hidden="1">
      <c r="AG133" s="18">
        <f t="shared" si="13"/>
        <v>0</v>
      </c>
      <c r="AH133" s="19">
        <f t="shared" si="14"/>
        <v>0</v>
      </c>
      <c r="AI133" s="19">
        <f t="shared" si="15"/>
        <v>0</v>
      </c>
      <c r="AJ133" s="19">
        <f t="shared" si="16"/>
        <v>0</v>
      </c>
    </row>
    <row r="134" spans="33:36" hidden="1">
      <c r="AG134" s="18">
        <f t="shared" si="13"/>
        <v>0</v>
      </c>
      <c r="AH134" s="19">
        <f t="shared" si="14"/>
        <v>0</v>
      </c>
      <c r="AI134" s="19">
        <f t="shared" si="15"/>
        <v>0</v>
      </c>
      <c r="AJ134" s="19">
        <f t="shared" si="16"/>
        <v>0</v>
      </c>
    </row>
    <row r="135" spans="33:36" hidden="1">
      <c r="AG135" s="18">
        <f t="shared" si="13"/>
        <v>0</v>
      </c>
      <c r="AH135" s="19">
        <f t="shared" si="14"/>
        <v>0</v>
      </c>
      <c r="AI135" s="19">
        <f t="shared" si="15"/>
        <v>0</v>
      </c>
      <c r="AJ135" s="19">
        <f t="shared" si="16"/>
        <v>0</v>
      </c>
    </row>
    <row r="136" spans="33:36" hidden="1">
      <c r="AG136" s="18">
        <f t="shared" si="13"/>
        <v>0</v>
      </c>
      <c r="AH136" s="19">
        <f t="shared" si="14"/>
        <v>0</v>
      </c>
      <c r="AI136" s="19">
        <f t="shared" si="15"/>
        <v>0</v>
      </c>
      <c r="AJ136" s="19">
        <f t="shared" si="16"/>
        <v>0</v>
      </c>
    </row>
    <row r="137" spans="33:36" hidden="1">
      <c r="AG137" s="18">
        <f t="shared" si="13"/>
        <v>0</v>
      </c>
      <c r="AH137" s="19">
        <f t="shared" si="14"/>
        <v>0</v>
      </c>
      <c r="AI137" s="19">
        <f t="shared" si="15"/>
        <v>0</v>
      </c>
      <c r="AJ137" s="19">
        <f t="shared" si="16"/>
        <v>0</v>
      </c>
    </row>
    <row r="138" spans="33:36" hidden="1">
      <c r="AG138" s="18">
        <f t="shared" si="13"/>
        <v>0</v>
      </c>
      <c r="AH138" s="19">
        <f t="shared" si="14"/>
        <v>0</v>
      </c>
      <c r="AI138" s="19">
        <f t="shared" si="15"/>
        <v>0</v>
      </c>
      <c r="AJ138" s="19">
        <f t="shared" si="16"/>
        <v>0</v>
      </c>
    </row>
    <row r="139" spans="33:36" hidden="1">
      <c r="AG139" s="18">
        <f t="shared" si="13"/>
        <v>0</v>
      </c>
      <c r="AH139" s="19">
        <f t="shared" si="14"/>
        <v>0</v>
      </c>
      <c r="AI139" s="19">
        <f t="shared" si="15"/>
        <v>0</v>
      </c>
      <c r="AJ139" s="19">
        <f t="shared" si="16"/>
        <v>0</v>
      </c>
    </row>
    <row r="140" spans="33:36" hidden="1">
      <c r="AG140" s="18">
        <f t="shared" si="13"/>
        <v>0</v>
      </c>
      <c r="AH140" s="19">
        <f t="shared" si="14"/>
        <v>0</v>
      </c>
      <c r="AI140" s="19">
        <f t="shared" si="15"/>
        <v>0</v>
      </c>
      <c r="AJ140" s="19">
        <f t="shared" si="16"/>
        <v>0</v>
      </c>
    </row>
    <row r="141" spans="33:36" hidden="1">
      <c r="AG141" s="18">
        <f t="shared" si="13"/>
        <v>0</v>
      </c>
      <c r="AH141" s="19">
        <f t="shared" si="14"/>
        <v>0</v>
      </c>
      <c r="AI141" s="19">
        <f t="shared" si="15"/>
        <v>0</v>
      </c>
      <c r="AJ141" s="19">
        <f t="shared" si="16"/>
        <v>0</v>
      </c>
    </row>
    <row r="142" spans="33:36" hidden="1">
      <c r="AG142" s="18">
        <f t="shared" si="13"/>
        <v>0</v>
      </c>
      <c r="AH142" s="19">
        <f t="shared" si="14"/>
        <v>0</v>
      </c>
      <c r="AI142" s="19">
        <f t="shared" si="15"/>
        <v>0</v>
      </c>
      <c r="AJ142" s="19">
        <f t="shared" si="16"/>
        <v>0</v>
      </c>
    </row>
    <row r="143" spans="33:36" hidden="1">
      <c r="AG143" s="18">
        <f t="shared" si="13"/>
        <v>0</v>
      </c>
      <c r="AH143" s="19">
        <f t="shared" si="14"/>
        <v>0</v>
      </c>
      <c r="AI143" s="19">
        <f t="shared" si="15"/>
        <v>0</v>
      </c>
      <c r="AJ143" s="19">
        <f t="shared" si="16"/>
        <v>0</v>
      </c>
    </row>
    <row r="144" spans="33:36" hidden="1">
      <c r="AG144" s="18">
        <f t="shared" si="13"/>
        <v>0</v>
      </c>
      <c r="AH144" s="19">
        <f t="shared" si="14"/>
        <v>0</v>
      </c>
      <c r="AI144" s="19">
        <f t="shared" si="15"/>
        <v>0</v>
      </c>
      <c r="AJ144" s="19">
        <f t="shared" si="16"/>
        <v>0</v>
      </c>
    </row>
    <row r="145" spans="33:36" hidden="1">
      <c r="AG145" s="18">
        <f t="shared" si="13"/>
        <v>0</v>
      </c>
      <c r="AH145" s="19">
        <f t="shared" si="14"/>
        <v>0</v>
      </c>
      <c r="AI145" s="19">
        <f t="shared" si="15"/>
        <v>0</v>
      </c>
      <c r="AJ145" s="19">
        <f t="shared" si="16"/>
        <v>0</v>
      </c>
    </row>
    <row r="146" spans="33:36" hidden="1">
      <c r="AG146" s="18">
        <f t="shared" si="13"/>
        <v>0</v>
      </c>
      <c r="AH146" s="19">
        <f t="shared" si="14"/>
        <v>0</v>
      </c>
      <c r="AI146" s="19">
        <f t="shared" si="15"/>
        <v>0</v>
      </c>
      <c r="AJ146" s="19">
        <f t="shared" si="16"/>
        <v>0</v>
      </c>
    </row>
    <row r="147" spans="33:36" hidden="1">
      <c r="AG147" s="18">
        <f t="shared" si="13"/>
        <v>0</v>
      </c>
      <c r="AH147" s="19">
        <f t="shared" si="14"/>
        <v>0</v>
      </c>
      <c r="AI147" s="19">
        <f t="shared" si="15"/>
        <v>0</v>
      </c>
      <c r="AJ147" s="19">
        <f t="shared" si="16"/>
        <v>0</v>
      </c>
    </row>
    <row r="148" spans="33:36" hidden="1">
      <c r="AG148" s="18">
        <f t="shared" ref="AG148:AG211" si="17">I148</f>
        <v>0</v>
      </c>
      <c r="AH148" s="19">
        <f t="shared" ref="AH148:AH211" si="18">J148</f>
        <v>0</v>
      </c>
      <c r="AI148" s="19">
        <f t="shared" ref="AI148:AI211" si="19">K148</f>
        <v>0</v>
      </c>
      <c r="AJ148" s="19">
        <f t="shared" ref="AJ148:AJ211" si="20">L148</f>
        <v>0</v>
      </c>
    </row>
    <row r="149" spans="33:36" hidden="1">
      <c r="AG149" s="18">
        <f t="shared" si="17"/>
        <v>0</v>
      </c>
      <c r="AH149" s="19">
        <f t="shared" si="18"/>
        <v>0</v>
      </c>
      <c r="AI149" s="19">
        <f t="shared" si="19"/>
        <v>0</v>
      </c>
      <c r="AJ149" s="19">
        <f t="shared" si="20"/>
        <v>0</v>
      </c>
    </row>
    <row r="150" spans="33:36" hidden="1">
      <c r="AG150" s="18">
        <f t="shared" si="17"/>
        <v>0</v>
      </c>
      <c r="AH150" s="19">
        <f t="shared" si="18"/>
        <v>0</v>
      </c>
      <c r="AI150" s="19">
        <f t="shared" si="19"/>
        <v>0</v>
      </c>
      <c r="AJ150" s="19">
        <f t="shared" si="20"/>
        <v>0</v>
      </c>
    </row>
    <row r="151" spans="33:36" hidden="1">
      <c r="AG151" s="18">
        <f t="shared" si="17"/>
        <v>0</v>
      </c>
      <c r="AH151" s="19">
        <f t="shared" si="18"/>
        <v>0</v>
      </c>
      <c r="AI151" s="19">
        <f t="shared" si="19"/>
        <v>0</v>
      </c>
      <c r="AJ151" s="19">
        <f t="shared" si="20"/>
        <v>0</v>
      </c>
    </row>
    <row r="152" spans="33:36" hidden="1">
      <c r="AG152" s="18">
        <f t="shared" si="17"/>
        <v>0</v>
      </c>
      <c r="AH152" s="19">
        <f t="shared" si="18"/>
        <v>0</v>
      </c>
      <c r="AI152" s="19">
        <f t="shared" si="19"/>
        <v>0</v>
      </c>
      <c r="AJ152" s="19">
        <f t="shared" si="20"/>
        <v>0</v>
      </c>
    </row>
    <row r="153" spans="33:36" hidden="1">
      <c r="AG153" s="18">
        <f t="shared" si="17"/>
        <v>0</v>
      </c>
      <c r="AH153" s="19">
        <f t="shared" si="18"/>
        <v>0</v>
      </c>
      <c r="AI153" s="19">
        <f t="shared" si="19"/>
        <v>0</v>
      </c>
      <c r="AJ153" s="19">
        <f t="shared" si="20"/>
        <v>0</v>
      </c>
    </row>
    <row r="154" spans="33:36" hidden="1">
      <c r="AG154" s="18">
        <f t="shared" si="17"/>
        <v>0</v>
      </c>
      <c r="AH154" s="19">
        <f t="shared" si="18"/>
        <v>0</v>
      </c>
      <c r="AI154" s="19">
        <f t="shared" si="19"/>
        <v>0</v>
      </c>
      <c r="AJ154" s="19">
        <f t="shared" si="20"/>
        <v>0</v>
      </c>
    </row>
    <row r="155" spans="33:36" hidden="1">
      <c r="AG155" s="18">
        <f t="shared" si="17"/>
        <v>0</v>
      </c>
      <c r="AH155" s="19">
        <f t="shared" si="18"/>
        <v>0</v>
      </c>
      <c r="AI155" s="19">
        <f t="shared" si="19"/>
        <v>0</v>
      </c>
      <c r="AJ155" s="19">
        <f t="shared" si="20"/>
        <v>0</v>
      </c>
    </row>
    <row r="156" spans="33:36" hidden="1">
      <c r="AG156" s="18">
        <f t="shared" si="17"/>
        <v>0</v>
      </c>
      <c r="AH156" s="19">
        <f t="shared" si="18"/>
        <v>0</v>
      </c>
      <c r="AI156" s="19">
        <f t="shared" si="19"/>
        <v>0</v>
      </c>
      <c r="AJ156" s="19">
        <f t="shared" si="20"/>
        <v>0</v>
      </c>
    </row>
    <row r="157" spans="33:36" hidden="1">
      <c r="AG157" s="18">
        <f t="shared" si="17"/>
        <v>0</v>
      </c>
      <c r="AH157" s="19">
        <f t="shared" si="18"/>
        <v>0</v>
      </c>
      <c r="AI157" s="19">
        <f t="shared" si="19"/>
        <v>0</v>
      </c>
      <c r="AJ157" s="19">
        <f t="shared" si="20"/>
        <v>0</v>
      </c>
    </row>
    <row r="158" spans="33:36" hidden="1">
      <c r="AG158" s="18">
        <f t="shared" si="17"/>
        <v>0</v>
      </c>
      <c r="AH158" s="19">
        <f t="shared" si="18"/>
        <v>0</v>
      </c>
      <c r="AI158" s="19">
        <f t="shared" si="19"/>
        <v>0</v>
      </c>
      <c r="AJ158" s="19">
        <f t="shared" si="20"/>
        <v>0</v>
      </c>
    </row>
    <row r="159" spans="33:36" hidden="1">
      <c r="AG159" s="18">
        <f t="shared" si="17"/>
        <v>0</v>
      </c>
      <c r="AH159" s="19">
        <f t="shared" si="18"/>
        <v>0</v>
      </c>
      <c r="AI159" s="19">
        <f t="shared" si="19"/>
        <v>0</v>
      </c>
      <c r="AJ159" s="19">
        <f t="shared" si="20"/>
        <v>0</v>
      </c>
    </row>
    <row r="160" spans="33:36" hidden="1">
      <c r="AG160" s="18">
        <f t="shared" si="17"/>
        <v>0</v>
      </c>
      <c r="AH160" s="19">
        <f t="shared" si="18"/>
        <v>0</v>
      </c>
      <c r="AI160" s="19">
        <f t="shared" si="19"/>
        <v>0</v>
      </c>
      <c r="AJ160" s="19">
        <f t="shared" si="20"/>
        <v>0</v>
      </c>
    </row>
    <row r="161" spans="33:36" hidden="1">
      <c r="AG161" s="18">
        <f t="shared" si="17"/>
        <v>0</v>
      </c>
      <c r="AH161" s="19">
        <f t="shared" si="18"/>
        <v>0</v>
      </c>
      <c r="AI161" s="19">
        <f t="shared" si="19"/>
        <v>0</v>
      </c>
      <c r="AJ161" s="19">
        <f t="shared" si="20"/>
        <v>0</v>
      </c>
    </row>
    <row r="162" spans="33:36" hidden="1">
      <c r="AG162" s="18">
        <f t="shared" si="17"/>
        <v>0</v>
      </c>
      <c r="AH162" s="19">
        <f t="shared" si="18"/>
        <v>0</v>
      </c>
      <c r="AI162" s="19">
        <f t="shared" si="19"/>
        <v>0</v>
      </c>
      <c r="AJ162" s="19">
        <f t="shared" si="20"/>
        <v>0</v>
      </c>
    </row>
    <row r="163" spans="33:36" hidden="1">
      <c r="AG163" s="18">
        <f t="shared" si="17"/>
        <v>0</v>
      </c>
      <c r="AH163" s="19">
        <f t="shared" si="18"/>
        <v>0</v>
      </c>
      <c r="AI163" s="19">
        <f t="shared" si="19"/>
        <v>0</v>
      </c>
      <c r="AJ163" s="19">
        <f t="shared" si="20"/>
        <v>0</v>
      </c>
    </row>
    <row r="164" spans="33:36" hidden="1">
      <c r="AG164" s="18">
        <f t="shared" si="17"/>
        <v>0</v>
      </c>
      <c r="AH164" s="19">
        <f t="shared" si="18"/>
        <v>0</v>
      </c>
      <c r="AI164" s="19">
        <f t="shared" si="19"/>
        <v>0</v>
      </c>
      <c r="AJ164" s="19">
        <f t="shared" si="20"/>
        <v>0</v>
      </c>
    </row>
    <row r="165" spans="33:36" hidden="1">
      <c r="AG165" s="18">
        <f t="shared" si="17"/>
        <v>0</v>
      </c>
      <c r="AH165" s="19">
        <f t="shared" si="18"/>
        <v>0</v>
      </c>
      <c r="AI165" s="19">
        <f t="shared" si="19"/>
        <v>0</v>
      </c>
      <c r="AJ165" s="19">
        <f t="shared" si="20"/>
        <v>0</v>
      </c>
    </row>
    <row r="166" spans="33:36" hidden="1">
      <c r="AG166" s="18">
        <f t="shared" si="17"/>
        <v>0</v>
      </c>
      <c r="AH166" s="19">
        <f t="shared" si="18"/>
        <v>0</v>
      </c>
      <c r="AI166" s="19">
        <f t="shared" si="19"/>
        <v>0</v>
      </c>
      <c r="AJ166" s="19">
        <f t="shared" si="20"/>
        <v>0</v>
      </c>
    </row>
    <row r="167" spans="33:36" hidden="1">
      <c r="AG167" s="18">
        <f t="shared" si="17"/>
        <v>0</v>
      </c>
      <c r="AH167" s="19">
        <f t="shared" si="18"/>
        <v>0</v>
      </c>
      <c r="AI167" s="19">
        <f t="shared" si="19"/>
        <v>0</v>
      </c>
      <c r="AJ167" s="19">
        <f t="shared" si="20"/>
        <v>0</v>
      </c>
    </row>
    <row r="168" spans="33:36" hidden="1">
      <c r="AG168" s="18">
        <f t="shared" si="17"/>
        <v>0</v>
      </c>
      <c r="AH168" s="19">
        <f t="shared" si="18"/>
        <v>0</v>
      </c>
      <c r="AI168" s="19">
        <f t="shared" si="19"/>
        <v>0</v>
      </c>
      <c r="AJ168" s="19">
        <f t="shared" si="20"/>
        <v>0</v>
      </c>
    </row>
    <row r="169" spans="33:36" hidden="1">
      <c r="AG169" s="18">
        <f t="shared" si="17"/>
        <v>0</v>
      </c>
      <c r="AH169" s="19">
        <f t="shared" si="18"/>
        <v>0</v>
      </c>
      <c r="AI169" s="19">
        <f t="shared" si="19"/>
        <v>0</v>
      </c>
      <c r="AJ169" s="19">
        <f t="shared" si="20"/>
        <v>0</v>
      </c>
    </row>
    <row r="170" spans="33:36" hidden="1">
      <c r="AG170" s="18">
        <f t="shared" si="17"/>
        <v>0</v>
      </c>
      <c r="AH170" s="19">
        <f t="shared" si="18"/>
        <v>0</v>
      </c>
      <c r="AI170" s="19">
        <f t="shared" si="19"/>
        <v>0</v>
      </c>
      <c r="AJ170" s="19">
        <f t="shared" si="20"/>
        <v>0</v>
      </c>
    </row>
    <row r="171" spans="33:36" hidden="1">
      <c r="AG171" s="18">
        <f t="shared" si="17"/>
        <v>0</v>
      </c>
      <c r="AH171" s="19">
        <f t="shared" si="18"/>
        <v>0</v>
      </c>
      <c r="AI171" s="19">
        <f t="shared" si="19"/>
        <v>0</v>
      </c>
      <c r="AJ171" s="19">
        <f t="shared" si="20"/>
        <v>0</v>
      </c>
    </row>
    <row r="172" spans="33:36" hidden="1">
      <c r="AG172" s="18">
        <f t="shared" si="17"/>
        <v>0</v>
      </c>
      <c r="AH172" s="19">
        <f t="shared" si="18"/>
        <v>0</v>
      </c>
      <c r="AI172" s="19">
        <f t="shared" si="19"/>
        <v>0</v>
      </c>
      <c r="AJ172" s="19">
        <f t="shared" si="20"/>
        <v>0</v>
      </c>
    </row>
    <row r="173" spans="33:36" hidden="1">
      <c r="AG173" s="18">
        <f t="shared" si="17"/>
        <v>0</v>
      </c>
      <c r="AH173" s="19">
        <f t="shared" si="18"/>
        <v>0</v>
      </c>
      <c r="AI173" s="19">
        <f t="shared" si="19"/>
        <v>0</v>
      </c>
      <c r="AJ173" s="19">
        <f t="shared" si="20"/>
        <v>0</v>
      </c>
    </row>
    <row r="174" spans="33:36" hidden="1">
      <c r="AG174" s="18">
        <f t="shared" si="17"/>
        <v>0</v>
      </c>
      <c r="AH174" s="19">
        <f t="shared" si="18"/>
        <v>0</v>
      </c>
      <c r="AI174" s="19">
        <f t="shared" si="19"/>
        <v>0</v>
      </c>
      <c r="AJ174" s="19">
        <f t="shared" si="20"/>
        <v>0</v>
      </c>
    </row>
    <row r="175" spans="33:36" hidden="1">
      <c r="AG175" s="18">
        <f t="shared" si="17"/>
        <v>0</v>
      </c>
      <c r="AH175" s="19">
        <f t="shared" si="18"/>
        <v>0</v>
      </c>
      <c r="AI175" s="19">
        <f t="shared" si="19"/>
        <v>0</v>
      </c>
      <c r="AJ175" s="19">
        <f t="shared" si="20"/>
        <v>0</v>
      </c>
    </row>
    <row r="176" spans="33:36" hidden="1">
      <c r="AG176" s="18">
        <f t="shared" si="17"/>
        <v>0</v>
      </c>
      <c r="AH176" s="19">
        <f t="shared" si="18"/>
        <v>0</v>
      </c>
      <c r="AI176" s="19">
        <f t="shared" si="19"/>
        <v>0</v>
      </c>
      <c r="AJ176" s="19">
        <f t="shared" si="20"/>
        <v>0</v>
      </c>
    </row>
    <row r="177" spans="33:36" hidden="1">
      <c r="AG177" s="18">
        <f t="shared" si="17"/>
        <v>0</v>
      </c>
      <c r="AH177" s="19">
        <f t="shared" si="18"/>
        <v>0</v>
      </c>
      <c r="AI177" s="19">
        <f t="shared" si="19"/>
        <v>0</v>
      </c>
      <c r="AJ177" s="19">
        <f t="shared" si="20"/>
        <v>0</v>
      </c>
    </row>
    <row r="178" spans="33:36" hidden="1">
      <c r="AG178" s="18">
        <f t="shared" si="17"/>
        <v>0</v>
      </c>
      <c r="AH178" s="19">
        <f t="shared" si="18"/>
        <v>0</v>
      </c>
      <c r="AI178" s="19">
        <f t="shared" si="19"/>
        <v>0</v>
      </c>
      <c r="AJ178" s="19">
        <f t="shared" si="20"/>
        <v>0</v>
      </c>
    </row>
    <row r="179" spans="33:36" hidden="1">
      <c r="AG179" s="18">
        <f t="shared" si="17"/>
        <v>0</v>
      </c>
      <c r="AH179" s="19">
        <f t="shared" si="18"/>
        <v>0</v>
      </c>
      <c r="AI179" s="19">
        <f t="shared" si="19"/>
        <v>0</v>
      </c>
      <c r="AJ179" s="19">
        <f t="shared" si="20"/>
        <v>0</v>
      </c>
    </row>
    <row r="180" spans="33:36" hidden="1">
      <c r="AG180" s="18">
        <f t="shared" si="17"/>
        <v>0</v>
      </c>
      <c r="AH180" s="19">
        <f t="shared" si="18"/>
        <v>0</v>
      </c>
      <c r="AI180" s="19">
        <f t="shared" si="19"/>
        <v>0</v>
      </c>
      <c r="AJ180" s="19">
        <f t="shared" si="20"/>
        <v>0</v>
      </c>
    </row>
    <row r="181" spans="33:36" hidden="1">
      <c r="AG181" s="18">
        <f t="shared" si="17"/>
        <v>0</v>
      </c>
      <c r="AH181" s="19">
        <f t="shared" si="18"/>
        <v>0</v>
      </c>
      <c r="AI181" s="19">
        <f t="shared" si="19"/>
        <v>0</v>
      </c>
      <c r="AJ181" s="19">
        <f t="shared" si="20"/>
        <v>0</v>
      </c>
    </row>
    <row r="182" spans="33:36" hidden="1">
      <c r="AG182" s="18">
        <f t="shared" si="17"/>
        <v>0</v>
      </c>
      <c r="AH182" s="19">
        <f t="shared" si="18"/>
        <v>0</v>
      </c>
      <c r="AI182" s="19">
        <f t="shared" si="19"/>
        <v>0</v>
      </c>
      <c r="AJ182" s="19">
        <f t="shared" si="20"/>
        <v>0</v>
      </c>
    </row>
    <row r="183" spans="33:36" hidden="1">
      <c r="AG183" s="18">
        <f t="shared" si="17"/>
        <v>0</v>
      </c>
      <c r="AH183" s="19">
        <f t="shared" si="18"/>
        <v>0</v>
      </c>
      <c r="AI183" s="19">
        <f t="shared" si="19"/>
        <v>0</v>
      </c>
      <c r="AJ183" s="19">
        <f t="shared" si="20"/>
        <v>0</v>
      </c>
    </row>
    <row r="184" spans="33:36" hidden="1">
      <c r="AG184" s="18">
        <f t="shared" si="17"/>
        <v>0</v>
      </c>
      <c r="AH184" s="19">
        <f t="shared" si="18"/>
        <v>0</v>
      </c>
      <c r="AI184" s="19">
        <f t="shared" si="19"/>
        <v>0</v>
      </c>
      <c r="AJ184" s="19">
        <f t="shared" si="20"/>
        <v>0</v>
      </c>
    </row>
    <row r="185" spans="33:36" hidden="1">
      <c r="AG185" s="18">
        <f t="shared" si="17"/>
        <v>0</v>
      </c>
      <c r="AH185" s="19">
        <f t="shared" si="18"/>
        <v>0</v>
      </c>
      <c r="AI185" s="19">
        <f t="shared" si="19"/>
        <v>0</v>
      </c>
      <c r="AJ185" s="19">
        <f t="shared" si="20"/>
        <v>0</v>
      </c>
    </row>
    <row r="186" spans="33:36" hidden="1">
      <c r="AG186" s="18">
        <f t="shared" si="17"/>
        <v>0</v>
      </c>
      <c r="AH186" s="19">
        <f t="shared" si="18"/>
        <v>0</v>
      </c>
      <c r="AI186" s="19">
        <f t="shared" si="19"/>
        <v>0</v>
      </c>
      <c r="AJ186" s="19">
        <f t="shared" si="20"/>
        <v>0</v>
      </c>
    </row>
    <row r="187" spans="33:36" hidden="1">
      <c r="AG187" s="18">
        <f t="shared" si="17"/>
        <v>0</v>
      </c>
      <c r="AH187" s="19">
        <f t="shared" si="18"/>
        <v>0</v>
      </c>
      <c r="AI187" s="19">
        <f t="shared" si="19"/>
        <v>0</v>
      </c>
      <c r="AJ187" s="19">
        <f t="shared" si="20"/>
        <v>0</v>
      </c>
    </row>
    <row r="188" spans="33:36" hidden="1">
      <c r="AG188" s="18">
        <f t="shared" si="17"/>
        <v>0</v>
      </c>
      <c r="AH188" s="19">
        <f t="shared" si="18"/>
        <v>0</v>
      </c>
      <c r="AI188" s="19">
        <f t="shared" si="19"/>
        <v>0</v>
      </c>
      <c r="AJ188" s="19">
        <f t="shared" si="20"/>
        <v>0</v>
      </c>
    </row>
    <row r="189" spans="33:36" hidden="1">
      <c r="AG189" s="18">
        <f t="shared" si="17"/>
        <v>0</v>
      </c>
      <c r="AH189" s="19">
        <f t="shared" si="18"/>
        <v>0</v>
      </c>
      <c r="AI189" s="19">
        <f t="shared" si="19"/>
        <v>0</v>
      </c>
      <c r="AJ189" s="19">
        <f t="shared" si="20"/>
        <v>0</v>
      </c>
    </row>
    <row r="190" spans="33:36" hidden="1">
      <c r="AG190" s="18">
        <f t="shared" si="17"/>
        <v>0</v>
      </c>
      <c r="AH190" s="19">
        <f t="shared" si="18"/>
        <v>0</v>
      </c>
      <c r="AI190" s="19">
        <f t="shared" si="19"/>
        <v>0</v>
      </c>
      <c r="AJ190" s="19">
        <f t="shared" si="20"/>
        <v>0</v>
      </c>
    </row>
    <row r="191" spans="33:36" hidden="1">
      <c r="AG191" s="18">
        <f t="shared" si="17"/>
        <v>0</v>
      </c>
      <c r="AH191" s="19">
        <f t="shared" si="18"/>
        <v>0</v>
      </c>
      <c r="AI191" s="19">
        <f t="shared" si="19"/>
        <v>0</v>
      </c>
      <c r="AJ191" s="19">
        <f t="shared" si="20"/>
        <v>0</v>
      </c>
    </row>
    <row r="192" spans="33:36" hidden="1">
      <c r="AG192" s="18">
        <f t="shared" si="17"/>
        <v>0</v>
      </c>
      <c r="AH192" s="19">
        <f t="shared" si="18"/>
        <v>0</v>
      </c>
      <c r="AI192" s="19">
        <f t="shared" si="19"/>
        <v>0</v>
      </c>
      <c r="AJ192" s="19">
        <f t="shared" si="20"/>
        <v>0</v>
      </c>
    </row>
    <row r="193" spans="33:36" hidden="1">
      <c r="AG193" s="18">
        <f t="shared" si="17"/>
        <v>0</v>
      </c>
      <c r="AH193" s="19">
        <f t="shared" si="18"/>
        <v>0</v>
      </c>
      <c r="AI193" s="19">
        <f t="shared" si="19"/>
        <v>0</v>
      </c>
      <c r="AJ193" s="19">
        <f t="shared" si="20"/>
        <v>0</v>
      </c>
    </row>
    <row r="194" spans="33:36" hidden="1">
      <c r="AG194" s="18">
        <f t="shared" si="17"/>
        <v>0</v>
      </c>
      <c r="AH194" s="19">
        <f t="shared" si="18"/>
        <v>0</v>
      </c>
      <c r="AI194" s="19">
        <f t="shared" si="19"/>
        <v>0</v>
      </c>
      <c r="AJ194" s="19">
        <f t="shared" si="20"/>
        <v>0</v>
      </c>
    </row>
    <row r="195" spans="33:36" hidden="1">
      <c r="AG195" s="18">
        <f t="shared" si="17"/>
        <v>0</v>
      </c>
      <c r="AH195" s="19">
        <f t="shared" si="18"/>
        <v>0</v>
      </c>
      <c r="AI195" s="19">
        <f t="shared" si="19"/>
        <v>0</v>
      </c>
      <c r="AJ195" s="19">
        <f t="shared" si="20"/>
        <v>0</v>
      </c>
    </row>
    <row r="196" spans="33:36" hidden="1">
      <c r="AG196" s="18">
        <f t="shared" si="17"/>
        <v>0</v>
      </c>
      <c r="AH196" s="19">
        <f t="shared" si="18"/>
        <v>0</v>
      </c>
      <c r="AI196" s="19">
        <f t="shared" si="19"/>
        <v>0</v>
      </c>
      <c r="AJ196" s="19">
        <f t="shared" si="20"/>
        <v>0</v>
      </c>
    </row>
    <row r="197" spans="33:36" hidden="1">
      <c r="AG197" s="18">
        <f t="shared" si="17"/>
        <v>0</v>
      </c>
      <c r="AH197" s="19">
        <f t="shared" si="18"/>
        <v>0</v>
      </c>
      <c r="AI197" s="19">
        <f t="shared" si="19"/>
        <v>0</v>
      </c>
      <c r="AJ197" s="19">
        <f t="shared" si="20"/>
        <v>0</v>
      </c>
    </row>
    <row r="198" spans="33:36" hidden="1">
      <c r="AG198" s="18">
        <f t="shared" si="17"/>
        <v>0</v>
      </c>
      <c r="AH198" s="19">
        <f t="shared" si="18"/>
        <v>0</v>
      </c>
      <c r="AI198" s="19">
        <f t="shared" si="19"/>
        <v>0</v>
      </c>
      <c r="AJ198" s="19">
        <f t="shared" si="20"/>
        <v>0</v>
      </c>
    </row>
    <row r="199" spans="33:36" hidden="1">
      <c r="AG199" s="18">
        <f t="shared" si="17"/>
        <v>0</v>
      </c>
      <c r="AH199" s="19">
        <f t="shared" si="18"/>
        <v>0</v>
      </c>
      <c r="AI199" s="19">
        <f t="shared" si="19"/>
        <v>0</v>
      </c>
      <c r="AJ199" s="19">
        <f t="shared" si="20"/>
        <v>0</v>
      </c>
    </row>
    <row r="200" spans="33:36" hidden="1">
      <c r="AG200" s="18">
        <f t="shared" si="17"/>
        <v>0</v>
      </c>
      <c r="AH200" s="19">
        <f t="shared" si="18"/>
        <v>0</v>
      </c>
      <c r="AI200" s="19">
        <f t="shared" si="19"/>
        <v>0</v>
      </c>
      <c r="AJ200" s="19">
        <f t="shared" si="20"/>
        <v>0</v>
      </c>
    </row>
    <row r="201" spans="33:36" hidden="1">
      <c r="AG201" s="18">
        <f t="shared" si="17"/>
        <v>0</v>
      </c>
      <c r="AH201" s="19">
        <f t="shared" si="18"/>
        <v>0</v>
      </c>
      <c r="AI201" s="19">
        <f t="shared" si="19"/>
        <v>0</v>
      </c>
      <c r="AJ201" s="19">
        <f t="shared" si="20"/>
        <v>0</v>
      </c>
    </row>
    <row r="202" spans="33:36" hidden="1">
      <c r="AG202" s="18">
        <f t="shared" si="17"/>
        <v>0</v>
      </c>
      <c r="AH202" s="19">
        <f t="shared" si="18"/>
        <v>0</v>
      </c>
      <c r="AI202" s="19">
        <f t="shared" si="19"/>
        <v>0</v>
      </c>
      <c r="AJ202" s="19">
        <f t="shared" si="20"/>
        <v>0</v>
      </c>
    </row>
    <row r="203" spans="33:36" hidden="1">
      <c r="AG203" s="18">
        <f t="shared" si="17"/>
        <v>0</v>
      </c>
      <c r="AH203" s="19">
        <f t="shared" si="18"/>
        <v>0</v>
      </c>
      <c r="AI203" s="19">
        <f t="shared" si="19"/>
        <v>0</v>
      </c>
      <c r="AJ203" s="19">
        <f t="shared" si="20"/>
        <v>0</v>
      </c>
    </row>
    <row r="204" spans="33:36" hidden="1">
      <c r="AG204" s="18">
        <f t="shared" si="17"/>
        <v>0</v>
      </c>
      <c r="AH204" s="19">
        <f t="shared" si="18"/>
        <v>0</v>
      </c>
      <c r="AI204" s="19">
        <f t="shared" si="19"/>
        <v>0</v>
      </c>
      <c r="AJ204" s="19">
        <f t="shared" si="20"/>
        <v>0</v>
      </c>
    </row>
    <row r="205" spans="33:36" hidden="1">
      <c r="AG205" s="18">
        <f t="shared" si="17"/>
        <v>0</v>
      </c>
      <c r="AH205" s="19">
        <f t="shared" si="18"/>
        <v>0</v>
      </c>
      <c r="AI205" s="19">
        <f t="shared" si="19"/>
        <v>0</v>
      </c>
      <c r="AJ205" s="19">
        <f t="shared" si="20"/>
        <v>0</v>
      </c>
    </row>
    <row r="206" spans="33:36" hidden="1">
      <c r="AG206" s="18">
        <f t="shared" si="17"/>
        <v>0</v>
      </c>
      <c r="AH206" s="19">
        <f t="shared" si="18"/>
        <v>0</v>
      </c>
      <c r="AI206" s="19">
        <f t="shared" si="19"/>
        <v>0</v>
      </c>
      <c r="AJ206" s="19">
        <f t="shared" si="20"/>
        <v>0</v>
      </c>
    </row>
    <row r="207" spans="33:36" hidden="1">
      <c r="AG207" s="18">
        <f t="shared" si="17"/>
        <v>0</v>
      </c>
      <c r="AH207" s="19">
        <f t="shared" si="18"/>
        <v>0</v>
      </c>
      <c r="AI207" s="19">
        <f t="shared" si="19"/>
        <v>0</v>
      </c>
      <c r="AJ207" s="19">
        <f t="shared" si="20"/>
        <v>0</v>
      </c>
    </row>
    <row r="208" spans="33:36" hidden="1">
      <c r="AG208" s="18">
        <f t="shared" si="17"/>
        <v>0</v>
      </c>
      <c r="AH208" s="19">
        <f t="shared" si="18"/>
        <v>0</v>
      </c>
      <c r="AI208" s="19">
        <f t="shared" si="19"/>
        <v>0</v>
      </c>
      <c r="AJ208" s="19">
        <f t="shared" si="20"/>
        <v>0</v>
      </c>
    </row>
    <row r="209" spans="33:36" hidden="1">
      <c r="AG209" s="18">
        <f t="shared" si="17"/>
        <v>0</v>
      </c>
      <c r="AH209" s="19">
        <f t="shared" si="18"/>
        <v>0</v>
      </c>
      <c r="AI209" s="19">
        <f t="shared" si="19"/>
        <v>0</v>
      </c>
      <c r="AJ209" s="19">
        <f t="shared" si="20"/>
        <v>0</v>
      </c>
    </row>
    <row r="210" spans="33:36" hidden="1">
      <c r="AG210" s="18">
        <f t="shared" si="17"/>
        <v>0</v>
      </c>
      <c r="AH210" s="19">
        <f t="shared" si="18"/>
        <v>0</v>
      </c>
      <c r="AI210" s="19">
        <f t="shared" si="19"/>
        <v>0</v>
      </c>
      <c r="AJ210" s="19">
        <f t="shared" si="20"/>
        <v>0</v>
      </c>
    </row>
    <row r="211" spans="33:36" hidden="1">
      <c r="AG211" s="18">
        <f t="shared" si="17"/>
        <v>0</v>
      </c>
      <c r="AH211" s="19">
        <f t="shared" si="18"/>
        <v>0</v>
      </c>
      <c r="AI211" s="19">
        <f t="shared" si="19"/>
        <v>0</v>
      </c>
      <c r="AJ211" s="19">
        <f t="shared" si="20"/>
        <v>0</v>
      </c>
    </row>
    <row r="212" spans="33:36" hidden="1">
      <c r="AG212" s="18">
        <f t="shared" ref="AG212:AG275" si="21">I212</f>
        <v>0</v>
      </c>
      <c r="AH212" s="19">
        <f t="shared" ref="AH212:AH275" si="22">J212</f>
        <v>0</v>
      </c>
      <c r="AI212" s="19">
        <f t="shared" ref="AI212:AI275" si="23">K212</f>
        <v>0</v>
      </c>
      <c r="AJ212" s="19">
        <f t="shared" ref="AJ212:AJ275" si="24">L212</f>
        <v>0</v>
      </c>
    </row>
    <row r="213" spans="33:36" hidden="1">
      <c r="AG213" s="18">
        <f t="shared" si="21"/>
        <v>0</v>
      </c>
      <c r="AH213" s="19">
        <f t="shared" si="22"/>
        <v>0</v>
      </c>
      <c r="AI213" s="19">
        <f t="shared" si="23"/>
        <v>0</v>
      </c>
      <c r="AJ213" s="19">
        <f t="shared" si="24"/>
        <v>0</v>
      </c>
    </row>
    <row r="214" spans="33:36" hidden="1">
      <c r="AG214" s="18">
        <f t="shared" si="21"/>
        <v>0</v>
      </c>
      <c r="AH214" s="19">
        <f t="shared" si="22"/>
        <v>0</v>
      </c>
      <c r="AI214" s="19">
        <f t="shared" si="23"/>
        <v>0</v>
      </c>
      <c r="AJ214" s="19">
        <f t="shared" si="24"/>
        <v>0</v>
      </c>
    </row>
    <row r="215" spans="33:36" hidden="1">
      <c r="AG215" s="18">
        <f t="shared" si="21"/>
        <v>0</v>
      </c>
      <c r="AH215" s="19">
        <f t="shared" si="22"/>
        <v>0</v>
      </c>
      <c r="AI215" s="19">
        <f t="shared" si="23"/>
        <v>0</v>
      </c>
      <c r="AJ215" s="19">
        <f t="shared" si="24"/>
        <v>0</v>
      </c>
    </row>
    <row r="216" spans="33:36" hidden="1">
      <c r="AG216" s="18">
        <f t="shared" si="21"/>
        <v>0</v>
      </c>
      <c r="AH216" s="19">
        <f t="shared" si="22"/>
        <v>0</v>
      </c>
      <c r="AI216" s="19">
        <f t="shared" si="23"/>
        <v>0</v>
      </c>
      <c r="AJ216" s="19">
        <f t="shared" si="24"/>
        <v>0</v>
      </c>
    </row>
    <row r="217" spans="33:36" hidden="1">
      <c r="AG217" s="18">
        <f t="shared" si="21"/>
        <v>0</v>
      </c>
      <c r="AH217" s="19">
        <f t="shared" si="22"/>
        <v>0</v>
      </c>
      <c r="AI217" s="19">
        <f t="shared" si="23"/>
        <v>0</v>
      </c>
      <c r="AJ217" s="19">
        <f t="shared" si="24"/>
        <v>0</v>
      </c>
    </row>
    <row r="218" spans="33:36" hidden="1">
      <c r="AG218" s="18">
        <f t="shared" si="21"/>
        <v>0</v>
      </c>
      <c r="AH218" s="19">
        <f t="shared" si="22"/>
        <v>0</v>
      </c>
      <c r="AI218" s="19">
        <f t="shared" si="23"/>
        <v>0</v>
      </c>
      <c r="AJ218" s="19">
        <f t="shared" si="24"/>
        <v>0</v>
      </c>
    </row>
    <row r="219" spans="33:36" hidden="1">
      <c r="AG219" s="18">
        <f t="shared" si="21"/>
        <v>0</v>
      </c>
      <c r="AH219" s="19">
        <f t="shared" si="22"/>
        <v>0</v>
      </c>
      <c r="AI219" s="19">
        <f t="shared" si="23"/>
        <v>0</v>
      </c>
      <c r="AJ219" s="19">
        <f t="shared" si="24"/>
        <v>0</v>
      </c>
    </row>
    <row r="220" spans="33:36" hidden="1">
      <c r="AG220" s="18">
        <f t="shared" si="21"/>
        <v>0</v>
      </c>
      <c r="AH220" s="19">
        <f t="shared" si="22"/>
        <v>0</v>
      </c>
      <c r="AI220" s="19">
        <f t="shared" si="23"/>
        <v>0</v>
      </c>
      <c r="AJ220" s="19">
        <f t="shared" si="24"/>
        <v>0</v>
      </c>
    </row>
    <row r="221" spans="33:36" hidden="1">
      <c r="AG221" s="18">
        <f t="shared" si="21"/>
        <v>0</v>
      </c>
      <c r="AH221" s="19">
        <f t="shared" si="22"/>
        <v>0</v>
      </c>
      <c r="AI221" s="19">
        <f t="shared" si="23"/>
        <v>0</v>
      </c>
      <c r="AJ221" s="19">
        <f t="shared" si="24"/>
        <v>0</v>
      </c>
    </row>
    <row r="222" spans="33:36" hidden="1">
      <c r="AG222" s="18">
        <f t="shared" si="21"/>
        <v>0</v>
      </c>
      <c r="AH222" s="19">
        <f t="shared" si="22"/>
        <v>0</v>
      </c>
      <c r="AI222" s="19">
        <f t="shared" si="23"/>
        <v>0</v>
      </c>
      <c r="AJ222" s="19">
        <f t="shared" si="24"/>
        <v>0</v>
      </c>
    </row>
    <row r="223" spans="33:36" hidden="1">
      <c r="AG223" s="18">
        <f t="shared" si="21"/>
        <v>0</v>
      </c>
      <c r="AH223" s="19">
        <f t="shared" si="22"/>
        <v>0</v>
      </c>
      <c r="AI223" s="19">
        <f t="shared" si="23"/>
        <v>0</v>
      </c>
      <c r="AJ223" s="19">
        <f t="shared" si="24"/>
        <v>0</v>
      </c>
    </row>
    <row r="224" spans="33:36" hidden="1">
      <c r="AG224" s="18">
        <f t="shared" si="21"/>
        <v>0</v>
      </c>
      <c r="AH224" s="19">
        <f t="shared" si="22"/>
        <v>0</v>
      </c>
      <c r="AI224" s="19">
        <f t="shared" si="23"/>
        <v>0</v>
      </c>
      <c r="AJ224" s="19">
        <f t="shared" si="24"/>
        <v>0</v>
      </c>
    </row>
    <row r="225" spans="33:36" hidden="1">
      <c r="AG225" s="18">
        <f t="shared" si="21"/>
        <v>0</v>
      </c>
      <c r="AH225" s="19">
        <f t="shared" si="22"/>
        <v>0</v>
      </c>
      <c r="AI225" s="19">
        <f t="shared" si="23"/>
        <v>0</v>
      </c>
      <c r="AJ225" s="19">
        <f t="shared" si="24"/>
        <v>0</v>
      </c>
    </row>
    <row r="226" spans="33:36" hidden="1">
      <c r="AG226" s="18">
        <f t="shared" si="21"/>
        <v>0</v>
      </c>
      <c r="AH226" s="19">
        <f t="shared" si="22"/>
        <v>0</v>
      </c>
      <c r="AI226" s="19">
        <f t="shared" si="23"/>
        <v>0</v>
      </c>
      <c r="AJ226" s="19">
        <f t="shared" si="24"/>
        <v>0</v>
      </c>
    </row>
    <row r="227" spans="33:36" hidden="1">
      <c r="AG227" s="18">
        <f t="shared" si="21"/>
        <v>0</v>
      </c>
      <c r="AH227" s="19">
        <f t="shared" si="22"/>
        <v>0</v>
      </c>
      <c r="AI227" s="19">
        <f t="shared" si="23"/>
        <v>0</v>
      </c>
      <c r="AJ227" s="19">
        <f t="shared" si="24"/>
        <v>0</v>
      </c>
    </row>
    <row r="228" spans="33:36" hidden="1">
      <c r="AG228" s="18">
        <f t="shared" si="21"/>
        <v>0</v>
      </c>
      <c r="AH228" s="19">
        <f t="shared" si="22"/>
        <v>0</v>
      </c>
      <c r="AI228" s="19">
        <f t="shared" si="23"/>
        <v>0</v>
      </c>
      <c r="AJ228" s="19">
        <f t="shared" si="24"/>
        <v>0</v>
      </c>
    </row>
    <row r="229" spans="33:36" hidden="1">
      <c r="AG229" s="18">
        <f t="shared" si="21"/>
        <v>0</v>
      </c>
      <c r="AH229" s="19">
        <f t="shared" si="22"/>
        <v>0</v>
      </c>
      <c r="AI229" s="19">
        <f t="shared" si="23"/>
        <v>0</v>
      </c>
      <c r="AJ229" s="19">
        <f t="shared" si="24"/>
        <v>0</v>
      </c>
    </row>
    <row r="230" spans="33:36" hidden="1">
      <c r="AG230" s="18">
        <f t="shared" si="21"/>
        <v>0</v>
      </c>
      <c r="AH230" s="19">
        <f t="shared" si="22"/>
        <v>0</v>
      </c>
      <c r="AI230" s="19">
        <f t="shared" si="23"/>
        <v>0</v>
      </c>
      <c r="AJ230" s="19">
        <f t="shared" si="24"/>
        <v>0</v>
      </c>
    </row>
    <row r="231" spans="33:36" hidden="1">
      <c r="AG231" s="18">
        <f t="shared" si="21"/>
        <v>0</v>
      </c>
      <c r="AH231" s="19">
        <f t="shared" si="22"/>
        <v>0</v>
      </c>
      <c r="AI231" s="19">
        <f t="shared" si="23"/>
        <v>0</v>
      </c>
      <c r="AJ231" s="19">
        <f t="shared" si="24"/>
        <v>0</v>
      </c>
    </row>
    <row r="232" spans="33:36" hidden="1">
      <c r="AG232" s="18">
        <f t="shared" si="21"/>
        <v>0</v>
      </c>
      <c r="AH232" s="19">
        <f t="shared" si="22"/>
        <v>0</v>
      </c>
      <c r="AI232" s="19">
        <f t="shared" si="23"/>
        <v>0</v>
      </c>
      <c r="AJ232" s="19">
        <f t="shared" si="24"/>
        <v>0</v>
      </c>
    </row>
    <row r="233" spans="33:36" hidden="1">
      <c r="AG233" s="18">
        <f t="shared" si="21"/>
        <v>0</v>
      </c>
      <c r="AH233" s="19">
        <f t="shared" si="22"/>
        <v>0</v>
      </c>
      <c r="AI233" s="19">
        <f t="shared" si="23"/>
        <v>0</v>
      </c>
      <c r="AJ233" s="19">
        <f t="shared" si="24"/>
        <v>0</v>
      </c>
    </row>
    <row r="234" spans="33:36" hidden="1">
      <c r="AG234" s="18">
        <f t="shared" si="21"/>
        <v>0</v>
      </c>
      <c r="AH234" s="19">
        <f t="shared" si="22"/>
        <v>0</v>
      </c>
      <c r="AI234" s="19">
        <f t="shared" si="23"/>
        <v>0</v>
      </c>
      <c r="AJ234" s="19">
        <f t="shared" si="24"/>
        <v>0</v>
      </c>
    </row>
    <row r="235" spans="33:36" hidden="1">
      <c r="AG235" s="18">
        <f t="shared" si="21"/>
        <v>0</v>
      </c>
      <c r="AH235" s="19">
        <f t="shared" si="22"/>
        <v>0</v>
      </c>
      <c r="AI235" s="19">
        <f t="shared" si="23"/>
        <v>0</v>
      </c>
      <c r="AJ235" s="19">
        <f t="shared" si="24"/>
        <v>0</v>
      </c>
    </row>
    <row r="236" spans="33:36" hidden="1">
      <c r="AG236" s="18">
        <f t="shared" si="21"/>
        <v>0</v>
      </c>
      <c r="AH236" s="19">
        <f t="shared" si="22"/>
        <v>0</v>
      </c>
      <c r="AI236" s="19">
        <f t="shared" si="23"/>
        <v>0</v>
      </c>
      <c r="AJ236" s="19">
        <f t="shared" si="24"/>
        <v>0</v>
      </c>
    </row>
    <row r="237" spans="33:36" hidden="1">
      <c r="AG237" s="18">
        <f t="shared" si="21"/>
        <v>0</v>
      </c>
      <c r="AH237" s="19">
        <f t="shared" si="22"/>
        <v>0</v>
      </c>
      <c r="AI237" s="19">
        <f t="shared" si="23"/>
        <v>0</v>
      </c>
      <c r="AJ237" s="19">
        <f t="shared" si="24"/>
        <v>0</v>
      </c>
    </row>
    <row r="238" spans="33:36" hidden="1">
      <c r="AG238" s="18">
        <f t="shared" si="21"/>
        <v>0</v>
      </c>
      <c r="AH238" s="19">
        <f t="shared" si="22"/>
        <v>0</v>
      </c>
      <c r="AI238" s="19">
        <f t="shared" si="23"/>
        <v>0</v>
      </c>
      <c r="AJ238" s="19">
        <f t="shared" si="24"/>
        <v>0</v>
      </c>
    </row>
    <row r="239" spans="33:36" hidden="1">
      <c r="AG239" s="18">
        <f t="shared" si="21"/>
        <v>0</v>
      </c>
      <c r="AH239" s="19">
        <f t="shared" si="22"/>
        <v>0</v>
      </c>
      <c r="AI239" s="19">
        <f t="shared" si="23"/>
        <v>0</v>
      </c>
      <c r="AJ239" s="19">
        <f t="shared" si="24"/>
        <v>0</v>
      </c>
    </row>
    <row r="240" spans="33:36" hidden="1">
      <c r="AG240" s="18">
        <f t="shared" si="21"/>
        <v>0</v>
      </c>
      <c r="AH240" s="19">
        <f t="shared" si="22"/>
        <v>0</v>
      </c>
      <c r="AI240" s="19">
        <f t="shared" si="23"/>
        <v>0</v>
      </c>
      <c r="AJ240" s="19">
        <f t="shared" si="24"/>
        <v>0</v>
      </c>
    </row>
    <row r="241" spans="33:36" hidden="1">
      <c r="AG241" s="18">
        <f t="shared" si="21"/>
        <v>0</v>
      </c>
      <c r="AH241" s="19">
        <f t="shared" si="22"/>
        <v>0</v>
      </c>
      <c r="AI241" s="19">
        <f t="shared" si="23"/>
        <v>0</v>
      </c>
      <c r="AJ241" s="19">
        <f t="shared" si="24"/>
        <v>0</v>
      </c>
    </row>
    <row r="242" spans="33:36" hidden="1">
      <c r="AG242" s="18">
        <f t="shared" si="21"/>
        <v>0</v>
      </c>
      <c r="AH242" s="19">
        <f t="shared" si="22"/>
        <v>0</v>
      </c>
      <c r="AI242" s="19">
        <f t="shared" si="23"/>
        <v>0</v>
      </c>
      <c r="AJ242" s="19">
        <f t="shared" si="24"/>
        <v>0</v>
      </c>
    </row>
    <row r="243" spans="33:36" hidden="1">
      <c r="AG243" s="18">
        <f t="shared" si="21"/>
        <v>0</v>
      </c>
      <c r="AH243" s="19">
        <f t="shared" si="22"/>
        <v>0</v>
      </c>
      <c r="AI243" s="19">
        <f t="shared" si="23"/>
        <v>0</v>
      </c>
      <c r="AJ243" s="19">
        <f t="shared" si="24"/>
        <v>0</v>
      </c>
    </row>
    <row r="244" spans="33:36" hidden="1">
      <c r="AG244" s="18">
        <f t="shared" si="21"/>
        <v>0</v>
      </c>
      <c r="AH244" s="19">
        <f t="shared" si="22"/>
        <v>0</v>
      </c>
      <c r="AI244" s="19">
        <f t="shared" si="23"/>
        <v>0</v>
      </c>
      <c r="AJ244" s="19">
        <f t="shared" si="24"/>
        <v>0</v>
      </c>
    </row>
    <row r="245" spans="33:36" hidden="1">
      <c r="AG245" s="18">
        <f t="shared" si="21"/>
        <v>0</v>
      </c>
      <c r="AH245" s="19">
        <f t="shared" si="22"/>
        <v>0</v>
      </c>
      <c r="AI245" s="19">
        <f t="shared" si="23"/>
        <v>0</v>
      </c>
      <c r="AJ245" s="19">
        <f t="shared" si="24"/>
        <v>0</v>
      </c>
    </row>
    <row r="246" spans="33:36" hidden="1">
      <c r="AG246" s="18">
        <f t="shared" si="21"/>
        <v>0</v>
      </c>
      <c r="AH246" s="19">
        <f t="shared" si="22"/>
        <v>0</v>
      </c>
      <c r="AI246" s="19">
        <f t="shared" si="23"/>
        <v>0</v>
      </c>
      <c r="AJ246" s="19">
        <f t="shared" si="24"/>
        <v>0</v>
      </c>
    </row>
    <row r="247" spans="33:36" hidden="1">
      <c r="AG247" s="18">
        <f t="shared" si="21"/>
        <v>0</v>
      </c>
      <c r="AH247" s="19">
        <f t="shared" si="22"/>
        <v>0</v>
      </c>
      <c r="AI247" s="19">
        <f t="shared" si="23"/>
        <v>0</v>
      </c>
      <c r="AJ247" s="19">
        <f t="shared" si="24"/>
        <v>0</v>
      </c>
    </row>
    <row r="248" spans="33:36" hidden="1">
      <c r="AG248" s="18">
        <f t="shared" si="21"/>
        <v>0</v>
      </c>
      <c r="AH248" s="19">
        <f t="shared" si="22"/>
        <v>0</v>
      </c>
      <c r="AI248" s="19">
        <f t="shared" si="23"/>
        <v>0</v>
      </c>
      <c r="AJ248" s="19">
        <f t="shared" si="24"/>
        <v>0</v>
      </c>
    </row>
    <row r="249" spans="33:36" hidden="1">
      <c r="AG249" s="18">
        <f t="shared" si="21"/>
        <v>0</v>
      </c>
      <c r="AH249" s="19">
        <f t="shared" si="22"/>
        <v>0</v>
      </c>
      <c r="AI249" s="19">
        <f t="shared" si="23"/>
        <v>0</v>
      </c>
      <c r="AJ249" s="19">
        <f t="shared" si="24"/>
        <v>0</v>
      </c>
    </row>
    <row r="250" spans="33:36" hidden="1">
      <c r="AG250" s="18">
        <f t="shared" si="21"/>
        <v>0</v>
      </c>
      <c r="AH250" s="19">
        <f t="shared" si="22"/>
        <v>0</v>
      </c>
      <c r="AI250" s="19">
        <f t="shared" si="23"/>
        <v>0</v>
      </c>
      <c r="AJ250" s="19">
        <f t="shared" si="24"/>
        <v>0</v>
      </c>
    </row>
    <row r="251" spans="33:36" hidden="1">
      <c r="AG251" s="18">
        <f t="shared" si="21"/>
        <v>0</v>
      </c>
      <c r="AH251" s="19">
        <f t="shared" si="22"/>
        <v>0</v>
      </c>
      <c r="AI251" s="19">
        <f t="shared" si="23"/>
        <v>0</v>
      </c>
      <c r="AJ251" s="19">
        <f t="shared" si="24"/>
        <v>0</v>
      </c>
    </row>
    <row r="252" spans="33:36" hidden="1">
      <c r="AG252" s="18">
        <f t="shared" si="21"/>
        <v>0</v>
      </c>
      <c r="AH252" s="19">
        <f t="shared" si="22"/>
        <v>0</v>
      </c>
      <c r="AI252" s="19">
        <f t="shared" si="23"/>
        <v>0</v>
      </c>
      <c r="AJ252" s="19">
        <f t="shared" si="24"/>
        <v>0</v>
      </c>
    </row>
    <row r="253" spans="33:36" hidden="1">
      <c r="AG253" s="18">
        <f t="shared" si="21"/>
        <v>0</v>
      </c>
      <c r="AH253" s="19">
        <f t="shared" si="22"/>
        <v>0</v>
      </c>
      <c r="AI253" s="19">
        <f t="shared" si="23"/>
        <v>0</v>
      </c>
      <c r="AJ253" s="19">
        <f t="shared" si="24"/>
        <v>0</v>
      </c>
    </row>
    <row r="254" spans="33:36" hidden="1">
      <c r="AG254" s="18">
        <f t="shared" si="21"/>
        <v>0</v>
      </c>
      <c r="AH254" s="19">
        <f t="shared" si="22"/>
        <v>0</v>
      </c>
      <c r="AI254" s="19">
        <f t="shared" si="23"/>
        <v>0</v>
      </c>
      <c r="AJ254" s="19">
        <f t="shared" si="24"/>
        <v>0</v>
      </c>
    </row>
    <row r="255" spans="33:36" hidden="1">
      <c r="AG255" s="18">
        <f t="shared" si="21"/>
        <v>0</v>
      </c>
      <c r="AH255" s="19">
        <f t="shared" si="22"/>
        <v>0</v>
      </c>
      <c r="AI255" s="19">
        <f t="shared" si="23"/>
        <v>0</v>
      </c>
      <c r="AJ255" s="19">
        <f t="shared" si="24"/>
        <v>0</v>
      </c>
    </row>
    <row r="256" spans="33:36" hidden="1">
      <c r="AG256" s="18">
        <f t="shared" si="21"/>
        <v>0</v>
      </c>
      <c r="AH256" s="19">
        <f t="shared" si="22"/>
        <v>0</v>
      </c>
      <c r="AI256" s="19">
        <f t="shared" si="23"/>
        <v>0</v>
      </c>
      <c r="AJ256" s="19">
        <f t="shared" si="24"/>
        <v>0</v>
      </c>
    </row>
    <row r="257" spans="33:36" hidden="1">
      <c r="AG257" s="18">
        <f t="shared" si="21"/>
        <v>0</v>
      </c>
      <c r="AH257" s="19">
        <f t="shared" si="22"/>
        <v>0</v>
      </c>
      <c r="AI257" s="19">
        <f t="shared" si="23"/>
        <v>0</v>
      </c>
      <c r="AJ257" s="19">
        <f t="shared" si="24"/>
        <v>0</v>
      </c>
    </row>
    <row r="258" spans="33:36" hidden="1">
      <c r="AG258" s="18">
        <f t="shared" si="21"/>
        <v>0</v>
      </c>
      <c r="AH258" s="19">
        <f t="shared" si="22"/>
        <v>0</v>
      </c>
      <c r="AI258" s="19">
        <f t="shared" si="23"/>
        <v>0</v>
      </c>
      <c r="AJ258" s="19">
        <f t="shared" si="24"/>
        <v>0</v>
      </c>
    </row>
    <row r="259" spans="33:36" hidden="1">
      <c r="AG259" s="18">
        <f t="shared" si="21"/>
        <v>0</v>
      </c>
      <c r="AH259" s="19">
        <f t="shared" si="22"/>
        <v>0</v>
      </c>
      <c r="AI259" s="19">
        <f t="shared" si="23"/>
        <v>0</v>
      </c>
      <c r="AJ259" s="19">
        <f t="shared" si="24"/>
        <v>0</v>
      </c>
    </row>
    <row r="260" spans="33:36" hidden="1">
      <c r="AG260" s="18">
        <f t="shared" si="21"/>
        <v>0</v>
      </c>
      <c r="AH260" s="19">
        <f t="shared" si="22"/>
        <v>0</v>
      </c>
      <c r="AI260" s="19">
        <f t="shared" si="23"/>
        <v>0</v>
      </c>
      <c r="AJ260" s="19">
        <f t="shared" si="24"/>
        <v>0</v>
      </c>
    </row>
    <row r="261" spans="33:36" hidden="1">
      <c r="AG261" s="18">
        <f t="shared" si="21"/>
        <v>0</v>
      </c>
      <c r="AH261" s="19">
        <f t="shared" si="22"/>
        <v>0</v>
      </c>
      <c r="AI261" s="19">
        <f t="shared" si="23"/>
        <v>0</v>
      </c>
      <c r="AJ261" s="19">
        <f t="shared" si="24"/>
        <v>0</v>
      </c>
    </row>
    <row r="262" spans="33:36" hidden="1">
      <c r="AG262" s="18">
        <f t="shared" si="21"/>
        <v>0</v>
      </c>
      <c r="AH262" s="19">
        <f t="shared" si="22"/>
        <v>0</v>
      </c>
      <c r="AI262" s="19">
        <f t="shared" si="23"/>
        <v>0</v>
      </c>
      <c r="AJ262" s="19">
        <f t="shared" si="24"/>
        <v>0</v>
      </c>
    </row>
    <row r="263" spans="33:36" hidden="1">
      <c r="AG263" s="18">
        <f t="shared" si="21"/>
        <v>0</v>
      </c>
      <c r="AH263" s="19">
        <f t="shared" si="22"/>
        <v>0</v>
      </c>
      <c r="AI263" s="19">
        <f t="shared" si="23"/>
        <v>0</v>
      </c>
      <c r="AJ263" s="19">
        <f t="shared" si="24"/>
        <v>0</v>
      </c>
    </row>
    <row r="264" spans="33:36" hidden="1">
      <c r="AG264" s="18">
        <f t="shared" si="21"/>
        <v>0</v>
      </c>
      <c r="AH264" s="19">
        <f t="shared" si="22"/>
        <v>0</v>
      </c>
      <c r="AI264" s="19">
        <f t="shared" si="23"/>
        <v>0</v>
      </c>
      <c r="AJ264" s="19">
        <f t="shared" si="24"/>
        <v>0</v>
      </c>
    </row>
    <row r="265" spans="33:36" hidden="1">
      <c r="AG265" s="18">
        <f t="shared" si="21"/>
        <v>0</v>
      </c>
      <c r="AH265" s="19">
        <f t="shared" si="22"/>
        <v>0</v>
      </c>
      <c r="AI265" s="19">
        <f t="shared" si="23"/>
        <v>0</v>
      </c>
      <c r="AJ265" s="19">
        <f t="shared" si="24"/>
        <v>0</v>
      </c>
    </row>
    <row r="266" spans="33:36" hidden="1">
      <c r="AG266" s="18">
        <f t="shared" si="21"/>
        <v>0</v>
      </c>
      <c r="AH266" s="19">
        <f t="shared" si="22"/>
        <v>0</v>
      </c>
      <c r="AI266" s="19">
        <f t="shared" si="23"/>
        <v>0</v>
      </c>
      <c r="AJ266" s="19">
        <f t="shared" si="24"/>
        <v>0</v>
      </c>
    </row>
    <row r="267" spans="33:36" hidden="1">
      <c r="AG267" s="18">
        <f t="shared" si="21"/>
        <v>0</v>
      </c>
      <c r="AH267" s="19">
        <f t="shared" si="22"/>
        <v>0</v>
      </c>
      <c r="AI267" s="19">
        <f t="shared" si="23"/>
        <v>0</v>
      </c>
      <c r="AJ267" s="19">
        <f t="shared" si="24"/>
        <v>0</v>
      </c>
    </row>
    <row r="268" spans="33:36" hidden="1">
      <c r="AG268" s="18">
        <f t="shared" si="21"/>
        <v>0</v>
      </c>
      <c r="AH268" s="19">
        <f t="shared" si="22"/>
        <v>0</v>
      </c>
      <c r="AI268" s="19">
        <f t="shared" si="23"/>
        <v>0</v>
      </c>
      <c r="AJ268" s="19">
        <f t="shared" si="24"/>
        <v>0</v>
      </c>
    </row>
    <row r="269" spans="33:36" hidden="1">
      <c r="AG269" s="18">
        <f t="shared" si="21"/>
        <v>0</v>
      </c>
      <c r="AH269" s="19">
        <f t="shared" si="22"/>
        <v>0</v>
      </c>
      <c r="AI269" s="19">
        <f t="shared" si="23"/>
        <v>0</v>
      </c>
      <c r="AJ269" s="19">
        <f t="shared" si="24"/>
        <v>0</v>
      </c>
    </row>
    <row r="270" spans="33:36" hidden="1">
      <c r="AG270" s="18">
        <f t="shared" si="21"/>
        <v>0</v>
      </c>
      <c r="AH270" s="19">
        <f t="shared" si="22"/>
        <v>0</v>
      </c>
      <c r="AI270" s="19">
        <f t="shared" si="23"/>
        <v>0</v>
      </c>
      <c r="AJ270" s="19">
        <f t="shared" si="24"/>
        <v>0</v>
      </c>
    </row>
    <row r="271" spans="33:36" hidden="1">
      <c r="AG271" s="18">
        <f t="shared" si="21"/>
        <v>0</v>
      </c>
      <c r="AH271" s="19">
        <f t="shared" si="22"/>
        <v>0</v>
      </c>
      <c r="AI271" s="19">
        <f t="shared" si="23"/>
        <v>0</v>
      </c>
      <c r="AJ271" s="19">
        <f t="shared" si="24"/>
        <v>0</v>
      </c>
    </row>
    <row r="272" spans="33:36" hidden="1">
      <c r="AG272" s="18">
        <f t="shared" si="21"/>
        <v>0</v>
      </c>
      <c r="AH272" s="19">
        <f t="shared" si="22"/>
        <v>0</v>
      </c>
      <c r="AI272" s="19">
        <f t="shared" si="23"/>
        <v>0</v>
      </c>
      <c r="AJ272" s="19">
        <f t="shared" si="24"/>
        <v>0</v>
      </c>
    </row>
    <row r="273" spans="33:36" hidden="1">
      <c r="AG273" s="18">
        <f t="shared" si="21"/>
        <v>0</v>
      </c>
      <c r="AH273" s="19">
        <f t="shared" si="22"/>
        <v>0</v>
      </c>
      <c r="AI273" s="19">
        <f t="shared" si="23"/>
        <v>0</v>
      </c>
      <c r="AJ273" s="19">
        <f t="shared" si="24"/>
        <v>0</v>
      </c>
    </row>
    <row r="274" spans="33:36" hidden="1">
      <c r="AG274" s="18">
        <f t="shared" si="21"/>
        <v>0</v>
      </c>
      <c r="AH274" s="19">
        <f t="shared" si="22"/>
        <v>0</v>
      </c>
      <c r="AI274" s="19">
        <f t="shared" si="23"/>
        <v>0</v>
      </c>
      <c r="AJ274" s="19">
        <f t="shared" si="24"/>
        <v>0</v>
      </c>
    </row>
    <row r="275" spans="33:36" hidden="1">
      <c r="AG275" s="18">
        <f t="shared" si="21"/>
        <v>0</v>
      </c>
      <c r="AH275" s="19">
        <f t="shared" si="22"/>
        <v>0</v>
      </c>
      <c r="AI275" s="19">
        <f t="shared" si="23"/>
        <v>0</v>
      </c>
      <c r="AJ275" s="19">
        <f t="shared" si="24"/>
        <v>0</v>
      </c>
    </row>
    <row r="276" spans="33:36" hidden="1">
      <c r="AG276" s="18">
        <f t="shared" ref="AG276:AG339" si="25">I276</f>
        <v>0</v>
      </c>
      <c r="AH276" s="19">
        <f t="shared" ref="AH276:AH339" si="26">J276</f>
        <v>0</v>
      </c>
      <c r="AI276" s="19">
        <f t="shared" ref="AI276:AI339" si="27">K276</f>
        <v>0</v>
      </c>
      <c r="AJ276" s="19">
        <f t="shared" ref="AJ276:AJ339" si="28">L276</f>
        <v>0</v>
      </c>
    </row>
    <row r="277" spans="33:36" hidden="1">
      <c r="AG277" s="18">
        <f t="shared" si="25"/>
        <v>0</v>
      </c>
      <c r="AH277" s="19">
        <f t="shared" si="26"/>
        <v>0</v>
      </c>
      <c r="AI277" s="19">
        <f t="shared" si="27"/>
        <v>0</v>
      </c>
      <c r="AJ277" s="19">
        <f t="shared" si="28"/>
        <v>0</v>
      </c>
    </row>
    <row r="278" spans="33:36" hidden="1">
      <c r="AG278" s="18">
        <f t="shared" si="25"/>
        <v>0</v>
      </c>
      <c r="AH278" s="19">
        <f t="shared" si="26"/>
        <v>0</v>
      </c>
      <c r="AI278" s="19">
        <f t="shared" si="27"/>
        <v>0</v>
      </c>
      <c r="AJ278" s="19">
        <f t="shared" si="28"/>
        <v>0</v>
      </c>
    </row>
    <row r="279" spans="33:36" hidden="1">
      <c r="AG279" s="18">
        <f t="shared" si="25"/>
        <v>0</v>
      </c>
      <c r="AH279" s="19">
        <f t="shared" si="26"/>
        <v>0</v>
      </c>
      <c r="AI279" s="19">
        <f t="shared" si="27"/>
        <v>0</v>
      </c>
      <c r="AJ279" s="19">
        <f t="shared" si="28"/>
        <v>0</v>
      </c>
    </row>
    <row r="280" spans="33:36" hidden="1">
      <c r="AG280" s="18">
        <f t="shared" si="25"/>
        <v>0</v>
      </c>
      <c r="AH280" s="19">
        <f t="shared" si="26"/>
        <v>0</v>
      </c>
      <c r="AI280" s="19">
        <f t="shared" si="27"/>
        <v>0</v>
      </c>
      <c r="AJ280" s="19">
        <f t="shared" si="28"/>
        <v>0</v>
      </c>
    </row>
    <row r="281" spans="33:36" hidden="1">
      <c r="AG281" s="18">
        <f t="shared" si="25"/>
        <v>0</v>
      </c>
      <c r="AH281" s="19">
        <f t="shared" si="26"/>
        <v>0</v>
      </c>
      <c r="AI281" s="19">
        <f t="shared" si="27"/>
        <v>0</v>
      </c>
      <c r="AJ281" s="19">
        <f t="shared" si="28"/>
        <v>0</v>
      </c>
    </row>
    <row r="282" spans="33:36" hidden="1">
      <c r="AG282" s="18">
        <f t="shared" si="25"/>
        <v>0</v>
      </c>
      <c r="AH282" s="19">
        <f t="shared" si="26"/>
        <v>0</v>
      </c>
      <c r="AI282" s="19">
        <f t="shared" si="27"/>
        <v>0</v>
      </c>
      <c r="AJ282" s="19">
        <f t="shared" si="28"/>
        <v>0</v>
      </c>
    </row>
    <row r="283" spans="33:36" hidden="1">
      <c r="AG283" s="18">
        <f t="shared" si="25"/>
        <v>0</v>
      </c>
      <c r="AH283" s="19">
        <f t="shared" si="26"/>
        <v>0</v>
      </c>
      <c r="AI283" s="19">
        <f t="shared" si="27"/>
        <v>0</v>
      </c>
      <c r="AJ283" s="19">
        <f t="shared" si="28"/>
        <v>0</v>
      </c>
    </row>
    <row r="284" spans="33:36" hidden="1">
      <c r="AG284" s="18">
        <f t="shared" si="25"/>
        <v>0</v>
      </c>
      <c r="AH284" s="19">
        <f t="shared" si="26"/>
        <v>0</v>
      </c>
      <c r="AI284" s="19">
        <f t="shared" si="27"/>
        <v>0</v>
      </c>
      <c r="AJ284" s="19">
        <f t="shared" si="28"/>
        <v>0</v>
      </c>
    </row>
    <row r="285" spans="33:36" hidden="1">
      <c r="AG285" s="18">
        <f t="shared" si="25"/>
        <v>0</v>
      </c>
      <c r="AH285" s="19">
        <f t="shared" si="26"/>
        <v>0</v>
      </c>
      <c r="AI285" s="19">
        <f t="shared" si="27"/>
        <v>0</v>
      </c>
      <c r="AJ285" s="19">
        <f t="shared" si="28"/>
        <v>0</v>
      </c>
    </row>
    <row r="286" spans="33:36" hidden="1">
      <c r="AG286" s="18">
        <f t="shared" si="25"/>
        <v>0</v>
      </c>
      <c r="AH286" s="19">
        <f t="shared" si="26"/>
        <v>0</v>
      </c>
      <c r="AI286" s="19">
        <f t="shared" si="27"/>
        <v>0</v>
      </c>
      <c r="AJ286" s="19">
        <f t="shared" si="28"/>
        <v>0</v>
      </c>
    </row>
    <row r="287" spans="33:36" hidden="1">
      <c r="AG287" s="18">
        <f t="shared" si="25"/>
        <v>0</v>
      </c>
      <c r="AH287" s="19">
        <f t="shared" si="26"/>
        <v>0</v>
      </c>
      <c r="AI287" s="19">
        <f t="shared" si="27"/>
        <v>0</v>
      </c>
      <c r="AJ287" s="19">
        <f t="shared" si="28"/>
        <v>0</v>
      </c>
    </row>
    <row r="288" spans="33:36" hidden="1">
      <c r="AG288" s="18">
        <f t="shared" si="25"/>
        <v>0</v>
      </c>
      <c r="AH288" s="19">
        <f t="shared" si="26"/>
        <v>0</v>
      </c>
      <c r="AI288" s="19">
        <f t="shared" si="27"/>
        <v>0</v>
      </c>
      <c r="AJ288" s="19">
        <f t="shared" si="28"/>
        <v>0</v>
      </c>
    </row>
    <row r="289" spans="33:36" hidden="1">
      <c r="AG289" s="18">
        <f t="shared" si="25"/>
        <v>0</v>
      </c>
      <c r="AH289" s="19">
        <f t="shared" si="26"/>
        <v>0</v>
      </c>
      <c r="AI289" s="19">
        <f t="shared" si="27"/>
        <v>0</v>
      </c>
      <c r="AJ289" s="19">
        <f t="shared" si="28"/>
        <v>0</v>
      </c>
    </row>
    <row r="290" spans="33:36" hidden="1">
      <c r="AG290" s="18">
        <f t="shared" si="25"/>
        <v>0</v>
      </c>
      <c r="AH290" s="19">
        <f t="shared" si="26"/>
        <v>0</v>
      </c>
      <c r="AI290" s="19">
        <f t="shared" si="27"/>
        <v>0</v>
      </c>
      <c r="AJ290" s="19">
        <f t="shared" si="28"/>
        <v>0</v>
      </c>
    </row>
    <row r="291" spans="33:36" hidden="1">
      <c r="AG291" s="18">
        <f t="shared" si="25"/>
        <v>0</v>
      </c>
      <c r="AH291" s="19">
        <f t="shared" si="26"/>
        <v>0</v>
      </c>
      <c r="AI291" s="19">
        <f t="shared" si="27"/>
        <v>0</v>
      </c>
      <c r="AJ291" s="19">
        <f t="shared" si="28"/>
        <v>0</v>
      </c>
    </row>
    <row r="292" spans="33:36" hidden="1">
      <c r="AG292" s="18">
        <f t="shared" si="25"/>
        <v>0</v>
      </c>
      <c r="AH292" s="19">
        <f t="shared" si="26"/>
        <v>0</v>
      </c>
      <c r="AI292" s="19">
        <f t="shared" si="27"/>
        <v>0</v>
      </c>
      <c r="AJ292" s="19">
        <f t="shared" si="28"/>
        <v>0</v>
      </c>
    </row>
    <row r="293" spans="33:36" hidden="1">
      <c r="AG293" s="18">
        <f t="shared" si="25"/>
        <v>0</v>
      </c>
      <c r="AH293" s="19">
        <f t="shared" si="26"/>
        <v>0</v>
      </c>
      <c r="AI293" s="19">
        <f t="shared" si="27"/>
        <v>0</v>
      </c>
      <c r="AJ293" s="19">
        <f t="shared" si="28"/>
        <v>0</v>
      </c>
    </row>
    <row r="294" spans="33:36" hidden="1">
      <c r="AG294" s="18">
        <f t="shared" si="25"/>
        <v>0</v>
      </c>
      <c r="AH294" s="19">
        <f t="shared" si="26"/>
        <v>0</v>
      </c>
      <c r="AI294" s="19">
        <f t="shared" si="27"/>
        <v>0</v>
      </c>
      <c r="AJ294" s="19">
        <f t="shared" si="28"/>
        <v>0</v>
      </c>
    </row>
    <row r="295" spans="33:36" hidden="1">
      <c r="AG295" s="18">
        <f t="shared" si="25"/>
        <v>0</v>
      </c>
      <c r="AH295" s="19">
        <f t="shared" si="26"/>
        <v>0</v>
      </c>
      <c r="AI295" s="19">
        <f t="shared" si="27"/>
        <v>0</v>
      </c>
      <c r="AJ295" s="19">
        <f t="shared" si="28"/>
        <v>0</v>
      </c>
    </row>
    <row r="296" spans="33:36" hidden="1">
      <c r="AG296" s="18">
        <f t="shared" si="25"/>
        <v>0</v>
      </c>
      <c r="AH296" s="19">
        <f t="shared" si="26"/>
        <v>0</v>
      </c>
      <c r="AI296" s="19">
        <f t="shared" si="27"/>
        <v>0</v>
      </c>
      <c r="AJ296" s="19">
        <f t="shared" si="28"/>
        <v>0</v>
      </c>
    </row>
    <row r="297" spans="33:36" hidden="1">
      <c r="AG297" s="18">
        <f t="shared" si="25"/>
        <v>0</v>
      </c>
      <c r="AH297" s="19">
        <f t="shared" si="26"/>
        <v>0</v>
      </c>
      <c r="AI297" s="19">
        <f t="shared" si="27"/>
        <v>0</v>
      </c>
      <c r="AJ297" s="19">
        <f t="shared" si="28"/>
        <v>0</v>
      </c>
    </row>
    <row r="298" spans="33:36" hidden="1">
      <c r="AG298" s="18">
        <f t="shared" si="25"/>
        <v>0</v>
      </c>
      <c r="AH298" s="19">
        <f t="shared" si="26"/>
        <v>0</v>
      </c>
      <c r="AI298" s="19">
        <f t="shared" si="27"/>
        <v>0</v>
      </c>
      <c r="AJ298" s="19">
        <f t="shared" si="28"/>
        <v>0</v>
      </c>
    </row>
    <row r="299" spans="33:36" hidden="1">
      <c r="AG299" s="18">
        <f t="shared" si="25"/>
        <v>0</v>
      </c>
      <c r="AH299" s="19">
        <f t="shared" si="26"/>
        <v>0</v>
      </c>
      <c r="AI299" s="19">
        <f t="shared" si="27"/>
        <v>0</v>
      </c>
      <c r="AJ299" s="19">
        <f t="shared" si="28"/>
        <v>0</v>
      </c>
    </row>
    <row r="300" spans="33:36" hidden="1">
      <c r="AG300" s="18">
        <f t="shared" si="25"/>
        <v>0</v>
      </c>
      <c r="AH300" s="19">
        <f t="shared" si="26"/>
        <v>0</v>
      </c>
      <c r="AI300" s="19">
        <f t="shared" si="27"/>
        <v>0</v>
      </c>
      <c r="AJ300" s="19">
        <f t="shared" si="28"/>
        <v>0</v>
      </c>
    </row>
    <row r="301" spans="33:36" hidden="1">
      <c r="AG301" s="18">
        <f t="shared" si="25"/>
        <v>0</v>
      </c>
      <c r="AH301" s="19">
        <f t="shared" si="26"/>
        <v>0</v>
      </c>
      <c r="AI301" s="19">
        <f t="shared" si="27"/>
        <v>0</v>
      </c>
      <c r="AJ301" s="19">
        <f t="shared" si="28"/>
        <v>0</v>
      </c>
    </row>
    <row r="302" spans="33:36" hidden="1">
      <c r="AG302" s="18">
        <f t="shared" si="25"/>
        <v>0</v>
      </c>
      <c r="AH302" s="19">
        <f t="shared" si="26"/>
        <v>0</v>
      </c>
      <c r="AI302" s="19">
        <f t="shared" si="27"/>
        <v>0</v>
      </c>
      <c r="AJ302" s="19">
        <f t="shared" si="28"/>
        <v>0</v>
      </c>
    </row>
    <row r="303" spans="33:36" hidden="1">
      <c r="AG303" s="18">
        <f t="shared" si="25"/>
        <v>0</v>
      </c>
      <c r="AH303" s="19">
        <f t="shared" si="26"/>
        <v>0</v>
      </c>
      <c r="AI303" s="19">
        <f t="shared" si="27"/>
        <v>0</v>
      </c>
      <c r="AJ303" s="19">
        <f t="shared" si="28"/>
        <v>0</v>
      </c>
    </row>
    <row r="304" spans="33:36" hidden="1">
      <c r="AG304" s="18">
        <f t="shared" si="25"/>
        <v>0</v>
      </c>
      <c r="AH304" s="19">
        <f t="shared" si="26"/>
        <v>0</v>
      </c>
      <c r="AI304" s="19">
        <f t="shared" si="27"/>
        <v>0</v>
      </c>
      <c r="AJ304" s="19">
        <f t="shared" si="28"/>
        <v>0</v>
      </c>
    </row>
    <row r="305" spans="33:36" hidden="1">
      <c r="AG305" s="18">
        <f t="shared" si="25"/>
        <v>0</v>
      </c>
      <c r="AH305" s="19">
        <f t="shared" si="26"/>
        <v>0</v>
      </c>
      <c r="AI305" s="19">
        <f t="shared" si="27"/>
        <v>0</v>
      </c>
      <c r="AJ305" s="19">
        <f t="shared" si="28"/>
        <v>0</v>
      </c>
    </row>
    <row r="306" spans="33:36" hidden="1">
      <c r="AG306" s="18">
        <f t="shared" si="25"/>
        <v>0</v>
      </c>
      <c r="AH306" s="19">
        <f t="shared" si="26"/>
        <v>0</v>
      </c>
      <c r="AI306" s="19">
        <f t="shared" si="27"/>
        <v>0</v>
      </c>
      <c r="AJ306" s="19">
        <f t="shared" si="28"/>
        <v>0</v>
      </c>
    </row>
    <row r="307" spans="33:36" hidden="1">
      <c r="AG307" s="18">
        <f t="shared" si="25"/>
        <v>0</v>
      </c>
      <c r="AH307" s="19">
        <f t="shared" si="26"/>
        <v>0</v>
      </c>
      <c r="AI307" s="19">
        <f t="shared" si="27"/>
        <v>0</v>
      </c>
      <c r="AJ307" s="19">
        <f t="shared" si="28"/>
        <v>0</v>
      </c>
    </row>
    <row r="308" spans="33:36" hidden="1">
      <c r="AG308" s="18">
        <f t="shared" si="25"/>
        <v>0</v>
      </c>
      <c r="AH308" s="19">
        <f t="shared" si="26"/>
        <v>0</v>
      </c>
      <c r="AI308" s="19">
        <f t="shared" si="27"/>
        <v>0</v>
      </c>
      <c r="AJ308" s="19">
        <f t="shared" si="28"/>
        <v>0</v>
      </c>
    </row>
    <row r="309" spans="33:36" hidden="1">
      <c r="AG309" s="18">
        <f t="shared" si="25"/>
        <v>0</v>
      </c>
      <c r="AH309" s="19">
        <f t="shared" si="26"/>
        <v>0</v>
      </c>
      <c r="AI309" s="19">
        <f t="shared" si="27"/>
        <v>0</v>
      </c>
      <c r="AJ309" s="19">
        <f t="shared" si="28"/>
        <v>0</v>
      </c>
    </row>
    <row r="310" spans="33:36" hidden="1">
      <c r="AG310" s="18">
        <f t="shared" si="25"/>
        <v>0</v>
      </c>
      <c r="AH310" s="19">
        <f t="shared" si="26"/>
        <v>0</v>
      </c>
      <c r="AI310" s="19">
        <f t="shared" si="27"/>
        <v>0</v>
      </c>
      <c r="AJ310" s="19">
        <f t="shared" si="28"/>
        <v>0</v>
      </c>
    </row>
    <row r="311" spans="33:36" hidden="1">
      <c r="AG311" s="18">
        <f t="shared" si="25"/>
        <v>0</v>
      </c>
      <c r="AH311" s="19">
        <f t="shared" si="26"/>
        <v>0</v>
      </c>
      <c r="AI311" s="19">
        <f t="shared" si="27"/>
        <v>0</v>
      </c>
      <c r="AJ311" s="19">
        <f t="shared" si="28"/>
        <v>0</v>
      </c>
    </row>
    <row r="312" spans="33:36" hidden="1">
      <c r="AG312" s="18">
        <f t="shared" si="25"/>
        <v>0</v>
      </c>
      <c r="AH312" s="19">
        <f t="shared" si="26"/>
        <v>0</v>
      </c>
      <c r="AI312" s="19">
        <f t="shared" si="27"/>
        <v>0</v>
      </c>
      <c r="AJ312" s="19">
        <f t="shared" si="28"/>
        <v>0</v>
      </c>
    </row>
    <row r="313" spans="33:36" hidden="1">
      <c r="AG313" s="18">
        <f t="shared" si="25"/>
        <v>0</v>
      </c>
      <c r="AH313" s="19">
        <f t="shared" si="26"/>
        <v>0</v>
      </c>
      <c r="AI313" s="19">
        <f t="shared" si="27"/>
        <v>0</v>
      </c>
      <c r="AJ313" s="19">
        <f t="shared" si="28"/>
        <v>0</v>
      </c>
    </row>
    <row r="314" spans="33:36" hidden="1">
      <c r="AG314" s="18">
        <f t="shared" si="25"/>
        <v>0</v>
      </c>
      <c r="AH314" s="19">
        <f t="shared" si="26"/>
        <v>0</v>
      </c>
      <c r="AI314" s="19">
        <f t="shared" si="27"/>
        <v>0</v>
      </c>
      <c r="AJ314" s="19">
        <f t="shared" si="28"/>
        <v>0</v>
      </c>
    </row>
    <row r="315" spans="33:36" hidden="1">
      <c r="AG315" s="18">
        <f t="shared" si="25"/>
        <v>0</v>
      </c>
      <c r="AH315" s="19">
        <f t="shared" si="26"/>
        <v>0</v>
      </c>
      <c r="AI315" s="19">
        <f t="shared" si="27"/>
        <v>0</v>
      </c>
      <c r="AJ315" s="19">
        <f t="shared" si="28"/>
        <v>0</v>
      </c>
    </row>
    <row r="316" spans="33:36" hidden="1">
      <c r="AG316" s="18">
        <f t="shared" si="25"/>
        <v>0</v>
      </c>
      <c r="AH316" s="19">
        <f t="shared" si="26"/>
        <v>0</v>
      </c>
      <c r="AI316" s="19">
        <f t="shared" si="27"/>
        <v>0</v>
      </c>
      <c r="AJ316" s="19">
        <f t="shared" si="28"/>
        <v>0</v>
      </c>
    </row>
    <row r="317" spans="33:36" hidden="1">
      <c r="AG317" s="18">
        <f t="shared" si="25"/>
        <v>0</v>
      </c>
      <c r="AH317" s="19">
        <f t="shared" si="26"/>
        <v>0</v>
      </c>
      <c r="AI317" s="19">
        <f t="shared" si="27"/>
        <v>0</v>
      </c>
      <c r="AJ317" s="19">
        <f t="shared" si="28"/>
        <v>0</v>
      </c>
    </row>
    <row r="318" spans="33:36" hidden="1">
      <c r="AG318" s="18">
        <f t="shared" si="25"/>
        <v>0</v>
      </c>
      <c r="AH318" s="19">
        <f t="shared" si="26"/>
        <v>0</v>
      </c>
      <c r="AI318" s="19">
        <f t="shared" si="27"/>
        <v>0</v>
      </c>
      <c r="AJ318" s="19">
        <f t="shared" si="28"/>
        <v>0</v>
      </c>
    </row>
    <row r="319" spans="33:36" hidden="1">
      <c r="AG319" s="18">
        <f t="shared" si="25"/>
        <v>0</v>
      </c>
      <c r="AH319" s="19">
        <f t="shared" si="26"/>
        <v>0</v>
      </c>
      <c r="AI319" s="19">
        <f t="shared" si="27"/>
        <v>0</v>
      </c>
      <c r="AJ319" s="19">
        <f t="shared" si="28"/>
        <v>0</v>
      </c>
    </row>
    <row r="320" spans="33:36" hidden="1">
      <c r="AG320" s="18">
        <f t="shared" si="25"/>
        <v>0</v>
      </c>
      <c r="AH320" s="19">
        <f t="shared" si="26"/>
        <v>0</v>
      </c>
      <c r="AI320" s="19">
        <f t="shared" si="27"/>
        <v>0</v>
      </c>
      <c r="AJ320" s="19">
        <f t="shared" si="28"/>
        <v>0</v>
      </c>
    </row>
    <row r="321" spans="33:36" hidden="1">
      <c r="AG321" s="18">
        <f t="shared" si="25"/>
        <v>0</v>
      </c>
      <c r="AH321" s="19">
        <f t="shared" si="26"/>
        <v>0</v>
      </c>
      <c r="AI321" s="19">
        <f t="shared" si="27"/>
        <v>0</v>
      </c>
      <c r="AJ321" s="19">
        <f t="shared" si="28"/>
        <v>0</v>
      </c>
    </row>
    <row r="322" spans="33:36" hidden="1">
      <c r="AG322" s="18">
        <f t="shared" si="25"/>
        <v>0</v>
      </c>
      <c r="AH322" s="19">
        <f t="shared" si="26"/>
        <v>0</v>
      </c>
      <c r="AI322" s="19">
        <f t="shared" si="27"/>
        <v>0</v>
      </c>
      <c r="AJ322" s="19">
        <f t="shared" si="28"/>
        <v>0</v>
      </c>
    </row>
    <row r="323" spans="33:36" hidden="1">
      <c r="AG323" s="18">
        <f t="shared" si="25"/>
        <v>0</v>
      </c>
      <c r="AH323" s="19">
        <f t="shared" si="26"/>
        <v>0</v>
      </c>
      <c r="AI323" s="19">
        <f t="shared" si="27"/>
        <v>0</v>
      </c>
      <c r="AJ323" s="19">
        <f t="shared" si="28"/>
        <v>0</v>
      </c>
    </row>
    <row r="324" spans="33:36" hidden="1">
      <c r="AG324" s="18">
        <f t="shared" si="25"/>
        <v>0</v>
      </c>
      <c r="AH324" s="19">
        <f t="shared" si="26"/>
        <v>0</v>
      </c>
      <c r="AI324" s="19">
        <f t="shared" si="27"/>
        <v>0</v>
      </c>
      <c r="AJ324" s="19">
        <f t="shared" si="28"/>
        <v>0</v>
      </c>
    </row>
    <row r="325" spans="33:36" hidden="1">
      <c r="AG325" s="18">
        <f t="shared" si="25"/>
        <v>0</v>
      </c>
      <c r="AH325" s="19">
        <f t="shared" si="26"/>
        <v>0</v>
      </c>
      <c r="AI325" s="19">
        <f t="shared" si="27"/>
        <v>0</v>
      </c>
      <c r="AJ325" s="19">
        <f t="shared" si="28"/>
        <v>0</v>
      </c>
    </row>
    <row r="326" spans="33:36" hidden="1">
      <c r="AG326" s="18">
        <f t="shared" si="25"/>
        <v>0</v>
      </c>
      <c r="AH326" s="19">
        <f t="shared" si="26"/>
        <v>0</v>
      </c>
      <c r="AI326" s="19">
        <f t="shared" si="27"/>
        <v>0</v>
      </c>
      <c r="AJ326" s="19">
        <f t="shared" si="28"/>
        <v>0</v>
      </c>
    </row>
    <row r="327" spans="33:36" hidden="1">
      <c r="AG327" s="18">
        <f t="shared" si="25"/>
        <v>0</v>
      </c>
      <c r="AH327" s="19">
        <f t="shared" si="26"/>
        <v>0</v>
      </c>
      <c r="AI327" s="19">
        <f t="shared" si="27"/>
        <v>0</v>
      </c>
      <c r="AJ327" s="19">
        <f t="shared" si="28"/>
        <v>0</v>
      </c>
    </row>
    <row r="328" spans="33:36" hidden="1">
      <c r="AG328" s="18">
        <f t="shared" si="25"/>
        <v>0</v>
      </c>
      <c r="AH328" s="19">
        <f t="shared" si="26"/>
        <v>0</v>
      </c>
      <c r="AI328" s="19">
        <f t="shared" si="27"/>
        <v>0</v>
      </c>
      <c r="AJ328" s="19">
        <f t="shared" si="28"/>
        <v>0</v>
      </c>
    </row>
    <row r="329" spans="33:36" hidden="1">
      <c r="AG329" s="18">
        <f t="shared" si="25"/>
        <v>0</v>
      </c>
      <c r="AH329" s="19">
        <f t="shared" si="26"/>
        <v>0</v>
      </c>
      <c r="AI329" s="19">
        <f t="shared" si="27"/>
        <v>0</v>
      </c>
      <c r="AJ329" s="19">
        <f t="shared" si="28"/>
        <v>0</v>
      </c>
    </row>
    <row r="330" spans="33:36" hidden="1">
      <c r="AG330" s="18">
        <f t="shared" si="25"/>
        <v>0</v>
      </c>
      <c r="AH330" s="19">
        <f t="shared" si="26"/>
        <v>0</v>
      </c>
      <c r="AI330" s="19">
        <f t="shared" si="27"/>
        <v>0</v>
      </c>
      <c r="AJ330" s="19">
        <f t="shared" si="28"/>
        <v>0</v>
      </c>
    </row>
    <row r="331" spans="33:36" hidden="1">
      <c r="AG331" s="18">
        <f t="shared" si="25"/>
        <v>0</v>
      </c>
      <c r="AH331" s="19">
        <f t="shared" si="26"/>
        <v>0</v>
      </c>
      <c r="AI331" s="19">
        <f t="shared" si="27"/>
        <v>0</v>
      </c>
      <c r="AJ331" s="19">
        <f t="shared" si="28"/>
        <v>0</v>
      </c>
    </row>
    <row r="332" spans="33:36" hidden="1">
      <c r="AG332" s="18">
        <f t="shared" si="25"/>
        <v>0</v>
      </c>
      <c r="AH332" s="19">
        <f t="shared" si="26"/>
        <v>0</v>
      </c>
      <c r="AI332" s="19">
        <f t="shared" si="27"/>
        <v>0</v>
      </c>
      <c r="AJ332" s="19">
        <f t="shared" si="28"/>
        <v>0</v>
      </c>
    </row>
    <row r="333" spans="33:36" hidden="1">
      <c r="AG333" s="18">
        <f t="shared" si="25"/>
        <v>0</v>
      </c>
      <c r="AH333" s="19">
        <f t="shared" si="26"/>
        <v>0</v>
      </c>
      <c r="AI333" s="19">
        <f t="shared" si="27"/>
        <v>0</v>
      </c>
      <c r="AJ333" s="19">
        <f t="shared" si="28"/>
        <v>0</v>
      </c>
    </row>
    <row r="334" spans="33:36" hidden="1">
      <c r="AG334" s="18">
        <f t="shared" si="25"/>
        <v>0</v>
      </c>
      <c r="AH334" s="19">
        <f t="shared" si="26"/>
        <v>0</v>
      </c>
      <c r="AI334" s="19">
        <f t="shared" si="27"/>
        <v>0</v>
      </c>
      <c r="AJ334" s="19">
        <f t="shared" si="28"/>
        <v>0</v>
      </c>
    </row>
    <row r="335" spans="33:36" hidden="1">
      <c r="AG335" s="18">
        <f t="shared" si="25"/>
        <v>0</v>
      </c>
      <c r="AH335" s="19">
        <f t="shared" si="26"/>
        <v>0</v>
      </c>
      <c r="AI335" s="19">
        <f t="shared" si="27"/>
        <v>0</v>
      </c>
      <c r="AJ335" s="19">
        <f t="shared" si="28"/>
        <v>0</v>
      </c>
    </row>
    <row r="336" spans="33:36" hidden="1">
      <c r="AG336" s="18">
        <f t="shared" si="25"/>
        <v>0</v>
      </c>
      <c r="AH336" s="19">
        <f t="shared" si="26"/>
        <v>0</v>
      </c>
      <c r="AI336" s="19">
        <f t="shared" si="27"/>
        <v>0</v>
      </c>
      <c r="AJ336" s="19">
        <f t="shared" si="28"/>
        <v>0</v>
      </c>
    </row>
    <row r="337" spans="33:36" hidden="1">
      <c r="AG337" s="18">
        <f t="shared" si="25"/>
        <v>0</v>
      </c>
      <c r="AH337" s="19">
        <f t="shared" si="26"/>
        <v>0</v>
      </c>
      <c r="AI337" s="19">
        <f t="shared" si="27"/>
        <v>0</v>
      </c>
      <c r="AJ337" s="19">
        <f t="shared" si="28"/>
        <v>0</v>
      </c>
    </row>
    <row r="338" spans="33:36" hidden="1">
      <c r="AG338" s="18">
        <f t="shared" si="25"/>
        <v>0</v>
      </c>
      <c r="AH338" s="19">
        <f t="shared" si="26"/>
        <v>0</v>
      </c>
      <c r="AI338" s="19">
        <f t="shared" si="27"/>
        <v>0</v>
      </c>
      <c r="AJ338" s="19">
        <f t="shared" si="28"/>
        <v>0</v>
      </c>
    </row>
    <row r="339" spans="33:36" hidden="1">
      <c r="AG339" s="18">
        <f t="shared" si="25"/>
        <v>0</v>
      </c>
      <c r="AH339" s="19">
        <f t="shared" si="26"/>
        <v>0</v>
      </c>
      <c r="AI339" s="19">
        <f t="shared" si="27"/>
        <v>0</v>
      </c>
      <c r="AJ339" s="19">
        <f t="shared" si="28"/>
        <v>0</v>
      </c>
    </row>
    <row r="340" spans="33:36" hidden="1">
      <c r="AG340" s="18">
        <f t="shared" ref="AG340:AG403" si="29">I340</f>
        <v>0</v>
      </c>
      <c r="AH340" s="19">
        <f t="shared" ref="AH340:AH403" si="30">J340</f>
        <v>0</v>
      </c>
      <c r="AI340" s="19">
        <f t="shared" ref="AI340:AI403" si="31">K340</f>
        <v>0</v>
      </c>
      <c r="AJ340" s="19">
        <f t="shared" ref="AJ340:AJ403" si="32">L340</f>
        <v>0</v>
      </c>
    </row>
    <row r="341" spans="33:36" hidden="1">
      <c r="AG341" s="18">
        <f t="shared" si="29"/>
        <v>0</v>
      </c>
      <c r="AH341" s="19">
        <f t="shared" si="30"/>
        <v>0</v>
      </c>
      <c r="AI341" s="19">
        <f t="shared" si="31"/>
        <v>0</v>
      </c>
      <c r="AJ341" s="19">
        <f t="shared" si="32"/>
        <v>0</v>
      </c>
    </row>
    <row r="342" spans="33:36" hidden="1">
      <c r="AG342" s="18">
        <f t="shared" si="29"/>
        <v>0</v>
      </c>
      <c r="AH342" s="19">
        <f t="shared" si="30"/>
        <v>0</v>
      </c>
      <c r="AI342" s="19">
        <f t="shared" si="31"/>
        <v>0</v>
      </c>
      <c r="AJ342" s="19">
        <f t="shared" si="32"/>
        <v>0</v>
      </c>
    </row>
    <row r="343" spans="33:36" hidden="1">
      <c r="AG343" s="18">
        <f t="shared" si="29"/>
        <v>0</v>
      </c>
      <c r="AH343" s="19">
        <f t="shared" si="30"/>
        <v>0</v>
      </c>
      <c r="AI343" s="19">
        <f t="shared" si="31"/>
        <v>0</v>
      </c>
      <c r="AJ343" s="19">
        <f t="shared" si="32"/>
        <v>0</v>
      </c>
    </row>
    <row r="344" spans="33:36" hidden="1">
      <c r="AG344" s="18">
        <f t="shared" si="29"/>
        <v>0</v>
      </c>
      <c r="AH344" s="19">
        <f t="shared" si="30"/>
        <v>0</v>
      </c>
      <c r="AI344" s="19">
        <f t="shared" si="31"/>
        <v>0</v>
      </c>
      <c r="AJ344" s="19">
        <f t="shared" si="32"/>
        <v>0</v>
      </c>
    </row>
    <row r="345" spans="33:36" hidden="1">
      <c r="AG345" s="18">
        <f t="shared" si="29"/>
        <v>0</v>
      </c>
      <c r="AH345" s="19">
        <f t="shared" si="30"/>
        <v>0</v>
      </c>
      <c r="AI345" s="19">
        <f t="shared" si="31"/>
        <v>0</v>
      </c>
      <c r="AJ345" s="19">
        <f t="shared" si="32"/>
        <v>0</v>
      </c>
    </row>
    <row r="346" spans="33:36" hidden="1">
      <c r="AG346" s="18">
        <f t="shared" si="29"/>
        <v>0</v>
      </c>
      <c r="AH346" s="19">
        <f t="shared" si="30"/>
        <v>0</v>
      </c>
      <c r="AI346" s="19">
        <f t="shared" si="31"/>
        <v>0</v>
      </c>
      <c r="AJ346" s="19">
        <f t="shared" si="32"/>
        <v>0</v>
      </c>
    </row>
    <row r="347" spans="33:36" hidden="1">
      <c r="AG347" s="18">
        <f t="shared" si="29"/>
        <v>0</v>
      </c>
      <c r="AH347" s="19">
        <f t="shared" si="30"/>
        <v>0</v>
      </c>
      <c r="AI347" s="19">
        <f t="shared" si="31"/>
        <v>0</v>
      </c>
      <c r="AJ347" s="19">
        <f t="shared" si="32"/>
        <v>0</v>
      </c>
    </row>
    <row r="348" spans="33:36" hidden="1">
      <c r="AG348" s="18">
        <f t="shared" si="29"/>
        <v>0</v>
      </c>
      <c r="AH348" s="19">
        <f t="shared" si="30"/>
        <v>0</v>
      </c>
      <c r="AI348" s="19">
        <f t="shared" si="31"/>
        <v>0</v>
      </c>
      <c r="AJ348" s="19">
        <f t="shared" si="32"/>
        <v>0</v>
      </c>
    </row>
    <row r="349" spans="33:36" hidden="1">
      <c r="AG349" s="18">
        <f t="shared" si="29"/>
        <v>0</v>
      </c>
      <c r="AH349" s="19">
        <f t="shared" si="30"/>
        <v>0</v>
      </c>
      <c r="AI349" s="19">
        <f t="shared" si="31"/>
        <v>0</v>
      </c>
      <c r="AJ349" s="19">
        <f t="shared" si="32"/>
        <v>0</v>
      </c>
    </row>
    <row r="350" spans="33:36" hidden="1">
      <c r="AG350" s="18">
        <f t="shared" si="29"/>
        <v>0</v>
      </c>
      <c r="AH350" s="19">
        <f t="shared" si="30"/>
        <v>0</v>
      </c>
      <c r="AI350" s="19">
        <f t="shared" si="31"/>
        <v>0</v>
      </c>
      <c r="AJ350" s="19">
        <f t="shared" si="32"/>
        <v>0</v>
      </c>
    </row>
    <row r="351" spans="33:36" hidden="1">
      <c r="AG351" s="18">
        <f t="shared" si="29"/>
        <v>0</v>
      </c>
      <c r="AH351" s="19">
        <f t="shared" si="30"/>
        <v>0</v>
      </c>
      <c r="AI351" s="19">
        <f t="shared" si="31"/>
        <v>0</v>
      </c>
      <c r="AJ351" s="19">
        <f t="shared" si="32"/>
        <v>0</v>
      </c>
    </row>
    <row r="352" spans="33:36" hidden="1">
      <c r="AG352" s="18">
        <f t="shared" si="29"/>
        <v>0</v>
      </c>
      <c r="AH352" s="19">
        <f t="shared" si="30"/>
        <v>0</v>
      </c>
      <c r="AI352" s="19">
        <f t="shared" si="31"/>
        <v>0</v>
      </c>
      <c r="AJ352" s="19">
        <f t="shared" si="32"/>
        <v>0</v>
      </c>
    </row>
    <row r="353" spans="33:36" hidden="1">
      <c r="AG353" s="18">
        <f t="shared" si="29"/>
        <v>0</v>
      </c>
      <c r="AH353" s="19">
        <f t="shared" si="30"/>
        <v>0</v>
      </c>
      <c r="AI353" s="19">
        <f t="shared" si="31"/>
        <v>0</v>
      </c>
      <c r="AJ353" s="19">
        <f t="shared" si="32"/>
        <v>0</v>
      </c>
    </row>
    <row r="354" spans="33:36" hidden="1">
      <c r="AG354" s="18">
        <f t="shared" si="29"/>
        <v>0</v>
      </c>
      <c r="AH354" s="19">
        <f t="shared" si="30"/>
        <v>0</v>
      </c>
      <c r="AI354" s="19">
        <f t="shared" si="31"/>
        <v>0</v>
      </c>
      <c r="AJ354" s="19">
        <f t="shared" si="32"/>
        <v>0</v>
      </c>
    </row>
    <row r="355" spans="33:36" hidden="1">
      <c r="AG355" s="18">
        <f t="shared" si="29"/>
        <v>0</v>
      </c>
      <c r="AH355" s="19">
        <f t="shared" si="30"/>
        <v>0</v>
      </c>
      <c r="AI355" s="19">
        <f t="shared" si="31"/>
        <v>0</v>
      </c>
      <c r="AJ355" s="19">
        <f t="shared" si="32"/>
        <v>0</v>
      </c>
    </row>
    <row r="356" spans="33:36" hidden="1">
      <c r="AG356" s="18">
        <f t="shared" si="29"/>
        <v>0</v>
      </c>
      <c r="AH356" s="19">
        <f t="shared" si="30"/>
        <v>0</v>
      </c>
      <c r="AI356" s="19">
        <f t="shared" si="31"/>
        <v>0</v>
      </c>
      <c r="AJ356" s="19">
        <f t="shared" si="32"/>
        <v>0</v>
      </c>
    </row>
    <row r="357" spans="33:36" hidden="1">
      <c r="AG357" s="18">
        <f t="shared" si="29"/>
        <v>0</v>
      </c>
      <c r="AH357" s="19">
        <f t="shared" si="30"/>
        <v>0</v>
      </c>
      <c r="AI357" s="19">
        <f t="shared" si="31"/>
        <v>0</v>
      </c>
      <c r="AJ357" s="19">
        <f t="shared" si="32"/>
        <v>0</v>
      </c>
    </row>
    <row r="358" spans="33:36" hidden="1">
      <c r="AG358" s="18">
        <f t="shared" si="29"/>
        <v>0</v>
      </c>
      <c r="AH358" s="19">
        <f t="shared" si="30"/>
        <v>0</v>
      </c>
      <c r="AI358" s="19">
        <f t="shared" si="31"/>
        <v>0</v>
      </c>
      <c r="AJ358" s="19">
        <f t="shared" si="32"/>
        <v>0</v>
      </c>
    </row>
    <row r="359" spans="33:36" hidden="1">
      <c r="AG359" s="18">
        <f t="shared" si="29"/>
        <v>0</v>
      </c>
      <c r="AH359" s="19">
        <f t="shared" si="30"/>
        <v>0</v>
      </c>
      <c r="AI359" s="19">
        <f t="shared" si="31"/>
        <v>0</v>
      </c>
      <c r="AJ359" s="19">
        <f t="shared" si="32"/>
        <v>0</v>
      </c>
    </row>
    <row r="360" spans="33:36" hidden="1">
      <c r="AG360" s="18">
        <f t="shared" si="29"/>
        <v>0</v>
      </c>
      <c r="AH360" s="19">
        <f t="shared" si="30"/>
        <v>0</v>
      </c>
      <c r="AI360" s="19">
        <f t="shared" si="31"/>
        <v>0</v>
      </c>
      <c r="AJ360" s="19">
        <f t="shared" si="32"/>
        <v>0</v>
      </c>
    </row>
    <row r="361" spans="33:36" hidden="1">
      <c r="AG361" s="18">
        <f t="shared" si="29"/>
        <v>0</v>
      </c>
      <c r="AH361" s="19">
        <f t="shared" si="30"/>
        <v>0</v>
      </c>
      <c r="AI361" s="19">
        <f t="shared" si="31"/>
        <v>0</v>
      </c>
      <c r="AJ361" s="19">
        <f t="shared" si="32"/>
        <v>0</v>
      </c>
    </row>
    <row r="362" spans="33:36" hidden="1">
      <c r="AG362" s="18">
        <f t="shared" si="29"/>
        <v>0</v>
      </c>
      <c r="AH362" s="19">
        <f t="shared" si="30"/>
        <v>0</v>
      </c>
      <c r="AI362" s="19">
        <f t="shared" si="31"/>
        <v>0</v>
      </c>
      <c r="AJ362" s="19">
        <f t="shared" si="32"/>
        <v>0</v>
      </c>
    </row>
    <row r="363" spans="33:36" hidden="1">
      <c r="AG363" s="18">
        <f t="shared" si="29"/>
        <v>0</v>
      </c>
      <c r="AH363" s="19">
        <f t="shared" si="30"/>
        <v>0</v>
      </c>
      <c r="AI363" s="19">
        <f t="shared" si="31"/>
        <v>0</v>
      </c>
      <c r="AJ363" s="19">
        <f t="shared" si="32"/>
        <v>0</v>
      </c>
    </row>
    <row r="364" spans="33:36" hidden="1">
      <c r="AG364" s="18">
        <f t="shared" si="29"/>
        <v>0</v>
      </c>
      <c r="AH364" s="19">
        <f t="shared" si="30"/>
        <v>0</v>
      </c>
      <c r="AI364" s="19">
        <f t="shared" si="31"/>
        <v>0</v>
      </c>
      <c r="AJ364" s="19">
        <f t="shared" si="32"/>
        <v>0</v>
      </c>
    </row>
    <row r="365" spans="33:36" hidden="1">
      <c r="AG365" s="18">
        <f t="shared" si="29"/>
        <v>0</v>
      </c>
      <c r="AH365" s="19">
        <f t="shared" si="30"/>
        <v>0</v>
      </c>
      <c r="AI365" s="19">
        <f t="shared" si="31"/>
        <v>0</v>
      </c>
      <c r="AJ365" s="19">
        <f t="shared" si="32"/>
        <v>0</v>
      </c>
    </row>
    <row r="366" spans="33:36" hidden="1">
      <c r="AG366" s="18">
        <f t="shared" si="29"/>
        <v>0</v>
      </c>
      <c r="AH366" s="19">
        <f t="shared" si="30"/>
        <v>0</v>
      </c>
      <c r="AI366" s="19">
        <f t="shared" si="31"/>
        <v>0</v>
      </c>
      <c r="AJ366" s="19">
        <f t="shared" si="32"/>
        <v>0</v>
      </c>
    </row>
    <row r="367" spans="33:36" hidden="1">
      <c r="AG367" s="18">
        <f t="shared" si="29"/>
        <v>0</v>
      </c>
      <c r="AH367" s="19">
        <f t="shared" si="30"/>
        <v>0</v>
      </c>
      <c r="AI367" s="19">
        <f t="shared" si="31"/>
        <v>0</v>
      </c>
      <c r="AJ367" s="19">
        <f t="shared" si="32"/>
        <v>0</v>
      </c>
    </row>
    <row r="368" spans="33:36" hidden="1">
      <c r="AG368" s="18">
        <f t="shared" si="29"/>
        <v>0</v>
      </c>
      <c r="AH368" s="19">
        <f t="shared" si="30"/>
        <v>0</v>
      </c>
      <c r="AI368" s="19">
        <f t="shared" si="31"/>
        <v>0</v>
      </c>
      <c r="AJ368" s="19">
        <f t="shared" si="32"/>
        <v>0</v>
      </c>
    </row>
    <row r="369" spans="33:36" hidden="1">
      <c r="AG369" s="18">
        <f t="shared" si="29"/>
        <v>0</v>
      </c>
      <c r="AH369" s="19">
        <f t="shared" si="30"/>
        <v>0</v>
      </c>
      <c r="AI369" s="19">
        <f t="shared" si="31"/>
        <v>0</v>
      </c>
      <c r="AJ369" s="19">
        <f t="shared" si="32"/>
        <v>0</v>
      </c>
    </row>
    <row r="370" spans="33:36" hidden="1">
      <c r="AG370" s="18">
        <f t="shared" si="29"/>
        <v>0</v>
      </c>
      <c r="AH370" s="19">
        <f t="shared" si="30"/>
        <v>0</v>
      </c>
      <c r="AI370" s="19">
        <f t="shared" si="31"/>
        <v>0</v>
      </c>
      <c r="AJ370" s="19">
        <f t="shared" si="32"/>
        <v>0</v>
      </c>
    </row>
    <row r="371" spans="33:36" hidden="1">
      <c r="AG371" s="18">
        <f t="shared" si="29"/>
        <v>0</v>
      </c>
      <c r="AH371" s="19">
        <f t="shared" si="30"/>
        <v>0</v>
      </c>
      <c r="AI371" s="19">
        <f t="shared" si="31"/>
        <v>0</v>
      </c>
      <c r="AJ371" s="19">
        <f t="shared" si="32"/>
        <v>0</v>
      </c>
    </row>
    <row r="372" spans="33:36" hidden="1">
      <c r="AG372" s="18">
        <f t="shared" si="29"/>
        <v>0</v>
      </c>
      <c r="AH372" s="19">
        <f t="shared" si="30"/>
        <v>0</v>
      </c>
      <c r="AI372" s="19">
        <f t="shared" si="31"/>
        <v>0</v>
      </c>
      <c r="AJ372" s="19">
        <f t="shared" si="32"/>
        <v>0</v>
      </c>
    </row>
    <row r="373" spans="33:36" hidden="1">
      <c r="AG373" s="18">
        <f t="shared" si="29"/>
        <v>0</v>
      </c>
      <c r="AH373" s="19">
        <f t="shared" si="30"/>
        <v>0</v>
      </c>
      <c r="AI373" s="19">
        <f t="shared" si="31"/>
        <v>0</v>
      </c>
      <c r="AJ373" s="19">
        <f t="shared" si="32"/>
        <v>0</v>
      </c>
    </row>
    <row r="374" spans="33:36" hidden="1">
      <c r="AG374" s="18">
        <f t="shared" si="29"/>
        <v>0</v>
      </c>
      <c r="AH374" s="19">
        <f t="shared" si="30"/>
        <v>0</v>
      </c>
      <c r="AI374" s="19">
        <f t="shared" si="31"/>
        <v>0</v>
      </c>
      <c r="AJ374" s="19">
        <f t="shared" si="32"/>
        <v>0</v>
      </c>
    </row>
    <row r="375" spans="33:36" hidden="1">
      <c r="AG375" s="18">
        <f t="shared" si="29"/>
        <v>0</v>
      </c>
      <c r="AH375" s="19">
        <f t="shared" si="30"/>
        <v>0</v>
      </c>
      <c r="AI375" s="19">
        <f t="shared" si="31"/>
        <v>0</v>
      </c>
      <c r="AJ375" s="19">
        <f t="shared" si="32"/>
        <v>0</v>
      </c>
    </row>
    <row r="376" spans="33:36" hidden="1">
      <c r="AG376" s="18">
        <f t="shared" si="29"/>
        <v>0</v>
      </c>
      <c r="AH376" s="19">
        <f t="shared" si="30"/>
        <v>0</v>
      </c>
      <c r="AI376" s="19">
        <f t="shared" si="31"/>
        <v>0</v>
      </c>
      <c r="AJ376" s="19">
        <f t="shared" si="32"/>
        <v>0</v>
      </c>
    </row>
    <row r="377" spans="33:36" hidden="1">
      <c r="AG377" s="18">
        <f t="shared" si="29"/>
        <v>0</v>
      </c>
      <c r="AH377" s="19">
        <f t="shared" si="30"/>
        <v>0</v>
      </c>
      <c r="AI377" s="19">
        <f t="shared" si="31"/>
        <v>0</v>
      </c>
      <c r="AJ377" s="19">
        <f t="shared" si="32"/>
        <v>0</v>
      </c>
    </row>
    <row r="378" spans="33:36" hidden="1">
      <c r="AG378" s="18">
        <f t="shared" si="29"/>
        <v>0</v>
      </c>
      <c r="AH378" s="19">
        <f t="shared" si="30"/>
        <v>0</v>
      </c>
      <c r="AI378" s="19">
        <f t="shared" si="31"/>
        <v>0</v>
      </c>
      <c r="AJ378" s="19">
        <f t="shared" si="32"/>
        <v>0</v>
      </c>
    </row>
    <row r="379" spans="33:36" hidden="1">
      <c r="AG379" s="18">
        <f t="shared" si="29"/>
        <v>0</v>
      </c>
      <c r="AH379" s="19">
        <f t="shared" si="30"/>
        <v>0</v>
      </c>
      <c r="AI379" s="19">
        <f t="shared" si="31"/>
        <v>0</v>
      </c>
      <c r="AJ379" s="19">
        <f t="shared" si="32"/>
        <v>0</v>
      </c>
    </row>
    <row r="380" spans="33:36" hidden="1">
      <c r="AG380" s="18">
        <f t="shared" si="29"/>
        <v>0</v>
      </c>
      <c r="AH380" s="19">
        <f t="shared" si="30"/>
        <v>0</v>
      </c>
      <c r="AI380" s="19">
        <f t="shared" si="31"/>
        <v>0</v>
      </c>
      <c r="AJ380" s="19">
        <f t="shared" si="32"/>
        <v>0</v>
      </c>
    </row>
    <row r="381" spans="33:36" hidden="1">
      <c r="AG381" s="18">
        <f t="shared" si="29"/>
        <v>0</v>
      </c>
      <c r="AH381" s="19">
        <f t="shared" si="30"/>
        <v>0</v>
      </c>
      <c r="AI381" s="19">
        <f t="shared" si="31"/>
        <v>0</v>
      </c>
      <c r="AJ381" s="19">
        <f t="shared" si="32"/>
        <v>0</v>
      </c>
    </row>
    <row r="382" spans="33:36" hidden="1">
      <c r="AG382" s="18">
        <f t="shared" si="29"/>
        <v>0</v>
      </c>
      <c r="AH382" s="19">
        <f t="shared" si="30"/>
        <v>0</v>
      </c>
      <c r="AI382" s="19">
        <f t="shared" si="31"/>
        <v>0</v>
      </c>
      <c r="AJ382" s="19">
        <f t="shared" si="32"/>
        <v>0</v>
      </c>
    </row>
    <row r="383" spans="33:36" hidden="1">
      <c r="AG383" s="18">
        <f t="shared" si="29"/>
        <v>0</v>
      </c>
      <c r="AH383" s="19">
        <f t="shared" si="30"/>
        <v>0</v>
      </c>
      <c r="AI383" s="19">
        <f t="shared" si="31"/>
        <v>0</v>
      </c>
      <c r="AJ383" s="19">
        <f t="shared" si="32"/>
        <v>0</v>
      </c>
    </row>
    <row r="384" spans="33:36" hidden="1">
      <c r="AG384" s="18">
        <f t="shared" si="29"/>
        <v>0</v>
      </c>
      <c r="AH384" s="19">
        <f t="shared" si="30"/>
        <v>0</v>
      </c>
      <c r="AI384" s="19">
        <f t="shared" si="31"/>
        <v>0</v>
      </c>
      <c r="AJ384" s="19">
        <f t="shared" si="32"/>
        <v>0</v>
      </c>
    </row>
    <row r="385" spans="33:36" hidden="1">
      <c r="AG385" s="18">
        <f t="shared" si="29"/>
        <v>0</v>
      </c>
      <c r="AH385" s="19">
        <f t="shared" si="30"/>
        <v>0</v>
      </c>
      <c r="AI385" s="19">
        <f t="shared" si="31"/>
        <v>0</v>
      </c>
      <c r="AJ385" s="19">
        <f t="shared" si="32"/>
        <v>0</v>
      </c>
    </row>
    <row r="386" spans="33:36" hidden="1">
      <c r="AG386" s="18">
        <f t="shared" si="29"/>
        <v>0</v>
      </c>
      <c r="AH386" s="19">
        <f t="shared" si="30"/>
        <v>0</v>
      </c>
      <c r="AI386" s="19">
        <f t="shared" si="31"/>
        <v>0</v>
      </c>
      <c r="AJ386" s="19">
        <f t="shared" si="32"/>
        <v>0</v>
      </c>
    </row>
    <row r="387" spans="33:36" hidden="1">
      <c r="AG387" s="18">
        <f t="shared" si="29"/>
        <v>0</v>
      </c>
      <c r="AH387" s="19">
        <f t="shared" si="30"/>
        <v>0</v>
      </c>
      <c r="AI387" s="19">
        <f t="shared" si="31"/>
        <v>0</v>
      </c>
      <c r="AJ387" s="19">
        <f t="shared" si="32"/>
        <v>0</v>
      </c>
    </row>
    <row r="388" spans="33:36" hidden="1">
      <c r="AG388" s="18">
        <f t="shared" si="29"/>
        <v>0</v>
      </c>
      <c r="AH388" s="19">
        <f t="shared" si="30"/>
        <v>0</v>
      </c>
      <c r="AI388" s="19">
        <f t="shared" si="31"/>
        <v>0</v>
      </c>
      <c r="AJ388" s="19">
        <f t="shared" si="32"/>
        <v>0</v>
      </c>
    </row>
    <row r="389" spans="33:36" hidden="1">
      <c r="AG389" s="18">
        <f t="shared" si="29"/>
        <v>0</v>
      </c>
      <c r="AH389" s="19">
        <f t="shared" si="30"/>
        <v>0</v>
      </c>
      <c r="AI389" s="19">
        <f t="shared" si="31"/>
        <v>0</v>
      </c>
      <c r="AJ389" s="19">
        <f t="shared" si="32"/>
        <v>0</v>
      </c>
    </row>
    <row r="390" spans="33:36" hidden="1">
      <c r="AG390" s="18">
        <f t="shared" si="29"/>
        <v>0</v>
      </c>
      <c r="AH390" s="19">
        <f t="shared" si="30"/>
        <v>0</v>
      </c>
      <c r="AI390" s="19">
        <f t="shared" si="31"/>
        <v>0</v>
      </c>
      <c r="AJ390" s="19">
        <f t="shared" si="32"/>
        <v>0</v>
      </c>
    </row>
    <row r="391" spans="33:36" hidden="1">
      <c r="AG391" s="18">
        <f t="shared" si="29"/>
        <v>0</v>
      </c>
      <c r="AH391" s="19">
        <f t="shared" si="30"/>
        <v>0</v>
      </c>
      <c r="AI391" s="19">
        <f t="shared" si="31"/>
        <v>0</v>
      </c>
      <c r="AJ391" s="19">
        <f t="shared" si="32"/>
        <v>0</v>
      </c>
    </row>
    <row r="392" spans="33:36" hidden="1">
      <c r="AG392" s="18">
        <f t="shared" si="29"/>
        <v>0</v>
      </c>
      <c r="AH392" s="19">
        <f t="shared" si="30"/>
        <v>0</v>
      </c>
      <c r="AI392" s="19">
        <f t="shared" si="31"/>
        <v>0</v>
      </c>
      <c r="AJ392" s="19">
        <f t="shared" si="32"/>
        <v>0</v>
      </c>
    </row>
    <row r="393" spans="33:36" hidden="1">
      <c r="AG393" s="18">
        <f t="shared" si="29"/>
        <v>0</v>
      </c>
      <c r="AH393" s="19">
        <f t="shared" si="30"/>
        <v>0</v>
      </c>
      <c r="AI393" s="19">
        <f t="shared" si="31"/>
        <v>0</v>
      </c>
      <c r="AJ393" s="19">
        <f t="shared" si="32"/>
        <v>0</v>
      </c>
    </row>
    <row r="394" spans="33:36" hidden="1">
      <c r="AG394" s="18">
        <f t="shared" si="29"/>
        <v>0</v>
      </c>
      <c r="AH394" s="19">
        <f t="shared" si="30"/>
        <v>0</v>
      </c>
      <c r="AI394" s="19">
        <f t="shared" si="31"/>
        <v>0</v>
      </c>
      <c r="AJ394" s="19">
        <f t="shared" si="32"/>
        <v>0</v>
      </c>
    </row>
    <row r="395" spans="33:36" hidden="1">
      <c r="AG395" s="18">
        <f t="shared" si="29"/>
        <v>0</v>
      </c>
      <c r="AH395" s="19">
        <f t="shared" si="30"/>
        <v>0</v>
      </c>
      <c r="AI395" s="19">
        <f t="shared" si="31"/>
        <v>0</v>
      </c>
      <c r="AJ395" s="19">
        <f t="shared" si="32"/>
        <v>0</v>
      </c>
    </row>
    <row r="396" spans="33:36" hidden="1">
      <c r="AG396" s="18">
        <f t="shared" si="29"/>
        <v>0</v>
      </c>
      <c r="AH396" s="19">
        <f t="shared" si="30"/>
        <v>0</v>
      </c>
      <c r="AI396" s="19">
        <f t="shared" si="31"/>
        <v>0</v>
      </c>
      <c r="AJ396" s="19">
        <f t="shared" si="32"/>
        <v>0</v>
      </c>
    </row>
    <row r="397" spans="33:36" hidden="1">
      <c r="AG397" s="18">
        <f t="shared" si="29"/>
        <v>0</v>
      </c>
      <c r="AH397" s="19">
        <f t="shared" si="30"/>
        <v>0</v>
      </c>
      <c r="AI397" s="19">
        <f t="shared" si="31"/>
        <v>0</v>
      </c>
      <c r="AJ397" s="19">
        <f t="shared" si="32"/>
        <v>0</v>
      </c>
    </row>
    <row r="398" spans="33:36" hidden="1">
      <c r="AG398" s="18">
        <f t="shared" si="29"/>
        <v>0</v>
      </c>
      <c r="AH398" s="19">
        <f t="shared" si="30"/>
        <v>0</v>
      </c>
      <c r="AI398" s="19">
        <f t="shared" si="31"/>
        <v>0</v>
      </c>
      <c r="AJ398" s="19">
        <f t="shared" si="32"/>
        <v>0</v>
      </c>
    </row>
    <row r="399" spans="33:36" hidden="1">
      <c r="AG399" s="18">
        <f t="shared" si="29"/>
        <v>0</v>
      </c>
      <c r="AH399" s="19">
        <f t="shared" si="30"/>
        <v>0</v>
      </c>
      <c r="AI399" s="19">
        <f t="shared" si="31"/>
        <v>0</v>
      </c>
      <c r="AJ399" s="19">
        <f t="shared" si="32"/>
        <v>0</v>
      </c>
    </row>
    <row r="400" spans="33:36" hidden="1">
      <c r="AG400" s="18">
        <f t="shared" si="29"/>
        <v>0</v>
      </c>
      <c r="AH400" s="19">
        <f t="shared" si="30"/>
        <v>0</v>
      </c>
      <c r="AI400" s="19">
        <f t="shared" si="31"/>
        <v>0</v>
      </c>
      <c r="AJ400" s="19">
        <f t="shared" si="32"/>
        <v>0</v>
      </c>
    </row>
    <row r="401" spans="33:36" hidden="1">
      <c r="AG401" s="18">
        <f t="shared" si="29"/>
        <v>0</v>
      </c>
      <c r="AH401" s="19">
        <f t="shared" si="30"/>
        <v>0</v>
      </c>
      <c r="AI401" s="19">
        <f t="shared" si="31"/>
        <v>0</v>
      </c>
      <c r="AJ401" s="19">
        <f t="shared" si="32"/>
        <v>0</v>
      </c>
    </row>
    <row r="402" spans="33:36" hidden="1">
      <c r="AG402" s="18">
        <f t="shared" si="29"/>
        <v>0</v>
      </c>
      <c r="AH402" s="19">
        <f t="shared" si="30"/>
        <v>0</v>
      </c>
      <c r="AI402" s="19">
        <f t="shared" si="31"/>
        <v>0</v>
      </c>
      <c r="AJ402" s="19">
        <f t="shared" si="32"/>
        <v>0</v>
      </c>
    </row>
    <row r="403" spans="33:36" hidden="1">
      <c r="AG403" s="18">
        <f t="shared" si="29"/>
        <v>0</v>
      </c>
      <c r="AH403" s="19">
        <f t="shared" si="30"/>
        <v>0</v>
      </c>
      <c r="AI403" s="19">
        <f t="shared" si="31"/>
        <v>0</v>
      </c>
      <c r="AJ403" s="19">
        <f t="shared" si="32"/>
        <v>0</v>
      </c>
    </row>
    <row r="404" spans="33:36" hidden="1">
      <c r="AG404" s="18">
        <f t="shared" ref="AG404:AG467" si="33">I404</f>
        <v>0</v>
      </c>
      <c r="AH404" s="19">
        <f t="shared" ref="AH404:AH467" si="34">J404</f>
        <v>0</v>
      </c>
      <c r="AI404" s="19">
        <f t="shared" ref="AI404:AI467" si="35">K404</f>
        <v>0</v>
      </c>
      <c r="AJ404" s="19">
        <f t="shared" ref="AJ404:AJ467" si="36">L404</f>
        <v>0</v>
      </c>
    </row>
    <row r="405" spans="33:36" hidden="1">
      <c r="AG405" s="18">
        <f t="shared" si="33"/>
        <v>0</v>
      </c>
      <c r="AH405" s="19">
        <f t="shared" si="34"/>
        <v>0</v>
      </c>
      <c r="AI405" s="19">
        <f t="shared" si="35"/>
        <v>0</v>
      </c>
      <c r="AJ405" s="19">
        <f t="shared" si="36"/>
        <v>0</v>
      </c>
    </row>
    <row r="406" spans="33:36" hidden="1">
      <c r="AG406" s="18">
        <f t="shared" si="33"/>
        <v>0</v>
      </c>
      <c r="AH406" s="19">
        <f t="shared" si="34"/>
        <v>0</v>
      </c>
      <c r="AI406" s="19">
        <f t="shared" si="35"/>
        <v>0</v>
      </c>
      <c r="AJ406" s="19">
        <f t="shared" si="36"/>
        <v>0</v>
      </c>
    </row>
    <row r="407" spans="33:36" hidden="1">
      <c r="AG407" s="18">
        <f t="shared" si="33"/>
        <v>0</v>
      </c>
      <c r="AH407" s="19">
        <f t="shared" si="34"/>
        <v>0</v>
      </c>
      <c r="AI407" s="19">
        <f t="shared" si="35"/>
        <v>0</v>
      </c>
      <c r="AJ407" s="19">
        <f t="shared" si="36"/>
        <v>0</v>
      </c>
    </row>
    <row r="408" spans="33:36" hidden="1">
      <c r="AG408" s="18">
        <f t="shared" si="33"/>
        <v>0</v>
      </c>
      <c r="AH408" s="19">
        <f t="shared" si="34"/>
        <v>0</v>
      </c>
      <c r="AI408" s="19">
        <f t="shared" si="35"/>
        <v>0</v>
      </c>
      <c r="AJ408" s="19">
        <f t="shared" si="36"/>
        <v>0</v>
      </c>
    </row>
    <row r="409" spans="33:36" hidden="1">
      <c r="AG409" s="18">
        <f t="shared" si="33"/>
        <v>0</v>
      </c>
      <c r="AH409" s="19">
        <f t="shared" si="34"/>
        <v>0</v>
      </c>
      <c r="AI409" s="19">
        <f t="shared" si="35"/>
        <v>0</v>
      </c>
      <c r="AJ409" s="19">
        <f t="shared" si="36"/>
        <v>0</v>
      </c>
    </row>
    <row r="410" spans="33:36" hidden="1">
      <c r="AG410" s="18">
        <f t="shared" si="33"/>
        <v>0</v>
      </c>
      <c r="AH410" s="19">
        <f t="shared" si="34"/>
        <v>0</v>
      </c>
      <c r="AI410" s="19">
        <f t="shared" si="35"/>
        <v>0</v>
      </c>
      <c r="AJ410" s="19">
        <f t="shared" si="36"/>
        <v>0</v>
      </c>
    </row>
    <row r="411" spans="33:36" hidden="1">
      <c r="AG411" s="18">
        <f t="shared" si="33"/>
        <v>0</v>
      </c>
      <c r="AH411" s="19">
        <f t="shared" si="34"/>
        <v>0</v>
      </c>
      <c r="AI411" s="19">
        <f t="shared" si="35"/>
        <v>0</v>
      </c>
      <c r="AJ411" s="19">
        <f t="shared" si="36"/>
        <v>0</v>
      </c>
    </row>
    <row r="412" spans="33:36" hidden="1">
      <c r="AG412" s="18">
        <f t="shared" si="33"/>
        <v>0</v>
      </c>
      <c r="AH412" s="19">
        <f t="shared" si="34"/>
        <v>0</v>
      </c>
      <c r="AI412" s="19">
        <f t="shared" si="35"/>
        <v>0</v>
      </c>
      <c r="AJ412" s="19">
        <f t="shared" si="36"/>
        <v>0</v>
      </c>
    </row>
    <row r="413" spans="33:36" hidden="1">
      <c r="AG413" s="18">
        <f t="shared" si="33"/>
        <v>0</v>
      </c>
      <c r="AH413" s="19">
        <f t="shared" si="34"/>
        <v>0</v>
      </c>
      <c r="AI413" s="19">
        <f t="shared" si="35"/>
        <v>0</v>
      </c>
      <c r="AJ413" s="19">
        <f t="shared" si="36"/>
        <v>0</v>
      </c>
    </row>
    <row r="414" spans="33:36" hidden="1">
      <c r="AG414" s="18">
        <f t="shared" si="33"/>
        <v>0</v>
      </c>
      <c r="AH414" s="19">
        <f t="shared" si="34"/>
        <v>0</v>
      </c>
      <c r="AI414" s="19">
        <f t="shared" si="35"/>
        <v>0</v>
      </c>
      <c r="AJ414" s="19">
        <f t="shared" si="36"/>
        <v>0</v>
      </c>
    </row>
    <row r="415" spans="33:36" hidden="1">
      <c r="AG415" s="18">
        <f t="shared" si="33"/>
        <v>0</v>
      </c>
      <c r="AH415" s="19">
        <f t="shared" si="34"/>
        <v>0</v>
      </c>
      <c r="AI415" s="19">
        <f t="shared" si="35"/>
        <v>0</v>
      </c>
      <c r="AJ415" s="19">
        <f t="shared" si="36"/>
        <v>0</v>
      </c>
    </row>
    <row r="416" spans="33:36" hidden="1">
      <c r="AG416" s="18">
        <f t="shared" si="33"/>
        <v>0</v>
      </c>
      <c r="AH416" s="19">
        <f t="shared" si="34"/>
        <v>0</v>
      </c>
      <c r="AI416" s="19">
        <f t="shared" si="35"/>
        <v>0</v>
      </c>
      <c r="AJ416" s="19">
        <f t="shared" si="36"/>
        <v>0</v>
      </c>
    </row>
    <row r="417" spans="33:36" hidden="1">
      <c r="AG417" s="18">
        <f t="shared" si="33"/>
        <v>0</v>
      </c>
      <c r="AH417" s="19">
        <f t="shared" si="34"/>
        <v>0</v>
      </c>
      <c r="AI417" s="19">
        <f t="shared" si="35"/>
        <v>0</v>
      </c>
      <c r="AJ417" s="19">
        <f t="shared" si="36"/>
        <v>0</v>
      </c>
    </row>
    <row r="418" spans="33:36" hidden="1">
      <c r="AG418" s="18">
        <f t="shared" si="33"/>
        <v>0</v>
      </c>
      <c r="AH418" s="19">
        <f t="shared" si="34"/>
        <v>0</v>
      </c>
      <c r="AI418" s="19">
        <f t="shared" si="35"/>
        <v>0</v>
      </c>
      <c r="AJ418" s="19">
        <f t="shared" si="36"/>
        <v>0</v>
      </c>
    </row>
    <row r="419" spans="33:36" hidden="1">
      <c r="AG419" s="18">
        <f t="shared" si="33"/>
        <v>0</v>
      </c>
      <c r="AH419" s="19">
        <f t="shared" si="34"/>
        <v>0</v>
      </c>
      <c r="AI419" s="19">
        <f t="shared" si="35"/>
        <v>0</v>
      </c>
      <c r="AJ419" s="19">
        <f t="shared" si="36"/>
        <v>0</v>
      </c>
    </row>
    <row r="420" spans="33:36" hidden="1">
      <c r="AG420" s="18">
        <f t="shared" si="33"/>
        <v>0</v>
      </c>
      <c r="AH420" s="19">
        <f t="shared" si="34"/>
        <v>0</v>
      </c>
      <c r="AI420" s="19">
        <f t="shared" si="35"/>
        <v>0</v>
      </c>
      <c r="AJ420" s="19">
        <f t="shared" si="36"/>
        <v>0</v>
      </c>
    </row>
    <row r="421" spans="33:36" hidden="1">
      <c r="AG421" s="18">
        <f t="shared" si="33"/>
        <v>0</v>
      </c>
      <c r="AH421" s="19">
        <f t="shared" si="34"/>
        <v>0</v>
      </c>
      <c r="AI421" s="19">
        <f t="shared" si="35"/>
        <v>0</v>
      </c>
      <c r="AJ421" s="19">
        <f t="shared" si="36"/>
        <v>0</v>
      </c>
    </row>
    <row r="422" spans="33:36" hidden="1">
      <c r="AG422" s="18">
        <f t="shared" si="33"/>
        <v>0</v>
      </c>
      <c r="AH422" s="19">
        <f t="shared" si="34"/>
        <v>0</v>
      </c>
      <c r="AI422" s="19">
        <f t="shared" si="35"/>
        <v>0</v>
      </c>
      <c r="AJ422" s="19">
        <f t="shared" si="36"/>
        <v>0</v>
      </c>
    </row>
    <row r="423" spans="33:36" hidden="1">
      <c r="AG423" s="18">
        <f t="shared" si="33"/>
        <v>0</v>
      </c>
      <c r="AH423" s="19">
        <f t="shared" si="34"/>
        <v>0</v>
      </c>
      <c r="AI423" s="19">
        <f t="shared" si="35"/>
        <v>0</v>
      </c>
      <c r="AJ423" s="19">
        <f t="shared" si="36"/>
        <v>0</v>
      </c>
    </row>
    <row r="424" spans="33:36" hidden="1">
      <c r="AG424" s="18">
        <f t="shared" si="33"/>
        <v>0</v>
      </c>
      <c r="AH424" s="19">
        <f t="shared" si="34"/>
        <v>0</v>
      </c>
      <c r="AI424" s="19">
        <f t="shared" si="35"/>
        <v>0</v>
      </c>
      <c r="AJ424" s="19">
        <f t="shared" si="36"/>
        <v>0</v>
      </c>
    </row>
    <row r="425" spans="33:36" hidden="1">
      <c r="AG425" s="18">
        <f t="shared" si="33"/>
        <v>0</v>
      </c>
      <c r="AH425" s="19">
        <f t="shared" si="34"/>
        <v>0</v>
      </c>
      <c r="AI425" s="19">
        <f t="shared" si="35"/>
        <v>0</v>
      </c>
      <c r="AJ425" s="19">
        <f t="shared" si="36"/>
        <v>0</v>
      </c>
    </row>
    <row r="426" spans="33:36" hidden="1">
      <c r="AG426" s="18">
        <f t="shared" si="33"/>
        <v>0</v>
      </c>
      <c r="AH426" s="19">
        <f t="shared" si="34"/>
        <v>0</v>
      </c>
      <c r="AI426" s="19">
        <f t="shared" si="35"/>
        <v>0</v>
      </c>
      <c r="AJ426" s="19">
        <f t="shared" si="36"/>
        <v>0</v>
      </c>
    </row>
    <row r="427" spans="33:36" hidden="1">
      <c r="AG427" s="18">
        <f t="shared" si="33"/>
        <v>0</v>
      </c>
      <c r="AH427" s="19">
        <f t="shared" si="34"/>
        <v>0</v>
      </c>
      <c r="AI427" s="19">
        <f t="shared" si="35"/>
        <v>0</v>
      </c>
      <c r="AJ427" s="19">
        <f t="shared" si="36"/>
        <v>0</v>
      </c>
    </row>
    <row r="428" spans="33:36" hidden="1">
      <c r="AG428" s="18">
        <f t="shared" si="33"/>
        <v>0</v>
      </c>
      <c r="AH428" s="19">
        <f t="shared" si="34"/>
        <v>0</v>
      </c>
      <c r="AI428" s="19">
        <f t="shared" si="35"/>
        <v>0</v>
      </c>
      <c r="AJ428" s="19">
        <f t="shared" si="36"/>
        <v>0</v>
      </c>
    </row>
    <row r="429" spans="33:36" hidden="1">
      <c r="AG429" s="18">
        <f t="shared" si="33"/>
        <v>0</v>
      </c>
      <c r="AH429" s="19">
        <f t="shared" si="34"/>
        <v>0</v>
      </c>
      <c r="AI429" s="19">
        <f t="shared" si="35"/>
        <v>0</v>
      </c>
      <c r="AJ429" s="19">
        <f t="shared" si="36"/>
        <v>0</v>
      </c>
    </row>
    <row r="430" spans="33:36" hidden="1">
      <c r="AG430" s="18">
        <f t="shared" si="33"/>
        <v>0</v>
      </c>
      <c r="AH430" s="19">
        <f t="shared" si="34"/>
        <v>0</v>
      </c>
      <c r="AI430" s="19">
        <f t="shared" si="35"/>
        <v>0</v>
      </c>
      <c r="AJ430" s="19">
        <f t="shared" si="36"/>
        <v>0</v>
      </c>
    </row>
    <row r="431" spans="33:36" hidden="1">
      <c r="AG431" s="18">
        <f t="shared" si="33"/>
        <v>0</v>
      </c>
      <c r="AH431" s="19">
        <f t="shared" si="34"/>
        <v>0</v>
      </c>
      <c r="AI431" s="19">
        <f t="shared" si="35"/>
        <v>0</v>
      </c>
      <c r="AJ431" s="19">
        <f t="shared" si="36"/>
        <v>0</v>
      </c>
    </row>
    <row r="432" spans="33:36" hidden="1">
      <c r="AG432" s="18">
        <f t="shared" si="33"/>
        <v>0</v>
      </c>
      <c r="AH432" s="19">
        <f t="shared" si="34"/>
        <v>0</v>
      </c>
      <c r="AI432" s="19">
        <f t="shared" si="35"/>
        <v>0</v>
      </c>
      <c r="AJ432" s="19">
        <f t="shared" si="36"/>
        <v>0</v>
      </c>
    </row>
    <row r="433" spans="33:36" hidden="1">
      <c r="AG433" s="18">
        <f t="shared" si="33"/>
        <v>0</v>
      </c>
      <c r="AH433" s="19">
        <f t="shared" si="34"/>
        <v>0</v>
      </c>
      <c r="AI433" s="19">
        <f t="shared" si="35"/>
        <v>0</v>
      </c>
      <c r="AJ433" s="19">
        <f t="shared" si="36"/>
        <v>0</v>
      </c>
    </row>
    <row r="434" spans="33:36" hidden="1">
      <c r="AG434" s="18">
        <f t="shared" si="33"/>
        <v>0</v>
      </c>
      <c r="AH434" s="19">
        <f t="shared" si="34"/>
        <v>0</v>
      </c>
      <c r="AI434" s="19">
        <f t="shared" si="35"/>
        <v>0</v>
      </c>
      <c r="AJ434" s="19">
        <f t="shared" si="36"/>
        <v>0</v>
      </c>
    </row>
    <row r="435" spans="33:36" hidden="1">
      <c r="AG435" s="18">
        <f t="shared" si="33"/>
        <v>0</v>
      </c>
      <c r="AH435" s="19">
        <f t="shared" si="34"/>
        <v>0</v>
      </c>
      <c r="AI435" s="19">
        <f t="shared" si="35"/>
        <v>0</v>
      </c>
      <c r="AJ435" s="19">
        <f t="shared" si="36"/>
        <v>0</v>
      </c>
    </row>
    <row r="436" spans="33:36" hidden="1">
      <c r="AG436" s="18">
        <f t="shared" si="33"/>
        <v>0</v>
      </c>
      <c r="AH436" s="19">
        <f t="shared" si="34"/>
        <v>0</v>
      </c>
      <c r="AI436" s="19">
        <f t="shared" si="35"/>
        <v>0</v>
      </c>
      <c r="AJ436" s="19">
        <f t="shared" si="36"/>
        <v>0</v>
      </c>
    </row>
    <row r="437" spans="33:36" hidden="1">
      <c r="AG437" s="18">
        <f t="shared" si="33"/>
        <v>0</v>
      </c>
      <c r="AH437" s="19">
        <f t="shared" si="34"/>
        <v>0</v>
      </c>
      <c r="AI437" s="19">
        <f t="shared" si="35"/>
        <v>0</v>
      </c>
      <c r="AJ437" s="19">
        <f t="shared" si="36"/>
        <v>0</v>
      </c>
    </row>
    <row r="438" spans="33:36" hidden="1">
      <c r="AG438" s="18">
        <f t="shared" si="33"/>
        <v>0</v>
      </c>
      <c r="AH438" s="19">
        <f t="shared" si="34"/>
        <v>0</v>
      </c>
      <c r="AI438" s="19">
        <f t="shared" si="35"/>
        <v>0</v>
      </c>
      <c r="AJ438" s="19">
        <f t="shared" si="36"/>
        <v>0</v>
      </c>
    </row>
    <row r="439" spans="33:36" hidden="1">
      <c r="AG439" s="18">
        <f t="shared" si="33"/>
        <v>0</v>
      </c>
      <c r="AH439" s="19">
        <f t="shared" si="34"/>
        <v>0</v>
      </c>
      <c r="AI439" s="19">
        <f t="shared" si="35"/>
        <v>0</v>
      </c>
      <c r="AJ439" s="19">
        <f t="shared" si="36"/>
        <v>0</v>
      </c>
    </row>
    <row r="440" spans="33:36" hidden="1">
      <c r="AG440" s="18">
        <f t="shared" si="33"/>
        <v>0</v>
      </c>
      <c r="AH440" s="19">
        <f t="shared" si="34"/>
        <v>0</v>
      </c>
      <c r="AI440" s="19">
        <f t="shared" si="35"/>
        <v>0</v>
      </c>
      <c r="AJ440" s="19">
        <f t="shared" si="36"/>
        <v>0</v>
      </c>
    </row>
    <row r="441" spans="33:36" hidden="1">
      <c r="AG441" s="18">
        <f t="shared" si="33"/>
        <v>0</v>
      </c>
      <c r="AH441" s="19">
        <f t="shared" si="34"/>
        <v>0</v>
      </c>
      <c r="AI441" s="19">
        <f t="shared" si="35"/>
        <v>0</v>
      </c>
      <c r="AJ441" s="19">
        <f t="shared" si="36"/>
        <v>0</v>
      </c>
    </row>
    <row r="442" spans="33:36" hidden="1">
      <c r="AG442" s="18">
        <f t="shared" si="33"/>
        <v>0</v>
      </c>
      <c r="AH442" s="19">
        <f t="shared" si="34"/>
        <v>0</v>
      </c>
      <c r="AI442" s="19">
        <f t="shared" si="35"/>
        <v>0</v>
      </c>
      <c r="AJ442" s="19">
        <f t="shared" si="36"/>
        <v>0</v>
      </c>
    </row>
    <row r="443" spans="33:36" hidden="1">
      <c r="AG443" s="18">
        <f t="shared" si="33"/>
        <v>0</v>
      </c>
      <c r="AH443" s="19">
        <f t="shared" si="34"/>
        <v>0</v>
      </c>
      <c r="AI443" s="19">
        <f t="shared" si="35"/>
        <v>0</v>
      </c>
      <c r="AJ443" s="19">
        <f t="shared" si="36"/>
        <v>0</v>
      </c>
    </row>
    <row r="444" spans="33:36" hidden="1">
      <c r="AG444" s="18">
        <f t="shared" si="33"/>
        <v>0</v>
      </c>
      <c r="AH444" s="19">
        <f t="shared" si="34"/>
        <v>0</v>
      </c>
      <c r="AI444" s="19">
        <f t="shared" si="35"/>
        <v>0</v>
      </c>
      <c r="AJ444" s="19">
        <f t="shared" si="36"/>
        <v>0</v>
      </c>
    </row>
    <row r="445" spans="33:36" hidden="1">
      <c r="AG445" s="18">
        <f t="shared" si="33"/>
        <v>0</v>
      </c>
      <c r="AH445" s="19">
        <f t="shared" si="34"/>
        <v>0</v>
      </c>
      <c r="AI445" s="19">
        <f t="shared" si="35"/>
        <v>0</v>
      </c>
      <c r="AJ445" s="19">
        <f t="shared" si="36"/>
        <v>0</v>
      </c>
    </row>
    <row r="446" spans="33:36" hidden="1">
      <c r="AG446" s="18">
        <f t="shared" si="33"/>
        <v>0</v>
      </c>
      <c r="AH446" s="19">
        <f t="shared" si="34"/>
        <v>0</v>
      </c>
      <c r="AI446" s="19">
        <f t="shared" si="35"/>
        <v>0</v>
      </c>
      <c r="AJ446" s="19">
        <f t="shared" si="36"/>
        <v>0</v>
      </c>
    </row>
    <row r="447" spans="33:36" hidden="1">
      <c r="AG447" s="18">
        <f t="shared" si="33"/>
        <v>0</v>
      </c>
      <c r="AH447" s="19">
        <f t="shared" si="34"/>
        <v>0</v>
      </c>
      <c r="AI447" s="19">
        <f t="shared" si="35"/>
        <v>0</v>
      </c>
      <c r="AJ447" s="19">
        <f t="shared" si="36"/>
        <v>0</v>
      </c>
    </row>
    <row r="448" spans="33:36" hidden="1">
      <c r="AG448" s="18">
        <f t="shared" si="33"/>
        <v>0</v>
      </c>
      <c r="AH448" s="19">
        <f t="shared" si="34"/>
        <v>0</v>
      </c>
      <c r="AI448" s="19">
        <f t="shared" si="35"/>
        <v>0</v>
      </c>
      <c r="AJ448" s="19">
        <f t="shared" si="36"/>
        <v>0</v>
      </c>
    </row>
    <row r="449" spans="33:36" hidden="1">
      <c r="AG449" s="18">
        <f t="shared" si="33"/>
        <v>0</v>
      </c>
      <c r="AH449" s="19">
        <f t="shared" si="34"/>
        <v>0</v>
      </c>
      <c r="AI449" s="19">
        <f t="shared" si="35"/>
        <v>0</v>
      </c>
      <c r="AJ449" s="19">
        <f t="shared" si="36"/>
        <v>0</v>
      </c>
    </row>
    <row r="450" spans="33:36" hidden="1">
      <c r="AG450" s="18">
        <f t="shared" si="33"/>
        <v>0</v>
      </c>
      <c r="AH450" s="19">
        <f t="shared" si="34"/>
        <v>0</v>
      </c>
      <c r="AI450" s="19">
        <f t="shared" si="35"/>
        <v>0</v>
      </c>
      <c r="AJ450" s="19">
        <f t="shared" si="36"/>
        <v>0</v>
      </c>
    </row>
    <row r="451" spans="33:36" hidden="1">
      <c r="AG451" s="18">
        <f t="shared" si="33"/>
        <v>0</v>
      </c>
      <c r="AH451" s="19">
        <f t="shared" si="34"/>
        <v>0</v>
      </c>
      <c r="AI451" s="19">
        <f t="shared" si="35"/>
        <v>0</v>
      </c>
      <c r="AJ451" s="19">
        <f t="shared" si="36"/>
        <v>0</v>
      </c>
    </row>
    <row r="452" spans="33:36" hidden="1">
      <c r="AG452" s="18">
        <f t="shared" si="33"/>
        <v>0</v>
      </c>
      <c r="AH452" s="19">
        <f t="shared" si="34"/>
        <v>0</v>
      </c>
      <c r="AI452" s="19">
        <f t="shared" si="35"/>
        <v>0</v>
      </c>
      <c r="AJ452" s="19">
        <f t="shared" si="36"/>
        <v>0</v>
      </c>
    </row>
    <row r="453" spans="33:36" hidden="1">
      <c r="AG453" s="18">
        <f t="shared" si="33"/>
        <v>0</v>
      </c>
      <c r="AH453" s="19">
        <f t="shared" si="34"/>
        <v>0</v>
      </c>
      <c r="AI453" s="19">
        <f t="shared" si="35"/>
        <v>0</v>
      </c>
      <c r="AJ453" s="19">
        <f t="shared" si="36"/>
        <v>0</v>
      </c>
    </row>
    <row r="454" spans="33:36" hidden="1">
      <c r="AG454" s="18">
        <f t="shared" si="33"/>
        <v>0</v>
      </c>
      <c r="AH454" s="19">
        <f t="shared" si="34"/>
        <v>0</v>
      </c>
      <c r="AI454" s="19">
        <f t="shared" si="35"/>
        <v>0</v>
      </c>
      <c r="AJ454" s="19">
        <f t="shared" si="36"/>
        <v>0</v>
      </c>
    </row>
    <row r="455" spans="33:36" hidden="1">
      <c r="AG455" s="18">
        <f t="shared" si="33"/>
        <v>0</v>
      </c>
      <c r="AH455" s="19">
        <f t="shared" si="34"/>
        <v>0</v>
      </c>
      <c r="AI455" s="19">
        <f t="shared" si="35"/>
        <v>0</v>
      </c>
      <c r="AJ455" s="19">
        <f t="shared" si="36"/>
        <v>0</v>
      </c>
    </row>
    <row r="456" spans="33:36" hidden="1">
      <c r="AG456" s="18">
        <f t="shared" si="33"/>
        <v>0</v>
      </c>
      <c r="AH456" s="19">
        <f t="shared" si="34"/>
        <v>0</v>
      </c>
      <c r="AI456" s="19">
        <f t="shared" si="35"/>
        <v>0</v>
      </c>
      <c r="AJ456" s="19">
        <f t="shared" si="36"/>
        <v>0</v>
      </c>
    </row>
    <row r="457" spans="33:36" hidden="1">
      <c r="AG457" s="18">
        <f t="shared" si="33"/>
        <v>0</v>
      </c>
      <c r="AH457" s="19">
        <f t="shared" si="34"/>
        <v>0</v>
      </c>
      <c r="AI457" s="19">
        <f t="shared" si="35"/>
        <v>0</v>
      </c>
      <c r="AJ457" s="19">
        <f t="shared" si="36"/>
        <v>0</v>
      </c>
    </row>
    <row r="458" spans="33:36" hidden="1">
      <c r="AG458" s="18">
        <f t="shared" si="33"/>
        <v>0</v>
      </c>
      <c r="AH458" s="19">
        <f t="shared" si="34"/>
        <v>0</v>
      </c>
      <c r="AI458" s="19">
        <f t="shared" si="35"/>
        <v>0</v>
      </c>
      <c r="AJ458" s="19">
        <f t="shared" si="36"/>
        <v>0</v>
      </c>
    </row>
    <row r="459" spans="33:36" hidden="1">
      <c r="AG459" s="18">
        <f t="shared" si="33"/>
        <v>0</v>
      </c>
      <c r="AH459" s="19">
        <f t="shared" si="34"/>
        <v>0</v>
      </c>
      <c r="AI459" s="19">
        <f t="shared" si="35"/>
        <v>0</v>
      </c>
      <c r="AJ459" s="19">
        <f t="shared" si="36"/>
        <v>0</v>
      </c>
    </row>
    <row r="460" spans="33:36" hidden="1">
      <c r="AG460" s="18">
        <f t="shared" si="33"/>
        <v>0</v>
      </c>
      <c r="AH460" s="19">
        <f t="shared" si="34"/>
        <v>0</v>
      </c>
      <c r="AI460" s="19">
        <f t="shared" si="35"/>
        <v>0</v>
      </c>
      <c r="AJ460" s="19">
        <f t="shared" si="36"/>
        <v>0</v>
      </c>
    </row>
    <row r="461" spans="33:36" hidden="1">
      <c r="AG461" s="18">
        <f t="shared" si="33"/>
        <v>0</v>
      </c>
      <c r="AH461" s="19">
        <f t="shared" si="34"/>
        <v>0</v>
      </c>
      <c r="AI461" s="19">
        <f t="shared" si="35"/>
        <v>0</v>
      </c>
      <c r="AJ461" s="19">
        <f t="shared" si="36"/>
        <v>0</v>
      </c>
    </row>
    <row r="462" spans="33:36" hidden="1">
      <c r="AG462" s="18">
        <f t="shared" si="33"/>
        <v>0</v>
      </c>
      <c r="AH462" s="19">
        <f t="shared" si="34"/>
        <v>0</v>
      </c>
      <c r="AI462" s="19">
        <f t="shared" si="35"/>
        <v>0</v>
      </c>
      <c r="AJ462" s="19">
        <f t="shared" si="36"/>
        <v>0</v>
      </c>
    </row>
    <row r="463" spans="33:36" hidden="1">
      <c r="AG463" s="18">
        <f t="shared" si="33"/>
        <v>0</v>
      </c>
      <c r="AH463" s="19">
        <f t="shared" si="34"/>
        <v>0</v>
      </c>
      <c r="AI463" s="19">
        <f t="shared" si="35"/>
        <v>0</v>
      </c>
      <c r="AJ463" s="19">
        <f t="shared" si="36"/>
        <v>0</v>
      </c>
    </row>
    <row r="464" spans="33:36" hidden="1">
      <c r="AG464" s="18">
        <f t="shared" si="33"/>
        <v>0</v>
      </c>
      <c r="AH464" s="19">
        <f t="shared" si="34"/>
        <v>0</v>
      </c>
      <c r="AI464" s="19">
        <f t="shared" si="35"/>
        <v>0</v>
      </c>
      <c r="AJ464" s="19">
        <f t="shared" si="36"/>
        <v>0</v>
      </c>
    </row>
    <row r="465" spans="33:36" hidden="1">
      <c r="AG465" s="18">
        <f t="shared" si="33"/>
        <v>0</v>
      </c>
      <c r="AH465" s="19">
        <f t="shared" si="34"/>
        <v>0</v>
      </c>
      <c r="AI465" s="19">
        <f t="shared" si="35"/>
        <v>0</v>
      </c>
      <c r="AJ465" s="19">
        <f t="shared" si="36"/>
        <v>0</v>
      </c>
    </row>
    <row r="466" spans="33:36" hidden="1">
      <c r="AG466" s="18">
        <f t="shared" si="33"/>
        <v>0</v>
      </c>
      <c r="AH466" s="19">
        <f t="shared" si="34"/>
        <v>0</v>
      </c>
      <c r="AI466" s="19">
        <f t="shared" si="35"/>
        <v>0</v>
      </c>
      <c r="AJ466" s="19">
        <f t="shared" si="36"/>
        <v>0</v>
      </c>
    </row>
    <row r="467" spans="33:36" hidden="1">
      <c r="AG467" s="18">
        <f t="shared" si="33"/>
        <v>0</v>
      </c>
      <c r="AH467" s="19">
        <f t="shared" si="34"/>
        <v>0</v>
      </c>
      <c r="AI467" s="19">
        <f t="shared" si="35"/>
        <v>0</v>
      </c>
      <c r="AJ467" s="19">
        <f t="shared" si="36"/>
        <v>0</v>
      </c>
    </row>
    <row r="468" spans="33:36" hidden="1">
      <c r="AG468" s="18">
        <f t="shared" ref="AG468:AG531" si="37">I468</f>
        <v>0</v>
      </c>
      <c r="AH468" s="19">
        <f t="shared" ref="AH468:AH531" si="38">J468</f>
        <v>0</v>
      </c>
      <c r="AI468" s="19">
        <f t="shared" ref="AI468:AI531" si="39">K468</f>
        <v>0</v>
      </c>
      <c r="AJ468" s="19">
        <f t="shared" ref="AJ468:AJ531" si="40">L468</f>
        <v>0</v>
      </c>
    </row>
    <row r="469" spans="33:36" hidden="1">
      <c r="AG469" s="18">
        <f t="shared" si="37"/>
        <v>0</v>
      </c>
      <c r="AH469" s="19">
        <f t="shared" si="38"/>
        <v>0</v>
      </c>
      <c r="AI469" s="19">
        <f t="shared" si="39"/>
        <v>0</v>
      </c>
      <c r="AJ469" s="19">
        <f t="shared" si="40"/>
        <v>0</v>
      </c>
    </row>
    <row r="470" spans="33:36" hidden="1">
      <c r="AG470" s="18">
        <f t="shared" si="37"/>
        <v>0</v>
      </c>
      <c r="AH470" s="19">
        <f t="shared" si="38"/>
        <v>0</v>
      </c>
      <c r="AI470" s="19">
        <f t="shared" si="39"/>
        <v>0</v>
      </c>
      <c r="AJ470" s="19">
        <f t="shared" si="40"/>
        <v>0</v>
      </c>
    </row>
    <row r="471" spans="33:36" hidden="1">
      <c r="AG471" s="18">
        <f t="shared" si="37"/>
        <v>0</v>
      </c>
      <c r="AH471" s="19">
        <f t="shared" si="38"/>
        <v>0</v>
      </c>
      <c r="AI471" s="19">
        <f t="shared" si="39"/>
        <v>0</v>
      </c>
      <c r="AJ471" s="19">
        <f t="shared" si="40"/>
        <v>0</v>
      </c>
    </row>
    <row r="472" spans="33:36" hidden="1">
      <c r="AG472" s="18">
        <f t="shared" si="37"/>
        <v>0</v>
      </c>
      <c r="AH472" s="19">
        <f t="shared" si="38"/>
        <v>0</v>
      </c>
      <c r="AI472" s="19">
        <f t="shared" si="39"/>
        <v>0</v>
      </c>
      <c r="AJ472" s="19">
        <f t="shared" si="40"/>
        <v>0</v>
      </c>
    </row>
    <row r="473" spans="33:36" hidden="1">
      <c r="AG473" s="18">
        <f t="shared" si="37"/>
        <v>0</v>
      </c>
      <c r="AH473" s="19">
        <f t="shared" si="38"/>
        <v>0</v>
      </c>
      <c r="AI473" s="19">
        <f t="shared" si="39"/>
        <v>0</v>
      </c>
      <c r="AJ473" s="19">
        <f t="shared" si="40"/>
        <v>0</v>
      </c>
    </row>
    <row r="474" spans="33:36" hidden="1">
      <c r="AG474" s="18">
        <f t="shared" si="37"/>
        <v>0</v>
      </c>
      <c r="AH474" s="19">
        <f t="shared" si="38"/>
        <v>0</v>
      </c>
      <c r="AI474" s="19">
        <f t="shared" si="39"/>
        <v>0</v>
      </c>
      <c r="AJ474" s="19">
        <f t="shared" si="40"/>
        <v>0</v>
      </c>
    </row>
    <row r="475" spans="33:36" hidden="1">
      <c r="AG475" s="18">
        <f t="shared" si="37"/>
        <v>0</v>
      </c>
      <c r="AH475" s="19">
        <f t="shared" si="38"/>
        <v>0</v>
      </c>
      <c r="AI475" s="19">
        <f t="shared" si="39"/>
        <v>0</v>
      </c>
      <c r="AJ475" s="19">
        <f t="shared" si="40"/>
        <v>0</v>
      </c>
    </row>
    <row r="476" spans="33:36" hidden="1">
      <c r="AG476" s="18">
        <f t="shared" si="37"/>
        <v>0</v>
      </c>
      <c r="AH476" s="19">
        <f t="shared" si="38"/>
        <v>0</v>
      </c>
      <c r="AI476" s="19">
        <f t="shared" si="39"/>
        <v>0</v>
      </c>
      <c r="AJ476" s="19">
        <f t="shared" si="40"/>
        <v>0</v>
      </c>
    </row>
    <row r="477" spans="33:36" hidden="1">
      <c r="AG477" s="18">
        <f t="shared" si="37"/>
        <v>0</v>
      </c>
      <c r="AH477" s="19">
        <f t="shared" si="38"/>
        <v>0</v>
      </c>
      <c r="AI477" s="19">
        <f t="shared" si="39"/>
        <v>0</v>
      </c>
      <c r="AJ477" s="19">
        <f t="shared" si="40"/>
        <v>0</v>
      </c>
    </row>
    <row r="478" spans="33:36" hidden="1">
      <c r="AG478" s="18">
        <f t="shared" si="37"/>
        <v>0</v>
      </c>
      <c r="AH478" s="19">
        <f t="shared" si="38"/>
        <v>0</v>
      </c>
      <c r="AI478" s="19">
        <f t="shared" si="39"/>
        <v>0</v>
      </c>
      <c r="AJ478" s="19">
        <f t="shared" si="40"/>
        <v>0</v>
      </c>
    </row>
    <row r="479" spans="33:36" hidden="1">
      <c r="AG479" s="18">
        <f t="shared" si="37"/>
        <v>0</v>
      </c>
      <c r="AH479" s="19">
        <f t="shared" si="38"/>
        <v>0</v>
      </c>
      <c r="AI479" s="19">
        <f t="shared" si="39"/>
        <v>0</v>
      </c>
      <c r="AJ479" s="19">
        <f t="shared" si="40"/>
        <v>0</v>
      </c>
    </row>
    <row r="480" spans="33:36" hidden="1">
      <c r="AG480" s="18">
        <f t="shared" si="37"/>
        <v>0</v>
      </c>
      <c r="AH480" s="19">
        <f t="shared" si="38"/>
        <v>0</v>
      </c>
      <c r="AI480" s="19">
        <f t="shared" si="39"/>
        <v>0</v>
      </c>
      <c r="AJ480" s="19">
        <f t="shared" si="40"/>
        <v>0</v>
      </c>
    </row>
    <row r="481" spans="33:36" hidden="1">
      <c r="AG481" s="18">
        <f t="shared" si="37"/>
        <v>0</v>
      </c>
      <c r="AH481" s="19">
        <f t="shared" si="38"/>
        <v>0</v>
      </c>
      <c r="AI481" s="19">
        <f t="shared" si="39"/>
        <v>0</v>
      </c>
      <c r="AJ481" s="19">
        <f t="shared" si="40"/>
        <v>0</v>
      </c>
    </row>
    <row r="482" spans="33:36" hidden="1">
      <c r="AG482" s="18">
        <f t="shared" si="37"/>
        <v>0</v>
      </c>
      <c r="AH482" s="19">
        <f t="shared" si="38"/>
        <v>0</v>
      </c>
      <c r="AI482" s="19">
        <f t="shared" si="39"/>
        <v>0</v>
      </c>
      <c r="AJ482" s="19">
        <f t="shared" si="40"/>
        <v>0</v>
      </c>
    </row>
    <row r="483" spans="33:36" hidden="1">
      <c r="AG483" s="18">
        <f t="shared" si="37"/>
        <v>0</v>
      </c>
      <c r="AH483" s="19">
        <f t="shared" si="38"/>
        <v>0</v>
      </c>
      <c r="AI483" s="19">
        <f t="shared" si="39"/>
        <v>0</v>
      </c>
      <c r="AJ483" s="19">
        <f t="shared" si="40"/>
        <v>0</v>
      </c>
    </row>
    <row r="484" spans="33:36" hidden="1">
      <c r="AG484" s="18">
        <f t="shared" si="37"/>
        <v>0</v>
      </c>
      <c r="AH484" s="19">
        <f t="shared" si="38"/>
        <v>0</v>
      </c>
      <c r="AI484" s="19">
        <f t="shared" si="39"/>
        <v>0</v>
      </c>
      <c r="AJ484" s="19">
        <f t="shared" si="40"/>
        <v>0</v>
      </c>
    </row>
    <row r="485" spans="33:36" hidden="1">
      <c r="AG485" s="18">
        <f t="shared" si="37"/>
        <v>0</v>
      </c>
      <c r="AH485" s="19">
        <f t="shared" si="38"/>
        <v>0</v>
      </c>
      <c r="AI485" s="19">
        <f t="shared" si="39"/>
        <v>0</v>
      </c>
      <c r="AJ485" s="19">
        <f t="shared" si="40"/>
        <v>0</v>
      </c>
    </row>
    <row r="486" spans="33:36" hidden="1">
      <c r="AG486" s="18">
        <f t="shared" si="37"/>
        <v>0</v>
      </c>
      <c r="AH486" s="19">
        <f t="shared" si="38"/>
        <v>0</v>
      </c>
      <c r="AI486" s="19">
        <f t="shared" si="39"/>
        <v>0</v>
      </c>
      <c r="AJ486" s="19">
        <f t="shared" si="40"/>
        <v>0</v>
      </c>
    </row>
    <row r="487" spans="33:36" hidden="1">
      <c r="AG487" s="18">
        <f t="shared" si="37"/>
        <v>0</v>
      </c>
      <c r="AH487" s="19">
        <f t="shared" si="38"/>
        <v>0</v>
      </c>
      <c r="AI487" s="19">
        <f t="shared" si="39"/>
        <v>0</v>
      </c>
      <c r="AJ487" s="19">
        <f t="shared" si="40"/>
        <v>0</v>
      </c>
    </row>
    <row r="488" spans="33:36" hidden="1">
      <c r="AG488" s="18">
        <f t="shared" si="37"/>
        <v>0</v>
      </c>
      <c r="AH488" s="19">
        <f t="shared" si="38"/>
        <v>0</v>
      </c>
      <c r="AI488" s="19">
        <f t="shared" si="39"/>
        <v>0</v>
      </c>
      <c r="AJ488" s="19">
        <f t="shared" si="40"/>
        <v>0</v>
      </c>
    </row>
    <row r="489" spans="33:36" hidden="1">
      <c r="AG489" s="18">
        <f t="shared" si="37"/>
        <v>0</v>
      </c>
      <c r="AH489" s="19">
        <f t="shared" si="38"/>
        <v>0</v>
      </c>
      <c r="AI489" s="19">
        <f t="shared" si="39"/>
        <v>0</v>
      </c>
      <c r="AJ489" s="19">
        <f t="shared" si="40"/>
        <v>0</v>
      </c>
    </row>
    <row r="490" spans="33:36" hidden="1">
      <c r="AG490" s="18">
        <f t="shared" si="37"/>
        <v>0</v>
      </c>
      <c r="AH490" s="19">
        <f t="shared" si="38"/>
        <v>0</v>
      </c>
      <c r="AI490" s="19">
        <f t="shared" si="39"/>
        <v>0</v>
      </c>
      <c r="AJ490" s="19">
        <f t="shared" si="40"/>
        <v>0</v>
      </c>
    </row>
    <row r="491" spans="33:36" hidden="1">
      <c r="AG491" s="18">
        <f t="shared" si="37"/>
        <v>0</v>
      </c>
      <c r="AH491" s="19">
        <f t="shared" si="38"/>
        <v>0</v>
      </c>
      <c r="AI491" s="19">
        <f t="shared" si="39"/>
        <v>0</v>
      </c>
      <c r="AJ491" s="19">
        <f t="shared" si="40"/>
        <v>0</v>
      </c>
    </row>
    <row r="492" spans="33:36" hidden="1">
      <c r="AG492" s="18">
        <f t="shared" si="37"/>
        <v>0</v>
      </c>
      <c r="AH492" s="19">
        <f t="shared" si="38"/>
        <v>0</v>
      </c>
      <c r="AI492" s="19">
        <f t="shared" si="39"/>
        <v>0</v>
      </c>
      <c r="AJ492" s="19">
        <f t="shared" si="40"/>
        <v>0</v>
      </c>
    </row>
    <row r="493" spans="33:36" hidden="1">
      <c r="AG493" s="18">
        <f t="shared" si="37"/>
        <v>0</v>
      </c>
      <c r="AH493" s="19">
        <f t="shared" si="38"/>
        <v>0</v>
      </c>
      <c r="AI493" s="19">
        <f t="shared" si="39"/>
        <v>0</v>
      </c>
      <c r="AJ493" s="19">
        <f t="shared" si="40"/>
        <v>0</v>
      </c>
    </row>
    <row r="494" spans="33:36" hidden="1">
      <c r="AG494" s="18">
        <f t="shared" si="37"/>
        <v>0</v>
      </c>
      <c r="AH494" s="19">
        <f t="shared" si="38"/>
        <v>0</v>
      </c>
      <c r="AI494" s="19">
        <f t="shared" si="39"/>
        <v>0</v>
      </c>
      <c r="AJ494" s="19">
        <f t="shared" si="40"/>
        <v>0</v>
      </c>
    </row>
    <row r="495" spans="33:36" hidden="1">
      <c r="AG495" s="18">
        <f t="shared" si="37"/>
        <v>0</v>
      </c>
      <c r="AH495" s="19">
        <f t="shared" si="38"/>
        <v>0</v>
      </c>
      <c r="AI495" s="19">
        <f t="shared" si="39"/>
        <v>0</v>
      </c>
      <c r="AJ495" s="19">
        <f t="shared" si="40"/>
        <v>0</v>
      </c>
    </row>
    <row r="496" spans="33:36" hidden="1">
      <c r="AG496" s="18">
        <f t="shared" si="37"/>
        <v>0</v>
      </c>
      <c r="AH496" s="19">
        <f t="shared" si="38"/>
        <v>0</v>
      </c>
      <c r="AI496" s="19">
        <f t="shared" si="39"/>
        <v>0</v>
      </c>
      <c r="AJ496" s="19">
        <f t="shared" si="40"/>
        <v>0</v>
      </c>
    </row>
    <row r="497" spans="33:36" hidden="1">
      <c r="AG497" s="18">
        <f t="shared" si="37"/>
        <v>0</v>
      </c>
      <c r="AH497" s="19">
        <f t="shared" si="38"/>
        <v>0</v>
      </c>
      <c r="AI497" s="19">
        <f t="shared" si="39"/>
        <v>0</v>
      </c>
      <c r="AJ497" s="19">
        <f t="shared" si="40"/>
        <v>0</v>
      </c>
    </row>
    <row r="498" spans="33:36" hidden="1">
      <c r="AG498" s="18">
        <f t="shared" si="37"/>
        <v>0</v>
      </c>
      <c r="AH498" s="19">
        <f t="shared" si="38"/>
        <v>0</v>
      </c>
      <c r="AI498" s="19">
        <f t="shared" si="39"/>
        <v>0</v>
      </c>
      <c r="AJ498" s="19">
        <f t="shared" si="40"/>
        <v>0</v>
      </c>
    </row>
    <row r="499" spans="33:36" hidden="1">
      <c r="AG499" s="18">
        <f t="shared" si="37"/>
        <v>0</v>
      </c>
      <c r="AH499" s="19">
        <f t="shared" si="38"/>
        <v>0</v>
      </c>
      <c r="AI499" s="19">
        <f t="shared" si="39"/>
        <v>0</v>
      </c>
      <c r="AJ499" s="19">
        <f t="shared" si="40"/>
        <v>0</v>
      </c>
    </row>
    <row r="500" spans="33:36" hidden="1">
      <c r="AG500" s="18">
        <f t="shared" si="37"/>
        <v>0</v>
      </c>
      <c r="AH500" s="19">
        <f t="shared" si="38"/>
        <v>0</v>
      </c>
      <c r="AI500" s="19">
        <f t="shared" si="39"/>
        <v>0</v>
      </c>
      <c r="AJ500" s="19">
        <f t="shared" si="40"/>
        <v>0</v>
      </c>
    </row>
    <row r="501" spans="33:36" hidden="1">
      <c r="AG501" s="18">
        <f t="shared" si="37"/>
        <v>0</v>
      </c>
      <c r="AH501" s="19">
        <f t="shared" si="38"/>
        <v>0</v>
      </c>
      <c r="AI501" s="19">
        <f t="shared" si="39"/>
        <v>0</v>
      </c>
      <c r="AJ501" s="19">
        <f t="shared" si="40"/>
        <v>0</v>
      </c>
    </row>
    <row r="502" spans="33:36" hidden="1">
      <c r="AG502" s="18">
        <f t="shared" si="37"/>
        <v>0</v>
      </c>
      <c r="AH502" s="19">
        <f t="shared" si="38"/>
        <v>0</v>
      </c>
      <c r="AI502" s="19">
        <f t="shared" si="39"/>
        <v>0</v>
      </c>
      <c r="AJ502" s="19">
        <f t="shared" si="40"/>
        <v>0</v>
      </c>
    </row>
    <row r="503" spans="33:36" hidden="1">
      <c r="AG503" s="18">
        <f t="shared" si="37"/>
        <v>0</v>
      </c>
      <c r="AH503" s="19">
        <f t="shared" si="38"/>
        <v>0</v>
      </c>
      <c r="AI503" s="19">
        <f t="shared" si="39"/>
        <v>0</v>
      </c>
      <c r="AJ503" s="19">
        <f t="shared" si="40"/>
        <v>0</v>
      </c>
    </row>
    <row r="504" spans="33:36" hidden="1">
      <c r="AG504" s="18">
        <f t="shared" si="37"/>
        <v>0</v>
      </c>
      <c r="AH504" s="19">
        <f t="shared" si="38"/>
        <v>0</v>
      </c>
      <c r="AI504" s="19">
        <f t="shared" si="39"/>
        <v>0</v>
      </c>
      <c r="AJ504" s="19">
        <f t="shared" si="40"/>
        <v>0</v>
      </c>
    </row>
    <row r="505" spans="33:36" hidden="1">
      <c r="AG505" s="18">
        <f t="shared" si="37"/>
        <v>0</v>
      </c>
      <c r="AH505" s="19">
        <f t="shared" si="38"/>
        <v>0</v>
      </c>
      <c r="AI505" s="19">
        <f t="shared" si="39"/>
        <v>0</v>
      </c>
      <c r="AJ505" s="19">
        <f t="shared" si="40"/>
        <v>0</v>
      </c>
    </row>
    <row r="506" spans="33:36" hidden="1">
      <c r="AG506" s="18">
        <f t="shared" si="37"/>
        <v>0</v>
      </c>
      <c r="AH506" s="19">
        <f t="shared" si="38"/>
        <v>0</v>
      </c>
      <c r="AI506" s="19">
        <f t="shared" si="39"/>
        <v>0</v>
      </c>
      <c r="AJ506" s="19">
        <f t="shared" si="40"/>
        <v>0</v>
      </c>
    </row>
    <row r="507" spans="33:36" hidden="1">
      <c r="AG507" s="18">
        <f t="shared" si="37"/>
        <v>0</v>
      </c>
      <c r="AH507" s="19">
        <f t="shared" si="38"/>
        <v>0</v>
      </c>
      <c r="AI507" s="19">
        <f t="shared" si="39"/>
        <v>0</v>
      </c>
      <c r="AJ507" s="19">
        <f t="shared" si="40"/>
        <v>0</v>
      </c>
    </row>
    <row r="508" spans="33:36" hidden="1">
      <c r="AG508" s="18">
        <f t="shared" si="37"/>
        <v>0</v>
      </c>
      <c r="AH508" s="19">
        <f t="shared" si="38"/>
        <v>0</v>
      </c>
      <c r="AI508" s="19">
        <f t="shared" si="39"/>
        <v>0</v>
      </c>
      <c r="AJ508" s="19">
        <f t="shared" si="40"/>
        <v>0</v>
      </c>
    </row>
    <row r="509" spans="33:36" hidden="1">
      <c r="AG509" s="18">
        <f t="shared" si="37"/>
        <v>0</v>
      </c>
      <c r="AH509" s="19">
        <f t="shared" si="38"/>
        <v>0</v>
      </c>
      <c r="AI509" s="19">
        <f t="shared" si="39"/>
        <v>0</v>
      </c>
      <c r="AJ509" s="19">
        <f t="shared" si="40"/>
        <v>0</v>
      </c>
    </row>
    <row r="510" spans="33:36" hidden="1">
      <c r="AG510" s="18">
        <f t="shared" si="37"/>
        <v>0</v>
      </c>
      <c r="AH510" s="19">
        <f t="shared" si="38"/>
        <v>0</v>
      </c>
      <c r="AI510" s="19">
        <f t="shared" si="39"/>
        <v>0</v>
      </c>
      <c r="AJ510" s="19">
        <f t="shared" si="40"/>
        <v>0</v>
      </c>
    </row>
    <row r="511" spans="33:36" hidden="1">
      <c r="AG511" s="18">
        <f t="shared" si="37"/>
        <v>0</v>
      </c>
      <c r="AH511" s="19">
        <f t="shared" si="38"/>
        <v>0</v>
      </c>
      <c r="AI511" s="19">
        <f t="shared" si="39"/>
        <v>0</v>
      </c>
      <c r="AJ511" s="19">
        <f t="shared" si="40"/>
        <v>0</v>
      </c>
    </row>
    <row r="512" spans="33:36" hidden="1">
      <c r="AG512" s="18">
        <f t="shared" si="37"/>
        <v>0</v>
      </c>
      <c r="AH512" s="19">
        <f t="shared" si="38"/>
        <v>0</v>
      </c>
      <c r="AI512" s="19">
        <f t="shared" si="39"/>
        <v>0</v>
      </c>
      <c r="AJ512" s="19">
        <f t="shared" si="40"/>
        <v>0</v>
      </c>
    </row>
    <row r="513" spans="33:36" hidden="1">
      <c r="AG513" s="18">
        <f t="shared" si="37"/>
        <v>0</v>
      </c>
      <c r="AH513" s="19">
        <f t="shared" si="38"/>
        <v>0</v>
      </c>
      <c r="AI513" s="19">
        <f t="shared" si="39"/>
        <v>0</v>
      </c>
      <c r="AJ513" s="19">
        <f t="shared" si="40"/>
        <v>0</v>
      </c>
    </row>
    <row r="514" spans="33:36" hidden="1">
      <c r="AG514" s="18">
        <f t="shared" si="37"/>
        <v>0</v>
      </c>
      <c r="AH514" s="19">
        <f t="shared" si="38"/>
        <v>0</v>
      </c>
      <c r="AI514" s="19">
        <f t="shared" si="39"/>
        <v>0</v>
      </c>
      <c r="AJ514" s="19">
        <f t="shared" si="40"/>
        <v>0</v>
      </c>
    </row>
    <row r="515" spans="33:36" hidden="1">
      <c r="AG515" s="18">
        <f t="shared" si="37"/>
        <v>0</v>
      </c>
      <c r="AH515" s="19">
        <f t="shared" si="38"/>
        <v>0</v>
      </c>
      <c r="AI515" s="19">
        <f t="shared" si="39"/>
        <v>0</v>
      </c>
      <c r="AJ515" s="19">
        <f t="shared" si="40"/>
        <v>0</v>
      </c>
    </row>
    <row r="516" spans="33:36" hidden="1">
      <c r="AG516" s="18">
        <f t="shared" si="37"/>
        <v>0</v>
      </c>
      <c r="AH516" s="19">
        <f t="shared" si="38"/>
        <v>0</v>
      </c>
      <c r="AI516" s="19">
        <f t="shared" si="39"/>
        <v>0</v>
      </c>
      <c r="AJ516" s="19">
        <f t="shared" si="40"/>
        <v>0</v>
      </c>
    </row>
    <row r="517" spans="33:36" hidden="1">
      <c r="AG517" s="18">
        <f t="shared" si="37"/>
        <v>0</v>
      </c>
      <c r="AH517" s="19">
        <f t="shared" si="38"/>
        <v>0</v>
      </c>
      <c r="AI517" s="19">
        <f t="shared" si="39"/>
        <v>0</v>
      </c>
      <c r="AJ517" s="19">
        <f t="shared" si="40"/>
        <v>0</v>
      </c>
    </row>
    <row r="518" spans="33:36" hidden="1">
      <c r="AG518" s="18">
        <f t="shared" si="37"/>
        <v>0</v>
      </c>
      <c r="AH518" s="19">
        <f t="shared" si="38"/>
        <v>0</v>
      </c>
      <c r="AI518" s="19">
        <f t="shared" si="39"/>
        <v>0</v>
      </c>
      <c r="AJ518" s="19">
        <f t="shared" si="40"/>
        <v>0</v>
      </c>
    </row>
    <row r="519" spans="33:36" hidden="1">
      <c r="AG519" s="18">
        <f t="shared" si="37"/>
        <v>0</v>
      </c>
      <c r="AH519" s="19">
        <f t="shared" si="38"/>
        <v>0</v>
      </c>
      <c r="AI519" s="19">
        <f t="shared" si="39"/>
        <v>0</v>
      </c>
      <c r="AJ519" s="19">
        <f t="shared" si="40"/>
        <v>0</v>
      </c>
    </row>
    <row r="520" spans="33:36" hidden="1">
      <c r="AG520" s="18">
        <f t="shared" si="37"/>
        <v>0</v>
      </c>
      <c r="AH520" s="19">
        <f t="shared" si="38"/>
        <v>0</v>
      </c>
      <c r="AI520" s="19">
        <f t="shared" si="39"/>
        <v>0</v>
      </c>
      <c r="AJ520" s="19">
        <f t="shared" si="40"/>
        <v>0</v>
      </c>
    </row>
    <row r="521" spans="33:36" hidden="1">
      <c r="AG521" s="18">
        <f t="shared" si="37"/>
        <v>0</v>
      </c>
      <c r="AH521" s="19">
        <f t="shared" si="38"/>
        <v>0</v>
      </c>
      <c r="AI521" s="19">
        <f t="shared" si="39"/>
        <v>0</v>
      </c>
      <c r="AJ521" s="19">
        <f t="shared" si="40"/>
        <v>0</v>
      </c>
    </row>
    <row r="522" spans="33:36" hidden="1">
      <c r="AG522" s="18">
        <f t="shared" si="37"/>
        <v>0</v>
      </c>
      <c r="AH522" s="19">
        <f t="shared" si="38"/>
        <v>0</v>
      </c>
      <c r="AI522" s="19">
        <f t="shared" si="39"/>
        <v>0</v>
      </c>
      <c r="AJ522" s="19">
        <f t="shared" si="40"/>
        <v>0</v>
      </c>
    </row>
    <row r="523" spans="33:36" hidden="1">
      <c r="AG523" s="18">
        <f t="shared" si="37"/>
        <v>0</v>
      </c>
      <c r="AH523" s="19">
        <f t="shared" si="38"/>
        <v>0</v>
      </c>
      <c r="AI523" s="19">
        <f t="shared" si="39"/>
        <v>0</v>
      </c>
      <c r="AJ523" s="19">
        <f t="shared" si="40"/>
        <v>0</v>
      </c>
    </row>
    <row r="524" spans="33:36" hidden="1">
      <c r="AG524" s="18">
        <f t="shared" si="37"/>
        <v>0</v>
      </c>
      <c r="AH524" s="19">
        <f t="shared" si="38"/>
        <v>0</v>
      </c>
      <c r="AI524" s="19">
        <f t="shared" si="39"/>
        <v>0</v>
      </c>
      <c r="AJ524" s="19">
        <f t="shared" si="40"/>
        <v>0</v>
      </c>
    </row>
    <row r="525" spans="33:36" hidden="1">
      <c r="AG525" s="18">
        <f t="shared" si="37"/>
        <v>0</v>
      </c>
      <c r="AH525" s="19">
        <f t="shared" si="38"/>
        <v>0</v>
      </c>
      <c r="AI525" s="19">
        <f t="shared" si="39"/>
        <v>0</v>
      </c>
      <c r="AJ525" s="19">
        <f t="shared" si="40"/>
        <v>0</v>
      </c>
    </row>
    <row r="526" spans="33:36" hidden="1">
      <c r="AG526" s="18">
        <f t="shared" si="37"/>
        <v>0</v>
      </c>
      <c r="AH526" s="19">
        <f t="shared" si="38"/>
        <v>0</v>
      </c>
      <c r="AI526" s="19">
        <f t="shared" si="39"/>
        <v>0</v>
      </c>
      <c r="AJ526" s="19">
        <f t="shared" si="40"/>
        <v>0</v>
      </c>
    </row>
    <row r="527" spans="33:36" hidden="1">
      <c r="AG527" s="18">
        <f t="shared" si="37"/>
        <v>0</v>
      </c>
      <c r="AH527" s="19">
        <f t="shared" si="38"/>
        <v>0</v>
      </c>
      <c r="AI527" s="19">
        <f t="shared" si="39"/>
        <v>0</v>
      </c>
      <c r="AJ527" s="19">
        <f t="shared" si="40"/>
        <v>0</v>
      </c>
    </row>
    <row r="528" spans="33:36" hidden="1">
      <c r="AG528" s="18">
        <f t="shared" si="37"/>
        <v>0</v>
      </c>
      <c r="AH528" s="19">
        <f t="shared" si="38"/>
        <v>0</v>
      </c>
      <c r="AI528" s="19">
        <f t="shared" si="39"/>
        <v>0</v>
      </c>
      <c r="AJ528" s="19">
        <f t="shared" si="40"/>
        <v>0</v>
      </c>
    </row>
    <row r="529" spans="33:36" hidden="1">
      <c r="AG529" s="18">
        <f t="shared" si="37"/>
        <v>0</v>
      </c>
      <c r="AH529" s="19">
        <f t="shared" si="38"/>
        <v>0</v>
      </c>
      <c r="AI529" s="19">
        <f t="shared" si="39"/>
        <v>0</v>
      </c>
      <c r="AJ529" s="19">
        <f t="shared" si="40"/>
        <v>0</v>
      </c>
    </row>
    <row r="530" spans="33:36" hidden="1">
      <c r="AG530" s="18">
        <f t="shared" si="37"/>
        <v>0</v>
      </c>
      <c r="AH530" s="19">
        <f t="shared" si="38"/>
        <v>0</v>
      </c>
      <c r="AI530" s="19">
        <f t="shared" si="39"/>
        <v>0</v>
      </c>
      <c r="AJ530" s="19">
        <f t="shared" si="40"/>
        <v>0</v>
      </c>
    </row>
    <row r="531" spans="33:36" hidden="1">
      <c r="AG531" s="18">
        <f t="shared" si="37"/>
        <v>0</v>
      </c>
      <c r="AH531" s="19">
        <f t="shared" si="38"/>
        <v>0</v>
      </c>
      <c r="AI531" s="19">
        <f t="shared" si="39"/>
        <v>0</v>
      </c>
      <c r="AJ531" s="19">
        <f t="shared" si="40"/>
        <v>0</v>
      </c>
    </row>
    <row r="532" spans="33:36" hidden="1">
      <c r="AG532" s="18">
        <f t="shared" ref="AG532:AG595" si="41">I532</f>
        <v>0</v>
      </c>
      <c r="AH532" s="19">
        <f t="shared" ref="AH532:AH595" si="42">J532</f>
        <v>0</v>
      </c>
      <c r="AI532" s="19">
        <f t="shared" ref="AI532:AI595" si="43">K532</f>
        <v>0</v>
      </c>
      <c r="AJ532" s="19">
        <f t="shared" ref="AJ532:AJ595" si="44">L532</f>
        <v>0</v>
      </c>
    </row>
    <row r="533" spans="33:36" hidden="1">
      <c r="AG533" s="18">
        <f t="shared" si="41"/>
        <v>0</v>
      </c>
      <c r="AH533" s="19">
        <f t="shared" si="42"/>
        <v>0</v>
      </c>
      <c r="AI533" s="19">
        <f t="shared" si="43"/>
        <v>0</v>
      </c>
      <c r="AJ533" s="19">
        <f t="shared" si="44"/>
        <v>0</v>
      </c>
    </row>
    <row r="534" spans="33:36" hidden="1">
      <c r="AG534" s="18">
        <f t="shared" si="41"/>
        <v>0</v>
      </c>
      <c r="AH534" s="19">
        <f t="shared" si="42"/>
        <v>0</v>
      </c>
      <c r="AI534" s="19">
        <f t="shared" si="43"/>
        <v>0</v>
      </c>
      <c r="AJ534" s="19">
        <f t="shared" si="44"/>
        <v>0</v>
      </c>
    </row>
    <row r="535" spans="33:36" hidden="1">
      <c r="AG535" s="18">
        <f t="shared" si="41"/>
        <v>0</v>
      </c>
      <c r="AH535" s="19">
        <f t="shared" si="42"/>
        <v>0</v>
      </c>
      <c r="AI535" s="19">
        <f t="shared" si="43"/>
        <v>0</v>
      </c>
      <c r="AJ535" s="19">
        <f t="shared" si="44"/>
        <v>0</v>
      </c>
    </row>
    <row r="536" spans="33:36" hidden="1">
      <c r="AG536" s="18">
        <f t="shared" si="41"/>
        <v>0</v>
      </c>
      <c r="AH536" s="19">
        <f t="shared" si="42"/>
        <v>0</v>
      </c>
      <c r="AI536" s="19">
        <f t="shared" si="43"/>
        <v>0</v>
      </c>
      <c r="AJ536" s="19">
        <f t="shared" si="44"/>
        <v>0</v>
      </c>
    </row>
    <row r="537" spans="33:36" hidden="1">
      <c r="AG537" s="18">
        <f t="shared" si="41"/>
        <v>0</v>
      </c>
      <c r="AH537" s="19">
        <f t="shared" si="42"/>
        <v>0</v>
      </c>
      <c r="AI537" s="19">
        <f t="shared" si="43"/>
        <v>0</v>
      </c>
      <c r="AJ537" s="19">
        <f t="shared" si="44"/>
        <v>0</v>
      </c>
    </row>
    <row r="538" spans="33:36" hidden="1">
      <c r="AG538" s="18">
        <f t="shared" si="41"/>
        <v>0</v>
      </c>
      <c r="AH538" s="19">
        <f t="shared" si="42"/>
        <v>0</v>
      </c>
      <c r="AI538" s="19">
        <f t="shared" si="43"/>
        <v>0</v>
      </c>
      <c r="AJ538" s="19">
        <f t="shared" si="44"/>
        <v>0</v>
      </c>
    </row>
    <row r="539" spans="33:36" hidden="1">
      <c r="AG539" s="18">
        <f t="shared" si="41"/>
        <v>0</v>
      </c>
      <c r="AH539" s="19">
        <f t="shared" si="42"/>
        <v>0</v>
      </c>
      <c r="AI539" s="19">
        <f t="shared" si="43"/>
        <v>0</v>
      </c>
      <c r="AJ539" s="19">
        <f t="shared" si="44"/>
        <v>0</v>
      </c>
    </row>
    <row r="540" spans="33:36" hidden="1">
      <c r="AG540" s="18">
        <f t="shared" si="41"/>
        <v>0</v>
      </c>
      <c r="AH540" s="19">
        <f t="shared" si="42"/>
        <v>0</v>
      </c>
      <c r="AI540" s="19">
        <f t="shared" si="43"/>
        <v>0</v>
      </c>
      <c r="AJ540" s="19">
        <f t="shared" si="44"/>
        <v>0</v>
      </c>
    </row>
    <row r="541" spans="33:36" hidden="1">
      <c r="AG541" s="18">
        <f t="shared" si="41"/>
        <v>0</v>
      </c>
      <c r="AH541" s="19">
        <f t="shared" si="42"/>
        <v>0</v>
      </c>
      <c r="AI541" s="19">
        <f t="shared" si="43"/>
        <v>0</v>
      </c>
      <c r="AJ541" s="19">
        <f t="shared" si="44"/>
        <v>0</v>
      </c>
    </row>
    <row r="542" spans="33:36" hidden="1">
      <c r="AG542" s="18">
        <f t="shared" si="41"/>
        <v>0</v>
      </c>
      <c r="AH542" s="19">
        <f t="shared" si="42"/>
        <v>0</v>
      </c>
      <c r="AI542" s="19">
        <f t="shared" si="43"/>
        <v>0</v>
      </c>
      <c r="AJ542" s="19">
        <f t="shared" si="44"/>
        <v>0</v>
      </c>
    </row>
    <row r="543" spans="33:36" hidden="1">
      <c r="AG543" s="18">
        <f t="shared" si="41"/>
        <v>0</v>
      </c>
      <c r="AH543" s="19">
        <f t="shared" si="42"/>
        <v>0</v>
      </c>
      <c r="AI543" s="19">
        <f t="shared" si="43"/>
        <v>0</v>
      </c>
      <c r="AJ543" s="19">
        <f t="shared" si="44"/>
        <v>0</v>
      </c>
    </row>
    <row r="544" spans="33:36" hidden="1">
      <c r="AG544" s="18">
        <f t="shared" si="41"/>
        <v>0</v>
      </c>
      <c r="AH544" s="19">
        <f t="shared" si="42"/>
        <v>0</v>
      </c>
      <c r="AI544" s="19">
        <f t="shared" si="43"/>
        <v>0</v>
      </c>
      <c r="AJ544" s="19">
        <f t="shared" si="44"/>
        <v>0</v>
      </c>
    </row>
    <row r="545" spans="33:36" hidden="1">
      <c r="AG545" s="18">
        <f t="shared" si="41"/>
        <v>0</v>
      </c>
      <c r="AH545" s="19">
        <f t="shared" si="42"/>
        <v>0</v>
      </c>
      <c r="AI545" s="19">
        <f t="shared" si="43"/>
        <v>0</v>
      </c>
      <c r="AJ545" s="19">
        <f t="shared" si="44"/>
        <v>0</v>
      </c>
    </row>
    <row r="546" spans="33:36" hidden="1">
      <c r="AG546" s="18">
        <f t="shared" si="41"/>
        <v>0</v>
      </c>
      <c r="AH546" s="19">
        <f t="shared" si="42"/>
        <v>0</v>
      </c>
      <c r="AI546" s="19">
        <f t="shared" si="43"/>
        <v>0</v>
      </c>
      <c r="AJ546" s="19">
        <f t="shared" si="44"/>
        <v>0</v>
      </c>
    </row>
    <row r="547" spans="33:36" hidden="1">
      <c r="AG547" s="18">
        <f t="shared" si="41"/>
        <v>0</v>
      </c>
      <c r="AH547" s="19">
        <f t="shared" si="42"/>
        <v>0</v>
      </c>
      <c r="AI547" s="19">
        <f t="shared" si="43"/>
        <v>0</v>
      </c>
      <c r="AJ547" s="19">
        <f t="shared" si="44"/>
        <v>0</v>
      </c>
    </row>
    <row r="548" spans="33:36" hidden="1">
      <c r="AG548" s="18">
        <f t="shared" si="41"/>
        <v>0</v>
      </c>
      <c r="AH548" s="19">
        <f t="shared" si="42"/>
        <v>0</v>
      </c>
      <c r="AI548" s="19">
        <f t="shared" si="43"/>
        <v>0</v>
      </c>
      <c r="AJ548" s="19">
        <f t="shared" si="44"/>
        <v>0</v>
      </c>
    </row>
    <row r="549" spans="33:36" hidden="1">
      <c r="AG549" s="18">
        <f t="shared" si="41"/>
        <v>0</v>
      </c>
      <c r="AH549" s="19">
        <f t="shared" si="42"/>
        <v>0</v>
      </c>
      <c r="AI549" s="19">
        <f t="shared" si="43"/>
        <v>0</v>
      </c>
      <c r="AJ549" s="19">
        <f t="shared" si="44"/>
        <v>0</v>
      </c>
    </row>
    <row r="550" spans="33:36" hidden="1">
      <c r="AG550" s="18">
        <f t="shared" si="41"/>
        <v>0</v>
      </c>
      <c r="AH550" s="19">
        <f t="shared" si="42"/>
        <v>0</v>
      </c>
      <c r="AI550" s="19">
        <f t="shared" si="43"/>
        <v>0</v>
      </c>
      <c r="AJ550" s="19">
        <f t="shared" si="44"/>
        <v>0</v>
      </c>
    </row>
    <row r="551" spans="33:36" hidden="1">
      <c r="AG551" s="18">
        <f t="shared" si="41"/>
        <v>0</v>
      </c>
      <c r="AH551" s="19">
        <f t="shared" si="42"/>
        <v>0</v>
      </c>
      <c r="AI551" s="19">
        <f t="shared" si="43"/>
        <v>0</v>
      </c>
      <c r="AJ551" s="19">
        <f t="shared" si="44"/>
        <v>0</v>
      </c>
    </row>
    <row r="552" spans="33:36" hidden="1">
      <c r="AG552" s="18">
        <f t="shared" si="41"/>
        <v>0</v>
      </c>
      <c r="AH552" s="19">
        <f t="shared" si="42"/>
        <v>0</v>
      </c>
      <c r="AI552" s="19">
        <f t="shared" si="43"/>
        <v>0</v>
      </c>
      <c r="AJ552" s="19">
        <f t="shared" si="44"/>
        <v>0</v>
      </c>
    </row>
    <row r="553" spans="33:36" hidden="1">
      <c r="AG553" s="18">
        <f t="shared" si="41"/>
        <v>0</v>
      </c>
      <c r="AH553" s="19">
        <f t="shared" si="42"/>
        <v>0</v>
      </c>
      <c r="AI553" s="19">
        <f t="shared" si="43"/>
        <v>0</v>
      </c>
      <c r="AJ553" s="19">
        <f t="shared" si="44"/>
        <v>0</v>
      </c>
    </row>
    <row r="554" spans="33:36" hidden="1">
      <c r="AG554" s="18">
        <f t="shared" si="41"/>
        <v>0</v>
      </c>
      <c r="AH554" s="19">
        <f t="shared" si="42"/>
        <v>0</v>
      </c>
      <c r="AI554" s="19">
        <f t="shared" si="43"/>
        <v>0</v>
      </c>
      <c r="AJ554" s="19">
        <f t="shared" si="44"/>
        <v>0</v>
      </c>
    </row>
    <row r="555" spans="33:36" hidden="1">
      <c r="AG555" s="18">
        <f t="shared" si="41"/>
        <v>0</v>
      </c>
      <c r="AH555" s="19">
        <f t="shared" si="42"/>
        <v>0</v>
      </c>
      <c r="AI555" s="19">
        <f t="shared" si="43"/>
        <v>0</v>
      </c>
      <c r="AJ555" s="19">
        <f t="shared" si="44"/>
        <v>0</v>
      </c>
    </row>
    <row r="556" spans="33:36" hidden="1">
      <c r="AG556" s="18">
        <f t="shared" si="41"/>
        <v>0</v>
      </c>
      <c r="AH556" s="19">
        <f t="shared" si="42"/>
        <v>0</v>
      </c>
      <c r="AI556" s="19">
        <f t="shared" si="43"/>
        <v>0</v>
      </c>
      <c r="AJ556" s="19">
        <f t="shared" si="44"/>
        <v>0</v>
      </c>
    </row>
    <row r="557" spans="33:36" hidden="1">
      <c r="AG557" s="18">
        <f t="shared" si="41"/>
        <v>0</v>
      </c>
      <c r="AH557" s="19">
        <f t="shared" si="42"/>
        <v>0</v>
      </c>
      <c r="AI557" s="19">
        <f t="shared" si="43"/>
        <v>0</v>
      </c>
      <c r="AJ557" s="19">
        <f t="shared" si="44"/>
        <v>0</v>
      </c>
    </row>
    <row r="558" spans="33:36" hidden="1">
      <c r="AG558" s="18">
        <f t="shared" si="41"/>
        <v>0</v>
      </c>
      <c r="AH558" s="19">
        <f t="shared" si="42"/>
        <v>0</v>
      </c>
      <c r="AI558" s="19">
        <f t="shared" si="43"/>
        <v>0</v>
      </c>
      <c r="AJ558" s="19">
        <f t="shared" si="44"/>
        <v>0</v>
      </c>
    </row>
    <row r="559" spans="33:36" hidden="1">
      <c r="AG559" s="18">
        <f t="shared" si="41"/>
        <v>0</v>
      </c>
      <c r="AH559" s="19">
        <f t="shared" si="42"/>
        <v>0</v>
      </c>
      <c r="AI559" s="19">
        <f t="shared" si="43"/>
        <v>0</v>
      </c>
      <c r="AJ559" s="19">
        <f t="shared" si="44"/>
        <v>0</v>
      </c>
    </row>
    <row r="560" spans="33:36" hidden="1">
      <c r="AG560" s="18">
        <f t="shared" si="41"/>
        <v>0</v>
      </c>
      <c r="AH560" s="19">
        <f t="shared" si="42"/>
        <v>0</v>
      </c>
      <c r="AI560" s="19">
        <f t="shared" si="43"/>
        <v>0</v>
      </c>
      <c r="AJ560" s="19">
        <f t="shared" si="44"/>
        <v>0</v>
      </c>
    </row>
    <row r="561" spans="33:36" hidden="1">
      <c r="AG561" s="18">
        <f t="shared" si="41"/>
        <v>0</v>
      </c>
      <c r="AH561" s="19">
        <f t="shared" si="42"/>
        <v>0</v>
      </c>
      <c r="AI561" s="19">
        <f t="shared" si="43"/>
        <v>0</v>
      </c>
      <c r="AJ561" s="19">
        <f t="shared" si="44"/>
        <v>0</v>
      </c>
    </row>
    <row r="562" spans="33:36" hidden="1">
      <c r="AG562" s="18">
        <f t="shared" si="41"/>
        <v>0</v>
      </c>
      <c r="AH562" s="19">
        <f t="shared" si="42"/>
        <v>0</v>
      </c>
      <c r="AI562" s="19">
        <f t="shared" si="43"/>
        <v>0</v>
      </c>
      <c r="AJ562" s="19">
        <f t="shared" si="44"/>
        <v>0</v>
      </c>
    </row>
    <row r="563" spans="33:36" hidden="1">
      <c r="AG563" s="18">
        <f t="shared" si="41"/>
        <v>0</v>
      </c>
      <c r="AH563" s="19">
        <f t="shared" si="42"/>
        <v>0</v>
      </c>
      <c r="AI563" s="19">
        <f t="shared" si="43"/>
        <v>0</v>
      </c>
      <c r="AJ563" s="19">
        <f t="shared" si="44"/>
        <v>0</v>
      </c>
    </row>
    <row r="564" spans="33:36" hidden="1">
      <c r="AG564" s="18">
        <f t="shared" si="41"/>
        <v>0</v>
      </c>
      <c r="AH564" s="19">
        <f t="shared" si="42"/>
        <v>0</v>
      </c>
      <c r="AI564" s="19">
        <f t="shared" si="43"/>
        <v>0</v>
      </c>
      <c r="AJ564" s="19">
        <f t="shared" si="44"/>
        <v>0</v>
      </c>
    </row>
    <row r="565" spans="33:36" hidden="1">
      <c r="AG565" s="18">
        <f t="shared" si="41"/>
        <v>0</v>
      </c>
      <c r="AH565" s="19">
        <f t="shared" si="42"/>
        <v>0</v>
      </c>
      <c r="AI565" s="19">
        <f t="shared" si="43"/>
        <v>0</v>
      </c>
      <c r="AJ565" s="19">
        <f t="shared" si="44"/>
        <v>0</v>
      </c>
    </row>
    <row r="566" spans="33:36" hidden="1">
      <c r="AG566" s="18">
        <f t="shared" si="41"/>
        <v>0</v>
      </c>
      <c r="AH566" s="19">
        <f t="shared" si="42"/>
        <v>0</v>
      </c>
      <c r="AI566" s="19">
        <f t="shared" si="43"/>
        <v>0</v>
      </c>
      <c r="AJ566" s="19">
        <f t="shared" si="44"/>
        <v>0</v>
      </c>
    </row>
    <row r="567" spans="33:36" hidden="1">
      <c r="AG567" s="18">
        <f t="shared" si="41"/>
        <v>0</v>
      </c>
      <c r="AH567" s="19">
        <f t="shared" si="42"/>
        <v>0</v>
      </c>
      <c r="AI567" s="19">
        <f t="shared" si="43"/>
        <v>0</v>
      </c>
      <c r="AJ567" s="19">
        <f t="shared" si="44"/>
        <v>0</v>
      </c>
    </row>
    <row r="568" spans="33:36" hidden="1">
      <c r="AG568" s="18">
        <f t="shared" si="41"/>
        <v>0</v>
      </c>
      <c r="AH568" s="19">
        <f t="shared" si="42"/>
        <v>0</v>
      </c>
      <c r="AI568" s="19">
        <f t="shared" si="43"/>
        <v>0</v>
      </c>
      <c r="AJ568" s="19">
        <f t="shared" si="44"/>
        <v>0</v>
      </c>
    </row>
    <row r="569" spans="33:36" hidden="1">
      <c r="AG569" s="18">
        <f t="shared" si="41"/>
        <v>0</v>
      </c>
      <c r="AH569" s="19">
        <f t="shared" si="42"/>
        <v>0</v>
      </c>
      <c r="AI569" s="19">
        <f t="shared" si="43"/>
        <v>0</v>
      </c>
      <c r="AJ569" s="19">
        <f t="shared" si="44"/>
        <v>0</v>
      </c>
    </row>
    <row r="570" spans="33:36" hidden="1">
      <c r="AG570" s="18">
        <f t="shared" si="41"/>
        <v>0</v>
      </c>
      <c r="AH570" s="19">
        <f t="shared" si="42"/>
        <v>0</v>
      </c>
      <c r="AI570" s="19">
        <f t="shared" si="43"/>
        <v>0</v>
      </c>
      <c r="AJ570" s="19">
        <f t="shared" si="44"/>
        <v>0</v>
      </c>
    </row>
    <row r="571" spans="33:36" hidden="1">
      <c r="AG571" s="18">
        <f t="shared" si="41"/>
        <v>0</v>
      </c>
      <c r="AH571" s="19">
        <f t="shared" si="42"/>
        <v>0</v>
      </c>
      <c r="AI571" s="19">
        <f t="shared" si="43"/>
        <v>0</v>
      </c>
      <c r="AJ571" s="19">
        <f t="shared" si="44"/>
        <v>0</v>
      </c>
    </row>
    <row r="572" spans="33:36" hidden="1">
      <c r="AG572" s="18">
        <f t="shared" si="41"/>
        <v>0</v>
      </c>
      <c r="AH572" s="19">
        <f t="shared" si="42"/>
        <v>0</v>
      </c>
      <c r="AI572" s="19">
        <f t="shared" si="43"/>
        <v>0</v>
      </c>
      <c r="AJ572" s="19">
        <f t="shared" si="44"/>
        <v>0</v>
      </c>
    </row>
    <row r="573" spans="33:36" hidden="1">
      <c r="AG573" s="18">
        <f t="shared" si="41"/>
        <v>0</v>
      </c>
      <c r="AH573" s="19">
        <f t="shared" si="42"/>
        <v>0</v>
      </c>
      <c r="AI573" s="19">
        <f t="shared" si="43"/>
        <v>0</v>
      </c>
      <c r="AJ573" s="19">
        <f t="shared" si="44"/>
        <v>0</v>
      </c>
    </row>
    <row r="574" spans="33:36" hidden="1">
      <c r="AG574" s="18">
        <f t="shared" si="41"/>
        <v>0</v>
      </c>
      <c r="AH574" s="19">
        <f t="shared" si="42"/>
        <v>0</v>
      </c>
      <c r="AI574" s="19">
        <f t="shared" si="43"/>
        <v>0</v>
      </c>
      <c r="AJ574" s="19">
        <f t="shared" si="44"/>
        <v>0</v>
      </c>
    </row>
    <row r="575" spans="33:36" hidden="1">
      <c r="AG575" s="18">
        <f t="shared" si="41"/>
        <v>0</v>
      </c>
      <c r="AH575" s="19">
        <f t="shared" si="42"/>
        <v>0</v>
      </c>
      <c r="AI575" s="19">
        <f t="shared" si="43"/>
        <v>0</v>
      </c>
      <c r="AJ575" s="19">
        <f t="shared" si="44"/>
        <v>0</v>
      </c>
    </row>
    <row r="576" spans="33:36" hidden="1">
      <c r="AG576" s="18">
        <f t="shared" si="41"/>
        <v>0</v>
      </c>
      <c r="AH576" s="19">
        <f t="shared" si="42"/>
        <v>0</v>
      </c>
      <c r="AI576" s="19">
        <f t="shared" si="43"/>
        <v>0</v>
      </c>
      <c r="AJ576" s="19">
        <f t="shared" si="44"/>
        <v>0</v>
      </c>
    </row>
    <row r="577" spans="33:36" hidden="1">
      <c r="AG577" s="18">
        <f t="shared" si="41"/>
        <v>0</v>
      </c>
      <c r="AH577" s="19">
        <f t="shared" si="42"/>
        <v>0</v>
      </c>
      <c r="AI577" s="19">
        <f t="shared" si="43"/>
        <v>0</v>
      </c>
      <c r="AJ577" s="19">
        <f t="shared" si="44"/>
        <v>0</v>
      </c>
    </row>
    <row r="578" spans="33:36" hidden="1">
      <c r="AG578" s="18">
        <f t="shared" si="41"/>
        <v>0</v>
      </c>
      <c r="AH578" s="19">
        <f t="shared" si="42"/>
        <v>0</v>
      </c>
      <c r="AI578" s="19">
        <f t="shared" si="43"/>
        <v>0</v>
      </c>
      <c r="AJ578" s="19">
        <f t="shared" si="44"/>
        <v>0</v>
      </c>
    </row>
    <row r="579" spans="33:36" hidden="1">
      <c r="AG579" s="18">
        <f t="shared" si="41"/>
        <v>0</v>
      </c>
      <c r="AH579" s="19">
        <f t="shared" si="42"/>
        <v>0</v>
      </c>
      <c r="AI579" s="19">
        <f t="shared" si="43"/>
        <v>0</v>
      </c>
      <c r="AJ579" s="19">
        <f t="shared" si="44"/>
        <v>0</v>
      </c>
    </row>
    <row r="580" spans="33:36" hidden="1">
      <c r="AG580" s="18">
        <f t="shared" si="41"/>
        <v>0</v>
      </c>
      <c r="AH580" s="19">
        <f t="shared" si="42"/>
        <v>0</v>
      </c>
      <c r="AI580" s="19">
        <f t="shared" si="43"/>
        <v>0</v>
      </c>
      <c r="AJ580" s="19">
        <f t="shared" si="44"/>
        <v>0</v>
      </c>
    </row>
    <row r="581" spans="33:36" hidden="1">
      <c r="AG581" s="18">
        <f t="shared" si="41"/>
        <v>0</v>
      </c>
      <c r="AH581" s="19">
        <f t="shared" si="42"/>
        <v>0</v>
      </c>
      <c r="AI581" s="19">
        <f t="shared" si="43"/>
        <v>0</v>
      </c>
      <c r="AJ581" s="19">
        <f t="shared" si="44"/>
        <v>0</v>
      </c>
    </row>
    <row r="582" spans="33:36" hidden="1">
      <c r="AG582" s="18">
        <f t="shared" si="41"/>
        <v>0</v>
      </c>
      <c r="AH582" s="19">
        <f t="shared" si="42"/>
        <v>0</v>
      </c>
      <c r="AI582" s="19">
        <f t="shared" si="43"/>
        <v>0</v>
      </c>
      <c r="AJ582" s="19">
        <f t="shared" si="44"/>
        <v>0</v>
      </c>
    </row>
    <row r="583" spans="33:36" hidden="1">
      <c r="AG583" s="18">
        <f t="shared" si="41"/>
        <v>0</v>
      </c>
      <c r="AH583" s="19">
        <f t="shared" si="42"/>
        <v>0</v>
      </c>
      <c r="AI583" s="19">
        <f t="shared" si="43"/>
        <v>0</v>
      </c>
      <c r="AJ583" s="19">
        <f t="shared" si="44"/>
        <v>0</v>
      </c>
    </row>
    <row r="584" spans="33:36" hidden="1">
      <c r="AG584" s="18">
        <f t="shared" si="41"/>
        <v>0</v>
      </c>
      <c r="AH584" s="19">
        <f t="shared" si="42"/>
        <v>0</v>
      </c>
      <c r="AI584" s="19">
        <f t="shared" si="43"/>
        <v>0</v>
      </c>
      <c r="AJ584" s="19">
        <f t="shared" si="44"/>
        <v>0</v>
      </c>
    </row>
    <row r="585" spans="33:36" hidden="1">
      <c r="AG585" s="18">
        <f t="shared" si="41"/>
        <v>0</v>
      </c>
      <c r="AH585" s="19">
        <f t="shared" si="42"/>
        <v>0</v>
      </c>
      <c r="AI585" s="19">
        <f t="shared" si="43"/>
        <v>0</v>
      </c>
      <c r="AJ585" s="19">
        <f t="shared" si="44"/>
        <v>0</v>
      </c>
    </row>
    <row r="586" spans="33:36" hidden="1">
      <c r="AG586" s="18">
        <f t="shared" si="41"/>
        <v>0</v>
      </c>
      <c r="AH586" s="19">
        <f t="shared" si="42"/>
        <v>0</v>
      </c>
      <c r="AI586" s="19">
        <f t="shared" si="43"/>
        <v>0</v>
      </c>
      <c r="AJ586" s="19">
        <f t="shared" si="44"/>
        <v>0</v>
      </c>
    </row>
    <row r="587" spans="33:36" hidden="1">
      <c r="AG587" s="18">
        <f t="shared" si="41"/>
        <v>0</v>
      </c>
      <c r="AH587" s="19">
        <f t="shared" si="42"/>
        <v>0</v>
      </c>
      <c r="AI587" s="19">
        <f t="shared" si="43"/>
        <v>0</v>
      </c>
      <c r="AJ587" s="19">
        <f t="shared" si="44"/>
        <v>0</v>
      </c>
    </row>
    <row r="588" spans="33:36" hidden="1">
      <c r="AG588" s="18">
        <f t="shared" si="41"/>
        <v>0</v>
      </c>
      <c r="AH588" s="19">
        <f t="shared" si="42"/>
        <v>0</v>
      </c>
      <c r="AI588" s="19">
        <f t="shared" si="43"/>
        <v>0</v>
      </c>
      <c r="AJ588" s="19">
        <f t="shared" si="44"/>
        <v>0</v>
      </c>
    </row>
    <row r="589" spans="33:36" hidden="1">
      <c r="AG589" s="18">
        <f t="shared" si="41"/>
        <v>0</v>
      </c>
      <c r="AH589" s="19">
        <f t="shared" si="42"/>
        <v>0</v>
      </c>
      <c r="AI589" s="19">
        <f t="shared" si="43"/>
        <v>0</v>
      </c>
      <c r="AJ589" s="19">
        <f t="shared" si="44"/>
        <v>0</v>
      </c>
    </row>
    <row r="590" spans="33:36" hidden="1">
      <c r="AG590" s="18">
        <f t="shared" si="41"/>
        <v>0</v>
      </c>
      <c r="AH590" s="19">
        <f t="shared" si="42"/>
        <v>0</v>
      </c>
      <c r="AI590" s="19">
        <f t="shared" si="43"/>
        <v>0</v>
      </c>
      <c r="AJ590" s="19">
        <f t="shared" si="44"/>
        <v>0</v>
      </c>
    </row>
    <row r="591" spans="33:36" hidden="1">
      <c r="AG591" s="18">
        <f t="shared" si="41"/>
        <v>0</v>
      </c>
      <c r="AH591" s="19">
        <f t="shared" si="42"/>
        <v>0</v>
      </c>
      <c r="AI591" s="19">
        <f t="shared" si="43"/>
        <v>0</v>
      </c>
      <c r="AJ591" s="19">
        <f t="shared" si="44"/>
        <v>0</v>
      </c>
    </row>
    <row r="592" spans="33:36" hidden="1">
      <c r="AG592" s="18">
        <f t="shared" si="41"/>
        <v>0</v>
      </c>
      <c r="AH592" s="19">
        <f t="shared" si="42"/>
        <v>0</v>
      </c>
      <c r="AI592" s="19">
        <f t="shared" si="43"/>
        <v>0</v>
      </c>
      <c r="AJ592" s="19">
        <f t="shared" si="44"/>
        <v>0</v>
      </c>
    </row>
    <row r="593" spans="33:36" hidden="1">
      <c r="AG593" s="18">
        <f t="shared" si="41"/>
        <v>0</v>
      </c>
      <c r="AH593" s="19">
        <f t="shared" si="42"/>
        <v>0</v>
      </c>
      <c r="AI593" s="19">
        <f t="shared" si="43"/>
        <v>0</v>
      </c>
      <c r="AJ593" s="19">
        <f t="shared" si="44"/>
        <v>0</v>
      </c>
    </row>
    <row r="594" spans="33:36" hidden="1">
      <c r="AG594" s="18">
        <f t="shared" si="41"/>
        <v>0</v>
      </c>
      <c r="AH594" s="19">
        <f t="shared" si="42"/>
        <v>0</v>
      </c>
      <c r="AI594" s="19">
        <f t="shared" si="43"/>
        <v>0</v>
      </c>
      <c r="AJ594" s="19">
        <f t="shared" si="44"/>
        <v>0</v>
      </c>
    </row>
    <row r="595" spans="33:36" hidden="1">
      <c r="AG595" s="18">
        <f t="shared" si="41"/>
        <v>0</v>
      </c>
      <c r="AH595" s="19">
        <f t="shared" si="42"/>
        <v>0</v>
      </c>
      <c r="AI595" s="19">
        <f t="shared" si="43"/>
        <v>0</v>
      </c>
      <c r="AJ595" s="19">
        <f t="shared" si="44"/>
        <v>0</v>
      </c>
    </row>
    <row r="596" spans="33:36" hidden="1">
      <c r="AG596" s="18">
        <f t="shared" ref="AG596:AG659" si="45">I596</f>
        <v>0</v>
      </c>
      <c r="AH596" s="19">
        <f t="shared" ref="AH596:AH659" si="46">J596</f>
        <v>0</v>
      </c>
      <c r="AI596" s="19">
        <f t="shared" ref="AI596:AI659" si="47">K596</f>
        <v>0</v>
      </c>
      <c r="AJ596" s="19">
        <f t="shared" ref="AJ596:AJ659" si="48">L596</f>
        <v>0</v>
      </c>
    </row>
    <row r="597" spans="33:36" hidden="1">
      <c r="AG597" s="18">
        <f t="shared" si="45"/>
        <v>0</v>
      </c>
      <c r="AH597" s="19">
        <f t="shared" si="46"/>
        <v>0</v>
      </c>
      <c r="AI597" s="19">
        <f t="shared" si="47"/>
        <v>0</v>
      </c>
      <c r="AJ597" s="19">
        <f t="shared" si="48"/>
        <v>0</v>
      </c>
    </row>
    <row r="598" spans="33:36" hidden="1">
      <c r="AG598" s="18">
        <f t="shared" si="45"/>
        <v>0</v>
      </c>
      <c r="AH598" s="19">
        <f t="shared" si="46"/>
        <v>0</v>
      </c>
      <c r="AI598" s="19">
        <f t="shared" si="47"/>
        <v>0</v>
      </c>
      <c r="AJ598" s="19">
        <f t="shared" si="48"/>
        <v>0</v>
      </c>
    </row>
    <row r="599" spans="33:36" hidden="1">
      <c r="AG599" s="18">
        <f t="shared" si="45"/>
        <v>0</v>
      </c>
      <c r="AH599" s="19">
        <f t="shared" si="46"/>
        <v>0</v>
      </c>
      <c r="AI599" s="19">
        <f t="shared" si="47"/>
        <v>0</v>
      </c>
      <c r="AJ599" s="19">
        <f t="shared" si="48"/>
        <v>0</v>
      </c>
    </row>
    <row r="600" spans="33:36" hidden="1">
      <c r="AG600" s="18">
        <f t="shared" si="45"/>
        <v>0</v>
      </c>
      <c r="AH600" s="19">
        <f t="shared" si="46"/>
        <v>0</v>
      </c>
      <c r="AI600" s="19">
        <f t="shared" si="47"/>
        <v>0</v>
      </c>
      <c r="AJ600" s="19">
        <f t="shared" si="48"/>
        <v>0</v>
      </c>
    </row>
    <row r="601" spans="33:36" hidden="1">
      <c r="AG601" s="18">
        <f t="shared" si="45"/>
        <v>0</v>
      </c>
      <c r="AH601" s="19">
        <f t="shared" si="46"/>
        <v>0</v>
      </c>
      <c r="AI601" s="19">
        <f t="shared" si="47"/>
        <v>0</v>
      </c>
      <c r="AJ601" s="19">
        <f t="shared" si="48"/>
        <v>0</v>
      </c>
    </row>
    <row r="602" spans="33:36" hidden="1">
      <c r="AG602" s="18">
        <f t="shared" si="45"/>
        <v>0</v>
      </c>
      <c r="AH602" s="19">
        <f t="shared" si="46"/>
        <v>0</v>
      </c>
      <c r="AI602" s="19">
        <f t="shared" si="47"/>
        <v>0</v>
      </c>
      <c r="AJ602" s="19">
        <f t="shared" si="48"/>
        <v>0</v>
      </c>
    </row>
    <row r="603" spans="33:36" hidden="1">
      <c r="AG603" s="18">
        <f t="shared" si="45"/>
        <v>0</v>
      </c>
      <c r="AH603" s="19">
        <f t="shared" si="46"/>
        <v>0</v>
      </c>
      <c r="AI603" s="19">
        <f t="shared" si="47"/>
        <v>0</v>
      </c>
      <c r="AJ603" s="19">
        <f t="shared" si="48"/>
        <v>0</v>
      </c>
    </row>
    <row r="604" spans="33:36" hidden="1">
      <c r="AG604" s="18">
        <f t="shared" si="45"/>
        <v>0</v>
      </c>
      <c r="AH604" s="19">
        <f t="shared" si="46"/>
        <v>0</v>
      </c>
      <c r="AI604" s="19">
        <f t="shared" si="47"/>
        <v>0</v>
      </c>
      <c r="AJ604" s="19">
        <f t="shared" si="48"/>
        <v>0</v>
      </c>
    </row>
    <row r="605" spans="33:36" hidden="1">
      <c r="AG605" s="18">
        <f t="shared" si="45"/>
        <v>0</v>
      </c>
      <c r="AH605" s="19">
        <f t="shared" si="46"/>
        <v>0</v>
      </c>
      <c r="AI605" s="19">
        <f t="shared" si="47"/>
        <v>0</v>
      </c>
      <c r="AJ605" s="19">
        <f t="shared" si="48"/>
        <v>0</v>
      </c>
    </row>
    <row r="606" spans="33:36" hidden="1">
      <c r="AG606" s="18">
        <f t="shared" si="45"/>
        <v>0</v>
      </c>
      <c r="AH606" s="19">
        <f t="shared" si="46"/>
        <v>0</v>
      </c>
      <c r="AI606" s="19">
        <f t="shared" si="47"/>
        <v>0</v>
      </c>
      <c r="AJ606" s="19">
        <f t="shared" si="48"/>
        <v>0</v>
      </c>
    </row>
    <row r="607" spans="33:36" hidden="1">
      <c r="AG607" s="18">
        <f t="shared" si="45"/>
        <v>0</v>
      </c>
      <c r="AH607" s="19">
        <f t="shared" si="46"/>
        <v>0</v>
      </c>
      <c r="AI607" s="19">
        <f t="shared" si="47"/>
        <v>0</v>
      </c>
      <c r="AJ607" s="19">
        <f t="shared" si="48"/>
        <v>0</v>
      </c>
    </row>
    <row r="608" spans="33:36" hidden="1">
      <c r="AG608" s="18">
        <f t="shared" si="45"/>
        <v>0</v>
      </c>
      <c r="AH608" s="19">
        <f t="shared" si="46"/>
        <v>0</v>
      </c>
      <c r="AI608" s="19">
        <f t="shared" si="47"/>
        <v>0</v>
      </c>
      <c r="AJ608" s="19">
        <f t="shared" si="48"/>
        <v>0</v>
      </c>
    </row>
    <row r="609" spans="33:36" hidden="1">
      <c r="AG609" s="18">
        <f t="shared" si="45"/>
        <v>0</v>
      </c>
      <c r="AH609" s="19">
        <f t="shared" si="46"/>
        <v>0</v>
      </c>
      <c r="AI609" s="19">
        <f t="shared" si="47"/>
        <v>0</v>
      </c>
      <c r="AJ609" s="19">
        <f t="shared" si="48"/>
        <v>0</v>
      </c>
    </row>
    <row r="610" spans="33:36" hidden="1">
      <c r="AG610" s="18">
        <f t="shared" si="45"/>
        <v>0</v>
      </c>
      <c r="AH610" s="19">
        <f t="shared" si="46"/>
        <v>0</v>
      </c>
      <c r="AI610" s="19">
        <f t="shared" si="47"/>
        <v>0</v>
      </c>
      <c r="AJ610" s="19">
        <f t="shared" si="48"/>
        <v>0</v>
      </c>
    </row>
    <row r="611" spans="33:36" hidden="1">
      <c r="AG611" s="18">
        <f t="shared" si="45"/>
        <v>0</v>
      </c>
      <c r="AH611" s="19">
        <f t="shared" si="46"/>
        <v>0</v>
      </c>
      <c r="AI611" s="19">
        <f t="shared" si="47"/>
        <v>0</v>
      </c>
      <c r="AJ611" s="19">
        <f t="shared" si="48"/>
        <v>0</v>
      </c>
    </row>
    <row r="612" spans="33:36" hidden="1">
      <c r="AG612" s="18">
        <f t="shared" si="45"/>
        <v>0</v>
      </c>
      <c r="AH612" s="19">
        <f t="shared" si="46"/>
        <v>0</v>
      </c>
      <c r="AI612" s="19">
        <f t="shared" si="47"/>
        <v>0</v>
      </c>
      <c r="AJ612" s="19">
        <f t="shared" si="48"/>
        <v>0</v>
      </c>
    </row>
    <row r="613" spans="33:36" hidden="1">
      <c r="AG613" s="18">
        <f t="shared" si="45"/>
        <v>0</v>
      </c>
      <c r="AH613" s="19">
        <f t="shared" si="46"/>
        <v>0</v>
      </c>
      <c r="AI613" s="19">
        <f t="shared" si="47"/>
        <v>0</v>
      </c>
      <c r="AJ613" s="19">
        <f t="shared" si="48"/>
        <v>0</v>
      </c>
    </row>
    <row r="614" spans="33:36" hidden="1">
      <c r="AG614" s="18">
        <f t="shared" si="45"/>
        <v>0</v>
      </c>
      <c r="AH614" s="19">
        <f t="shared" si="46"/>
        <v>0</v>
      </c>
      <c r="AI614" s="19">
        <f t="shared" si="47"/>
        <v>0</v>
      </c>
      <c r="AJ614" s="19">
        <f t="shared" si="48"/>
        <v>0</v>
      </c>
    </row>
    <row r="615" spans="33:36" hidden="1">
      <c r="AG615" s="18">
        <f t="shared" si="45"/>
        <v>0</v>
      </c>
      <c r="AH615" s="19">
        <f t="shared" si="46"/>
        <v>0</v>
      </c>
      <c r="AI615" s="19">
        <f t="shared" si="47"/>
        <v>0</v>
      </c>
      <c r="AJ615" s="19">
        <f t="shared" si="48"/>
        <v>0</v>
      </c>
    </row>
    <row r="616" spans="33:36" hidden="1">
      <c r="AG616" s="18">
        <f t="shared" si="45"/>
        <v>0</v>
      </c>
      <c r="AH616" s="19">
        <f t="shared" si="46"/>
        <v>0</v>
      </c>
      <c r="AI616" s="19">
        <f t="shared" si="47"/>
        <v>0</v>
      </c>
      <c r="AJ616" s="19">
        <f t="shared" si="48"/>
        <v>0</v>
      </c>
    </row>
    <row r="617" spans="33:36" hidden="1">
      <c r="AG617" s="18">
        <f t="shared" si="45"/>
        <v>0</v>
      </c>
      <c r="AH617" s="19">
        <f t="shared" si="46"/>
        <v>0</v>
      </c>
      <c r="AI617" s="19">
        <f t="shared" si="47"/>
        <v>0</v>
      </c>
      <c r="AJ617" s="19">
        <f t="shared" si="48"/>
        <v>0</v>
      </c>
    </row>
    <row r="618" spans="33:36" hidden="1">
      <c r="AG618" s="18">
        <f t="shared" si="45"/>
        <v>0</v>
      </c>
      <c r="AH618" s="19">
        <f t="shared" si="46"/>
        <v>0</v>
      </c>
      <c r="AI618" s="19">
        <f t="shared" si="47"/>
        <v>0</v>
      </c>
      <c r="AJ618" s="19">
        <f t="shared" si="48"/>
        <v>0</v>
      </c>
    </row>
    <row r="619" spans="33:36" hidden="1">
      <c r="AG619" s="18">
        <f t="shared" si="45"/>
        <v>0</v>
      </c>
      <c r="AH619" s="19">
        <f t="shared" si="46"/>
        <v>0</v>
      </c>
      <c r="AI619" s="19">
        <f t="shared" si="47"/>
        <v>0</v>
      </c>
      <c r="AJ619" s="19">
        <f t="shared" si="48"/>
        <v>0</v>
      </c>
    </row>
    <row r="620" spans="33:36" hidden="1">
      <c r="AG620" s="18">
        <f t="shared" si="45"/>
        <v>0</v>
      </c>
      <c r="AH620" s="19">
        <f t="shared" si="46"/>
        <v>0</v>
      </c>
      <c r="AI620" s="19">
        <f t="shared" si="47"/>
        <v>0</v>
      </c>
      <c r="AJ620" s="19">
        <f t="shared" si="48"/>
        <v>0</v>
      </c>
    </row>
    <row r="621" spans="33:36" hidden="1">
      <c r="AG621" s="18">
        <f t="shared" si="45"/>
        <v>0</v>
      </c>
      <c r="AH621" s="19">
        <f t="shared" si="46"/>
        <v>0</v>
      </c>
      <c r="AI621" s="19">
        <f t="shared" si="47"/>
        <v>0</v>
      </c>
      <c r="AJ621" s="19">
        <f t="shared" si="48"/>
        <v>0</v>
      </c>
    </row>
    <row r="622" spans="33:36" hidden="1">
      <c r="AG622" s="18">
        <f t="shared" si="45"/>
        <v>0</v>
      </c>
      <c r="AH622" s="19">
        <f t="shared" si="46"/>
        <v>0</v>
      </c>
      <c r="AI622" s="19">
        <f t="shared" si="47"/>
        <v>0</v>
      </c>
      <c r="AJ622" s="19">
        <f t="shared" si="48"/>
        <v>0</v>
      </c>
    </row>
    <row r="623" spans="33:36" hidden="1">
      <c r="AG623" s="18">
        <f t="shared" si="45"/>
        <v>0</v>
      </c>
      <c r="AH623" s="19">
        <f t="shared" si="46"/>
        <v>0</v>
      </c>
      <c r="AI623" s="19">
        <f t="shared" si="47"/>
        <v>0</v>
      </c>
      <c r="AJ623" s="19">
        <f t="shared" si="48"/>
        <v>0</v>
      </c>
    </row>
    <row r="624" spans="33:36" hidden="1">
      <c r="AG624" s="18">
        <f t="shared" si="45"/>
        <v>0</v>
      </c>
      <c r="AH624" s="19">
        <f t="shared" si="46"/>
        <v>0</v>
      </c>
      <c r="AI624" s="19">
        <f t="shared" si="47"/>
        <v>0</v>
      </c>
      <c r="AJ624" s="19">
        <f t="shared" si="48"/>
        <v>0</v>
      </c>
    </row>
    <row r="625" spans="33:36" hidden="1">
      <c r="AG625" s="18">
        <f t="shared" si="45"/>
        <v>0</v>
      </c>
      <c r="AH625" s="19">
        <f t="shared" si="46"/>
        <v>0</v>
      </c>
      <c r="AI625" s="19">
        <f t="shared" si="47"/>
        <v>0</v>
      </c>
      <c r="AJ625" s="19">
        <f t="shared" si="48"/>
        <v>0</v>
      </c>
    </row>
    <row r="626" spans="33:36" hidden="1">
      <c r="AG626" s="18">
        <f t="shared" si="45"/>
        <v>0</v>
      </c>
      <c r="AH626" s="19">
        <f t="shared" si="46"/>
        <v>0</v>
      </c>
      <c r="AI626" s="19">
        <f t="shared" si="47"/>
        <v>0</v>
      </c>
      <c r="AJ626" s="19">
        <f t="shared" si="48"/>
        <v>0</v>
      </c>
    </row>
    <row r="627" spans="33:36" hidden="1">
      <c r="AG627" s="18">
        <f t="shared" si="45"/>
        <v>0</v>
      </c>
      <c r="AH627" s="19">
        <f t="shared" si="46"/>
        <v>0</v>
      </c>
      <c r="AI627" s="19">
        <f t="shared" si="47"/>
        <v>0</v>
      </c>
      <c r="AJ627" s="19">
        <f t="shared" si="48"/>
        <v>0</v>
      </c>
    </row>
    <row r="628" spans="33:36" hidden="1">
      <c r="AG628" s="18">
        <f t="shared" si="45"/>
        <v>0</v>
      </c>
      <c r="AH628" s="19">
        <f t="shared" si="46"/>
        <v>0</v>
      </c>
      <c r="AI628" s="19">
        <f t="shared" si="47"/>
        <v>0</v>
      </c>
      <c r="AJ628" s="19">
        <f t="shared" si="48"/>
        <v>0</v>
      </c>
    </row>
    <row r="629" spans="33:36" hidden="1">
      <c r="AG629" s="18">
        <f t="shared" si="45"/>
        <v>0</v>
      </c>
      <c r="AH629" s="19">
        <f t="shared" si="46"/>
        <v>0</v>
      </c>
      <c r="AI629" s="19">
        <f t="shared" si="47"/>
        <v>0</v>
      </c>
      <c r="AJ629" s="19">
        <f t="shared" si="48"/>
        <v>0</v>
      </c>
    </row>
    <row r="630" spans="33:36" hidden="1">
      <c r="AG630" s="18">
        <f t="shared" si="45"/>
        <v>0</v>
      </c>
      <c r="AH630" s="19">
        <f t="shared" si="46"/>
        <v>0</v>
      </c>
      <c r="AI630" s="19">
        <f t="shared" si="47"/>
        <v>0</v>
      </c>
      <c r="AJ630" s="19">
        <f t="shared" si="48"/>
        <v>0</v>
      </c>
    </row>
    <row r="631" spans="33:36" hidden="1">
      <c r="AG631" s="18">
        <f t="shared" si="45"/>
        <v>0</v>
      </c>
      <c r="AH631" s="19">
        <f t="shared" si="46"/>
        <v>0</v>
      </c>
      <c r="AI631" s="19">
        <f t="shared" si="47"/>
        <v>0</v>
      </c>
      <c r="AJ631" s="19">
        <f t="shared" si="48"/>
        <v>0</v>
      </c>
    </row>
    <row r="632" spans="33:36" hidden="1">
      <c r="AG632" s="18">
        <f t="shared" si="45"/>
        <v>0</v>
      </c>
      <c r="AH632" s="19">
        <f t="shared" si="46"/>
        <v>0</v>
      </c>
      <c r="AI632" s="19">
        <f t="shared" si="47"/>
        <v>0</v>
      </c>
      <c r="AJ632" s="19">
        <f t="shared" si="48"/>
        <v>0</v>
      </c>
    </row>
    <row r="633" spans="33:36" hidden="1">
      <c r="AG633" s="18">
        <f t="shared" si="45"/>
        <v>0</v>
      </c>
      <c r="AH633" s="19">
        <f t="shared" si="46"/>
        <v>0</v>
      </c>
      <c r="AI633" s="19">
        <f t="shared" si="47"/>
        <v>0</v>
      </c>
      <c r="AJ633" s="19">
        <f t="shared" si="48"/>
        <v>0</v>
      </c>
    </row>
    <row r="634" spans="33:36" hidden="1">
      <c r="AG634" s="18">
        <f t="shared" si="45"/>
        <v>0</v>
      </c>
      <c r="AH634" s="19">
        <f t="shared" si="46"/>
        <v>0</v>
      </c>
      <c r="AI634" s="19">
        <f t="shared" si="47"/>
        <v>0</v>
      </c>
      <c r="AJ634" s="19">
        <f t="shared" si="48"/>
        <v>0</v>
      </c>
    </row>
    <row r="635" spans="33:36" hidden="1">
      <c r="AG635" s="18">
        <f t="shared" si="45"/>
        <v>0</v>
      </c>
      <c r="AH635" s="19">
        <f t="shared" si="46"/>
        <v>0</v>
      </c>
      <c r="AI635" s="19">
        <f t="shared" si="47"/>
        <v>0</v>
      </c>
      <c r="AJ635" s="19">
        <f t="shared" si="48"/>
        <v>0</v>
      </c>
    </row>
    <row r="636" spans="33:36" hidden="1">
      <c r="AG636" s="18">
        <f t="shared" si="45"/>
        <v>0</v>
      </c>
      <c r="AH636" s="19">
        <f t="shared" si="46"/>
        <v>0</v>
      </c>
      <c r="AI636" s="19">
        <f t="shared" si="47"/>
        <v>0</v>
      </c>
      <c r="AJ636" s="19">
        <f t="shared" si="48"/>
        <v>0</v>
      </c>
    </row>
    <row r="637" spans="33:36" hidden="1">
      <c r="AG637" s="18">
        <f t="shared" si="45"/>
        <v>0</v>
      </c>
      <c r="AH637" s="19">
        <f t="shared" si="46"/>
        <v>0</v>
      </c>
      <c r="AI637" s="19">
        <f t="shared" si="47"/>
        <v>0</v>
      </c>
      <c r="AJ637" s="19">
        <f t="shared" si="48"/>
        <v>0</v>
      </c>
    </row>
    <row r="638" spans="33:36" hidden="1">
      <c r="AG638" s="18">
        <f t="shared" si="45"/>
        <v>0</v>
      </c>
      <c r="AH638" s="19">
        <f t="shared" si="46"/>
        <v>0</v>
      </c>
      <c r="AI638" s="19">
        <f t="shared" si="47"/>
        <v>0</v>
      </c>
      <c r="AJ638" s="19">
        <f t="shared" si="48"/>
        <v>0</v>
      </c>
    </row>
    <row r="639" spans="33:36" hidden="1">
      <c r="AG639" s="18">
        <f t="shared" si="45"/>
        <v>0</v>
      </c>
      <c r="AH639" s="19">
        <f t="shared" si="46"/>
        <v>0</v>
      </c>
      <c r="AI639" s="19">
        <f t="shared" si="47"/>
        <v>0</v>
      </c>
      <c r="AJ639" s="19">
        <f t="shared" si="48"/>
        <v>0</v>
      </c>
    </row>
    <row r="640" spans="33:36" hidden="1">
      <c r="AG640" s="18">
        <f t="shared" si="45"/>
        <v>0</v>
      </c>
      <c r="AH640" s="19">
        <f t="shared" si="46"/>
        <v>0</v>
      </c>
      <c r="AI640" s="19">
        <f t="shared" si="47"/>
        <v>0</v>
      </c>
      <c r="AJ640" s="19">
        <f t="shared" si="48"/>
        <v>0</v>
      </c>
    </row>
    <row r="641" spans="33:36" hidden="1">
      <c r="AG641" s="18">
        <f t="shared" si="45"/>
        <v>0</v>
      </c>
      <c r="AH641" s="19">
        <f t="shared" si="46"/>
        <v>0</v>
      </c>
      <c r="AI641" s="19">
        <f t="shared" si="47"/>
        <v>0</v>
      </c>
      <c r="AJ641" s="19">
        <f t="shared" si="48"/>
        <v>0</v>
      </c>
    </row>
    <row r="642" spans="33:36" hidden="1">
      <c r="AG642" s="18">
        <f t="shared" si="45"/>
        <v>0</v>
      </c>
      <c r="AH642" s="19">
        <f t="shared" si="46"/>
        <v>0</v>
      </c>
      <c r="AI642" s="19">
        <f t="shared" si="47"/>
        <v>0</v>
      </c>
      <c r="AJ642" s="19">
        <f t="shared" si="48"/>
        <v>0</v>
      </c>
    </row>
    <row r="643" spans="33:36" hidden="1">
      <c r="AG643" s="18">
        <f t="shared" si="45"/>
        <v>0</v>
      </c>
      <c r="AH643" s="19">
        <f t="shared" si="46"/>
        <v>0</v>
      </c>
      <c r="AI643" s="19">
        <f t="shared" si="47"/>
        <v>0</v>
      </c>
      <c r="AJ643" s="19">
        <f t="shared" si="48"/>
        <v>0</v>
      </c>
    </row>
    <row r="644" spans="33:36" hidden="1">
      <c r="AG644" s="18">
        <f t="shared" si="45"/>
        <v>0</v>
      </c>
      <c r="AH644" s="19">
        <f t="shared" si="46"/>
        <v>0</v>
      </c>
      <c r="AI644" s="19">
        <f t="shared" si="47"/>
        <v>0</v>
      </c>
      <c r="AJ644" s="19">
        <f t="shared" si="48"/>
        <v>0</v>
      </c>
    </row>
    <row r="645" spans="33:36" hidden="1">
      <c r="AG645" s="18">
        <f t="shared" si="45"/>
        <v>0</v>
      </c>
      <c r="AH645" s="19">
        <f t="shared" si="46"/>
        <v>0</v>
      </c>
      <c r="AI645" s="19">
        <f t="shared" si="47"/>
        <v>0</v>
      </c>
      <c r="AJ645" s="19">
        <f t="shared" si="48"/>
        <v>0</v>
      </c>
    </row>
    <row r="646" spans="33:36" hidden="1">
      <c r="AG646" s="18">
        <f t="shared" si="45"/>
        <v>0</v>
      </c>
      <c r="AH646" s="19">
        <f t="shared" si="46"/>
        <v>0</v>
      </c>
      <c r="AI646" s="19">
        <f t="shared" si="47"/>
        <v>0</v>
      </c>
      <c r="AJ646" s="19">
        <f t="shared" si="48"/>
        <v>0</v>
      </c>
    </row>
    <row r="647" spans="33:36" hidden="1">
      <c r="AG647" s="18">
        <f t="shared" si="45"/>
        <v>0</v>
      </c>
      <c r="AH647" s="19">
        <f t="shared" si="46"/>
        <v>0</v>
      </c>
      <c r="AI647" s="19">
        <f t="shared" si="47"/>
        <v>0</v>
      </c>
      <c r="AJ647" s="19">
        <f t="shared" si="48"/>
        <v>0</v>
      </c>
    </row>
    <row r="648" spans="33:36" hidden="1">
      <c r="AG648" s="18">
        <f t="shared" si="45"/>
        <v>0</v>
      </c>
      <c r="AH648" s="19">
        <f t="shared" si="46"/>
        <v>0</v>
      </c>
      <c r="AI648" s="19">
        <f t="shared" si="47"/>
        <v>0</v>
      </c>
      <c r="AJ648" s="19">
        <f t="shared" si="48"/>
        <v>0</v>
      </c>
    </row>
    <row r="649" spans="33:36" hidden="1">
      <c r="AG649" s="18">
        <f t="shared" si="45"/>
        <v>0</v>
      </c>
      <c r="AH649" s="19">
        <f t="shared" si="46"/>
        <v>0</v>
      </c>
      <c r="AI649" s="19">
        <f t="shared" si="47"/>
        <v>0</v>
      </c>
      <c r="AJ649" s="19">
        <f t="shared" si="48"/>
        <v>0</v>
      </c>
    </row>
    <row r="650" spans="33:36" hidden="1">
      <c r="AG650" s="18">
        <f t="shared" si="45"/>
        <v>0</v>
      </c>
      <c r="AH650" s="19">
        <f t="shared" si="46"/>
        <v>0</v>
      </c>
      <c r="AI650" s="19">
        <f t="shared" si="47"/>
        <v>0</v>
      </c>
      <c r="AJ650" s="19">
        <f t="shared" si="48"/>
        <v>0</v>
      </c>
    </row>
    <row r="651" spans="33:36" hidden="1">
      <c r="AG651" s="18">
        <f t="shared" si="45"/>
        <v>0</v>
      </c>
      <c r="AH651" s="19">
        <f t="shared" si="46"/>
        <v>0</v>
      </c>
      <c r="AI651" s="19">
        <f t="shared" si="47"/>
        <v>0</v>
      </c>
      <c r="AJ651" s="19">
        <f t="shared" si="48"/>
        <v>0</v>
      </c>
    </row>
    <row r="652" spans="33:36" hidden="1">
      <c r="AG652" s="18">
        <f t="shared" si="45"/>
        <v>0</v>
      </c>
      <c r="AH652" s="19">
        <f t="shared" si="46"/>
        <v>0</v>
      </c>
      <c r="AI652" s="19">
        <f t="shared" si="47"/>
        <v>0</v>
      </c>
      <c r="AJ652" s="19">
        <f t="shared" si="48"/>
        <v>0</v>
      </c>
    </row>
    <row r="653" spans="33:36" hidden="1">
      <c r="AG653" s="18">
        <f t="shared" si="45"/>
        <v>0</v>
      </c>
      <c r="AH653" s="19">
        <f t="shared" si="46"/>
        <v>0</v>
      </c>
      <c r="AI653" s="19">
        <f t="shared" si="47"/>
        <v>0</v>
      </c>
      <c r="AJ653" s="19">
        <f t="shared" si="48"/>
        <v>0</v>
      </c>
    </row>
    <row r="654" spans="33:36" hidden="1">
      <c r="AG654" s="18">
        <f t="shared" si="45"/>
        <v>0</v>
      </c>
      <c r="AH654" s="19">
        <f t="shared" si="46"/>
        <v>0</v>
      </c>
      <c r="AI654" s="19">
        <f t="shared" si="47"/>
        <v>0</v>
      </c>
      <c r="AJ654" s="19">
        <f t="shared" si="48"/>
        <v>0</v>
      </c>
    </row>
    <row r="655" spans="33:36" hidden="1">
      <c r="AG655" s="18">
        <f t="shared" si="45"/>
        <v>0</v>
      </c>
      <c r="AH655" s="19">
        <f t="shared" si="46"/>
        <v>0</v>
      </c>
      <c r="AI655" s="19">
        <f t="shared" si="47"/>
        <v>0</v>
      </c>
      <c r="AJ655" s="19">
        <f t="shared" si="48"/>
        <v>0</v>
      </c>
    </row>
    <row r="656" spans="33:36" hidden="1">
      <c r="AG656" s="18">
        <f t="shared" si="45"/>
        <v>0</v>
      </c>
      <c r="AH656" s="19">
        <f t="shared" si="46"/>
        <v>0</v>
      </c>
      <c r="AI656" s="19">
        <f t="shared" si="47"/>
        <v>0</v>
      </c>
      <c r="AJ656" s="19">
        <f t="shared" si="48"/>
        <v>0</v>
      </c>
    </row>
    <row r="657" spans="33:36" hidden="1">
      <c r="AG657" s="18">
        <f t="shared" si="45"/>
        <v>0</v>
      </c>
      <c r="AH657" s="19">
        <f t="shared" si="46"/>
        <v>0</v>
      </c>
      <c r="AI657" s="19">
        <f t="shared" si="47"/>
        <v>0</v>
      </c>
      <c r="AJ657" s="19">
        <f t="shared" si="48"/>
        <v>0</v>
      </c>
    </row>
    <row r="658" spans="33:36" hidden="1">
      <c r="AG658" s="18">
        <f t="shared" si="45"/>
        <v>0</v>
      </c>
      <c r="AH658" s="19">
        <f t="shared" si="46"/>
        <v>0</v>
      </c>
      <c r="AI658" s="19">
        <f t="shared" si="47"/>
        <v>0</v>
      </c>
      <c r="AJ658" s="19">
        <f t="shared" si="48"/>
        <v>0</v>
      </c>
    </row>
    <row r="659" spans="33:36" hidden="1">
      <c r="AG659" s="18">
        <f t="shared" si="45"/>
        <v>0</v>
      </c>
      <c r="AH659" s="19">
        <f t="shared" si="46"/>
        <v>0</v>
      </c>
      <c r="AI659" s="19">
        <f t="shared" si="47"/>
        <v>0</v>
      </c>
      <c r="AJ659" s="19">
        <f t="shared" si="48"/>
        <v>0</v>
      </c>
    </row>
    <row r="660" spans="33:36" hidden="1">
      <c r="AG660" s="18">
        <f t="shared" ref="AG660:AG723" si="49">I660</f>
        <v>0</v>
      </c>
      <c r="AH660" s="19">
        <f t="shared" ref="AH660:AH723" si="50">J660</f>
        <v>0</v>
      </c>
      <c r="AI660" s="19">
        <f t="shared" ref="AI660:AI723" si="51">K660</f>
        <v>0</v>
      </c>
      <c r="AJ660" s="19">
        <f t="shared" ref="AJ660:AJ723" si="52">L660</f>
        <v>0</v>
      </c>
    </row>
    <row r="661" spans="33:36" hidden="1">
      <c r="AG661" s="18">
        <f t="shared" si="49"/>
        <v>0</v>
      </c>
      <c r="AH661" s="19">
        <f t="shared" si="50"/>
        <v>0</v>
      </c>
      <c r="AI661" s="19">
        <f t="shared" si="51"/>
        <v>0</v>
      </c>
      <c r="AJ661" s="19">
        <f t="shared" si="52"/>
        <v>0</v>
      </c>
    </row>
    <row r="662" spans="33:36" hidden="1">
      <c r="AG662" s="18">
        <f t="shared" si="49"/>
        <v>0</v>
      </c>
      <c r="AH662" s="19">
        <f t="shared" si="50"/>
        <v>0</v>
      </c>
      <c r="AI662" s="19">
        <f t="shared" si="51"/>
        <v>0</v>
      </c>
      <c r="AJ662" s="19">
        <f t="shared" si="52"/>
        <v>0</v>
      </c>
    </row>
    <row r="663" spans="33:36" hidden="1">
      <c r="AG663" s="18">
        <f t="shared" si="49"/>
        <v>0</v>
      </c>
      <c r="AH663" s="19">
        <f t="shared" si="50"/>
        <v>0</v>
      </c>
      <c r="AI663" s="19">
        <f t="shared" si="51"/>
        <v>0</v>
      </c>
      <c r="AJ663" s="19">
        <f t="shared" si="52"/>
        <v>0</v>
      </c>
    </row>
    <row r="664" spans="33:36" hidden="1">
      <c r="AG664" s="18">
        <f t="shared" si="49"/>
        <v>0</v>
      </c>
      <c r="AH664" s="19">
        <f t="shared" si="50"/>
        <v>0</v>
      </c>
      <c r="AI664" s="19">
        <f t="shared" si="51"/>
        <v>0</v>
      </c>
      <c r="AJ664" s="19">
        <f t="shared" si="52"/>
        <v>0</v>
      </c>
    </row>
    <row r="665" spans="33:36" hidden="1">
      <c r="AG665" s="18">
        <f t="shared" si="49"/>
        <v>0</v>
      </c>
      <c r="AH665" s="19">
        <f t="shared" si="50"/>
        <v>0</v>
      </c>
      <c r="AI665" s="19">
        <f t="shared" si="51"/>
        <v>0</v>
      </c>
      <c r="AJ665" s="19">
        <f t="shared" si="52"/>
        <v>0</v>
      </c>
    </row>
    <row r="666" spans="33:36" hidden="1">
      <c r="AG666" s="18">
        <f t="shared" si="49"/>
        <v>0</v>
      </c>
      <c r="AH666" s="19">
        <f t="shared" si="50"/>
        <v>0</v>
      </c>
      <c r="AI666" s="19">
        <f t="shared" si="51"/>
        <v>0</v>
      </c>
      <c r="AJ666" s="19">
        <f t="shared" si="52"/>
        <v>0</v>
      </c>
    </row>
    <row r="667" spans="33:36" hidden="1">
      <c r="AG667" s="18">
        <f t="shared" si="49"/>
        <v>0</v>
      </c>
      <c r="AH667" s="19">
        <f t="shared" si="50"/>
        <v>0</v>
      </c>
      <c r="AI667" s="19">
        <f t="shared" si="51"/>
        <v>0</v>
      </c>
      <c r="AJ667" s="19">
        <f t="shared" si="52"/>
        <v>0</v>
      </c>
    </row>
    <row r="668" spans="33:36" hidden="1">
      <c r="AG668" s="18">
        <f t="shared" si="49"/>
        <v>0</v>
      </c>
      <c r="AH668" s="19">
        <f t="shared" si="50"/>
        <v>0</v>
      </c>
      <c r="AI668" s="19">
        <f t="shared" si="51"/>
        <v>0</v>
      </c>
      <c r="AJ668" s="19">
        <f t="shared" si="52"/>
        <v>0</v>
      </c>
    </row>
    <row r="669" spans="33:36" hidden="1">
      <c r="AG669" s="18">
        <f t="shared" si="49"/>
        <v>0</v>
      </c>
      <c r="AH669" s="19">
        <f t="shared" si="50"/>
        <v>0</v>
      </c>
      <c r="AI669" s="19">
        <f t="shared" si="51"/>
        <v>0</v>
      </c>
      <c r="AJ669" s="19">
        <f t="shared" si="52"/>
        <v>0</v>
      </c>
    </row>
    <row r="670" spans="33:36" hidden="1">
      <c r="AG670" s="18">
        <f t="shared" si="49"/>
        <v>0</v>
      </c>
      <c r="AH670" s="19">
        <f t="shared" si="50"/>
        <v>0</v>
      </c>
      <c r="AI670" s="19">
        <f t="shared" si="51"/>
        <v>0</v>
      </c>
      <c r="AJ670" s="19">
        <f t="shared" si="52"/>
        <v>0</v>
      </c>
    </row>
    <row r="671" spans="33:36" hidden="1">
      <c r="AG671" s="18">
        <f t="shared" si="49"/>
        <v>0</v>
      </c>
      <c r="AH671" s="19">
        <f t="shared" si="50"/>
        <v>0</v>
      </c>
      <c r="AI671" s="19">
        <f t="shared" si="51"/>
        <v>0</v>
      </c>
      <c r="AJ671" s="19">
        <f t="shared" si="52"/>
        <v>0</v>
      </c>
    </row>
    <row r="672" spans="33:36" hidden="1">
      <c r="AG672" s="18">
        <f t="shared" si="49"/>
        <v>0</v>
      </c>
      <c r="AH672" s="19">
        <f t="shared" si="50"/>
        <v>0</v>
      </c>
      <c r="AI672" s="19">
        <f t="shared" si="51"/>
        <v>0</v>
      </c>
      <c r="AJ672" s="19">
        <f t="shared" si="52"/>
        <v>0</v>
      </c>
    </row>
    <row r="673" spans="33:36" hidden="1">
      <c r="AG673" s="18">
        <f t="shared" si="49"/>
        <v>0</v>
      </c>
      <c r="AH673" s="19">
        <f t="shared" si="50"/>
        <v>0</v>
      </c>
      <c r="AI673" s="19">
        <f t="shared" si="51"/>
        <v>0</v>
      </c>
      <c r="AJ673" s="19">
        <f t="shared" si="52"/>
        <v>0</v>
      </c>
    </row>
    <row r="674" spans="33:36" hidden="1">
      <c r="AG674" s="18">
        <f t="shared" si="49"/>
        <v>0</v>
      </c>
      <c r="AH674" s="19">
        <f t="shared" si="50"/>
        <v>0</v>
      </c>
      <c r="AI674" s="19">
        <f t="shared" si="51"/>
        <v>0</v>
      </c>
      <c r="AJ674" s="19">
        <f t="shared" si="52"/>
        <v>0</v>
      </c>
    </row>
    <row r="675" spans="33:36" hidden="1">
      <c r="AG675" s="18">
        <f t="shared" si="49"/>
        <v>0</v>
      </c>
      <c r="AH675" s="19">
        <f t="shared" si="50"/>
        <v>0</v>
      </c>
      <c r="AI675" s="19">
        <f t="shared" si="51"/>
        <v>0</v>
      </c>
      <c r="AJ675" s="19">
        <f t="shared" si="52"/>
        <v>0</v>
      </c>
    </row>
    <row r="676" spans="33:36" hidden="1">
      <c r="AG676" s="18">
        <f t="shared" si="49"/>
        <v>0</v>
      </c>
      <c r="AH676" s="19">
        <f t="shared" si="50"/>
        <v>0</v>
      </c>
      <c r="AI676" s="19">
        <f t="shared" si="51"/>
        <v>0</v>
      </c>
      <c r="AJ676" s="19">
        <f t="shared" si="52"/>
        <v>0</v>
      </c>
    </row>
    <row r="677" spans="33:36" hidden="1">
      <c r="AG677" s="18">
        <f t="shared" si="49"/>
        <v>0</v>
      </c>
      <c r="AH677" s="19">
        <f t="shared" si="50"/>
        <v>0</v>
      </c>
      <c r="AI677" s="19">
        <f t="shared" si="51"/>
        <v>0</v>
      </c>
      <c r="AJ677" s="19">
        <f t="shared" si="52"/>
        <v>0</v>
      </c>
    </row>
    <row r="678" spans="33:36" hidden="1">
      <c r="AG678" s="18">
        <f t="shared" si="49"/>
        <v>0</v>
      </c>
      <c r="AH678" s="19">
        <f t="shared" si="50"/>
        <v>0</v>
      </c>
      <c r="AI678" s="19">
        <f t="shared" si="51"/>
        <v>0</v>
      </c>
      <c r="AJ678" s="19">
        <f t="shared" si="52"/>
        <v>0</v>
      </c>
    </row>
    <row r="679" spans="33:36" hidden="1">
      <c r="AG679" s="18">
        <f t="shared" si="49"/>
        <v>0</v>
      </c>
      <c r="AH679" s="19">
        <f t="shared" si="50"/>
        <v>0</v>
      </c>
      <c r="AI679" s="19">
        <f t="shared" si="51"/>
        <v>0</v>
      </c>
      <c r="AJ679" s="19">
        <f t="shared" si="52"/>
        <v>0</v>
      </c>
    </row>
    <row r="680" spans="33:36" hidden="1">
      <c r="AG680" s="18">
        <f t="shared" si="49"/>
        <v>0</v>
      </c>
      <c r="AH680" s="19">
        <f t="shared" si="50"/>
        <v>0</v>
      </c>
      <c r="AI680" s="19">
        <f t="shared" si="51"/>
        <v>0</v>
      </c>
      <c r="AJ680" s="19">
        <f t="shared" si="52"/>
        <v>0</v>
      </c>
    </row>
    <row r="681" spans="33:36" hidden="1">
      <c r="AG681" s="18">
        <f t="shared" si="49"/>
        <v>0</v>
      </c>
      <c r="AH681" s="19">
        <f t="shared" si="50"/>
        <v>0</v>
      </c>
      <c r="AI681" s="19">
        <f t="shared" si="51"/>
        <v>0</v>
      </c>
      <c r="AJ681" s="19">
        <f t="shared" si="52"/>
        <v>0</v>
      </c>
    </row>
    <row r="682" spans="33:36" hidden="1">
      <c r="AG682" s="18">
        <f t="shared" si="49"/>
        <v>0</v>
      </c>
      <c r="AH682" s="19">
        <f t="shared" si="50"/>
        <v>0</v>
      </c>
      <c r="AI682" s="19">
        <f t="shared" si="51"/>
        <v>0</v>
      </c>
      <c r="AJ682" s="19">
        <f t="shared" si="52"/>
        <v>0</v>
      </c>
    </row>
    <row r="683" spans="33:36" hidden="1">
      <c r="AG683" s="18">
        <f t="shared" si="49"/>
        <v>0</v>
      </c>
      <c r="AH683" s="19">
        <f t="shared" si="50"/>
        <v>0</v>
      </c>
      <c r="AI683" s="19">
        <f t="shared" si="51"/>
        <v>0</v>
      </c>
      <c r="AJ683" s="19">
        <f t="shared" si="52"/>
        <v>0</v>
      </c>
    </row>
    <row r="684" spans="33:36" hidden="1">
      <c r="AG684" s="18">
        <f t="shared" si="49"/>
        <v>0</v>
      </c>
      <c r="AH684" s="19">
        <f t="shared" si="50"/>
        <v>0</v>
      </c>
      <c r="AI684" s="19">
        <f t="shared" si="51"/>
        <v>0</v>
      </c>
      <c r="AJ684" s="19">
        <f t="shared" si="52"/>
        <v>0</v>
      </c>
    </row>
    <row r="685" spans="33:36" hidden="1">
      <c r="AG685" s="18">
        <f t="shared" si="49"/>
        <v>0</v>
      </c>
      <c r="AH685" s="19">
        <f t="shared" si="50"/>
        <v>0</v>
      </c>
      <c r="AI685" s="19">
        <f t="shared" si="51"/>
        <v>0</v>
      </c>
      <c r="AJ685" s="19">
        <f t="shared" si="52"/>
        <v>0</v>
      </c>
    </row>
    <row r="686" spans="33:36" hidden="1">
      <c r="AG686" s="18">
        <f t="shared" si="49"/>
        <v>0</v>
      </c>
      <c r="AH686" s="19">
        <f t="shared" si="50"/>
        <v>0</v>
      </c>
      <c r="AI686" s="19">
        <f t="shared" si="51"/>
        <v>0</v>
      </c>
      <c r="AJ686" s="19">
        <f t="shared" si="52"/>
        <v>0</v>
      </c>
    </row>
    <row r="687" spans="33:36" hidden="1">
      <c r="AG687" s="18">
        <f t="shared" si="49"/>
        <v>0</v>
      </c>
      <c r="AH687" s="19">
        <f t="shared" si="50"/>
        <v>0</v>
      </c>
      <c r="AI687" s="19">
        <f t="shared" si="51"/>
        <v>0</v>
      </c>
      <c r="AJ687" s="19">
        <f t="shared" si="52"/>
        <v>0</v>
      </c>
    </row>
    <row r="688" spans="33:36" hidden="1">
      <c r="AG688" s="18">
        <f t="shared" si="49"/>
        <v>0</v>
      </c>
      <c r="AH688" s="19">
        <f t="shared" si="50"/>
        <v>0</v>
      </c>
      <c r="AI688" s="19">
        <f t="shared" si="51"/>
        <v>0</v>
      </c>
      <c r="AJ688" s="19">
        <f t="shared" si="52"/>
        <v>0</v>
      </c>
    </row>
    <row r="689" spans="33:36" hidden="1">
      <c r="AG689" s="18">
        <f t="shared" si="49"/>
        <v>0</v>
      </c>
      <c r="AH689" s="19">
        <f t="shared" si="50"/>
        <v>0</v>
      </c>
      <c r="AI689" s="19">
        <f t="shared" si="51"/>
        <v>0</v>
      </c>
      <c r="AJ689" s="19">
        <f t="shared" si="52"/>
        <v>0</v>
      </c>
    </row>
    <row r="690" spans="33:36" hidden="1">
      <c r="AG690" s="18">
        <f t="shared" si="49"/>
        <v>0</v>
      </c>
      <c r="AH690" s="19">
        <f t="shared" si="50"/>
        <v>0</v>
      </c>
      <c r="AI690" s="19">
        <f t="shared" si="51"/>
        <v>0</v>
      </c>
      <c r="AJ690" s="19">
        <f t="shared" si="52"/>
        <v>0</v>
      </c>
    </row>
    <row r="691" spans="33:36" hidden="1">
      <c r="AG691" s="18">
        <f t="shared" si="49"/>
        <v>0</v>
      </c>
      <c r="AH691" s="19">
        <f t="shared" si="50"/>
        <v>0</v>
      </c>
      <c r="AI691" s="19">
        <f t="shared" si="51"/>
        <v>0</v>
      </c>
      <c r="AJ691" s="19">
        <f t="shared" si="52"/>
        <v>0</v>
      </c>
    </row>
    <row r="692" spans="33:36" hidden="1">
      <c r="AG692" s="18">
        <f t="shared" si="49"/>
        <v>0</v>
      </c>
      <c r="AH692" s="19">
        <f t="shared" si="50"/>
        <v>0</v>
      </c>
      <c r="AI692" s="19">
        <f t="shared" si="51"/>
        <v>0</v>
      </c>
      <c r="AJ692" s="19">
        <f t="shared" si="52"/>
        <v>0</v>
      </c>
    </row>
    <row r="693" spans="33:36" hidden="1">
      <c r="AG693" s="18">
        <f t="shared" si="49"/>
        <v>0</v>
      </c>
      <c r="AH693" s="19">
        <f t="shared" si="50"/>
        <v>0</v>
      </c>
      <c r="AI693" s="19">
        <f t="shared" si="51"/>
        <v>0</v>
      </c>
      <c r="AJ693" s="19">
        <f t="shared" si="52"/>
        <v>0</v>
      </c>
    </row>
    <row r="694" spans="33:36" hidden="1">
      <c r="AG694" s="18">
        <f t="shared" si="49"/>
        <v>0</v>
      </c>
      <c r="AH694" s="19">
        <f t="shared" si="50"/>
        <v>0</v>
      </c>
      <c r="AI694" s="19">
        <f t="shared" si="51"/>
        <v>0</v>
      </c>
      <c r="AJ694" s="19">
        <f t="shared" si="52"/>
        <v>0</v>
      </c>
    </row>
    <row r="695" spans="33:36" hidden="1">
      <c r="AG695" s="18">
        <f t="shared" si="49"/>
        <v>0</v>
      </c>
      <c r="AH695" s="19">
        <f t="shared" si="50"/>
        <v>0</v>
      </c>
      <c r="AI695" s="19">
        <f t="shared" si="51"/>
        <v>0</v>
      </c>
      <c r="AJ695" s="19">
        <f t="shared" si="52"/>
        <v>0</v>
      </c>
    </row>
    <row r="696" spans="33:36" hidden="1">
      <c r="AG696" s="18">
        <f t="shared" si="49"/>
        <v>0</v>
      </c>
      <c r="AH696" s="19">
        <f t="shared" si="50"/>
        <v>0</v>
      </c>
      <c r="AI696" s="19">
        <f t="shared" si="51"/>
        <v>0</v>
      </c>
      <c r="AJ696" s="19">
        <f t="shared" si="52"/>
        <v>0</v>
      </c>
    </row>
    <row r="697" spans="33:36" hidden="1">
      <c r="AG697" s="18">
        <f t="shared" si="49"/>
        <v>0</v>
      </c>
      <c r="AH697" s="19">
        <f t="shared" si="50"/>
        <v>0</v>
      </c>
      <c r="AI697" s="19">
        <f t="shared" si="51"/>
        <v>0</v>
      </c>
      <c r="AJ697" s="19">
        <f t="shared" si="52"/>
        <v>0</v>
      </c>
    </row>
    <row r="698" spans="33:36" hidden="1">
      <c r="AG698" s="18">
        <f t="shared" si="49"/>
        <v>0</v>
      </c>
      <c r="AH698" s="19">
        <f t="shared" si="50"/>
        <v>0</v>
      </c>
      <c r="AI698" s="19">
        <f t="shared" si="51"/>
        <v>0</v>
      </c>
      <c r="AJ698" s="19">
        <f t="shared" si="52"/>
        <v>0</v>
      </c>
    </row>
    <row r="699" spans="33:36" hidden="1">
      <c r="AG699" s="18">
        <f t="shared" si="49"/>
        <v>0</v>
      </c>
      <c r="AH699" s="19">
        <f t="shared" si="50"/>
        <v>0</v>
      </c>
      <c r="AI699" s="19">
        <f t="shared" si="51"/>
        <v>0</v>
      </c>
      <c r="AJ699" s="19">
        <f t="shared" si="52"/>
        <v>0</v>
      </c>
    </row>
    <row r="700" spans="33:36" hidden="1">
      <c r="AG700" s="18">
        <f t="shared" si="49"/>
        <v>0</v>
      </c>
      <c r="AH700" s="19">
        <f t="shared" si="50"/>
        <v>0</v>
      </c>
      <c r="AI700" s="19">
        <f t="shared" si="51"/>
        <v>0</v>
      </c>
      <c r="AJ700" s="19">
        <f t="shared" si="52"/>
        <v>0</v>
      </c>
    </row>
    <row r="701" spans="33:36" hidden="1">
      <c r="AG701" s="18">
        <f t="shared" si="49"/>
        <v>0</v>
      </c>
      <c r="AH701" s="19">
        <f t="shared" si="50"/>
        <v>0</v>
      </c>
      <c r="AI701" s="19">
        <f t="shared" si="51"/>
        <v>0</v>
      </c>
      <c r="AJ701" s="19">
        <f t="shared" si="52"/>
        <v>0</v>
      </c>
    </row>
    <row r="702" spans="33:36" hidden="1">
      <c r="AG702" s="18">
        <f t="shared" si="49"/>
        <v>0</v>
      </c>
      <c r="AH702" s="19">
        <f t="shared" si="50"/>
        <v>0</v>
      </c>
      <c r="AI702" s="19">
        <f t="shared" si="51"/>
        <v>0</v>
      </c>
      <c r="AJ702" s="19">
        <f t="shared" si="52"/>
        <v>0</v>
      </c>
    </row>
    <row r="703" spans="33:36" hidden="1">
      <c r="AG703" s="18">
        <f t="shared" si="49"/>
        <v>0</v>
      </c>
      <c r="AH703" s="19">
        <f t="shared" si="50"/>
        <v>0</v>
      </c>
      <c r="AI703" s="19">
        <f t="shared" si="51"/>
        <v>0</v>
      </c>
      <c r="AJ703" s="19">
        <f t="shared" si="52"/>
        <v>0</v>
      </c>
    </row>
    <row r="704" spans="33:36" hidden="1">
      <c r="AG704" s="18">
        <f t="shared" si="49"/>
        <v>0</v>
      </c>
      <c r="AH704" s="19">
        <f t="shared" si="50"/>
        <v>0</v>
      </c>
      <c r="AI704" s="19">
        <f t="shared" si="51"/>
        <v>0</v>
      </c>
      <c r="AJ704" s="19">
        <f t="shared" si="52"/>
        <v>0</v>
      </c>
    </row>
    <row r="705" spans="33:36" hidden="1">
      <c r="AG705" s="18">
        <f t="shared" si="49"/>
        <v>0</v>
      </c>
      <c r="AH705" s="19">
        <f t="shared" si="50"/>
        <v>0</v>
      </c>
      <c r="AI705" s="19">
        <f t="shared" si="51"/>
        <v>0</v>
      </c>
      <c r="AJ705" s="19">
        <f t="shared" si="52"/>
        <v>0</v>
      </c>
    </row>
    <row r="706" spans="33:36" hidden="1">
      <c r="AG706" s="18">
        <f t="shared" si="49"/>
        <v>0</v>
      </c>
      <c r="AH706" s="19">
        <f t="shared" si="50"/>
        <v>0</v>
      </c>
      <c r="AI706" s="19">
        <f t="shared" si="51"/>
        <v>0</v>
      </c>
      <c r="AJ706" s="19">
        <f t="shared" si="52"/>
        <v>0</v>
      </c>
    </row>
    <row r="707" spans="33:36" hidden="1">
      <c r="AG707" s="18">
        <f t="shared" si="49"/>
        <v>0</v>
      </c>
      <c r="AH707" s="19">
        <f t="shared" si="50"/>
        <v>0</v>
      </c>
      <c r="AI707" s="19">
        <f t="shared" si="51"/>
        <v>0</v>
      </c>
      <c r="AJ707" s="19">
        <f t="shared" si="52"/>
        <v>0</v>
      </c>
    </row>
    <row r="708" spans="33:36" hidden="1">
      <c r="AG708" s="18">
        <f t="shared" si="49"/>
        <v>0</v>
      </c>
      <c r="AH708" s="19">
        <f t="shared" si="50"/>
        <v>0</v>
      </c>
      <c r="AI708" s="19">
        <f t="shared" si="51"/>
        <v>0</v>
      </c>
      <c r="AJ708" s="19">
        <f t="shared" si="52"/>
        <v>0</v>
      </c>
    </row>
    <row r="709" spans="33:36" hidden="1">
      <c r="AG709" s="18">
        <f t="shared" si="49"/>
        <v>0</v>
      </c>
      <c r="AH709" s="19">
        <f t="shared" si="50"/>
        <v>0</v>
      </c>
      <c r="AI709" s="19">
        <f t="shared" si="51"/>
        <v>0</v>
      </c>
      <c r="AJ709" s="19">
        <f t="shared" si="52"/>
        <v>0</v>
      </c>
    </row>
    <row r="710" spans="33:36" hidden="1">
      <c r="AG710" s="18">
        <f t="shared" si="49"/>
        <v>0</v>
      </c>
      <c r="AH710" s="19">
        <f t="shared" si="50"/>
        <v>0</v>
      </c>
      <c r="AI710" s="19">
        <f t="shared" si="51"/>
        <v>0</v>
      </c>
      <c r="AJ710" s="19">
        <f t="shared" si="52"/>
        <v>0</v>
      </c>
    </row>
    <row r="711" spans="33:36" hidden="1">
      <c r="AG711" s="18">
        <f t="shared" si="49"/>
        <v>0</v>
      </c>
      <c r="AH711" s="19">
        <f t="shared" si="50"/>
        <v>0</v>
      </c>
      <c r="AI711" s="19">
        <f t="shared" si="51"/>
        <v>0</v>
      </c>
      <c r="AJ711" s="19">
        <f t="shared" si="52"/>
        <v>0</v>
      </c>
    </row>
    <row r="712" spans="33:36" hidden="1">
      <c r="AG712" s="18">
        <f t="shared" si="49"/>
        <v>0</v>
      </c>
      <c r="AH712" s="19">
        <f t="shared" si="50"/>
        <v>0</v>
      </c>
      <c r="AI712" s="19">
        <f t="shared" si="51"/>
        <v>0</v>
      </c>
      <c r="AJ712" s="19">
        <f t="shared" si="52"/>
        <v>0</v>
      </c>
    </row>
    <row r="713" spans="33:36" hidden="1">
      <c r="AG713" s="18">
        <f t="shared" si="49"/>
        <v>0</v>
      </c>
      <c r="AH713" s="19">
        <f t="shared" si="50"/>
        <v>0</v>
      </c>
      <c r="AI713" s="19">
        <f t="shared" si="51"/>
        <v>0</v>
      </c>
      <c r="AJ713" s="19">
        <f t="shared" si="52"/>
        <v>0</v>
      </c>
    </row>
    <row r="714" spans="33:36" hidden="1">
      <c r="AG714" s="18">
        <f t="shared" si="49"/>
        <v>0</v>
      </c>
      <c r="AH714" s="19">
        <f t="shared" si="50"/>
        <v>0</v>
      </c>
      <c r="AI714" s="19">
        <f t="shared" si="51"/>
        <v>0</v>
      </c>
      <c r="AJ714" s="19">
        <f t="shared" si="52"/>
        <v>0</v>
      </c>
    </row>
    <row r="715" spans="33:36" hidden="1">
      <c r="AG715" s="18">
        <f t="shared" si="49"/>
        <v>0</v>
      </c>
      <c r="AH715" s="19">
        <f t="shared" si="50"/>
        <v>0</v>
      </c>
      <c r="AI715" s="19">
        <f t="shared" si="51"/>
        <v>0</v>
      </c>
      <c r="AJ715" s="19">
        <f t="shared" si="52"/>
        <v>0</v>
      </c>
    </row>
    <row r="716" spans="33:36" hidden="1">
      <c r="AG716" s="18">
        <f t="shared" si="49"/>
        <v>0</v>
      </c>
      <c r="AH716" s="19">
        <f t="shared" si="50"/>
        <v>0</v>
      </c>
      <c r="AI716" s="19">
        <f t="shared" si="51"/>
        <v>0</v>
      </c>
      <c r="AJ716" s="19">
        <f t="shared" si="52"/>
        <v>0</v>
      </c>
    </row>
    <row r="717" spans="33:36" hidden="1">
      <c r="AG717" s="18">
        <f t="shared" si="49"/>
        <v>0</v>
      </c>
      <c r="AH717" s="19">
        <f t="shared" si="50"/>
        <v>0</v>
      </c>
      <c r="AI717" s="19">
        <f t="shared" si="51"/>
        <v>0</v>
      </c>
      <c r="AJ717" s="19">
        <f t="shared" si="52"/>
        <v>0</v>
      </c>
    </row>
    <row r="718" spans="33:36" hidden="1">
      <c r="AG718" s="18">
        <f t="shared" si="49"/>
        <v>0</v>
      </c>
      <c r="AH718" s="19">
        <f t="shared" si="50"/>
        <v>0</v>
      </c>
      <c r="AI718" s="19">
        <f t="shared" si="51"/>
        <v>0</v>
      </c>
      <c r="AJ718" s="19">
        <f t="shared" si="52"/>
        <v>0</v>
      </c>
    </row>
    <row r="719" spans="33:36" hidden="1">
      <c r="AG719" s="18">
        <f t="shared" si="49"/>
        <v>0</v>
      </c>
      <c r="AH719" s="19">
        <f t="shared" si="50"/>
        <v>0</v>
      </c>
      <c r="AI719" s="19">
        <f t="shared" si="51"/>
        <v>0</v>
      </c>
      <c r="AJ719" s="19">
        <f t="shared" si="52"/>
        <v>0</v>
      </c>
    </row>
    <row r="720" spans="33:36" hidden="1">
      <c r="AG720" s="18">
        <f t="shared" si="49"/>
        <v>0</v>
      </c>
      <c r="AH720" s="19">
        <f t="shared" si="50"/>
        <v>0</v>
      </c>
      <c r="AI720" s="19">
        <f t="shared" si="51"/>
        <v>0</v>
      </c>
      <c r="AJ720" s="19">
        <f t="shared" si="52"/>
        <v>0</v>
      </c>
    </row>
    <row r="721" spans="33:36" hidden="1">
      <c r="AG721" s="18">
        <f t="shared" si="49"/>
        <v>0</v>
      </c>
      <c r="AH721" s="19">
        <f t="shared" si="50"/>
        <v>0</v>
      </c>
      <c r="AI721" s="19">
        <f t="shared" si="51"/>
        <v>0</v>
      </c>
      <c r="AJ721" s="19">
        <f t="shared" si="52"/>
        <v>0</v>
      </c>
    </row>
    <row r="722" spans="33:36" hidden="1">
      <c r="AG722" s="18">
        <f t="shared" si="49"/>
        <v>0</v>
      </c>
      <c r="AH722" s="19">
        <f t="shared" si="50"/>
        <v>0</v>
      </c>
      <c r="AI722" s="19">
        <f t="shared" si="51"/>
        <v>0</v>
      </c>
      <c r="AJ722" s="19">
        <f t="shared" si="52"/>
        <v>0</v>
      </c>
    </row>
    <row r="723" spans="33:36" hidden="1">
      <c r="AG723" s="18">
        <f t="shared" si="49"/>
        <v>0</v>
      </c>
      <c r="AH723" s="19">
        <f t="shared" si="50"/>
        <v>0</v>
      </c>
      <c r="AI723" s="19">
        <f t="shared" si="51"/>
        <v>0</v>
      </c>
      <c r="AJ723" s="19">
        <f t="shared" si="52"/>
        <v>0</v>
      </c>
    </row>
    <row r="724" spans="33:36" hidden="1">
      <c r="AG724" s="18">
        <f t="shared" ref="AG724:AG787" si="53">I724</f>
        <v>0</v>
      </c>
      <c r="AH724" s="19">
        <f t="shared" ref="AH724:AH787" si="54">J724</f>
        <v>0</v>
      </c>
      <c r="AI724" s="19">
        <f t="shared" ref="AI724:AI787" si="55">K724</f>
        <v>0</v>
      </c>
      <c r="AJ724" s="19">
        <f t="shared" ref="AJ724:AJ787" si="56">L724</f>
        <v>0</v>
      </c>
    </row>
    <row r="725" spans="33:36" hidden="1">
      <c r="AG725" s="18">
        <f t="shared" si="53"/>
        <v>0</v>
      </c>
      <c r="AH725" s="19">
        <f t="shared" si="54"/>
        <v>0</v>
      </c>
      <c r="AI725" s="19">
        <f t="shared" si="55"/>
        <v>0</v>
      </c>
      <c r="AJ725" s="19">
        <f t="shared" si="56"/>
        <v>0</v>
      </c>
    </row>
    <row r="726" spans="33:36" hidden="1">
      <c r="AG726" s="18">
        <f t="shared" si="53"/>
        <v>0</v>
      </c>
      <c r="AH726" s="19">
        <f t="shared" si="54"/>
        <v>0</v>
      </c>
      <c r="AI726" s="19">
        <f t="shared" si="55"/>
        <v>0</v>
      </c>
      <c r="AJ726" s="19">
        <f t="shared" si="56"/>
        <v>0</v>
      </c>
    </row>
    <row r="727" spans="33:36" hidden="1">
      <c r="AG727" s="18">
        <f t="shared" si="53"/>
        <v>0</v>
      </c>
      <c r="AH727" s="19">
        <f t="shared" si="54"/>
        <v>0</v>
      </c>
      <c r="AI727" s="19">
        <f t="shared" si="55"/>
        <v>0</v>
      </c>
      <c r="AJ727" s="19">
        <f t="shared" si="56"/>
        <v>0</v>
      </c>
    </row>
    <row r="728" spans="33:36" hidden="1">
      <c r="AG728" s="18">
        <f t="shared" si="53"/>
        <v>0</v>
      </c>
      <c r="AH728" s="19">
        <f t="shared" si="54"/>
        <v>0</v>
      </c>
      <c r="AI728" s="19">
        <f t="shared" si="55"/>
        <v>0</v>
      </c>
      <c r="AJ728" s="19">
        <f t="shared" si="56"/>
        <v>0</v>
      </c>
    </row>
    <row r="729" spans="33:36" hidden="1">
      <c r="AG729" s="18">
        <f t="shared" si="53"/>
        <v>0</v>
      </c>
      <c r="AH729" s="19">
        <f t="shared" si="54"/>
        <v>0</v>
      </c>
      <c r="AI729" s="19">
        <f t="shared" si="55"/>
        <v>0</v>
      </c>
      <c r="AJ729" s="19">
        <f t="shared" si="56"/>
        <v>0</v>
      </c>
    </row>
    <row r="730" spans="33:36" hidden="1">
      <c r="AG730" s="18">
        <f t="shared" si="53"/>
        <v>0</v>
      </c>
      <c r="AH730" s="19">
        <f t="shared" si="54"/>
        <v>0</v>
      </c>
      <c r="AI730" s="19">
        <f t="shared" si="55"/>
        <v>0</v>
      </c>
      <c r="AJ730" s="19">
        <f t="shared" si="56"/>
        <v>0</v>
      </c>
    </row>
    <row r="731" spans="33:36" hidden="1">
      <c r="AG731" s="18">
        <f t="shared" si="53"/>
        <v>0</v>
      </c>
      <c r="AH731" s="19">
        <f t="shared" si="54"/>
        <v>0</v>
      </c>
      <c r="AI731" s="19">
        <f t="shared" si="55"/>
        <v>0</v>
      </c>
      <c r="AJ731" s="19">
        <f t="shared" si="56"/>
        <v>0</v>
      </c>
    </row>
    <row r="732" spans="33:36" hidden="1">
      <c r="AG732" s="18">
        <f t="shared" si="53"/>
        <v>0</v>
      </c>
      <c r="AH732" s="19">
        <f t="shared" si="54"/>
        <v>0</v>
      </c>
      <c r="AI732" s="19">
        <f t="shared" si="55"/>
        <v>0</v>
      </c>
      <c r="AJ732" s="19">
        <f t="shared" si="56"/>
        <v>0</v>
      </c>
    </row>
    <row r="733" spans="33:36" hidden="1">
      <c r="AG733" s="18">
        <f t="shared" si="53"/>
        <v>0</v>
      </c>
      <c r="AH733" s="19">
        <f t="shared" si="54"/>
        <v>0</v>
      </c>
      <c r="AI733" s="19">
        <f t="shared" si="55"/>
        <v>0</v>
      </c>
      <c r="AJ733" s="19">
        <f t="shared" si="56"/>
        <v>0</v>
      </c>
    </row>
    <row r="734" spans="33:36" hidden="1">
      <c r="AG734" s="18">
        <f t="shared" si="53"/>
        <v>0</v>
      </c>
      <c r="AH734" s="19">
        <f t="shared" si="54"/>
        <v>0</v>
      </c>
      <c r="AI734" s="19">
        <f t="shared" si="55"/>
        <v>0</v>
      </c>
      <c r="AJ734" s="19">
        <f t="shared" si="56"/>
        <v>0</v>
      </c>
    </row>
    <row r="735" spans="33:36" hidden="1">
      <c r="AG735" s="18">
        <f t="shared" si="53"/>
        <v>0</v>
      </c>
      <c r="AH735" s="19">
        <f t="shared" si="54"/>
        <v>0</v>
      </c>
      <c r="AI735" s="19">
        <f t="shared" si="55"/>
        <v>0</v>
      </c>
      <c r="AJ735" s="19">
        <f t="shared" si="56"/>
        <v>0</v>
      </c>
    </row>
    <row r="736" spans="33:36" hidden="1">
      <c r="AG736" s="18">
        <f t="shared" si="53"/>
        <v>0</v>
      </c>
      <c r="AH736" s="19">
        <f t="shared" si="54"/>
        <v>0</v>
      </c>
      <c r="AI736" s="19">
        <f t="shared" si="55"/>
        <v>0</v>
      </c>
      <c r="AJ736" s="19">
        <f t="shared" si="56"/>
        <v>0</v>
      </c>
    </row>
    <row r="737" spans="33:36" hidden="1">
      <c r="AG737" s="18">
        <f t="shared" si="53"/>
        <v>0</v>
      </c>
      <c r="AH737" s="19">
        <f t="shared" si="54"/>
        <v>0</v>
      </c>
      <c r="AI737" s="19">
        <f t="shared" si="55"/>
        <v>0</v>
      </c>
      <c r="AJ737" s="19">
        <f t="shared" si="56"/>
        <v>0</v>
      </c>
    </row>
    <row r="738" spans="33:36" hidden="1">
      <c r="AG738" s="18">
        <f t="shared" si="53"/>
        <v>0</v>
      </c>
      <c r="AH738" s="19">
        <f t="shared" si="54"/>
        <v>0</v>
      </c>
      <c r="AI738" s="19">
        <f t="shared" si="55"/>
        <v>0</v>
      </c>
      <c r="AJ738" s="19">
        <f t="shared" si="56"/>
        <v>0</v>
      </c>
    </row>
    <row r="739" spans="33:36" hidden="1">
      <c r="AG739" s="18">
        <f t="shared" si="53"/>
        <v>0</v>
      </c>
      <c r="AH739" s="19">
        <f t="shared" si="54"/>
        <v>0</v>
      </c>
      <c r="AI739" s="19">
        <f t="shared" si="55"/>
        <v>0</v>
      </c>
      <c r="AJ739" s="19">
        <f t="shared" si="56"/>
        <v>0</v>
      </c>
    </row>
    <row r="740" spans="33:36" hidden="1">
      <c r="AG740" s="18">
        <f t="shared" si="53"/>
        <v>0</v>
      </c>
      <c r="AH740" s="19">
        <f t="shared" si="54"/>
        <v>0</v>
      </c>
      <c r="AI740" s="19">
        <f t="shared" si="55"/>
        <v>0</v>
      </c>
      <c r="AJ740" s="19">
        <f t="shared" si="56"/>
        <v>0</v>
      </c>
    </row>
    <row r="741" spans="33:36" hidden="1">
      <c r="AG741" s="18">
        <f t="shared" si="53"/>
        <v>0</v>
      </c>
      <c r="AH741" s="19">
        <f t="shared" si="54"/>
        <v>0</v>
      </c>
      <c r="AI741" s="19">
        <f t="shared" si="55"/>
        <v>0</v>
      </c>
      <c r="AJ741" s="19">
        <f t="shared" si="56"/>
        <v>0</v>
      </c>
    </row>
    <row r="742" spans="33:36" hidden="1">
      <c r="AG742" s="18">
        <f t="shared" si="53"/>
        <v>0</v>
      </c>
      <c r="AH742" s="19">
        <f t="shared" si="54"/>
        <v>0</v>
      </c>
      <c r="AI742" s="19">
        <f t="shared" si="55"/>
        <v>0</v>
      </c>
      <c r="AJ742" s="19">
        <f t="shared" si="56"/>
        <v>0</v>
      </c>
    </row>
    <row r="743" spans="33:36" hidden="1">
      <c r="AG743" s="18">
        <f t="shared" si="53"/>
        <v>0</v>
      </c>
      <c r="AH743" s="19">
        <f t="shared" si="54"/>
        <v>0</v>
      </c>
      <c r="AI743" s="19">
        <f t="shared" si="55"/>
        <v>0</v>
      </c>
      <c r="AJ743" s="19">
        <f t="shared" si="56"/>
        <v>0</v>
      </c>
    </row>
    <row r="744" spans="33:36" hidden="1">
      <c r="AG744" s="18">
        <f t="shared" si="53"/>
        <v>0</v>
      </c>
      <c r="AH744" s="19">
        <f t="shared" si="54"/>
        <v>0</v>
      </c>
      <c r="AI744" s="19">
        <f t="shared" si="55"/>
        <v>0</v>
      </c>
      <c r="AJ744" s="19">
        <f t="shared" si="56"/>
        <v>0</v>
      </c>
    </row>
    <row r="745" spans="33:36" hidden="1">
      <c r="AG745" s="18">
        <f t="shared" si="53"/>
        <v>0</v>
      </c>
      <c r="AH745" s="19">
        <f t="shared" si="54"/>
        <v>0</v>
      </c>
      <c r="AI745" s="19">
        <f t="shared" si="55"/>
        <v>0</v>
      </c>
      <c r="AJ745" s="19">
        <f t="shared" si="56"/>
        <v>0</v>
      </c>
    </row>
    <row r="746" spans="33:36" hidden="1">
      <c r="AG746" s="18">
        <f t="shared" si="53"/>
        <v>0</v>
      </c>
      <c r="AH746" s="19">
        <f t="shared" si="54"/>
        <v>0</v>
      </c>
      <c r="AI746" s="19">
        <f t="shared" si="55"/>
        <v>0</v>
      </c>
      <c r="AJ746" s="19">
        <f t="shared" si="56"/>
        <v>0</v>
      </c>
    </row>
    <row r="747" spans="33:36" hidden="1">
      <c r="AG747" s="18">
        <f t="shared" si="53"/>
        <v>0</v>
      </c>
      <c r="AH747" s="19">
        <f t="shared" si="54"/>
        <v>0</v>
      </c>
      <c r="AI747" s="19">
        <f t="shared" si="55"/>
        <v>0</v>
      </c>
      <c r="AJ747" s="19">
        <f t="shared" si="56"/>
        <v>0</v>
      </c>
    </row>
    <row r="748" spans="33:36" hidden="1">
      <c r="AG748" s="18">
        <f t="shared" si="53"/>
        <v>0</v>
      </c>
      <c r="AH748" s="19">
        <f t="shared" si="54"/>
        <v>0</v>
      </c>
      <c r="AI748" s="19">
        <f t="shared" si="55"/>
        <v>0</v>
      </c>
      <c r="AJ748" s="19">
        <f t="shared" si="56"/>
        <v>0</v>
      </c>
    </row>
    <row r="749" spans="33:36" hidden="1">
      <c r="AG749" s="18">
        <f t="shared" si="53"/>
        <v>0</v>
      </c>
      <c r="AH749" s="19">
        <f t="shared" si="54"/>
        <v>0</v>
      </c>
      <c r="AI749" s="19">
        <f t="shared" si="55"/>
        <v>0</v>
      </c>
      <c r="AJ749" s="19">
        <f t="shared" si="56"/>
        <v>0</v>
      </c>
    </row>
    <row r="750" spans="33:36" hidden="1">
      <c r="AG750" s="18">
        <f t="shared" si="53"/>
        <v>0</v>
      </c>
      <c r="AH750" s="19">
        <f t="shared" si="54"/>
        <v>0</v>
      </c>
      <c r="AI750" s="19">
        <f t="shared" si="55"/>
        <v>0</v>
      </c>
      <c r="AJ750" s="19">
        <f t="shared" si="56"/>
        <v>0</v>
      </c>
    </row>
    <row r="751" spans="33:36" hidden="1">
      <c r="AG751" s="18">
        <f t="shared" si="53"/>
        <v>0</v>
      </c>
      <c r="AH751" s="19">
        <f t="shared" si="54"/>
        <v>0</v>
      </c>
      <c r="AI751" s="19">
        <f t="shared" si="55"/>
        <v>0</v>
      </c>
      <c r="AJ751" s="19">
        <f t="shared" si="56"/>
        <v>0</v>
      </c>
    </row>
    <row r="752" spans="33:36" hidden="1">
      <c r="AG752" s="18">
        <f t="shared" si="53"/>
        <v>0</v>
      </c>
      <c r="AH752" s="19">
        <f t="shared" si="54"/>
        <v>0</v>
      </c>
      <c r="AI752" s="19">
        <f t="shared" si="55"/>
        <v>0</v>
      </c>
      <c r="AJ752" s="19">
        <f t="shared" si="56"/>
        <v>0</v>
      </c>
    </row>
    <row r="753" spans="33:36" hidden="1">
      <c r="AG753" s="18">
        <f t="shared" si="53"/>
        <v>0</v>
      </c>
      <c r="AH753" s="19">
        <f t="shared" si="54"/>
        <v>0</v>
      </c>
      <c r="AI753" s="19">
        <f t="shared" si="55"/>
        <v>0</v>
      </c>
      <c r="AJ753" s="19">
        <f t="shared" si="56"/>
        <v>0</v>
      </c>
    </row>
    <row r="754" spans="33:36" hidden="1">
      <c r="AG754" s="18">
        <f t="shared" si="53"/>
        <v>0</v>
      </c>
      <c r="AH754" s="19">
        <f t="shared" si="54"/>
        <v>0</v>
      </c>
      <c r="AI754" s="19">
        <f t="shared" si="55"/>
        <v>0</v>
      </c>
      <c r="AJ754" s="19">
        <f t="shared" si="56"/>
        <v>0</v>
      </c>
    </row>
    <row r="755" spans="33:36" hidden="1">
      <c r="AG755" s="18">
        <f t="shared" si="53"/>
        <v>0</v>
      </c>
      <c r="AH755" s="19">
        <f t="shared" si="54"/>
        <v>0</v>
      </c>
      <c r="AI755" s="19">
        <f t="shared" si="55"/>
        <v>0</v>
      </c>
      <c r="AJ755" s="19">
        <f t="shared" si="56"/>
        <v>0</v>
      </c>
    </row>
    <row r="756" spans="33:36" hidden="1">
      <c r="AG756" s="18">
        <f t="shared" si="53"/>
        <v>0</v>
      </c>
      <c r="AH756" s="19">
        <f t="shared" si="54"/>
        <v>0</v>
      </c>
      <c r="AI756" s="19">
        <f t="shared" si="55"/>
        <v>0</v>
      </c>
      <c r="AJ756" s="19">
        <f t="shared" si="56"/>
        <v>0</v>
      </c>
    </row>
    <row r="757" spans="33:36" hidden="1">
      <c r="AG757" s="18">
        <f t="shared" si="53"/>
        <v>0</v>
      </c>
      <c r="AH757" s="19">
        <f t="shared" si="54"/>
        <v>0</v>
      </c>
      <c r="AI757" s="19">
        <f t="shared" si="55"/>
        <v>0</v>
      </c>
      <c r="AJ757" s="19">
        <f t="shared" si="56"/>
        <v>0</v>
      </c>
    </row>
    <row r="758" spans="33:36" hidden="1">
      <c r="AG758" s="18">
        <f t="shared" si="53"/>
        <v>0</v>
      </c>
      <c r="AH758" s="19">
        <f t="shared" si="54"/>
        <v>0</v>
      </c>
      <c r="AI758" s="19">
        <f t="shared" si="55"/>
        <v>0</v>
      </c>
      <c r="AJ758" s="19">
        <f t="shared" si="56"/>
        <v>0</v>
      </c>
    </row>
    <row r="759" spans="33:36" hidden="1">
      <c r="AG759" s="18">
        <f t="shared" si="53"/>
        <v>0</v>
      </c>
      <c r="AH759" s="19">
        <f t="shared" si="54"/>
        <v>0</v>
      </c>
      <c r="AI759" s="19">
        <f t="shared" si="55"/>
        <v>0</v>
      </c>
      <c r="AJ759" s="19">
        <f t="shared" si="56"/>
        <v>0</v>
      </c>
    </row>
    <row r="760" spans="33:36" hidden="1">
      <c r="AG760" s="18">
        <f t="shared" si="53"/>
        <v>0</v>
      </c>
      <c r="AH760" s="19">
        <f t="shared" si="54"/>
        <v>0</v>
      </c>
      <c r="AI760" s="19">
        <f t="shared" si="55"/>
        <v>0</v>
      </c>
      <c r="AJ760" s="19">
        <f t="shared" si="56"/>
        <v>0</v>
      </c>
    </row>
    <row r="761" spans="33:36" hidden="1">
      <c r="AG761" s="18">
        <f t="shared" si="53"/>
        <v>0</v>
      </c>
      <c r="AH761" s="19">
        <f t="shared" si="54"/>
        <v>0</v>
      </c>
      <c r="AI761" s="19">
        <f t="shared" si="55"/>
        <v>0</v>
      </c>
      <c r="AJ761" s="19">
        <f t="shared" si="56"/>
        <v>0</v>
      </c>
    </row>
    <row r="762" spans="33:36" hidden="1">
      <c r="AG762" s="18">
        <f t="shared" si="53"/>
        <v>0</v>
      </c>
      <c r="AH762" s="19">
        <f t="shared" si="54"/>
        <v>0</v>
      </c>
      <c r="AI762" s="19">
        <f t="shared" si="55"/>
        <v>0</v>
      </c>
      <c r="AJ762" s="19">
        <f t="shared" si="56"/>
        <v>0</v>
      </c>
    </row>
    <row r="763" spans="33:36" hidden="1">
      <c r="AG763" s="18">
        <f t="shared" si="53"/>
        <v>0</v>
      </c>
      <c r="AH763" s="19">
        <f t="shared" si="54"/>
        <v>0</v>
      </c>
      <c r="AI763" s="19">
        <f t="shared" si="55"/>
        <v>0</v>
      </c>
      <c r="AJ763" s="19">
        <f t="shared" si="56"/>
        <v>0</v>
      </c>
    </row>
    <row r="764" spans="33:36" hidden="1">
      <c r="AG764" s="18">
        <f t="shared" si="53"/>
        <v>0</v>
      </c>
      <c r="AH764" s="19">
        <f t="shared" si="54"/>
        <v>0</v>
      </c>
      <c r="AI764" s="19">
        <f t="shared" si="55"/>
        <v>0</v>
      </c>
      <c r="AJ764" s="19">
        <f t="shared" si="56"/>
        <v>0</v>
      </c>
    </row>
    <row r="765" spans="33:36" hidden="1">
      <c r="AG765" s="18">
        <f t="shared" si="53"/>
        <v>0</v>
      </c>
      <c r="AH765" s="19">
        <f t="shared" si="54"/>
        <v>0</v>
      </c>
      <c r="AI765" s="19">
        <f t="shared" si="55"/>
        <v>0</v>
      </c>
      <c r="AJ765" s="19">
        <f t="shared" si="56"/>
        <v>0</v>
      </c>
    </row>
    <row r="766" spans="33:36" hidden="1">
      <c r="AG766" s="18">
        <f t="shared" si="53"/>
        <v>0</v>
      </c>
      <c r="AH766" s="19">
        <f t="shared" si="54"/>
        <v>0</v>
      </c>
      <c r="AI766" s="19">
        <f t="shared" si="55"/>
        <v>0</v>
      </c>
      <c r="AJ766" s="19">
        <f t="shared" si="56"/>
        <v>0</v>
      </c>
    </row>
    <row r="767" spans="33:36" hidden="1">
      <c r="AG767" s="18">
        <f t="shared" si="53"/>
        <v>0</v>
      </c>
      <c r="AH767" s="19">
        <f t="shared" si="54"/>
        <v>0</v>
      </c>
      <c r="AI767" s="19">
        <f t="shared" si="55"/>
        <v>0</v>
      </c>
      <c r="AJ767" s="19">
        <f t="shared" si="56"/>
        <v>0</v>
      </c>
    </row>
    <row r="768" spans="33:36" hidden="1">
      <c r="AG768" s="18">
        <f t="shared" si="53"/>
        <v>0</v>
      </c>
      <c r="AH768" s="19">
        <f t="shared" si="54"/>
        <v>0</v>
      </c>
      <c r="AI768" s="19">
        <f t="shared" si="55"/>
        <v>0</v>
      </c>
      <c r="AJ768" s="19">
        <f t="shared" si="56"/>
        <v>0</v>
      </c>
    </row>
    <row r="769" spans="33:36" hidden="1">
      <c r="AG769" s="18">
        <f t="shared" si="53"/>
        <v>0</v>
      </c>
      <c r="AH769" s="19">
        <f t="shared" si="54"/>
        <v>0</v>
      </c>
      <c r="AI769" s="19">
        <f t="shared" si="55"/>
        <v>0</v>
      </c>
      <c r="AJ769" s="19">
        <f t="shared" si="56"/>
        <v>0</v>
      </c>
    </row>
    <row r="770" spans="33:36" hidden="1">
      <c r="AG770" s="18">
        <f t="shared" si="53"/>
        <v>0</v>
      </c>
      <c r="AH770" s="19">
        <f t="shared" si="54"/>
        <v>0</v>
      </c>
      <c r="AI770" s="19">
        <f t="shared" si="55"/>
        <v>0</v>
      </c>
      <c r="AJ770" s="19">
        <f t="shared" si="56"/>
        <v>0</v>
      </c>
    </row>
    <row r="771" spans="33:36" hidden="1">
      <c r="AG771" s="18">
        <f t="shared" si="53"/>
        <v>0</v>
      </c>
      <c r="AH771" s="19">
        <f t="shared" si="54"/>
        <v>0</v>
      </c>
      <c r="AI771" s="19">
        <f t="shared" si="55"/>
        <v>0</v>
      </c>
      <c r="AJ771" s="19">
        <f t="shared" si="56"/>
        <v>0</v>
      </c>
    </row>
    <row r="772" spans="33:36" hidden="1">
      <c r="AG772" s="18">
        <f t="shared" si="53"/>
        <v>0</v>
      </c>
      <c r="AH772" s="19">
        <f t="shared" si="54"/>
        <v>0</v>
      </c>
      <c r="AI772" s="19">
        <f t="shared" si="55"/>
        <v>0</v>
      </c>
      <c r="AJ772" s="19">
        <f t="shared" si="56"/>
        <v>0</v>
      </c>
    </row>
    <row r="773" spans="33:36" hidden="1">
      <c r="AG773" s="18">
        <f t="shared" si="53"/>
        <v>0</v>
      </c>
      <c r="AH773" s="19">
        <f t="shared" si="54"/>
        <v>0</v>
      </c>
      <c r="AI773" s="19">
        <f t="shared" si="55"/>
        <v>0</v>
      </c>
      <c r="AJ773" s="19">
        <f t="shared" si="56"/>
        <v>0</v>
      </c>
    </row>
    <row r="774" spans="33:36" hidden="1">
      <c r="AG774" s="18">
        <f t="shared" si="53"/>
        <v>0</v>
      </c>
      <c r="AH774" s="19">
        <f t="shared" si="54"/>
        <v>0</v>
      </c>
      <c r="AI774" s="19">
        <f t="shared" si="55"/>
        <v>0</v>
      </c>
      <c r="AJ774" s="19">
        <f t="shared" si="56"/>
        <v>0</v>
      </c>
    </row>
    <row r="775" spans="33:36" hidden="1">
      <c r="AG775" s="18">
        <f t="shared" si="53"/>
        <v>0</v>
      </c>
      <c r="AH775" s="19">
        <f t="shared" si="54"/>
        <v>0</v>
      </c>
      <c r="AI775" s="19">
        <f t="shared" si="55"/>
        <v>0</v>
      </c>
      <c r="AJ775" s="19">
        <f t="shared" si="56"/>
        <v>0</v>
      </c>
    </row>
    <row r="776" spans="33:36" hidden="1">
      <c r="AG776" s="18">
        <f t="shared" si="53"/>
        <v>0</v>
      </c>
      <c r="AH776" s="19">
        <f t="shared" si="54"/>
        <v>0</v>
      </c>
      <c r="AI776" s="19">
        <f t="shared" si="55"/>
        <v>0</v>
      </c>
      <c r="AJ776" s="19">
        <f t="shared" si="56"/>
        <v>0</v>
      </c>
    </row>
    <row r="777" spans="33:36" hidden="1">
      <c r="AG777" s="18">
        <f t="shared" si="53"/>
        <v>0</v>
      </c>
      <c r="AH777" s="19">
        <f t="shared" si="54"/>
        <v>0</v>
      </c>
      <c r="AI777" s="19">
        <f t="shared" si="55"/>
        <v>0</v>
      </c>
      <c r="AJ777" s="19">
        <f t="shared" si="56"/>
        <v>0</v>
      </c>
    </row>
    <row r="778" spans="33:36" hidden="1">
      <c r="AG778" s="18">
        <f t="shared" si="53"/>
        <v>0</v>
      </c>
      <c r="AH778" s="19">
        <f t="shared" si="54"/>
        <v>0</v>
      </c>
      <c r="AI778" s="19">
        <f t="shared" si="55"/>
        <v>0</v>
      </c>
      <c r="AJ778" s="19">
        <f t="shared" si="56"/>
        <v>0</v>
      </c>
    </row>
    <row r="779" spans="33:36" hidden="1">
      <c r="AG779" s="18">
        <f t="shared" si="53"/>
        <v>0</v>
      </c>
      <c r="AH779" s="19">
        <f t="shared" si="54"/>
        <v>0</v>
      </c>
      <c r="AI779" s="19">
        <f t="shared" si="55"/>
        <v>0</v>
      </c>
      <c r="AJ779" s="19">
        <f t="shared" si="56"/>
        <v>0</v>
      </c>
    </row>
    <row r="780" spans="33:36" hidden="1">
      <c r="AG780" s="18">
        <f t="shared" si="53"/>
        <v>0</v>
      </c>
      <c r="AH780" s="19">
        <f t="shared" si="54"/>
        <v>0</v>
      </c>
      <c r="AI780" s="19">
        <f t="shared" si="55"/>
        <v>0</v>
      </c>
      <c r="AJ780" s="19">
        <f t="shared" si="56"/>
        <v>0</v>
      </c>
    </row>
    <row r="781" spans="33:36" hidden="1">
      <c r="AG781" s="18">
        <f t="shared" si="53"/>
        <v>0</v>
      </c>
      <c r="AH781" s="19">
        <f t="shared" si="54"/>
        <v>0</v>
      </c>
      <c r="AI781" s="19">
        <f t="shared" si="55"/>
        <v>0</v>
      </c>
      <c r="AJ781" s="19">
        <f t="shared" si="56"/>
        <v>0</v>
      </c>
    </row>
    <row r="782" spans="33:36" hidden="1">
      <c r="AG782" s="18">
        <f t="shared" si="53"/>
        <v>0</v>
      </c>
      <c r="AH782" s="19">
        <f t="shared" si="54"/>
        <v>0</v>
      </c>
      <c r="AI782" s="19">
        <f t="shared" si="55"/>
        <v>0</v>
      </c>
      <c r="AJ782" s="19">
        <f t="shared" si="56"/>
        <v>0</v>
      </c>
    </row>
    <row r="783" spans="33:36" hidden="1">
      <c r="AG783" s="18">
        <f t="shared" si="53"/>
        <v>0</v>
      </c>
      <c r="AH783" s="19">
        <f t="shared" si="54"/>
        <v>0</v>
      </c>
      <c r="AI783" s="19">
        <f t="shared" si="55"/>
        <v>0</v>
      </c>
      <c r="AJ783" s="19">
        <f t="shared" si="56"/>
        <v>0</v>
      </c>
    </row>
    <row r="784" spans="33:36" hidden="1">
      <c r="AG784" s="18">
        <f t="shared" si="53"/>
        <v>0</v>
      </c>
      <c r="AH784" s="19">
        <f t="shared" si="54"/>
        <v>0</v>
      </c>
      <c r="AI784" s="19">
        <f t="shared" si="55"/>
        <v>0</v>
      </c>
      <c r="AJ784" s="19">
        <f t="shared" si="56"/>
        <v>0</v>
      </c>
    </row>
    <row r="785" spans="33:36" hidden="1">
      <c r="AG785" s="18">
        <f t="shared" si="53"/>
        <v>0</v>
      </c>
      <c r="AH785" s="19">
        <f t="shared" si="54"/>
        <v>0</v>
      </c>
      <c r="AI785" s="19">
        <f t="shared" si="55"/>
        <v>0</v>
      </c>
      <c r="AJ785" s="19">
        <f t="shared" si="56"/>
        <v>0</v>
      </c>
    </row>
    <row r="786" spans="33:36" hidden="1">
      <c r="AG786" s="18">
        <f t="shared" si="53"/>
        <v>0</v>
      </c>
      <c r="AH786" s="19">
        <f t="shared" si="54"/>
        <v>0</v>
      </c>
      <c r="AI786" s="19">
        <f t="shared" si="55"/>
        <v>0</v>
      </c>
      <c r="AJ786" s="19">
        <f t="shared" si="56"/>
        <v>0</v>
      </c>
    </row>
    <row r="787" spans="33:36" hidden="1">
      <c r="AG787" s="18">
        <f t="shared" si="53"/>
        <v>0</v>
      </c>
      <c r="AH787" s="19">
        <f t="shared" si="54"/>
        <v>0</v>
      </c>
      <c r="AI787" s="19">
        <f t="shared" si="55"/>
        <v>0</v>
      </c>
      <c r="AJ787" s="19">
        <f t="shared" si="56"/>
        <v>0</v>
      </c>
    </row>
    <row r="788" spans="33:36" hidden="1">
      <c r="AG788" s="18">
        <f t="shared" ref="AG788:AG851" si="57">I788</f>
        <v>0</v>
      </c>
      <c r="AH788" s="19">
        <f t="shared" ref="AH788:AH851" si="58">J788</f>
        <v>0</v>
      </c>
      <c r="AI788" s="19">
        <f t="shared" ref="AI788:AI851" si="59">K788</f>
        <v>0</v>
      </c>
      <c r="AJ788" s="19">
        <f t="shared" ref="AJ788:AJ851" si="60">L788</f>
        <v>0</v>
      </c>
    </row>
    <row r="789" spans="33:36" hidden="1">
      <c r="AG789" s="18">
        <f t="shared" si="57"/>
        <v>0</v>
      </c>
      <c r="AH789" s="19">
        <f t="shared" si="58"/>
        <v>0</v>
      </c>
      <c r="AI789" s="19">
        <f t="shared" si="59"/>
        <v>0</v>
      </c>
      <c r="AJ789" s="19">
        <f t="shared" si="60"/>
        <v>0</v>
      </c>
    </row>
    <row r="790" spans="33:36" hidden="1">
      <c r="AG790" s="18">
        <f t="shared" si="57"/>
        <v>0</v>
      </c>
      <c r="AH790" s="19">
        <f t="shared" si="58"/>
        <v>0</v>
      </c>
      <c r="AI790" s="19">
        <f t="shared" si="59"/>
        <v>0</v>
      </c>
      <c r="AJ790" s="19">
        <f t="shared" si="60"/>
        <v>0</v>
      </c>
    </row>
    <row r="791" spans="33:36" hidden="1">
      <c r="AG791" s="18">
        <f t="shared" si="57"/>
        <v>0</v>
      </c>
      <c r="AH791" s="19">
        <f t="shared" si="58"/>
        <v>0</v>
      </c>
      <c r="AI791" s="19">
        <f t="shared" si="59"/>
        <v>0</v>
      </c>
      <c r="AJ791" s="19">
        <f t="shared" si="60"/>
        <v>0</v>
      </c>
    </row>
    <row r="792" spans="33:36" hidden="1">
      <c r="AG792" s="18">
        <f t="shared" si="57"/>
        <v>0</v>
      </c>
      <c r="AH792" s="19">
        <f t="shared" si="58"/>
        <v>0</v>
      </c>
      <c r="AI792" s="19">
        <f t="shared" si="59"/>
        <v>0</v>
      </c>
      <c r="AJ792" s="19">
        <f t="shared" si="60"/>
        <v>0</v>
      </c>
    </row>
    <row r="793" spans="33:36" hidden="1">
      <c r="AG793" s="18">
        <f t="shared" si="57"/>
        <v>0</v>
      </c>
      <c r="AH793" s="19">
        <f t="shared" si="58"/>
        <v>0</v>
      </c>
      <c r="AI793" s="19">
        <f t="shared" si="59"/>
        <v>0</v>
      </c>
      <c r="AJ793" s="19">
        <f t="shared" si="60"/>
        <v>0</v>
      </c>
    </row>
    <row r="794" spans="33:36" hidden="1">
      <c r="AG794" s="18">
        <f t="shared" si="57"/>
        <v>0</v>
      </c>
      <c r="AH794" s="19">
        <f t="shared" si="58"/>
        <v>0</v>
      </c>
      <c r="AI794" s="19">
        <f t="shared" si="59"/>
        <v>0</v>
      </c>
      <c r="AJ794" s="19">
        <f t="shared" si="60"/>
        <v>0</v>
      </c>
    </row>
    <row r="795" spans="33:36" hidden="1">
      <c r="AG795" s="18">
        <f t="shared" si="57"/>
        <v>0</v>
      </c>
      <c r="AH795" s="19">
        <f t="shared" si="58"/>
        <v>0</v>
      </c>
      <c r="AI795" s="19">
        <f t="shared" si="59"/>
        <v>0</v>
      </c>
      <c r="AJ795" s="19">
        <f t="shared" si="60"/>
        <v>0</v>
      </c>
    </row>
    <row r="796" spans="33:36" hidden="1">
      <c r="AG796" s="18">
        <f t="shared" si="57"/>
        <v>0</v>
      </c>
      <c r="AH796" s="19">
        <f t="shared" si="58"/>
        <v>0</v>
      </c>
      <c r="AI796" s="19">
        <f t="shared" si="59"/>
        <v>0</v>
      </c>
      <c r="AJ796" s="19">
        <f t="shared" si="60"/>
        <v>0</v>
      </c>
    </row>
    <row r="797" spans="33:36" hidden="1">
      <c r="AG797" s="18">
        <f t="shared" si="57"/>
        <v>0</v>
      </c>
      <c r="AH797" s="19">
        <f t="shared" si="58"/>
        <v>0</v>
      </c>
      <c r="AI797" s="19">
        <f t="shared" si="59"/>
        <v>0</v>
      </c>
      <c r="AJ797" s="19">
        <f t="shared" si="60"/>
        <v>0</v>
      </c>
    </row>
    <row r="798" spans="33:36" hidden="1">
      <c r="AG798" s="18">
        <f t="shared" si="57"/>
        <v>0</v>
      </c>
      <c r="AH798" s="19">
        <f t="shared" si="58"/>
        <v>0</v>
      </c>
      <c r="AI798" s="19">
        <f t="shared" si="59"/>
        <v>0</v>
      </c>
      <c r="AJ798" s="19">
        <f t="shared" si="60"/>
        <v>0</v>
      </c>
    </row>
    <row r="799" spans="33:36" hidden="1">
      <c r="AG799" s="18">
        <f t="shared" si="57"/>
        <v>0</v>
      </c>
      <c r="AH799" s="19">
        <f t="shared" si="58"/>
        <v>0</v>
      </c>
      <c r="AI799" s="19">
        <f t="shared" si="59"/>
        <v>0</v>
      </c>
      <c r="AJ799" s="19">
        <f t="shared" si="60"/>
        <v>0</v>
      </c>
    </row>
    <row r="800" spans="33:36" hidden="1">
      <c r="AG800" s="18">
        <f t="shared" si="57"/>
        <v>0</v>
      </c>
      <c r="AH800" s="19">
        <f t="shared" si="58"/>
        <v>0</v>
      </c>
      <c r="AI800" s="19">
        <f t="shared" si="59"/>
        <v>0</v>
      </c>
      <c r="AJ800" s="19">
        <f t="shared" si="60"/>
        <v>0</v>
      </c>
    </row>
    <row r="801" spans="33:36" hidden="1">
      <c r="AG801" s="18">
        <f t="shared" si="57"/>
        <v>0</v>
      </c>
      <c r="AH801" s="19">
        <f t="shared" si="58"/>
        <v>0</v>
      </c>
      <c r="AI801" s="19">
        <f t="shared" si="59"/>
        <v>0</v>
      </c>
      <c r="AJ801" s="19">
        <f t="shared" si="60"/>
        <v>0</v>
      </c>
    </row>
    <row r="802" spans="33:36" hidden="1">
      <c r="AG802" s="18">
        <f t="shared" si="57"/>
        <v>0</v>
      </c>
      <c r="AH802" s="19">
        <f t="shared" si="58"/>
        <v>0</v>
      </c>
      <c r="AI802" s="19">
        <f t="shared" si="59"/>
        <v>0</v>
      </c>
      <c r="AJ802" s="19">
        <f t="shared" si="60"/>
        <v>0</v>
      </c>
    </row>
    <row r="803" spans="33:36" hidden="1">
      <c r="AG803" s="18">
        <f t="shared" si="57"/>
        <v>0</v>
      </c>
      <c r="AH803" s="19">
        <f t="shared" si="58"/>
        <v>0</v>
      </c>
      <c r="AI803" s="19">
        <f t="shared" si="59"/>
        <v>0</v>
      </c>
      <c r="AJ803" s="19">
        <f t="shared" si="60"/>
        <v>0</v>
      </c>
    </row>
    <row r="804" spans="33:36" hidden="1">
      <c r="AG804" s="18">
        <f t="shared" si="57"/>
        <v>0</v>
      </c>
      <c r="AH804" s="19">
        <f t="shared" si="58"/>
        <v>0</v>
      </c>
      <c r="AI804" s="19">
        <f t="shared" si="59"/>
        <v>0</v>
      </c>
      <c r="AJ804" s="19">
        <f t="shared" si="60"/>
        <v>0</v>
      </c>
    </row>
    <row r="805" spans="33:36" hidden="1">
      <c r="AG805" s="18">
        <f t="shared" si="57"/>
        <v>0</v>
      </c>
      <c r="AH805" s="19">
        <f t="shared" si="58"/>
        <v>0</v>
      </c>
      <c r="AI805" s="19">
        <f t="shared" si="59"/>
        <v>0</v>
      </c>
      <c r="AJ805" s="19">
        <f t="shared" si="60"/>
        <v>0</v>
      </c>
    </row>
    <row r="806" spans="33:36" hidden="1">
      <c r="AG806" s="18">
        <f t="shared" si="57"/>
        <v>0</v>
      </c>
      <c r="AH806" s="19">
        <f t="shared" si="58"/>
        <v>0</v>
      </c>
      <c r="AI806" s="19">
        <f t="shared" si="59"/>
        <v>0</v>
      </c>
      <c r="AJ806" s="19">
        <f t="shared" si="60"/>
        <v>0</v>
      </c>
    </row>
    <row r="807" spans="33:36" hidden="1">
      <c r="AG807" s="18">
        <f t="shared" si="57"/>
        <v>0</v>
      </c>
      <c r="AH807" s="19">
        <f t="shared" si="58"/>
        <v>0</v>
      </c>
      <c r="AI807" s="19">
        <f t="shared" si="59"/>
        <v>0</v>
      </c>
      <c r="AJ807" s="19">
        <f t="shared" si="60"/>
        <v>0</v>
      </c>
    </row>
    <row r="808" spans="33:36" hidden="1">
      <c r="AG808" s="18">
        <f t="shared" si="57"/>
        <v>0</v>
      </c>
      <c r="AH808" s="19">
        <f t="shared" si="58"/>
        <v>0</v>
      </c>
      <c r="AI808" s="19">
        <f t="shared" si="59"/>
        <v>0</v>
      </c>
      <c r="AJ808" s="19">
        <f t="shared" si="60"/>
        <v>0</v>
      </c>
    </row>
    <row r="809" spans="33:36" hidden="1">
      <c r="AG809" s="18">
        <f t="shared" si="57"/>
        <v>0</v>
      </c>
      <c r="AH809" s="19">
        <f t="shared" si="58"/>
        <v>0</v>
      </c>
      <c r="AI809" s="19">
        <f t="shared" si="59"/>
        <v>0</v>
      </c>
      <c r="AJ809" s="19">
        <f t="shared" si="60"/>
        <v>0</v>
      </c>
    </row>
    <row r="810" spans="33:36" hidden="1">
      <c r="AG810" s="18">
        <f t="shared" si="57"/>
        <v>0</v>
      </c>
      <c r="AH810" s="19">
        <f t="shared" si="58"/>
        <v>0</v>
      </c>
      <c r="AI810" s="19">
        <f t="shared" si="59"/>
        <v>0</v>
      </c>
      <c r="AJ810" s="19">
        <f t="shared" si="60"/>
        <v>0</v>
      </c>
    </row>
    <row r="811" spans="33:36" hidden="1">
      <c r="AG811" s="18">
        <f t="shared" si="57"/>
        <v>0</v>
      </c>
      <c r="AH811" s="19">
        <f t="shared" si="58"/>
        <v>0</v>
      </c>
      <c r="AI811" s="19">
        <f t="shared" si="59"/>
        <v>0</v>
      </c>
      <c r="AJ811" s="19">
        <f t="shared" si="60"/>
        <v>0</v>
      </c>
    </row>
    <row r="812" spans="33:36" hidden="1">
      <c r="AG812" s="18">
        <f t="shared" si="57"/>
        <v>0</v>
      </c>
      <c r="AH812" s="19">
        <f t="shared" si="58"/>
        <v>0</v>
      </c>
      <c r="AI812" s="19">
        <f t="shared" si="59"/>
        <v>0</v>
      </c>
      <c r="AJ812" s="19">
        <f t="shared" si="60"/>
        <v>0</v>
      </c>
    </row>
    <row r="813" spans="33:36" hidden="1">
      <c r="AG813" s="18">
        <f t="shared" si="57"/>
        <v>0</v>
      </c>
      <c r="AH813" s="19">
        <f t="shared" si="58"/>
        <v>0</v>
      </c>
      <c r="AI813" s="19">
        <f t="shared" si="59"/>
        <v>0</v>
      </c>
      <c r="AJ813" s="19">
        <f t="shared" si="60"/>
        <v>0</v>
      </c>
    </row>
    <row r="814" spans="33:36" hidden="1">
      <c r="AG814" s="18">
        <f t="shared" si="57"/>
        <v>0</v>
      </c>
      <c r="AH814" s="19">
        <f t="shared" si="58"/>
        <v>0</v>
      </c>
      <c r="AI814" s="19">
        <f t="shared" si="59"/>
        <v>0</v>
      </c>
      <c r="AJ814" s="19">
        <f t="shared" si="60"/>
        <v>0</v>
      </c>
    </row>
    <row r="815" spans="33:36" hidden="1">
      <c r="AG815" s="18">
        <f t="shared" si="57"/>
        <v>0</v>
      </c>
      <c r="AH815" s="19">
        <f t="shared" si="58"/>
        <v>0</v>
      </c>
      <c r="AI815" s="19">
        <f t="shared" si="59"/>
        <v>0</v>
      </c>
      <c r="AJ815" s="19">
        <f t="shared" si="60"/>
        <v>0</v>
      </c>
    </row>
    <row r="816" spans="33:36" hidden="1">
      <c r="AG816" s="18">
        <f t="shared" si="57"/>
        <v>0</v>
      </c>
      <c r="AH816" s="19">
        <f t="shared" si="58"/>
        <v>0</v>
      </c>
      <c r="AI816" s="19">
        <f t="shared" si="59"/>
        <v>0</v>
      </c>
      <c r="AJ816" s="19">
        <f t="shared" si="60"/>
        <v>0</v>
      </c>
    </row>
    <row r="817" spans="33:36" hidden="1">
      <c r="AG817" s="18">
        <f t="shared" si="57"/>
        <v>0</v>
      </c>
      <c r="AH817" s="19">
        <f t="shared" si="58"/>
        <v>0</v>
      </c>
      <c r="AI817" s="19">
        <f t="shared" si="59"/>
        <v>0</v>
      </c>
      <c r="AJ817" s="19">
        <f t="shared" si="60"/>
        <v>0</v>
      </c>
    </row>
    <row r="818" spans="33:36" hidden="1">
      <c r="AG818" s="18">
        <f t="shared" si="57"/>
        <v>0</v>
      </c>
      <c r="AH818" s="19">
        <f t="shared" si="58"/>
        <v>0</v>
      </c>
      <c r="AI818" s="19">
        <f t="shared" si="59"/>
        <v>0</v>
      </c>
      <c r="AJ818" s="19">
        <f t="shared" si="60"/>
        <v>0</v>
      </c>
    </row>
    <row r="819" spans="33:36" hidden="1">
      <c r="AG819" s="18">
        <f t="shared" si="57"/>
        <v>0</v>
      </c>
      <c r="AH819" s="19">
        <f t="shared" si="58"/>
        <v>0</v>
      </c>
      <c r="AI819" s="19">
        <f t="shared" si="59"/>
        <v>0</v>
      </c>
      <c r="AJ819" s="19">
        <f t="shared" si="60"/>
        <v>0</v>
      </c>
    </row>
    <row r="820" spans="33:36" hidden="1">
      <c r="AG820" s="18">
        <f t="shared" si="57"/>
        <v>0</v>
      </c>
      <c r="AH820" s="19">
        <f t="shared" si="58"/>
        <v>0</v>
      </c>
      <c r="AI820" s="19">
        <f t="shared" si="59"/>
        <v>0</v>
      </c>
      <c r="AJ820" s="19">
        <f t="shared" si="60"/>
        <v>0</v>
      </c>
    </row>
    <row r="821" spans="33:36" hidden="1">
      <c r="AG821" s="18">
        <f t="shared" si="57"/>
        <v>0</v>
      </c>
      <c r="AH821" s="19">
        <f t="shared" si="58"/>
        <v>0</v>
      </c>
      <c r="AI821" s="19">
        <f t="shared" si="59"/>
        <v>0</v>
      </c>
      <c r="AJ821" s="19">
        <f t="shared" si="60"/>
        <v>0</v>
      </c>
    </row>
    <row r="822" spans="33:36" hidden="1">
      <c r="AG822" s="18">
        <f t="shared" si="57"/>
        <v>0</v>
      </c>
      <c r="AH822" s="19">
        <f t="shared" si="58"/>
        <v>0</v>
      </c>
      <c r="AI822" s="19">
        <f t="shared" si="59"/>
        <v>0</v>
      </c>
      <c r="AJ822" s="19">
        <f t="shared" si="60"/>
        <v>0</v>
      </c>
    </row>
    <row r="823" spans="33:36" hidden="1">
      <c r="AG823" s="18">
        <f t="shared" si="57"/>
        <v>0</v>
      </c>
      <c r="AH823" s="19">
        <f t="shared" si="58"/>
        <v>0</v>
      </c>
      <c r="AI823" s="19">
        <f t="shared" si="59"/>
        <v>0</v>
      </c>
      <c r="AJ823" s="19">
        <f t="shared" si="60"/>
        <v>0</v>
      </c>
    </row>
    <row r="824" spans="33:36" hidden="1">
      <c r="AG824" s="18">
        <f t="shared" si="57"/>
        <v>0</v>
      </c>
      <c r="AH824" s="19">
        <f t="shared" si="58"/>
        <v>0</v>
      </c>
      <c r="AI824" s="19">
        <f t="shared" si="59"/>
        <v>0</v>
      </c>
      <c r="AJ824" s="19">
        <f t="shared" si="60"/>
        <v>0</v>
      </c>
    </row>
    <row r="825" spans="33:36" hidden="1">
      <c r="AG825" s="18">
        <f t="shared" si="57"/>
        <v>0</v>
      </c>
      <c r="AH825" s="19">
        <f t="shared" si="58"/>
        <v>0</v>
      </c>
      <c r="AI825" s="19">
        <f t="shared" si="59"/>
        <v>0</v>
      </c>
      <c r="AJ825" s="19">
        <f t="shared" si="60"/>
        <v>0</v>
      </c>
    </row>
    <row r="826" spans="33:36" hidden="1">
      <c r="AG826" s="18">
        <f t="shared" si="57"/>
        <v>0</v>
      </c>
      <c r="AH826" s="19">
        <f t="shared" si="58"/>
        <v>0</v>
      </c>
      <c r="AI826" s="19">
        <f t="shared" si="59"/>
        <v>0</v>
      </c>
      <c r="AJ826" s="19">
        <f t="shared" si="60"/>
        <v>0</v>
      </c>
    </row>
    <row r="827" spans="33:36" hidden="1">
      <c r="AG827" s="18">
        <f t="shared" si="57"/>
        <v>0</v>
      </c>
      <c r="AH827" s="19">
        <f t="shared" si="58"/>
        <v>0</v>
      </c>
      <c r="AI827" s="19">
        <f t="shared" si="59"/>
        <v>0</v>
      </c>
      <c r="AJ827" s="19">
        <f t="shared" si="60"/>
        <v>0</v>
      </c>
    </row>
    <row r="828" spans="33:36" hidden="1">
      <c r="AG828" s="18">
        <f t="shared" si="57"/>
        <v>0</v>
      </c>
      <c r="AH828" s="19">
        <f t="shared" si="58"/>
        <v>0</v>
      </c>
      <c r="AI828" s="19">
        <f t="shared" si="59"/>
        <v>0</v>
      </c>
      <c r="AJ828" s="19">
        <f t="shared" si="60"/>
        <v>0</v>
      </c>
    </row>
    <row r="829" spans="33:36" hidden="1">
      <c r="AG829" s="18">
        <f t="shared" si="57"/>
        <v>0</v>
      </c>
      <c r="AH829" s="19">
        <f t="shared" si="58"/>
        <v>0</v>
      </c>
      <c r="AI829" s="19">
        <f t="shared" si="59"/>
        <v>0</v>
      </c>
      <c r="AJ829" s="19">
        <f t="shared" si="60"/>
        <v>0</v>
      </c>
    </row>
    <row r="830" spans="33:36" hidden="1">
      <c r="AG830" s="18">
        <f t="shared" si="57"/>
        <v>0</v>
      </c>
      <c r="AH830" s="19">
        <f t="shared" si="58"/>
        <v>0</v>
      </c>
      <c r="AI830" s="19">
        <f t="shared" si="59"/>
        <v>0</v>
      </c>
      <c r="AJ830" s="19">
        <f t="shared" si="60"/>
        <v>0</v>
      </c>
    </row>
    <row r="831" spans="33:36" hidden="1">
      <c r="AG831" s="18">
        <f t="shared" si="57"/>
        <v>0</v>
      </c>
      <c r="AH831" s="19">
        <f t="shared" si="58"/>
        <v>0</v>
      </c>
      <c r="AI831" s="19">
        <f t="shared" si="59"/>
        <v>0</v>
      </c>
      <c r="AJ831" s="19">
        <f t="shared" si="60"/>
        <v>0</v>
      </c>
    </row>
    <row r="832" spans="33:36" hidden="1">
      <c r="AG832" s="18">
        <f t="shared" si="57"/>
        <v>0</v>
      </c>
      <c r="AH832" s="19">
        <f t="shared" si="58"/>
        <v>0</v>
      </c>
      <c r="AI832" s="19">
        <f t="shared" si="59"/>
        <v>0</v>
      </c>
      <c r="AJ832" s="19">
        <f t="shared" si="60"/>
        <v>0</v>
      </c>
    </row>
    <row r="833" spans="33:36" hidden="1">
      <c r="AG833" s="18">
        <f t="shared" si="57"/>
        <v>0</v>
      </c>
      <c r="AH833" s="19">
        <f t="shared" si="58"/>
        <v>0</v>
      </c>
      <c r="AI833" s="19">
        <f t="shared" si="59"/>
        <v>0</v>
      </c>
      <c r="AJ833" s="19">
        <f t="shared" si="60"/>
        <v>0</v>
      </c>
    </row>
    <row r="834" spans="33:36" hidden="1">
      <c r="AG834" s="18">
        <f t="shared" si="57"/>
        <v>0</v>
      </c>
      <c r="AH834" s="19">
        <f t="shared" si="58"/>
        <v>0</v>
      </c>
      <c r="AI834" s="19">
        <f t="shared" si="59"/>
        <v>0</v>
      </c>
      <c r="AJ834" s="19">
        <f t="shared" si="60"/>
        <v>0</v>
      </c>
    </row>
    <row r="835" spans="33:36" hidden="1">
      <c r="AG835" s="18">
        <f t="shared" si="57"/>
        <v>0</v>
      </c>
      <c r="AH835" s="19">
        <f t="shared" si="58"/>
        <v>0</v>
      </c>
      <c r="AI835" s="19">
        <f t="shared" si="59"/>
        <v>0</v>
      </c>
      <c r="AJ835" s="19">
        <f t="shared" si="60"/>
        <v>0</v>
      </c>
    </row>
    <row r="836" spans="33:36" hidden="1">
      <c r="AG836" s="18">
        <f t="shared" si="57"/>
        <v>0</v>
      </c>
      <c r="AH836" s="19">
        <f t="shared" si="58"/>
        <v>0</v>
      </c>
      <c r="AI836" s="19">
        <f t="shared" si="59"/>
        <v>0</v>
      </c>
      <c r="AJ836" s="19">
        <f t="shared" si="60"/>
        <v>0</v>
      </c>
    </row>
    <row r="837" spans="33:36" hidden="1">
      <c r="AG837" s="18">
        <f t="shared" si="57"/>
        <v>0</v>
      </c>
      <c r="AH837" s="19">
        <f t="shared" si="58"/>
        <v>0</v>
      </c>
      <c r="AI837" s="19">
        <f t="shared" si="59"/>
        <v>0</v>
      </c>
      <c r="AJ837" s="19">
        <f t="shared" si="60"/>
        <v>0</v>
      </c>
    </row>
    <row r="838" spans="33:36" hidden="1">
      <c r="AG838" s="18">
        <f t="shared" si="57"/>
        <v>0</v>
      </c>
      <c r="AH838" s="19">
        <f t="shared" si="58"/>
        <v>0</v>
      </c>
      <c r="AI838" s="19">
        <f t="shared" si="59"/>
        <v>0</v>
      </c>
      <c r="AJ838" s="19">
        <f t="shared" si="60"/>
        <v>0</v>
      </c>
    </row>
    <row r="839" spans="33:36" hidden="1">
      <c r="AG839" s="18">
        <f t="shared" si="57"/>
        <v>0</v>
      </c>
      <c r="AH839" s="19">
        <f t="shared" si="58"/>
        <v>0</v>
      </c>
      <c r="AI839" s="19">
        <f t="shared" si="59"/>
        <v>0</v>
      </c>
      <c r="AJ839" s="19">
        <f t="shared" si="60"/>
        <v>0</v>
      </c>
    </row>
    <row r="840" spans="33:36" hidden="1">
      <c r="AG840" s="18">
        <f t="shared" si="57"/>
        <v>0</v>
      </c>
      <c r="AH840" s="19">
        <f t="shared" si="58"/>
        <v>0</v>
      </c>
      <c r="AI840" s="19">
        <f t="shared" si="59"/>
        <v>0</v>
      </c>
      <c r="AJ840" s="19">
        <f t="shared" si="60"/>
        <v>0</v>
      </c>
    </row>
    <row r="841" spans="33:36" hidden="1">
      <c r="AG841" s="18">
        <f t="shared" si="57"/>
        <v>0</v>
      </c>
      <c r="AH841" s="19">
        <f t="shared" si="58"/>
        <v>0</v>
      </c>
      <c r="AI841" s="19">
        <f t="shared" si="59"/>
        <v>0</v>
      </c>
      <c r="AJ841" s="19">
        <f t="shared" si="60"/>
        <v>0</v>
      </c>
    </row>
    <row r="842" spans="33:36" hidden="1">
      <c r="AG842" s="18">
        <f t="shared" si="57"/>
        <v>0</v>
      </c>
      <c r="AH842" s="19">
        <f t="shared" si="58"/>
        <v>0</v>
      </c>
      <c r="AI842" s="19">
        <f t="shared" si="59"/>
        <v>0</v>
      </c>
      <c r="AJ842" s="19">
        <f t="shared" si="60"/>
        <v>0</v>
      </c>
    </row>
    <row r="843" spans="33:36" hidden="1">
      <c r="AG843" s="18">
        <f t="shared" si="57"/>
        <v>0</v>
      </c>
      <c r="AH843" s="19">
        <f t="shared" si="58"/>
        <v>0</v>
      </c>
      <c r="AI843" s="19">
        <f t="shared" si="59"/>
        <v>0</v>
      </c>
      <c r="AJ843" s="19">
        <f t="shared" si="60"/>
        <v>0</v>
      </c>
    </row>
    <row r="844" spans="33:36" hidden="1">
      <c r="AG844" s="18">
        <f t="shared" si="57"/>
        <v>0</v>
      </c>
      <c r="AH844" s="19">
        <f t="shared" si="58"/>
        <v>0</v>
      </c>
      <c r="AI844" s="19">
        <f t="shared" si="59"/>
        <v>0</v>
      </c>
      <c r="AJ844" s="19">
        <f t="shared" si="60"/>
        <v>0</v>
      </c>
    </row>
    <row r="845" spans="33:36" hidden="1">
      <c r="AG845" s="18">
        <f t="shared" si="57"/>
        <v>0</v>
      </c>
      <c r="AH845" s="19">
        <f t="shared" si="58"/>
        <v>0</v>
      </c>
      <c r="AI845" s="19">
        <f t="shared" si="59"/>
        <v>0</v>
      </c>
      <c r="AJ845" s="19">
        <f t="shared" si="60"/>
        <v>0</v>
      </c>
    </row>
    <row r="846" spans="33:36" hidden="1">
      <c r="AG846" s="18">
        <f t="shared" si="57"/>
        <v>0</v>
      </c>
      <c r="AH846" s="19">
        <f t="shared" si="58"/>
        <v>0</v>
      </c>
      <c r="AI846" s="19">
        <f t="shared" si="59"/>
        <v>0</v>
      </c>
      <c r="AJ846" s="19">
        <f t="shared" si="60"/>
        <v>0</v>
      </c>
    </row>
    <row r="847" spans="33:36" hidden="1">
      <c r="AG847" s="18">
        <f t="shared" si="57"/>
        <v>0</v>
      </c>
      <c r="AH847" s="19">
        <f t="shared" si="58"/>
        <v>0</v>
      </c>
      <c r="AI847" s="19">
        <f t="shared" si="59"/>
        <v>0</v>
      </c>
      <c r="AJ847" s="19">
        <f t="shared" si="60"/>
        <v>0</v>
      </c>
    </row>
    <row r="848" spans="33:36" hidden="1">
      <c r="AG848" s="18">
        <f t="shared" si="57"/>
        <v>0</v>
      </c>
      <c r="AH848" s="19">
        <f t="shared" si="58"/>
        <v>0</v>
      </c>
      <c r="AI848" s="19">
        <f t="shared" si="59"/>
        <v>0</v>
      </c>
      <c r="AJ848" s="19">
        <f t="shared" si="60"/>
        <v>0</v>
      </c>
    </row>
    <row r="849" spans="33:36" hidden="1">
      <c r="AG849" s="18">
        <f t="shared" si="57"/>
        <v>0</v>
      </c>
      <c r="AH849" s="19">
        <f t="shared" si="58"/>
        <v>0</v>
      </c>
      <c r="AI849" s="19">
        <f t="shared" si="59"/>
        <v>0</v>
      </c>
      <c r="AJ849" s="19">
        <f t="shared" si="60"/>
        <v>0</v>
      </c>
    </row>
    <row r="850" spans="33:36" hidden="1">
      <c r="AG850" s="18">
        <f t="shared" si="57"/>
        <v>0</v>
      </c>
      <c r="AH850" s="19">
        <f t="shared" si="58"/>
        <v>0</v>
      </c>
      <c r="AI850" s="19">
        <f t="shared" si="59"/>
        <v>0</v>
      </c>
      <c r="AJ850" s="19">
        <f t="shared" si="60"/>
        <v>0</v>
      </c>
    </row>
    <row r="851" spans="33:36" hidden="1">
      <c r="AG851" s="18">
        <f t="shared" si="57"/>
        <v>0</v>
      </c>
      <c r="AH851" s="19">
        <f t="shared" si="58"/>
        <v>0</v>
      </c>
      <c r="AI851" s="19">
        <f t="shared" si="59"/>
        <v>0</v>
      </c>
      <c r="AJ851" s="19">
        <f t="shared" si="60"/>
        <v>0</v>
      </c>
    </row>
    <row r="852" spans="33:36" hidden="1">
      <c r="AG852" s="18">
        <f t="shared" ref="AG852:AG915" si="61">I852</f>
        <v>0</v>
      </c>
      <c r="AH852" s="19">
        <f t="shared" ref="AH852:AH915" si="62">J852</f>
        <v>0</v>
      </c>
      <c r="AI852" s="19">
        <f t="shared" ref="AI852:AI915" si="63">K852</f>
        <v>0</v>
      </c>
      <c r="AJ852" s="19">
        <f t="shared" ref="AJ852:AJ915" si="64">L852</f>
        <v>0</v>
      </c>
    </row>
    <row r="853" spans="33:36" hidden="1">
      <c r="AG853" s="18">
        <f t="shared" si="61"/>
        <v>0</v>
      </c>
      <c r="AH853" s="19">
        <f t="shared" si="62"/>
        <v>0</v>
      </c>
      <c r="AI853" s="19">
        <f t="shared" si="63"/>
        <v>0</v>
      </c>
      <c r="AJ853" s="19">
        <f t="shared" si="64"/>
        <v>0</v>
      </c>
    </row>
    <row r="854" spans="33:36" hidden="1">
      <c r="AG854" s="18">
        <f t="shared" si="61"/>
        <v>0</v>
      </c>
      <c r="AH854" s="19">
        <f t="shared" si="62"/>
        <v>0</v>
      </c>
      <c r="AI854" s="19">
        <f t="shared" si="63"/>
        <v>0</v>
      </c>
      <c r="AJ854" s="19">
        <f t="shared" si="64"/>
        <v>0</v>
      </c>
    </row>
    <row r="855" spans="33:36" hidden="1">
      <c r="AG855" s="18">
        <f t="shared" si="61"/>
        <v>0</v>
      </c>
      <c r="AH855" s="19">
        <f t="shared" si="62"/>
        <v>0</v>
      </c>
      <c r="AI855" s="19">
        <f t="shared" si="63"/>
        <v>0</v>
      </c>
      <c r="AJ855" s="19">
        <f t="shared" si="64"/>
        <v>0</v>
      </c>
    </row>
    <row r="856" spans="33:36" hidden="1">
      <c r="AG856" s="18">
        <f t="shared" si="61"/>
        <v>0</v>
      </c>
      <c r="AH856" s="19">
        <f t="shared" si="62"/>
        <v>0</v>
      </c>
      <c r="AI856" s="19">
        <f t="shared" si="63"/>
        <v>0</v>
      </c>
      <c r="AJ856" s="19">
        <f t="shared" si="64"/>
        <v>0</v>
      </c>
    </row>
    <row r="857" spans="33:36" hidden="1">
      <c r="AG857" s="18">
        <f t="shared" si="61"/>
        <v>0</v>
      </c>
      <c r="AH857" s="19">
        <f t="shared" si="62"/>
        <v>0</v>
      </c>
      <c r="AI857" s="19">
        <f t="shared" si="63"/>
        <v>0</v>
      </c>
      <c r="AJ857" s="19">
        <f t="shared" si="64"/>
        <v>0</v>
      </c>
    </row>
    <row r="858" spans="33:36" hidden="1">
      <c r="AG858" s="18">
        <f t="shared" si="61"/>
        <v>0</v>
      </c>
      <c r="AH858" s="19">
        <f t="shared" si="62"/>
        <v>0</v>
      </c>
      <c r="AI858" s="19">
        <f t="shared" si="63"/>
        <v>0</v>
      </c>
      <c r="AJ858" s="19">
        <f t="shared" si="64"/>
        <v>0</v>
      </c>
    </row>
    <row r="859" spans="33:36" hidden="1">
      <c r="AG859" s="18">
        <f t="shared" si="61"/>
        <v>0</v>
      </c>
      <c r="AH859" s="19">
        <f t="shared" si="62"/>
        <v>0</v>
      </c>
      <c r="AI859" s="19">
        <f t="shared" si="63"/>
        <v>0</v>
      </c>
      <c r="AJ859" s="19">
        <f t="shared" si="64"/>
        <v>0</v>
      </c>
    </row>
    <row r="860" spans="33:36" hidden="1">
      <c r="AG860" s="18">
        <f t="shared" si="61"/>
        <v>0</v>
      </c>
      <c r="AH860" s="19">
        <f t="shared" si="62"/>
        <v>0</v>
      </c>
      <c r="AI860" s="19">
        <f t="shared" si="63"/>
        <v>0</v>
      </c>
      <c r="AJ860" s="19">
        <f t="shared" si="64"/>
        <v>0</v>
      </c>
    </row>
    <row r="861" spans="33:36" hidden="1">
      <c r="AG861" s="18">
        <f t="shared" si="61"/>
        <v>0</v>
      </c>
      <c r="AH861" s="19">
        <f t="shared" si="62"/>
        <v>0</v>
      </c>
      <c r="AI861" s="19">
        <f t="shared" si="63"/>
        <v>0</v>
      </c>
      <c r="AJ861" s="19">
        <f t="shared" si="64"/>
        <v>0</v>
      </c>
    </row>
    <row r="862" spans="33:36" hidden="1">
      <c r="AG862" s="18">
        <f t="shared" si="61"/>
        <v>0</v>
      </c>
      <c r="AH862" s="19">
        <f t="shared" si="62"/>
        <v>0</v>
      </c>
      <c r="AI862" s="19">
        <f t="shared" si="63"/>
        <v>0</v>
      </c>
      <c r="AJ862" s="19">
        <f t="shared" si="64"/>
        <v>0</v>
      </c>
    </row>
    <row r="863" spans="33:36" hidden="1">
      <c r="AG863" s="18">
        <f t="shared" si="61"/>
        <v>0</v>
      </c>
      <c r="AH863" s="19">
        <f t="shared" si="62"/>
        <v>0</v>
      </c>
      <c r="AI863" s="19">
        <f t="shared" si="63"/>
        <v>0</v>
      </c>
      <c r="AJ863" s="19">
        <f t="shared" si="64"/>
        <v>0</v>
      </c>
    </row>
    <row r="864" spans="33:36" hidden="1">
      <c r="AG864" s="18">
        <f t="shared" si="61"/>
        <v>0</v>
      </c>
      <c r="AH864" s="19">
        <f t="shared" si="62"/>
        <v>0</v>
      </c>
      <c r="AI864" s="19">
        <f t="shared" si="63"/>
        <v>0</v>
      </c>
      <c r="AJ864" s="19">
        <f t="shared" si="64"/>
        <v>0</v>
      </c>
    </row>
    <row r="865" spans="33:36" hidden="1">
      <c r="AG865" s="18">
        <f t="shared" si="61"/>
        <v>0</v>
      </c>
      <c r="AH865" s="19">
        <f t="shared" si="62"/>
        <v>0</v>
      </c>
      <c r="AI865" s="19">
        <f t="shared" si="63"/>
        <v>0</v>
      </c>
      <c r="AJ865" s="19">
        <f t="shared" si="64"/>
        <v>0</v>
      </c>
    </row>
    <row r="866" spans="33:36" hidden="1">
      <c r="AG866" s="18">
        <f t="shared" si="61"/>
        <v>0</v>
      </c>
      <c r="AH866" s="19">
        <f t="shared" si="62"/>
        <v>0</v>
      </c>
      <c r="AI866" s="19">
        <f t="shared" si="63"/>
        <v>0</v>
      </c>
      <c r="AJ866" s="19">
        <f t="shared" si="64"/>
        <v>0</v>
      </c>
    </row>
    <row r="867" spans="33:36" hidden="1">
      <c r="AG867" s="18">
        <f t="shared" si="61"/>
        <v>0</v>
      </c>
      <c r="AH867" s="19">
        <f t="shared" si="62"/>
        <v>0</v>
      </c>
      <c r="AI867" s="19">
        <f t="shared" si="63"/>
        <v>0</v>
      </c>
      <c r="AJ867" s="19">
        <f t="shared" si="64"/>
        <v>0</v>
      </c>
    </row>
    <row r="868" spans="33:36" hidden="1">
      <c r="AG868" s="18">
        <f t="shared" si="61"/>
        <v>0</v>
      </c>
      <c r="AH868" s="19">
        <f t="shared" si="62"/>
        <v>0</v>
      </c>
      <c r="AI868" s="19">
        <f t="shared" si="63"/>
        <v>0</v>
      </c>
      <c r="AJ868" s="19">
        <f t="shared" si="64"/>
        <v>0</v>
      </c>
    </row>
    <row r="869" spans="33:36" hidden="1">
      <c r="AG869" s="18">
        <f t="shared" si="61"/>
        <v>0</v>
      </c>
      <c r="AH869" s="19">
        <f t="shared" si="62"/>
        <v>0</v>
      </c>
      <c r="AI869" s="19">
        <f t="shared" si="63"/>
        <v>0</v>
      </c>
      <c r="AJ869" s="19">
        <f t="shared" si="64"/>
        <v>0</v>
      </c>
    </row>
    <row r="870" spans="33:36" hidden="1">
      <c r="AG870" s="18">
        <f t="shared" si="61"/>
        <v>0</v>
      </c>
      <c r="AH870" s="19">
        <f t="shared" si="62"/>
        <v>0</v>
      </c>
      <c r="AI870" s="19">
        <f t="shared" si="63"/>
        <v>0</v>
      </c>
      <c r="AJ870" s="19">
        <f t="shared" si="64"/>
        <v>0</v>
      </c>
    </row>
    <row r="871" spans="33:36" hidden="1">
      <c r="AG871" s="18">
        <f t="shared" si="61"/>
        <v>0</v>
      </c>
      <c r="AH871" s="19">
        <f t="shared" si="62"/>
        <v>0</v>
      </c>
      <c r="AI871" s="19">
        <f t="shared" si="63"/>
        <v>0</v>
      </c>
      <c r="AJ871" s="19">
        <f t="shared" si="64"/>
        <v>0</v>
      </c>
    </row>
    <row r="872" spans="33:36" hidden="1">
      <c r="AG872" s="18">
        <f t="shared" si="61"/>
        <v>0</v>
      </c>
      <c r="AH872" s="19">
        <f t="shared" si="62"/>
        <v>0</v>
      </c>
      <c r="AI872" s="19">
        <f t="shared" si="63"/>
        <v>0</v>
      </c>
      <c r="AJ872" s="19">
        <f t="shared" si="64"/>
        <v>0</v>
      </c>
    </row>
    <row r="873" spans="33:36" hidden="1">
      <c r="AG873" s="18">
        <f t="shared" si="61"/>
        <v>0</v>
      </c>
      <c r="AH873" s="19">
        <f t="shared" si="62"/>
        <v>0</v>
      </c>
      <c r="AI873" s="19">
        <f t="shared" si="63"/>
        <v>0</v>
      </c>
      <c r="AJ873" s="19">
        <f t="shared" si="64"/>
        <v>0</v>
      </c>
    </row>
    <row r="874" spans="33:36" hidden="1">
      <c r="AG874" s="18">
        <f t="shared" si="61"/>
        <v>0</v>
      </c>
      <c r="AH874" s="19">
        <f t="shared" si="62"/>
        <v>0</v>
      </c>
      <c r="AI874" s="19">
        <f t="shared" si="63"/>
        <v>0</v>
      </c>
      <c r="AJ874" s="19">
        <f t="shared" si="64"/>
        <v>0</v>
      </c>
    </row>
    <row r="875" spans="33:36" hidden="1">
      <c r="AG875" s="18">
        <f t="shared" si="61"/>
        <v>0</v>
      </c>
      <c r="AH875" s="19">
        <f t="shared" si="62"/>
        <v>0</v>
      </c>
      <c r="AI875" s="19">
        <f t="shared" si="63"/>
        <v>0</v>
      </c>
      <c r="AJ875" s="19">
        <f t="shared" si="64"/>
        <v>0</v>
      </c>
    </row>
    <row r="876" spans="33:36" hidden="1">
      <c r="AG876" s="18">
        <f t="shared" si="61"/>
        <v>0</v>
      </c>
      <c r="AH876" s="19">
        <f t="shared" si="62"/>
        <v>0</v>
      </c>
      <c r="AI876" s="19">
        <f t="shared" si="63"/>
        <v>0</v>
      </c>
      <c r="AJ876" s="19">
        <f t="shared" si="64"/>
        <v>0</v>
      </c>
    </row>
    <row r="877" spans="33:36" hidden="1">
      <c r="AG877" s="18">
        <f t="shared" si="61"/>
        <v>0</v>
      </c>
      <c r="AH877" s="19">
        <f t="shared" si="62"/>
        <v>0</v>
      </c>
      <c r="AI877" s="19">
        <f t="shared" si="63"/>
        <v>0</v>
      </c>
      <c r="AJ877" s="19">
        <f t="shared" si="64"/>
        <v>0</v>
      </c>
    </row>
    <row r="878" spans="33:36" hidden="1">
      <c r="AG878" s="18">
        <f t="shared" si="61"/>
        <v>0</v>
      </c>
      <c r="AH878" s="19">
        <f t="shared" si="62"/>
        <v>0</v>
      </c>
      <c r="AI878" s="19">
        <f t="shared" si="63"/>
        <v>0</v>
      </c>
      <c r="AJ878" s="19">
        <f t="shared" si="64"/>
        <v>0</v>
      </c>
    </row>
    <row r="879" spans="33:36" hidden="1">
      <c r="AG879" s="18">
        <f t="shared" si="61"/>
        <v>0</v>
      </c>
      <c r="AH879" s="19">
        <f t="shared" si="62"/>
        <v>0</v>
      </c>
      <c r="AI879" s="19">
        <f t="shared" si="63"/>
        <v>0</v>
      </c>
      <c r="AJ879" s="19">
        <f t="shared" si="64"/>
        <v>0</v>
      </c>
    </row>
    <row r="880" spans="33:36" hidden="1">
      <c r="AG880" s="18">
        <f t="shared" si="61"/>
        <v>0</v>
      </c>
      <c r="AH880" s="19">
        <f t="shared" si="62"/>
        <v>0</v>
      </c>
      <c r="AI880" s="19">
        <f t="shared" si="63"/>
        <v>0</v>
      </c>
      <c r="AJ880" s="19">
        <f t="shared" si="64"/>
        <v>0</v>
      </c>
    </row>
    <row r="881" spans="33:36" hidden="1">
      <c r="AG881" s="18">
        <f t="shared" si="61"/>
        <v>0</v>
      </c>
      <c r="AH881" s="19">
        <f t="shared" si="62"/>
        <v>0</v>
      </c>
      <c r="AI881" s="19">
        <f t="shared" si="63"/>
        <v>0</v>
      </c>
      <c r="AJ881" s="19">
        <f t="shared" si="64"/>
        <v>0</v>
      </c>
    </row>
    <row r="882" spans="33:36" hidden="1">
      <c r="AG882" s="18">
        <f t="shared" si="61"/>
        <v>0</v>
      </c>
      <c r="AH882" s="19">
        <f t="shared" si="62"/>
        <v>0</v>
      </c>
      <c r="AI882" s="19">
        <f t="shared" si="63"/>
        <v>0</v>
      </c>
      <c r="AJ882" s="19">
        <f t="shared" si="64"/>
        <v>0</v>
      </c>
    </row>
    <row r="883" spans="33:36" hidden="1">
      <c r="AG883" s="18">
        <f t="shared" si="61"/>
        <v>0</v>
      </c>
      <c r="AH883" s="19">
        <f t="shared" si="62"/>
        <v>0</v>
      </c>
      <c r="AI883" s="19">
        <f t="shared" si="63"/>
        <v>0</v>
      </c>
      <c r="AJ883" s="19">
        <f t="shared" si="64"/>
        <v>0</v>
      </c>
    </row>
    <row r="884" spans="33:36" hidden="1">
      <c r="AG884" s="18">
        <f t="shared" si="61"/>
        <v>0</v>
      </c>
      <c r="AH884" s="19">
        <f t="shared" si="62"/>
        <v>0</v>
      </c>
      <c r="AI884" s="19">
        <f t="shared" si="63"/>
        <v>0</v>
      </c>
      <c r="AJ884" s="19">
        <f t="shared" si="64"/>
        <v>0</v>
      </c>
    </row>
    <row r="885" spans="33:36" hidden="1">
      <c r="AG885" s="18">
        <f t="shared" si="61"/>
        <v>0</v>
      </c>
      <c r="AH885" s="19">
        <f t="shared" si="62"/>
        <v>0</v>
      </c>
      <c r="AI885" s="19">
        <f t="shared" si="63"/>
        <v>0</v>
      </c>
      <c r="AJ885" s="19">
        <f t="shared" si="64"/>
        <v>0</v>
      </c>
    </row>
    <row r="886" spans="33:36" hidden="1">
      <c r="AG886" s="18">
        <f t="shared" si="61"/>
        <v>0</v>
      </c>
      <c r="AH886" s="19">
        <f t="shared" si="62"/>
        <v>0</v>
      </c>
      <c r="AI886" s="19">
        <f t="shared" si="63"/>
        <v>0</v>
      </c>
      <c r="AJ886" s="19">
        <f t="shared" si="64"/>
        <v>0</v>
      </c>
    </row>
    <row r="887" spans="33:36" hidden="1">
      <c r="AG887" s="18">
        <f t="shared" si="61"/>
        <v>0</v>
      </c>
      <c r="AH887" s="19">
        <f t="shared" si="62"/>
        <v>0</v>
      </c>
      <c r="AI887" s="19">
        <f t="shared" si="63"/>
        <v>0</v>
      </c>
      <c r="AJ887" s="19">
        <f t="shared" si="64"/>
        <v>0</v>
      </c>
    </row>
    <row r="888" spans="33:36" hidden="1">
      <c r="AG888" s="18">
        <f t="shared" si="61"/>
        <v>0</v>
      </c>
      <c r="AH888" s="19">
        <f t="shared" si="62"/>
        <v>0</v>
      </c>
      <c r="AI888" s="19">
        <f t="shared" si="63"/>
        <v>0</v>
      </c>
      <c r="AJ888" s="19">
        <f t="shared" si="64"/>
        <v>0</v>
      </c>
    </row>
    <row r="889" spans="33:36" hidden="1">
      <c r="AG889" s="18">
        <f t="shared" si="61"/>
        <v>0</v>
      </c>
      <c r="AH889" s="19">
        <f t="shared" si="62"/>
        <v>0</v>
      </c>
      <c r="AI889" s="19">
        <f t="shared" si="63"/>
        <v>0</v>
      </c>
      <c r="AJ889" s="19">
        <f t="shared" si="64"/>
        <v>0</v>
      </c>
    </row>
    <row r="890" spans="33:36" hidden="1">
      <c r="AG890" s="18">
        <f t="shared" si="61"/>
        <v>0</v>
      </c>
      <c r="AH890" s="19">
        <f t="shared" si="62"/>
        <v>0</v>
      </c>
      <c r="AI890" s="19">
        <f t="shared" si="63"/>
        <v>0</v>
      </c>
      <c r="AJ890" s="19">
        <f t="shared" si="64"/>
        <v>0</v>
      </c>
    </row>
    <row r="891" spans="33:36" hidden="1">
      <c r="AG891" s="18">
        <f t="shared" si="61"/>
        <v>0</v>
      </c>
      <c r="AH891" s="19">
        <f t="shared" si="62"/>
        <v>0</v>
      </c>
      <c r="AI891" s="19">
        <f t="shared" si="63"/>
        <v>0</v>
      </c>
      <c r="AJ891" s="19">
        <f t="shared" si="64"/>
        <v>0</v>
      </c>
    </row>
    <row r="892" spans="33:36" hidden="1">
      <c r="AG892" s="18">
        <f t="shared" si="61"/>
        <v>0</v>
      </c>
      <c r="AH892" s="19">
        <f t="shared" si="62"/>
        <v>0</v>
      </c>
      <c r="AI892" s="19">
        <f t="shared" si="63"/>
        <v>0</v>
      </c>
      <c r="AJ892" s="19">
        <f t="shared" si="64"/>
        <v>0</v>
      </c>
    </row>
    <row r="893" spans="33:36" hidden="1">
      <c r="AG893" s="18">
        <f t="shared" si="61"/>
        <v>0</v>
      </c>
      <c r="AH893" s="19">
        <f t="shared" si="62"/>
        <v>0</v>
      </c>
      <c r="AI893" s="19">
        <f t="shared" si="63"/>
        <v>0</v>
      </c>
      <c r="AJ893" s="19">
        <f t="shared" si="64"/>
        <v>0</v>
      </c>
    </row>
    <row r="894" spans="33:36" hidden="1">
      <c r="AG894" s="18">
        <f t="shared" si="61"/>
        <v>0</v>
      </c>
      <c r="AH894" s="19">
        <f t="shared" si="62"/>
        <v>0</v>
      </c>
      <c r="AI894" s="19">
        <f t="shared" si="63"/>
        <v>0</v>
      </c>
      <c r="AJ894" s="19">
        <f t="shared" si="64"/>
        <v>0</v>
      </c>
    </row>
    <row r="895" spans="33:36" hidden="1">
      <c r="AG895" s="18">
        <f t="shared" si="61"/>
        <v>0</v>
      </c>
      <c r="AH895" s="19">
        <f t="shared" si="62"/>
        <v>0</v>
      </c>
      <c r="AI895" s="19">
        <f t="shared" si="63"/>
        <v>0</v>
      </c>
      <c r="AJ895" s="19">
        <f t="shared" si="64"/>
        <v>0</v>
      </c>
    </row>
    <row r="896" spans="33:36" hidden="1">
      <c r="AG896" s="18">
        <f t="shared" si="61"/>
        <v>0</v>
      </c>
      <c r="AH896" s="19">
        <f t="shared" si="62"/>
        <v>0</v>
      </c>
      <c r="AI896" s="19">
        <f t="shared" si="63"/>
        <v>0</v>
      </c>
      <c r="AJ896" s="19">
        <f t="shared" si="64"/>
        <v>0</v>
      </c>
    </row>
    <row r="897" spans="33:36" hidden="1">
      <c r="AG897" s="18">
        <f t="shared" si="61"/>
        <v>0</v>
      </c>
      <c r="AH897" s="19">
        <f t="shared" si="62"/>
        <v>0</v>
      </c>
      <c r="AI897" s="19">
        <f t="shared" si="63"/>
        <v>0</v>
      </c>
      <c r="AJ897" s="19">
        <f t="shared" si="64"/>
        <v>0</v>
      </c>
    </row>
    <row r="898" spans="33:36" hidden="1">
      <c r="AG898" s="18">
        <f t="shared" si="61"/>
        <v>0</v>
      </c>
      <c r="AH898" s="19">
        <f t="shared" si="62"/>
        <v>0</v>
      </c>
      <c r="AI898" s="19">
        <f t="shared" si="63"/>
        <v>0</v>
      </c>
      <c r="AJ898" s="19">
        <f t="shared" si="64"/>
        <v>0</v>
      </c>
    </row>
    <row r="899" spans="33:36" hidden="1">
      <c r="AG899" s="18">
        <f t="shared" si="61"/>
        <v>0</v>
      </c>
      <c r="AH899" s="19">
        <f t="shared" si="62"/>
        <v>0</v>
      </c>
      <c r="AI899" s="19">
        <f t="shared" si="63"/>
        <v>0</v>
      </c>
      <c r="AJ899" s="19">
        <f t="shared" si="64"/>
        <v>0</v>
      </c>
    </row>
    <row r="900" spans="33:36" hidden="1">
      <c r="AG900" s="18">
        <f t="shared" si="61"/>
        <v>0</v>
      </c>
      <c r="AH900" s="19">
        <f t="shared" si="62"/>
        <v>0</v>
      </c>
      <c r="AI900" s="19">
        <f t="shared" si="63"/>
        <v>0</v>
      </c>
      <c r="AJ900" s="19">
        <f t="shared" si="64"/>
        <v>0</v>
      </c>
    </row>
    <row r="901" spans="33:36" hidden="1">
      <c r="AG901" s="18">
        <f t="shared" si="61"/>
        <v>0</v>
      </c>
      <c r="AH901" s="19">
        <f t="shared" si="62"/>
        <v>0</v>
      </c>
      <c r="AI901" s="19">
        <f t="shared" si="63"/>
        <v>0</v>
      </c>
      <c r="AJ901" s="19">
        <f t="shared" si="64"/>
        <v>0</v>
      </c>
    </row>
    <row r="902" spans="33:36" hidden="1">
      <c r="AG902" s="18">
        <f t="shared" si="61"/>
        <v>0</v>
      </c>
      <c r="AH902" s="19">
        <f t="shared" si="62"/>
        <v>0</v>
      </c>
      <c r="AI902" s="19">
        <f t="shared" si="63"/>
        <v>0</v>
      </c>
      <c r="AJ902" s="19">
        <f t="shared" si="64"/>
        <v>0</v>
      </c>
    </row>
    <row r="903" spans="33:36" hidden="1">
      <c r="AG903" s="18">
        <f t="shared" si="61"/>
        <v>0</v>
      </c>
      <c r="AH903" s="19">
        <f t="shared" si="62"/>
        <v>0</v>
      </c>
      <c r="AI903" s="19">
        <f t="shared" si="63"/>
        <v>0</v>
      </c>
      <c r="AJ903" s="19">
        <f t="shared" si="64"/>
        <v>0</v>
      </c>
    </row>
    <row r="904" spans="33:36" hidden="1">
      <c r="AG904" s="18">
        <f t="shared" si="61"/>
        <v>0</v>
      </c>
      <c r="AH904" s="19">
        <f t="shared" si="62"/>
        <v>0</v>
      </c>
      <c r="AI904" s="19">
        <f t="shared" si="63"/>
        <v>0</v>
      </c>
      <c r="AJ904" s="19">
        <f t="shared" si="64"/>
        <v>0</v>
      </c>
    </row>
    <row r="905" spans="33:36" hidden="1">
      <c r="AG905" s="18">
        <f t="shared" si="61"/>
        <v>0</v>
      </c>
      <c r="AH905" s="19">
        <f t="shared" si="62"/>
        <v>0</v>
      </c>
      <c r="AI905" s="19">
        <f t="shared" si="63"/>
        <v>0</v>
      </c>
      <c r="AJ905" s="19">
        <f t="shared" si="64"/>
        <v>0</v>
      </c>
    </row>
    <row r="906" spans="33:36" hidden="1">
      <c r="AG906" s="18">
        <f t="shared" si="61"/>
        <v>0</v>
      </c>
      <c r="AH906" s="19">
        <f t="shared" si="62"/>
        <v>0</v>
      </c>
      <c r="AI906" s="19">
        <f t="shared" si="63"/>
        <v>0</v>
      </c>
      <c r="AJ906" s="19">
        <f t="shared" si="64"/>
        <v>0</v>
      </c>
    </row>
    <row r="907" spans="33:36" hidden="1">
      <c r="AG907" s="18">
        <f t="shared" si="61"/>
        <v>0</v>
      </c>
      <c r="AH907" s="19">
        <f t="shared" si="62"/>
        <v>0</v>
      </c>
      <c r="AI907" s="19">
        <f t="shared" si="63"/>
        <v>0</v>
      </c>
      <c r="AJ907" s="19">
        <f t="shared" si="64"/>
        <v>0</v>
      </c>
    </row>
    <row r="908" spans="33:36" hidden="1">
      <c r="AG908" s="18">
        <f t="shared" si="61"/>
        <v>0</v>
      </c>
      <c r="AH908" s="19">
        <f t="shared" si="62"/>
        <v>0</v>
      </c>
      <c r="AI908" s="19">
        <f t="shared" si="63"/>
        <v>0</v>
      </c>
      <c r="AJ908" s="19">
        <f t="shared" si="64"/>
        <v>0</v>
      </c>
    </row>
    <row r="909" spans="33:36" hidden="1">
      <c r="AG909" s="18">
        <f t="shared" si="61"/>
        <v>0</v>
      </c>
      <c r="AH909" s="19">
        <f t="shared" si="62"/>
        <v>0</v>
      </c>
      <c r="AI909" s="19">
        <f t="shared" si="63"/>
        <v>0</v>
      </c>
      <c r="AJ909" s="19">
        <f t="shared" si="64"/>
        <v>0</v>
      </c>
    </row>
    <row r="910" spans="33:36" hidden="1">
      <c r="AG910" s="18">
        <f t="shared" si="61"/>
        <v>0</v>
      </c>
      <c r="AH910" s="19">
        <f t="shared" si="62"/>
        <v>0</v>
      </c>
      <c r="AI910" s="19">
        <f t="shared" si="63"/>
        <v>0</v>
      </c>
      <c r="AJ910" s="19">
        <f t="shared" si="64"/>
        <v>0</v>
      </c>
    </row>
    <row r="911" spans="33:36" hidden="1">
      <c r="AG911" s="18">
        <f t="shared" si="61"/>
        <v>0</v>
      </c>
      <c r="AH911" s="19">
        <f t="shared" si="62"/>
        <v>0</v>
      </c>
      <c r="AI911" s="19">
        <f t="shared" si="63"/>
        <v>0</v>
      </c>
      <c r="AJ911" s="19">
        <f t="shared" si="64"/>
        <v>0</v>
      </c>
    </row>
    <row r="912" spans="33:36" hidden="1">
      <c r="AG912" s="18">
        <f t="shared" si="61"/>
        <v>0</v>
      </c>
      <c r="AH912" s="19">
        <f t="shared" si="62"/>
        <v>0</v>
      </c>
      <c r="AI912" s="19">
        <f t="shared" si="63"/>
        <v>0</v>
      </c>
      <c r="AJ912" s="19">
        <f t="shared" si="64"/>
        <v>0</v>
      </c>
    </row>
    <row r="913" spans="33:36" hidden="1">
      <c r="AG913" s="18">
        <f t="shared" si="61"/>
        <v>0</v>
      </c>
      <c r="AH913" s="19">
        <f t="shared" si="62"/>
        <v>0</v>
      </c>
      <c r="AI913" s="19">
        <f t="shared" si="63"/>
        <v>0</v>
      </c>
      <c r="AJ913" s="19">
        <f t="shared" si="64"/>
        <v>0</v>
      </c>
    </row>
    <row r="914" spans="33:36" hidden="1">
      <c r="AG914" s="18">
        <f t="shared" si="61"/>
        <v>0</v>
      </c>
      <c r="AH914" s="19">
        <f t="shared" si="62"/>
        <v>0</v>
      </c>
      <c r="AI914" s="19">
        <f t="shared" si="63"/>
        <v>0</v>
      </c>
      <c r="AJ914" s="19">
        <f t="shared" si="64"/>
        <v>0</v>
      </c>
    </row>
    <row r="915" spans="33:36" hidden="1">
      <c r="AG915" s="18">
        <f t="shared" si="61"/>
        <v>0</v>
      </c>
      <c r="AH915" s="19">
        <f t="shared" si="62"/>
        <v>0</v>
      </c>
      <c r="AI915" s="19">
        <f t="shared" si="63"/>
        <v>0</v>
      </c>
      <c r="AJ915" s="19">
        <f t="shared" si="64"/>
        <v>0</v>
      </c>
    </row>
    <row r="916" spans="33:36" hidden="1">
      <c r="AG916" s="18">
        <f t="shared" ref="AG916:AG930" si="65">I916</f>
        <v>0</v>
      </c>
      <c r="AH916" s="19">
        <f t="shared" ref="AH916:AH930" si="66">J916</f>
        <v>0</v>
      </c>
      <c r="AI916" s="19">
        <f t="shared" ref="AI916:AI930" si="67">K916</f>
        <v>0</v>
      </c>
      <c r="AJ916" s="19">
        <f t="shared" ref="AJ916:AJ930" si="68">L916</f>
        <v>0</v>
      </c>
    </row>
    <row r="917" spans="33:36" hidden="1">
      <c r="AG917" s="18">
        <f t="shared" si="65"/>
        <v>0</v>
      </c>
      <c r="AH917" s="19">
        <f t="shared" si="66"/>
        <v>0</v>
      </c>
      <c r="AI917" s="19">
        <f t="shared" si="67"/>
        <v>0</v>
      </c>
      <c r="AJ917" s="19">
        <f t="shared" si="68"/>
        <v>0</v>
      </c>
    </row>
    <row r="918" spans="33:36" hidden="1">
      <c r="AG918" s="18">
        <f t="shared" si="65"/>
        <v>0</v>
      </c>
      <c r="AH918" s="19">
        <f t="shared" si="66"/>
        <v>0</v>
      </c>
      <c r="AI918" s="19">
        <f t="shared" si="67"/>
        <v>0</v>
      </c>
      <c r="AJ918" s="19">
        <f t="shared" si="68"/>
        <v>0</v>
      </c>
    </row>
    <row r="919" spans="33:36" hidden="1">
      <c r="AG919" s="18">
        <f t="shared" si="65"/>
        <v>0</v>
      </c>
      <c r="AH919" s="19">
        <f t="shared" si="66"/>
        <v>0</v>
      </c>
      <c r="AI919" s="19">
        <f t="shared" si="67"/>
        <v>0</v>
      </c>
      <c r="AJ919" s="19">
        <f t="shared" si="68"/>
        <v>0</v>
      </c>
    </row>
    <row r="920" spans="33:36" hidden="1">
      <c r="AG920" s="18">
        <f t="shared" si="65"/>
        <v>0</v>
      </c>
      <c r="AH920" s="19">
        <f t="shared" si="66"/>
        <v>0</v>
      </c>
      <c r="AI920" s="19">
        <f t="shared" si="67"/>
        <v>0</v>
      </c>
      <c r="AJ920" s="19">
        <f t="shared" si="68"/>
        <v>0</v>
      </c>
    </row>
    <row r="921" spans="33:36" hidden="1">
      <c r="AG921" s="18">
        <f t="shared" si="65"/>
        <v>0</v>
      </c>
      <c r="AH921" s="19">
        <f t="shared" si="66"/>
        <v>0</v>
      </c>
      <c r="AI921" s="19">
        <f t="shared" si="67"/>
        <v>0</v>
      </c>
      <c r="AJ921" s="19">
        <f t="shared" si="68"/>
        <v>0</v>
      </c>
    </row>
    <row r="922" spans="33:36" hidden="1">
      <c r="AG922" s="18">
        <f t="shared" si="65"/>
        <v>0</v>
      </c>
      <c r="AH922" s="19">
        <f t="shared" si="66"/>
        <v>0</v>
      </c>
      <c r="AI922" s="19">
        <f t="shared" si="67"/>
        <v>0</v>
      </c>
      <c r="AJ922" s="19">
        <f t="shared" si="68"/>
        <v>0</v>
      </c>
    </row>
    <row r="923" spans="33:36" hidden="1">
      <c r="AG923" s="18">
        <f t="shared" si="65"/>
        <v>0</v>
      </c>
      <c r="AH923" s="19">
        <f t="shared" si="66"/>
        <v>0</v>
      </c>
      <c r="AI923" s="19">
        <f t="shared" si="67"/>
        <v>0</v>
      </c>
      <c r="AJ923" s="19">
        <f t="shared" si="68"/>
        <v>0</v>
      </c>
    </row>
    <row r="924" spans="33:36" hidden="1">
      <c r="AG924" s="18">
        <f t="shared" si="65"/>
        <v>0</v>
      </c>
      <c r="AH924" s="19">
        <f t="shared" si="66"/>
        <v>0</v>
      </c>
      <c r="AI924" s="19">
        <f t="shared" si="67"/>
        <v>0</v>
      </c>
      <c r="AJ924" s="19">
        <f t="shared" si="68"/>
        <v>0</v>
      </c>
    </row>
    <row r="925" spans="33:36" hidden="1">
      <c r="AG925" s="18">
        <f t="shared" si="65"/>
        <v>0</v>
      </c>
      <c r="AH925" s="19">
        <f t="shared" si="66"/>
        <v>0</v>
      </c>
      <c r="AI925" s="19">
        <f t="shared" si="67"/>
        <v>0</v>
      </c>
      <c r="AJ925" s="19">
        <f t="shared" si="68"/>
        <v>0</v>
      </c>
    </row>
    <row r="926" spans="33:36" hidden="1">
      <c r="AG926" s="18">
        <f t="shared" si="65"/>
        <v>0</v>
      </c>
      <c r="AH926" s="19">
        <f t="shared" si="66"/>
        <v>0</v>
      </c>
      <c r="AI926" s="19">
        <f t="shared" si="67"/>
        <v>0</v>
      </c>
      <c r="AJ926" s="19">
        <f t="shared" si="68"/>
        <v>0</v>
      </c>
    </row>
    <row r="927" spans="33:36" hidden="1">
      <c r="AG927" s="18">
        <f t="shared" si="65"/>
        <v>0</v>
      </c>
      <c r="AH927" s="19">
        <f t="shared" si="66"/>
        <v>0</v>
      </c>
      <c r="AI927" s="19">
        <f t="shared" si="67"/>
        <v>0</v>
      </c>
      <c r="AJ927" s="19">
        <f t="shared" si="68"/>
        <v>0</v>
      </c>
    </row>
    <row r="928" spans="33:36" hidden="1">
      <c r="AG928" s="18">
        <f t="shared" si="65"/>
        <v>0</v>
      </c>
      <c r="AH928" s="19">
        <f t="shared" si="66"/>
        <v>0</v>
      </c>
      <c r="AI928" s="19">
        <f t="shared" si="67"/>
        <v>0</v>
      </c>
      <c r="AJ928" s="19">
        <f t="shared" si="68"/>
        <v>0</v>
      </c>
    </row>
    <row r="929" spans="1:41" hidden="1">
      <c r="AG929" s="18">
        <f t="shared" si="65"/>
        <v>0</v>
      </c>
      <c r="AH929" s="19">
        <f t="shared" si="66"/>
        <v>0</v>
      </c>
      <c r="AI929" s="19">
        <f t="shared" si="67"/>
        <v>0</v>
      </c>
      <c r="AJ929" s="19">
        <f t="shared" si="68"/>
        <v>0</v>
      </c>
    </row>
    <row r="930" spans="1:41" hidden="1">
      <c r="AG930" s="18">
        <f t="shared" si="65"/>
        <v>0</v>
      </c>
      <c r="AH930" s="19">
        <f t="shared" si="66"/>
        <v>0</v>
      </c>
      <c r="AI930" s="19">
        <f t="shared" si="67"/>
        <v>0</v>
      </c>
      <c r="AJ930" s="19">
        <f t="shared" si="68"/>
        <v>0</v>
      </c>
    </row>
    <row r="931" spans="1:41" ht="28.8" hidden="1">
      <c r="A931" s="61">
        <v>41</v>
      </c>
      <c r="B931" s="32" t="s">
        <v>1510</v>
      </c>
      <c r="C931" s="58"/>
      <c r="D931" s="59"/>
      <c r="E931" s="59"/>
      <c r="F931" s="59"/>
      <c r="G931" s="59"/>
      <c r="H931" s="59" t="s">
        <v>150</v>
      </c>
      <c r="I931" s="59" t="s">
        <v>135</v>
      </c>
      <c r="J931" s="59"/>
      <c r="K931" s="59"/>
      <c r="L931" s="59"/>
      <c r="M931" s="59"/>
      <c r="N931" s="59"/>
      <c r="O931" s="59"/>
      <c r="P931" s="59">
        <v>3</v>
      </c>
      <c r="Q931" s="59">
        <v>1</v>
      </c>
      <c r="R931" s="59">
        <v>4</v>
      </c>
      <c r="S931" s="59">
        <v>5</v>
      </c>
      <c r="T931" s="59"/>
      <c r="U931" s="59">
        <v>5</v>
      </c>
      <c r="V931" s="59">
        <v>3</v>
      </c>
      <c r="W931" s="59"/>
      <c r="X931" s="59"/>
      <c r="Y931" s="59"/>
      <c r="Z931" s="59"/>
      <c r="AA931" s="59"/>
      <c r="AB931" s="59"/>
      <c r="AC931" s="59"/>
      <c r="AD931" s="59"/>
      <c r="AE931" s="59"/>
      <c r="AL931" s="6" t="s">
        <v>1511</v>
      </c>
      <c r="AM931" s="27" t="s">
        <v>70</v>
      </c>
    </row>
    <row r="932" spans="1:41" ht="28.8" hidden="1">
      <c r="A932" s="14">
        <v>42</v>
      </c>
      <c r="B932" s="60" t="s">
        <v>1512</v>
      </c>
      <c r="C932" s="38"/>
      <c r="D932" s="16"/>
      <c r="E932" s="16"/>
      <c r="F932" s="16"/>
      <c r="G932" s="16"/>
      <c r="H932" s="16"/>
      <c r="I932" s="16" t="s">
        <v>135</v>
      </c>
      <c r="J932" s="16"/>
      <c r="K932" s="16"/>
      <c r="L932" s="16"/>
      <c r="M932" s="16"/>
      <c r="N932" s="16"/>
      <c r="O932" s="16"/>
      <c r="P932" s="16"/>
      <c r="Q932" s="16"/>
      <c r="R932" s="16"/>
      <c r="S932" s="16"/>
      <c r="T932" s="16"/>
      <c r="U932" s="16"/>
      <c r="V932" s="16"/>
      <c r="W932" s="16"/>
      <c r="X932" s="16"/>
      <c r="Y932" s="16"/>
      <c r="Z932" s="16"/>
      <c r="AA932" s="16"/>
      <c r="AB932" s="16"/>
      <c r="AC932" s="16"/>
      <c r="AD932" s="16"/>
      <c r="AE932" s="16"/>
    </row>
    <row r="933" spans="1:41" ht="43.2" hidden="1">
      <c r="A933" s="61">
        <v>43</v>
      </c>
      <c r="B933" s="62" t="s">
        <v>1045</v>
      </c>
      <c r="C933" s="58"/>
      <c r="D933" s="59"/>
      <c r="E933" s="59"/>
      <c r="F933" s="59"/>
      <c r="G933" s="59"/>
      <c r="H933" s="59"/>
      <c r="I933" s="59" t="s">
        <v>135</v>
      </c>
      <c r="J933" s="59"/>
      <c r="K933" s="59"/>
      <c r="L933" s="59"/>
      <c r="M933" s="59"/>
      <c r="N933" s="59"/>
      <c r="O933" s="59"/>
      <c r="P933" s="59"/>
      <c r="Q933" s="59"/>
      <c r="R933" s="59"/>
      <c r="S933" s="59"/>
      <c r="T933" s="59"/>
      <c r="U933" s="59"/>
      <c r="V933" s="59"/>
      <c r="W933" s="59"/>
      <c r="X933" s="59"/>
      <c r="Y933" s="59"/>
      <c r="Z933" s="59"/>
      <c r="AA933" s="59"/>
      <c r="AB933" s="59"/>
      <c r="AC933" s="59"/>
      <c r="AD933" s="59"/>
      <c r="AE933" s="59"/>
    </row>
    <row r="934" spans="1:41" hidden="1">
      <c r="A934" s="14">
        <v>44</v>
      </c>
      <c r="B934" s="32" t="s">
        <v>1513</v>
      </c>
      <c r="C934" s="38"/>
      <c r="D934" s="16"/>
      <c r="E934" s="16"/>
      <c r="F934" s="16"/>
      <c r="G934" s="16"/>
      <c r="H934" s="16"/>
      <c r="I934" s="16" t="s">
        <v>135</v>
      </c>
      <c r="J934" s="16"/>
      <c r="K934" s="16"/>
      <c r="L934" s="16"/>
      <c r="M934" s="16"/>
      <c r="N934" s="16"/>
      <c r="O934" s="16"/>
      <c r="P934" s="16"/>
      <c r="Q934" s="16"/>
      <c r="R934" s="16"/>
      <c r="S934" s="16"/>
      <c r="T934" s="16"/>
      <c r="U934" s="16"/>
      <c r="V934" s="16"/>
      <c r="W934" s="16"/>
      <c r="X934" s="16"/>
      <c r="Y934" s="16"/>
      <c r="Z934" s="16"/>
      <c r="AA934" s="16"/>
      <c r="AB934" s="16"/>
      <c r="AC934" s="16"/>
      <c r="AD934" s="16"/>
      <c r="AE934" s="16"/>
    </row>
    <row r="935" spans="1:41" hidden="1">
      <c r="A935" s="67" t="s">
        <v>1514</v>
      </c>
      <c r="B935" s="30" t="s">
        <v>1175</v>
      </c>
      <c r="D935" t="s">
        <v>69</v>
      </c>
      <c r="E935" t="s">
        <v>1515</v>
      </c>
      <c r="G935" t="s">
        <v>90</v>
      </c>
      <c r="I935" s="124" t="s">
        <v>315</v>
      </c>
      <c r="J935" s="124" t="s">
        <v>315</v>
      </c>
      <c r="K935" t="s">
        <v>339</v>
      </c>
      <c r="L935" t="s">
        <v>94</v>
      </c>
      <c r="M935" t="s">
        <v>406</v>
      </c>
      <c r="N935" t="s">
        <v>96</v>
      </c>
      <c r="O935" t="s">
        <v>108</v>
      </c>
      <c r="P935">
        <v>5</v>
      </c>
      <c r="Q935">
        <v>5</v>
      </c>
      <c r="R935">
        <v>5</v>
      </c>
      <c r="S935">
        <v>5</v>
      </c>
      <c r="T935">
        <v>5</v>
      </c>
      <c r="U935">
        <v>5</v>
      </c>
      <c r="V935">
        <v>5</v>
      </c>
      <c r="W935" s="14">
        <f t="shared" ref="W935" si="69">(P935*$P$2)+(Q935*$Q$2)+(R935*$R$2)+(S935*$S$2)+(T935*$T$2)+(U935*$U$2)+(V935*$V$2)</f>
        <v>525</v>
      </c>
      <c r="AK935" s="6" t="s">
        <v>1516</v>
      </c>
      <c r="AL935" s="6" t="s">
        <v>1126</v>
      </c>
      <c r="AM935" s="27" t="s">
        <v>408</v>
      </c>
      <c r="AN935" s="6" t="s">
        <v>1178</v>
      </c>
      <c r="AO935" s="6" t="s">
        <v>1179</v>
      </c>
    </row>
    <row r="936" spans="1:41" hidden="1"/>
  </sheetData>
  <autoFilter ref="A4:AO936" xr:uid="{6682941C-1066-4EC6-9DDF-BE7D4DB65A94}">
    <filterColumn colId="1">
      <filters>
        <filter val="ECOA etapa II. Retomar el proyecto"/>
      </filters>
    </filterColumn>
    <filterColumn colId="8">
      <filters>
        <filter val="Raúl Gallegos"/>
      </filters>
    </filterColumn>
  </autoFilter>
  <mergeCells count="5">
    <mergeCell ref="AF1:AF4"/>
    <mergeCell ref="W1:W4"/>
    <mergeCell ref="AE1:AE4"/>
    <mergeCell ref="P1:V1"/>
    <mergeCell ref="X1:AD1"/>
  </mergeCells>
  <pageMargins left="0.70866141732283472" right="0.70866141732283472" top="0.74803149606299213" bottom="0.74803149606299213" header="0.31496062992125984" footer="0.31496062992125984"/>
  <pageSetup scale="14" orientation="portrait"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3B25D-042D-4467-A310-FBDD5153078F}">
  <sheetPr>
    <pageSetUpPr fitToPage="1"/>
  </sheetPr>
  <dimension ref="A1:XDW93"/>
  <sheetViews>
    <sheetView showGridLines="0" zoomScale="60" zoomScaleNormal="60" workbookViewId="0">
      <pane xSplit="4" ySplit="4" topLeftCell="E5" activePane="bottomRight" state="frozen"/>
      <selection pane="topRight" activeCell="D1" sqref="D1"/>
      <selection pane="bottomLeft" activeCell="A5" sqref="A5"/>
      <selection pane="bottomRight" activeCell="A5" sqref="A5"/>
    </sheetView>
  </sheetViews>
  <sheetFormatPr baseColWidth="10" defaultColWidth="8.5546875" defaultRowHeight="17.399999999999999"/>
  <cols>
    <col min="1" max="1" width="7.5546875" style="191" customWidth="1"/>
    <col min="2" max="2" width="15.44140625" style="191" customWidth="1"/>
    <col min="3" max="3" width="67" style="166" customWidth="1"/>
    <col min="4" max="4" width="24.44140625" style="195" customWidth="1"/>
    <col min="5" max="5" width="25" style="208" customWidth="1"/>
    <col min="6" max="6" width="20.5546875" style="201" hidden="1" customWidth="1"/>
    <col min="7" max="8" width="19.44140625" style="194" hidden="1" customWidth="1"/>
    <col min="9" max="9" width="22.5546875" style="194" hidden="1" customWidth="1"/>
    <col min="10" max="10" width="81.44140625" style="193" customWidth="1"/>
    <col min="11" max="11" width="81.44140625" style="229" customWidth="1"/>
    <col min="12" max="12" width="23" style="221" customWidth="1"/>
    <col min="13" max="13" width="26.44140625" style="27" customWidth="1"/>
    <col min="14" max="14" width="60.5546875" style="221" customWidth="1"/>
    <col min="15" max="15" width="50.5546875" style="6" customWidth="1"/>
    <col min="16" max="16" width="55.5546875" style="6" customWidth="1"/>
    <col min="17" max="40" width="26.44140625" style="6" customWidth="1"/>
    <col min="41" max="16384" width="8.5546875" style="6"/>
  </cols>
  <sheetData>
    <row r="1" spans="1:130">
      <c r="A1" s="165"/>
      <c r="B1" s="165"/>
      <c r="E1" s="167"/>
      <c r="F1" s="198"/>
      <c r="G1" s="167"/>
      <c r="H1" s="167"/>
      <c r="I1" s="167"/>
      <c r="J1" s="168"/>
      <c r="K1" s="168"/>
      <c r="L1" s="30"/>
      <c r="M1" s="142"/>
      <c r="N1" s="30"/>
      <c r="O1" s="30"/>
      <c r="P1" s="30"/>
      <c r="Q1" s="30"/>
      <c r="R1" s="30"/>
      <c r="S1" s="30"/>
      <c r="T1"/>
      <c r="U1"/>
      <c r="V1"/>
    </row>
    <row r="2" spans="1:130">
      <c r="A2" s="165"/>
      <c r="B2" s="165"/>
      <c r="E2" s="167"/>
      <c r="F2" s="198"/>
      <c r="G2" s="167"/>
      <c r="H2" s="167"/>
      <c r="I2" s="167"/>
      <c r="J2" s="168"/>
      <c r="K2" s="168"/>
      <c r="L2" s="30"/>
      <c r="M2" s="142"/>
      <c r="N2" s="30"/>
      <c r="O2" s="30"/>
      <c r="P2" s="30"/>
      <c r="Q2" s="30"/>
      <c r="R2" s="30"/>
      <c r="S2" s="30"/>
      <c r="T2"/>
      <c r="U2"/>
      <c r="V2"/>
    </row>
    <row r="3" spans="1:130" ht="31.35" customHeight="1">
      <c r="A3" s="165"/>
      <c r="B3" s="165"/>
      <c r="E3" s="167"/>
      <c r="F3" s="198"/>
      <c r="G3" s="167"/>
      <c r="H3" s="167"/>
      <c r="I3" s="167"/>
      <c r="J3" s="168"/>
      <c r="K3" s="168"/>
      <c r="L3" s="30"/>
      <c r="M3" s="142"/>
      <c r="N3" s="30"/>
      <c r="O3" s="30"/>
      <c r="P3" s="30"/>
      <c r="Q3" s="30"/>
      <c r="R3" s="30"/>
      <c r="S3" s="30"/>
      <c r="T3"/>
      <c r="U3"/>
      <c r="V3"/>
    </row>
    <row r="4" spans="1:130" ht="77.099999999999994" customHeight="1">
      <c r="A4" s="169" t="s">
        <v>1018</v>
      </c>
      <c r="B4" s="203" t="s">
        <v>1019</v>
      </c>
      <c r="C4" s="170" t="s">
        <v>585</v>
      </c>
      <c r="D4" s="196" t="s">
        <v>1020</v>
      </c>
      <c r="E4" s="231" t="s">
        <v>34</v>
      </c>
      <c r="F4" s="172" t="s">
        <v>1021</v>
      </c>
      <c r="G4" s="173" t="s">
        <v>38</v>
      </c>
      <c r="H4" s="173" t="s">
        <v>1517</v>
      </c>
      <c r="I4" s="173" t="s">
        <v>1022</v>
      </c>
      <c r="J4" s="173" t="s">
        <v>1023</v>
      </c>
      <c r="K4" s="223" t="s">
        <v>1024</v>
      </c>
      <c r="L4" s="230" t="s">
        <v>1025</v>
      </c>
      <c r="M4" s="163" t="s">
        <v>1026</v>
      </c>
      <c r="N4" s="230" t="s">
        <v>1027</v>
      </c>
      <c r="O4" s="163" t="s">
        <v>1028</v>
      </c>
      <c r="P4" s="164" t="s">
        <v>1518</v>
      </c>
      <c r="Q4" s="30"/>
      <c r="R4" s="30"/>
      <c r="S4" s="30"/>
      <c r="T4"/>
      <c r="U4"/>
      <c r="V4"/>
    </row>
    <row r="5" spans="1:130" customFormat="1" ht="34.799999999999997">
      <c r="A5" s="174">
        <v>1</v>
      </c>
      <c r="B5" s="174"/>
      <c r="C5" s="175" t="s">
        <v>1030</v>
      </c>
      <c r="D5" s="184" t="s">
        <v>169</v>
      </c>
      <c r="E5" s="204" t="s">
        <v>104</v>
      </c>
      <c r="F5" s="185" t="s">
        <v>227</v>
      </c>
      <c r="G5" s="177" t="s">
        <v>228</v>
      </c>
      <c r="H5" s="177"/>
      <c r="I5" s="177" t="s">
        <v>228</v>
      </c>
      <c r="J5" s="175" t="s">
        <v>226</v>
      </c>
      <c r="K5" s="224" t="s">
        <v>1031</v>
      </c>
      <c r="L5" s="209"/>
      <c r="M5" s="76"/>
      <c r="N5" s="209"/>
      <c r="O5" s="131"/>
      <c r="P5" s="151"/>
    </row>
    <row r="6" spans="1:130" s="135" customFormat="1" ht="62.85" customHeight="1">
      <c r="A6" s="174">
        <v>2</v>
      </c>
      <c r="B6" s="174" t="s">
        <v>1033</v>
      </c>
      <c r="C6" s="175" t="s">
        <v>290</v>
      </c>
      <c r="D6" s="184" t="s">
        <v>169</v>
      </c>
      <c r="E6" s="204" t="s">
        <v>104</v>
      </c>
      <c r="F6" s="185" t="s">
        <v>133</v>
      </c>
      <c r="G6" s="177" t="s">
        <v>228</v>
      </c>
      <c r="H6" s="177"/>
      <c r="I6" s="177" t="s">
        <v>228</v>
      </c>
      <c r="J6" s="178" t="s">
        <v>291</v>
      </c>
      <c r="K6" s="225" t="s">
        <v>1519</v>
      </c>
      <c r="L6" s="209"/>
      <c r="M6" s="150" t="s">
        <v>1520</v>
      </c>
      <c r="N6" s="222" t="s">
        <v>1521</v>
      </c>
      <c r="O6" s="150" t="s">
        <v>1032</v>
      </c>
      <c r="P6" s="151"/>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s="134"/>
    </row>
    <row r="7" spans="1:130" s="59" customFormat="1" ht="41.4">
      <c r="A7" s="174">
        <v>3</v>
      </c>
      <c r="B7" s="174" t="s">
        <v>1033</v>
      </c>
      <c r="C7" s="179" t="s">
        <v>366</v>
      </c>
      <c r="D7" s="180" t="s">
        <v>169</v>
      </c>
      <c r="E7" s="205" t="s">
        <v>104</v>
      </c>
      <c r="F7" s="185" t="s">
        <v>71</v>
      </c>
      <c r="G7" s="177" t="s">
        <v>228</v>
      </c>
      <c r="H7" s="177"/>
      <c r="I7" s="181" t="s">
        <v>228</v>
      </c>
      <c r="J7" s="182" t="s">
        <v>367</v>
      </c>
      <c r="K7" s="226" t="s">
        <v>1034</v>
      </c>
      <c r="L7" s="210" t="s">
        <v>1035</v>
      </c>
      <c r="M7" s="145" t="s">
        <v>1522</v>
      </c>
      <c r="N7" s="210" t="s">
        <v>1036</v>
      </c>
      <c r="O7" s="76"/>
      <c r="P7" s="7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s="136"/>
    </row>
    <row r="8" spans="1:130" customFormat="1" ht="69">
      <c r="A8" s="174">
        <v>4</v>
      </c>
      <c r="B8" s="174" t="s">
        <v>1037</v>
      </c>
      <c r="C8" s="179" t="s">
        <v>393</v>
      </c>
      <c r="D8" s="180" t="s">
        <v>169</v>
      </c>
      <c r="E8" s="205" t="s">
        <v>104</v>
      </c>
      <c r="F8" s="181" t="s">
        <v>195</v>
      </c>
      <c r="G8" s="177" t="s">
        <v>117</v>
      </c>
      <c r="H8" s="177"/>
      <c r="I8" s="181" t="s">
        <v>395</v>
      </c>
      <c r="J8" s="182" t="s">
        <v>394</v>
      </c>
      <c r="K8" s="226" t="s">
        <v>1038</v>
      </c>
      <c r="L8" s="210" t="s">
        <v>1039</v>
      </c>
      <c r="M8" s="145" t="s">
        <v>919</v>
      </c>
      <c r="N8" s="210" t="s">
        <v>1036</v>
      </c>
      <c r="O8" s="76"/>
      <c r="P8" s="77"/>
    </row>
    <row r="9" spans="1:130" customFormat="1" ht="34.799999999999997">
      <c r="A9" s="174">
        <v>5</v>
      </c>
      <c r="B9" s="174" t="s">
        <v>1040</v>
      </c>
      <c r="C9" s="179" t="s">
        <v>446</v>
      </c>
      <c r="D9" s="180" t="s">
        <v>169</v>
      </c>
      <c r="E9" s="205" t="s">
        <v>88</v>
      </c>
      <c r="F9" s="185" t="s">
        <v>227</v>
      </c>
      <c r="G9" s="177" t="s">
        <v>228</v>
      </c>
      <c r="H9" s="177"/>
      <c r="I9" s="181" t="s">
        <v>228</v>
      </c>
      <c r="J9" s="182" t="s">
        <v>447</v>
      </c>
      <c r="K9" s="226" t="s">
        <v>1041</v>
      </c>
      <c r="L9" s="210" t="s">
        <v>1042</v>
      </c>
      <c r="M9" s="144" t="s">
        <v>490</v>
      </c>
      <c r="N9" s="219" t="s">
        <v>130</v>
      </c>
      <c r="O9" s="76"/>
      <c r="P9" s="77"/>
    </row>
    <row r="10" spans="1:130" s="135" customFormat="1" ht="69">
      <c r="A10" s="174">
        <v>6</v>
      </c>
      <c r="B10" s="174"/>
      <c r="C10" s="183" t="s">
        <v>238</v>
      </c>
      <c r="D10" s="184" t="s">
        <v>169</v>
      </c>
      <c r="E10" s="205" t="s">
        <v>104</v>
      </c>
      <c r="F10" s="185" t="s">
        <v>71</v>
      </c>
      <c r="G10" s="177" t="s">
        <v>117</v>
      </c>
      <c r="H10" s="177"/>
      <c r="I10" s="177" t="s">
        <v>117</v>
      </c>
      <c r="J10" s="182" t="s">
        <v>239</v>
      </c>
      <c r="K10" s="224" t="s">
        <v>1523</v>
      </c>
      <c r="L10" s="214" t="s">
        <v>1524</v>
      </c>
      <c r="M10" s="158" t="s">
        <v>1525</v>
      </c>
      <c r="N10" s="211" t="s">
        <v>1036</v>
      </c>
      <c r="O10" s="147"/>
      <c r="P10" s="148"/>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s="134"/>
    </row>
    <row r="11" spans="1:130" s="16" customFormat="1" ht="77.099999999999994" customHeight="1">
      <c r="A11" s="174">
        <v>7</v>
      </c>
      <c r="B11" s="174"/>
      <c r="C11" s="183" t="s">
        <v>529</v>
      </c>
      <c r="D11" s="184" t="s">
        <v>169</v>
      </c>
      <c r="E11" s="204" t="s">
        <v>88</v>
      </c>
      <c r="F11" s="185" t="s">
        <v>531</v>
      </c>
      <c r="G11" s="176" t="s">
        <v>345</v>
      </c>
      <c r="H11" s="176"/>
      <c r="I11" s="176" t="s">
        <v>345</v>
      </c>
      <c r="J11" s="182" t="s">
        <v>530</v>
      </c>
      <c r="K11" s="226" t="s">
        <v>1043</v>
      </c>
      <c r="L11" s="211" t="s">
        <v>1044</v>
      </c>
      <c r="M11" s="147" t="s">
        <v>936</v>
      </c>
      <c r="N11" s="211" t="s">
        <v>207</v>
      </c>
      <c r="O11" s="147"/>
      <c r="P11" s="148"/>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s="137"/>
    </row>
    <row r="12" spans="1:130" s="16" customFormat="1" ht="34.799999999999997">
      <c r="A12" s="174">
        <v>8</v>
      </c>
      <c r="B12" s="174"/>
      <c r="C12" s="183" t="s">
        <v>465</v>
      </c>
      <c r="D12" s="184" t="s">
        <v>169</v>
      </c>
      <c r="E12" s="205" t="s">
        <v>88</v>
      </c>
      <c r="F12" s="185" t="s">
        <v>133</v>
      </c>
      <c r="G12" s="177" t="s">
        <v>453</v>
      </c>
      <c r="H12" s="177"/>
      <c r="I12" s="177" t="s">
        <v>453</v>
      </c>
      <c r="J12" s="182" t="s">
        <v>466</v>
      </c>
      <c r="K12" s="226" t="s">
        <v>1043</v>
      </c>
      <c r="L12" s="211"/>
      <c r="M12" s="147"/>
      <c r="N12" s="211" t="s">
        <v>207</v>
      </c>
      <c r="O12" s="147"/>
      <c r="P12" s="148"/>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s="137"/>
    </row>
    <row r="13" spans="1:130" s="16" customFormat="1" ht="77.099999999999994" customHeight="1">
      <c r="A13" s="174">
        <v>9</v>
      </c>
      <c r="B13" s="174"/>
      <c r="C13" s="175" t="s">
        <v>1045</v>
      </c>
      <c r="D13" s="184" t="s">
        <v>169</v>
      </c>
      <c r="E13" s="205" t="s">
        <v>88</v>
      </c>
      <c r="F13" s="185" t="s">
        <v>133</v>
      </c>
      <c r="G13" s="177" t="s">
        <v>135</v>
      </c>
      <c r="H13" s="177"/>
      <c r="I13" s="177" t="s">
        <v>135</v>
      </c>
      <c r="J13" s="178" t="s">
        <v>301</v>
      </c>
      <c r="K13" s="225" t="s">
        <v>1046</v>
      </c>
      <c r="L13" s="209" t="s">
        <v>1047</v>
      </c>
      <c r="M13" s="76"/>
      <c r="N13" s="209" t="s">
        <v>207</v>
      </c>
      <c r="O13" s="131"/>
      <c r="P13" s="151"/>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s="137"/>
    </row>
    <row r="14" spans="1:130" s="16" customFormat="1" ht="54.6" customHeight="1">
      <c r="A14" s="174">
        <v>10</v>
      </c>
      <c r="B14" s="174"/>
      <c r="C14" s="175" t="s">
        <v>1048</v>
      </c>
      <c r="D14" s="184" t="s">
        <v>169</v>
      </c>
      <c r="E14" s="205" t="s">
        <v>88</v>
      </c>
      <c r="F14" s="185" t="s">
        <v>171</v>
      </c>
      <c r="G14" s="185" t="s">
        <v>91</v>
      </c>
      <c r="H14" s="185"/>
      <c r="I14" s="185" t="s">
        <v>91</v>
      </c>
      <c r="J14" s="182" t="s">
        <v>168</v>
      </c>
      <c r="K14" s="224" t="s">
        <v>1031</v>
      </c>
      <c r="L14" s="212"/>
      <c r="M14" s="133"/>
      <c r="N14" s="212"/>
      <c r="O14" s="133"/>
      <c r="P14" s="149"/>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s="137"/>
    </row>
    <row r="15" spans="1:130" s="16" customFormat="1" ht="92.85" customHeight="1">
      <c r="A15" s="174">
        <v>11</v>
      </c>
      <c r="B15" s="174"/>
      <c r="C15" s="175" t="s">
        <v>472</v>
      </c>
      <c r="D15" s="184" t="s">
        <v>169</v>
      </c>
      <c r="E15" s="205" t="s">
        <v>88</v>
      </c>
      <c r="F15" s="185" t="s">
        <v>171</v>
      </c>
      <c r="G15" s="185" t="s">
        <v>91</v>
      </c>
      <c r="H15" s="185"/>
      <c r="I15" s="185" t="s">
        <v>91</v>
      </c>
      <c r="J15" s="182" t="s">
        <v>473</v>
      </c>
      <c r="K15" s="225" t="s">
        <v>1031</v>
      </c>
      <c r="L15" s="212"/>
      <c r="M15" s="133"/>
      <c r="N15" s="212"/>
      <c r="O15" s="133"/>
      <c r="P15" s="149"/>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s="137"/>
    </row>
    <row r="16" spans="1:130" s="16" customFormat="1" ht="50.1" customHeight="1">
      <c r="A16" s="174">
        <v>12</v>
      </c>
      <c r="B16" s="174"/>
      <c r="C16" s="175" t="s">
        <v>462</v>
      </c>
      <c r="D16" s="184" t="s">
        <v>169</v>
      </c>
      <c r="E16" s="205" t="s">
        <v>88</v>
      </c>
      <c r="F16" s="185" t="s">
        <v>171</v>
      </c>
      <c r="G16" s="185" t="s">
        <v>91</v>
      </c>
      <c r="H16" s="185"/>
      <c r="I16" s="185" t="s">
        <v>91</v>
      </c>
      <c r="J16" s="182" t="s">
        <v>463</v>
      </c>
      <c r="K16" s="224" t="s">
        <v>1031</v>
      </c>
      <c r="L16" s="212"/>
      <c r="M16" s="133"/>
      <c r="N16" s="212"/>
      <c r="O16" s="133"/>
      <c r="P16" s="149"/>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s="137"/>
    </row>
    <row r="17" spans="1:130" s="16" customFormat="1" ht="77.099999999999994" customHeight="1">
      <c r="A17" s="174">
        <v>13</v>
      </c>
      <c r="B17" s="174" t="s">
        <v>1526</v>
      </c>
      <c r="C17" s="183" t="s">
        <v>1049</v>
      </c>
      <c r="D17" s="184" t="s">
        <v>169</v>
      </c>
      <c r="E17" s="205" t="s">
        <v>88</v>
      </c>
      <c r="F17" s="185" t="s">
        <v>187</v>
      </c>
      <c r="G17" s="177" t="s">
        <v>221</v>
      </c>
      <c r="H17" s="177"/>
      <c r="I17" s="177" t="s">
        <v>686</v>
      </c>
      <c r="J17" s="182" t="s">
        <v>544</v>
      </c>
      <c r="K17" s="226" t="s">
        <v>1043</v>
      </c>
      <c r="L17" s="211"/>
      <c r="M17" s="147"/>
      <c r="N17" s="211" t="s">
        <v>207</v>
      </c>
      <c r="O17" s="147"/>
      <c r="P17" s="148"/>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s="137"/>
    </row>
    <row r="18" spans="1:130" s="16" customFormat="1" ht="77.099999999999994" customHeight="1">
      <c r="A18" s="174">
        <v>14</v>
      </c>
      <c r="B18" s="174" t="s">
        <v>1040</v>
      </c>
      <c r="C18" s="179" t="s">
        <v>113</v>
      </c>
      <c r="D18" s="180" t="s">
        <v>68</v>
      </c>
      <c r="E18" s="205" t="s">
        <v>104</v>
      </c>
      <c r="F18" s="185" t="s">
        <v>116</v>
      </c>
      <c r="G18" s="181" t="s">
        <v>117</v>
      </c>
      <c r="H18" s="181"/>
      <c r="I18" s="181" t="s">
        <v>1050</v>
      </c>
      <c r="J18" s="178" t="s">
        <v>617</v>
      </c>
      <c r="K18" s="225" t="s">
        <v>1051</v>
      </c>
      <c r="L18" s="210" t="s">
        <v>1052</v>
      </c>
      <c r="M18" s="144" t="s">
        <v>414</v>
      </c>
      <c r="N18" s="219" t="s">
        <v>82</v>
      </c>
      <c r="O18" s="76"/>
      <c r="P18" s="77"/>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s="137"/>
    </row>
    <row r="19" spans="1:130" s="16" customFormat="1" ht="69.599999999999994">
      <c r="A19" s="174">
        <v>15</v>
      </c>
      <c r="B19" s="174" t="s">
        <v>1040</v>
      </c>
      <c r="C19" s="179" t="s">
        <v>1053</v>
      </c>
      <c r="D19" s="180" t="s">
        <v>68</v>
      </c>
      <c r="E19" s="205" t="s">
        <v>104</v>
      </c>
      <c r="F19" s="185" t="s">
        <v>116</v>
      </c>
      <c r="G19" s="177" t="s">
        <v>97</v>
      </c>
      <c r="H19" s="177"/>
      <c r="I19" s="181" t="s">
        <v>138</v>
      </c>
      <c r="J19" s="178" t="s">
        <v>410</v>
      </c>
      <c r="K19" s="225" t="s">
        <v>1054</v>
      </c>
      <c r="L19" s="210" t="s">
        <v>1055</v>
      </c>
      <c r="M19" s="144" t="s">
        <v>414</v>
      </c>
      <c r="N19" s="219" t="s">
        <v>130</v>
      </c>
      <c r="O19" s="76"/>
      <c r="P19" s="77"/>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s="137"/>
    </row>
    <row r="20" spans="1:130" s="16" customFormat="1" ht="69.599999999999994">
      <c r="A20" s="174">
        <v>16</v>
      </c>
      <c r="B20" s="174"/>
      <c r="C20" s="179" t="s">
        <v>154</v>
      </c>
      <c r="D20" s="180" t="s">
        <v>68</v>
      </c>
      <c r="E20" s="205" t="s">
        <v>104</v>
      </c>
      <c r="F20" s="181" t="s">
        <v>116</v>
      </c>
      <c r="G20" s="181" t="s">
        <v>135</v>
      </c>
      <c r="H20" s="181"/>
      <c r="I20" s="181" t="s">
        <v>612</v>
      </c>
      <c r="J20" s="178" t="s">
        <v>155</v>
      </c>
      <c r="K20" s="225" t="s">
        <v>1056</v>
      </c>
      <c r="L20" s="210" t="s">
        <v>1057</v>
      </c>
      <c r="M20" s="144" t="s">
        <v>1058</v>
      </c>
      <c r="N20" s="219" t="s">
        <v>82</v>
      </c>
      <c r="O20" s="94" t="s">
        <v>1059</v>
      </c>
      <c r="P20" s="153" t="s">
        <v>1059</v>
      </c>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s="137"/>
    </row>
    <row r="21" spans="1:130" s="16" customFormat="1" ht="34.799999999999997">
      <c r="A21" s="174">
        <v>17</v>
      </c>
      <c r="B21" s="174"/>
      <c r="C21" s="179" t="s">
        <v>384</v>
      </c>
      <c r="D21" s="180" t="s">
        <v>68</v>
      </c>
      <c r="E21" s="206" t="s">
        <v>104</v>
      </c>
      <c r="F21" s="185" t="s">
        <v>1062</v>
      </c>
      <c r="G21" s="180" t="s">
        <v>105</v>
      </c>
      <c r="H21" s="180"/>
      <c r="I21" s="180" t="s">
        <v>702</v>
      </c>
      <c r="J21" s="182" t="s">
        <v>1060</v>
      </c>
      <c r="K21" s="225" t="s">
        <v>1031</v>
      </c>
      <c r="L21" s="213" t="s">
        <v>1061</v>
      </c>
      <c r="M21" s="143"/>
      <c r="N21" s="213"/>
      <c r="O21" s="143"/>
      <c r="P21" s="155"/>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s="137"/>
    </row>
    <row r="22" spans="1:130" s="16" customFormat="1" ht="34.799999999999997">
      <c r="A22" s="174">
        <v>18</v>
      </c>
      <c r="B22" s="174"/>
      <c r="C22" s="183" t="s">
        <v>343</v>
      </c>
      <c r="D22" s="184" t="s">
        <v>68</v>
      </c>
      <c r="E22" s="204" t="s">
        <v>104</v>
      </c>
      <c r="F22" s="185" t="s">
        <v>1062</v>
      </c>
      <c r="G22" s="177" t="s">
        <v>345</v>
      </c>
      <c r="H22" s="177"/>
      <c r="I22" s="177" t="s">
        <v>345</v>
      </c>
      <c r="J22" s="182" t="s">
        <v>344</v>
      </c>
      <c r="K22" s="226" t="s">
        <v>1527</v>
      </c>
      <c r="L22" s="214" t="s">
        <v>1065</v>
      </c>
      <c r="M22" s="147" t="s">
        <v>936</v>
      </c>
      <c r="N22" s="211" t="s">
        <v>1036</v>
      </c>
      <c r="O22" s="147" t="s">
        <v>1067</v>
      </c>
      <c r="P22" s="148"/>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s="137"/>
    </row>
    <row r="23" spans="1:130" s="16" customFormat="1" ht="34.799999999999997">
      <c r="A23" s="174">
        <v>19</v>
      </c>
      <c r="B23" s="174"/>
      <c r="C23" s="183" t="s">
        <v>353</v>
      </c>
      <c r="D23" s="184" t="s">
        <v>68</v>
      </c>
      <c r="E23" s="204" t="s">
        <v>104</v>
      </c>
      <c r="F23" s="185" t="s">
        <v>71</v>
      </c>
      <c r="G23" s="177" t="s">
        <v>345</v>
      </c>
      <c r="H23" s="177"/>
      <c r="I23" s="177" t="s">
        <v>354</v>
      </c>
      <c r="J23" s="182" t="s">
        <v>1063</v>
      </c>
      <c r="K23" s="226" t="s">
        <v>1528</v>
      </c>
      <c r="L23" s="214" t="s">
        <v>1529</v>
      </c>
      <c r="M23" s="147" t="s">
        <v>936</v>
      </c>
      <c r="N23" s="211" t="s">
        <v>1036</v>
      </c>
      <c r="O23" s="147" t="s">
        <v>1067</v>
      </c>
      <c r="P23" s="148"/>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s="137"/>
    </row>
    <row r="24" spans="1:130" s="16" customFormat="1" ht="69.599999999999994">
      <c r="A24" s="174">
        <v>20</v>
      </c>
      <c r="B24" s="174"/>
      <c r="C24" s="183" t="s">
        <v>557</v>
      </c>
      <c r="D24" s="184" t="s">
        <v>68</v>
      </c>
      <c r="E24" s="204" t="s">
        <v>104</v>
      </c>
      <c r="F24" s="185" t="s">
        <v>195</v>
      </c>
      <c r="G24" s="177" t="s">
        <v>345</v>
      </c>
      <c r="H24" s="177"/>
      <c r="I24" s="177" t="s">
        <v>345</v>
      </c>
      <c r="J24" s="182" t="s">
        <v>1069</v>
      </c>
      <c r="K24" s="226" t="s">
        <v>1070</v>
      </c>
      <c r="L24" s="214" t="s">
        <v>1071</v>
      </c>
      <c r="M24" s="147"/>
      <c r="N24" s="211"/>
      <c r="O24" s="158" t="s">
        <v>1072</v>
      </c>
      <c r="P24" s="148"/>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s="137"/>
    </row>
    <row r="25" spans="1:130" s="16" customFormat="1" ht="34.799999999999997">
      <c r="A25" s="174">
        <v>21</v>
      </c>
      <c r="B25" s="174"/>
      <c r="C25" s="183" t="s">
        <v>423</v>
      </c>
      <c r="D25" s="184" t="s">
        <v>68</v>
      </c>
      <c r="E25" s="204" t="s">
        <v>104</v>
      </c>
      <c r="F25" s="185" t="s">
        <v>1530</v>
      </c>
      <c r="G25" s="177" t="s">
        <v>354</v>
      </c>
      <c r="H25" s="177"/>
      <c r="I25" s="177" t="s">
        <v>345</v>
      </c>
      <c r="J25" s="182" t="s">
        <v>424</v>
      </c>
      <c r="K25" s="225" t="s">
        <v>1031</v>
      </c>
      <c r="L25" s="211">
        <v>2025</v>
      </c>
      <c r="M25" s="147"/>
      <c r="N25" s="211" t="s">
        <v>82</v>
      </c>
      <c r="O25" s="158" t="s">
        <v>1073</v>
      </c>
      <c r="P25" s="148"/>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s="137"/>
    </row>
    <row r="26" spans="1:130" s="16" customFormat="1" ht="77.099999999999994" customHeight="1">
      <c r="A26" s="174">
        <v>22</v>
      </c>
      <c r="B26" s="174" t="s">
        <v>1033</v>
      </c>
      <c r="C26" s="179" t="s">
        <v>1074</v>
      </c>
      <c r="D26" s="180" t="s">
        <v>68</v>
      </c>
      <c r="E26" s="205" t="s">
        <v>104</v>
      </c>
      <c r="F26" s="181" t="s">
        <v>133</v>
      </c>
      <c r="G26" s="181" t="s">
        <v>135</v>
      </c>
      <c r="H26" s="181"/>
      <c r="I26" s="181" t="s">
        <v>135</v>
      </c>
      <c r="J26" s="178" t="s">
        <v>1075</v>
      </c>
      <c r="K26" s="225" t="s">
        <v>1076</v>
      </c>
      <c r="L26" s="210" t="s">
        <v>1077</v>
      </c>
      <c r="M26" s="145" t="s">
        <v>1078</v>
      </c>
      <c r="N26" s="210" t="s">
        <v>1036</v>
      </c>
      <c r="O26" s="144" t="s">
        <v>1079</v>
      </c>
      <c r="P26" s="152" t="s">
        <v>1080</v>
      </c>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s="137"/>
    </row>
    <row r="27" spans="1:130" s="16" customFormat="1" ht="86.4">
      <c r="A27" s="174">
        <v>23</v>
      </c>
      <c r="B27" s="174" t="s">
        <v>1033</v>
      </c>
      <c r="C27" s="179" t="s">
        <v>161</v>
      </c>
      <c r="D27" s="180" t="s">
        <v>68</v>
      </c>
      <c r="E27" s="205" t="s">
        <v>104</v>
      </c>
      <c r="F27" s="181" t="s">
        <v>146</v>
      </c>
      <c r="G27" s="177" t="s">
        <v>72</v>
      </c>
      <c r="H27" s="177"/>
      <c r="I27" s="181" t="s">
        <v>772</v>
      </c>
      <c r="J27" s="178" t="s">
        <v>1081</v>
      </c>
      <c r="K27" s="225" t="s">
        <v>1531</v>
      </c>
      <c r="L27" s="210" t="s">
        <v>1083</v>
      </c>
      <c r="M27" s="145" t="s">
        <v>1078</v>
      </c>
      <c r="N27" s="210" t="s">
        <v>1036</v>
      </c>
      <c r="O27" s="76"/>
      <c r="P27" s="153" t="s">
        <v>1084</v>
      </c>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s="137"/>
    </row>
    <row r="28" spans="1:130" s="16" customFormat="1" ht="100.8">
      <c r="A28" s="174">
        <v>24</v>
      </c>
      <c r="B28" s="174" t="s">
        <v>1033</v>
      </c>
      <c r="C28" s="179" t="s">
        <v>185</v>
      </c>
      <c r="D28" s="180" t="s">
        <v>68</v>
      </c>
      <c r="E28" s="205" t="s">
        <v>104</v>
      </c>
      <c r="F28" s="185" t="s">
        <v>71</v>
      </c>
      <c r="G28" s="177" t="s">
        <v>72</v>
      </c>
      <c r="H28" s="177"/>
      <c r="I28" s="181" t="s">
        <v>72</v>
      </c>
      <c r="J28" s="175" t="s">
        <v>1085</v>
      </c>
      <c r="K28" s="224" t="s">
        <v>1532</v>
      </c>
      <c r="L28" s="210" t="s">
        <v>1087</v>
      </c>
      <c r="M28" s="145" t="s">
        <v>1088</v>
      </c>
      <c r="N28" s="210" t="s">
        <v>1533</v>
      </c>
      <c r="O28" s="76"/>
      <c r="P28" s="153" t="s">
        <v>1089</v>
      </c>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s="137"/>
    </row>
    <row r="29" spans="1:130" s="16" customFormat="1" ht="52.2">
      <c r="A29" s="174">
        <v>25</v>
      </c>
      <c r="B29" s="174" t="s">
        <v>1037</v>
      </c>
      <c r="C29" s="179" t="s">
        <v>371</v>
      </c>
      <c r="D29" s="180" t="s">
        <v>68</v>
      </c>
      <c r="E29" s="205" t="s">
        <v>88</v>
      </c>
      <c r="F29" s="181" t="s">
        <v>195</v>
      </c>
      <c r="G29" s="181" t="s">
        <v>280</v>
      </c>
      <c r="H29" s="181"/>
      <c r="I29" s="181" t="s">
        <v>1090</v>
      </c>
      <c r="J29" s="178" t="s">
        <v>372</v>
      </c>
      <c r="K29" s="225" t="s">
        <v>1534</v>
      </c>
      <c r="L29" s="210" t="s">
        <v>1092</v>
      </c>
      <c r="M29" s="145" t="s">
        <v>375</v>
      </c>
      <c r="N29" s="210" t="s">
        <v>1036</v>
      </c>
      <c r="O29" s="76"/>
      <c r="P29" s="77"/>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s="137"/>
    </row>
    <row r="30" spans="1:130" s="16" customFormat="1" ht="69.599999999999994">
      <c r="A30" s="174">
        <v>26</v>
      </c>
      <c r="B30" s="174" t="s">
        <v>1040</v>
      </c>
      <c r="C30" s="179" t="s">
        <v>509</v>
      </c>
      <c r="D30" s="180" t="s">
        <v>68</v>
      </c>
      <c r="E30" s="205" t="s">
        <v>88</v>
      </c>
      <c r="F30" s="185" t="s">
        <v>116</v>
      </c>
      <c r="G30" s="181" t="s">
        <v>105</v>
      </c>
      <c r="H30" s="181"/>
      <c r="I30" s="181" t="s">
        <v>1093</v>
      </c>
      <c r="J30" s="178" t="s">
        <v>510</v>
      </c>
      <c r="K30" s="225" t="s">
        <v>1094</v>
      </c>
      <c r="L30" s="215" t="s">
        <v>1095</v>
      </c>
      <c r="M30" s="144" t="s">
        <v>414</v>
      </c>
      <c r="N30" s="219" t="s">
        <v>130</v>
      </c>
      <c r="O30" s="76"/>
      <c r="P30" s="77"/>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s="137"/>
    </row>
    <row r="31" spans="1:130" s="16" customFormat="1" ht="34.799999999999997">
      <c r="A31" s="174">
        <v>27</v>
      </c>
      <c r="B31" s="174" t="s">
        <v>1040</v>
      </c>
      <c r="C31" s="179" t="s">
        <v>485</v>
      </c>
      <c r="D31" s="180" t="s">
        <v>68</v>
      </c>
      <c r="E31" s="205" t="s">
        <v>88</v>
      </c>
      <c r="F31" s="185" t="s">
        <v>1535</v>
      </c>
      <c r="G31" s="181" t="s">
        <v>105</v>
      </c>
      <c r="H31" s="181"/>
      <c r="I31" s="181" t="s">
        <v>487</v>
      </c>
      <c r="J31" s="178" t="s">
        <v>1096</v>
      </c>
      <c r="K31" s="225" t="s">
        <v>1031</v>
      </c>
      <c r="L31" s="210" t="s">
        <v>1097</v>
      </c>
      <c r="M31" s="144" t="s">
        <v>490</v>
      </c>
      <c r="N31" s="219" t="s">
        <v>207</v>
      </c>
      <c r="O31" s="76"/>
      <c r="P31" s="77"/>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s="137"/>
    </row>
    <row r="32" spans="1:130" customFormat="1" ht="69.599999999999994">
      <c r="A32" s="174">
        <v>28</v>
      </c>
      <c r="B32" s="174"/>
      <c r="C32" s="179" t="s">
        <v>125</v>
      </c>
      <c r="D32" s="180" t="s">
        <v>68</v>
      </c>
      <c r="E32" s="205" t="s">
        <v>88</v>
      </c>
      <c r="F32" s="181" t="s">
        <v>71</v>
      </c>
      <c r="G32" s="181" t="s">
        <v>127</v>
      </c>
      <c r="H32" s="181"/>
      <c r="I32" s="181" t="s">
        <v>97</v>
      </c>
      <c r="J32" s="186" t="s">
        <v>126</v>
      </c>
      <c r="K32" s="225" t="s">
        <v>1031</v>
      </c>
      <c r="L32" s="210" t="s">
        <v>1098</v>
      </c>
      <c r="M32" s="76"/>
      <c r="N32" s="215" t="s">
        <v>207</v>
      </c>
      <c r="O32" s="76"/>
      <c r="P32" s="77"/>
    </row>
    <row r="33" spans="1:16" customFormat="1" ht="56.85" customHeight="1">
      <c r="A33" s="174">
        <v>29</v>
      </c>
      <c r="B33" s="174"/>
      <c r="C33" s="183" t="s">
        <v>426</v>
      </c>
      <c r="D33" s="184" t="s">
        <v>68</v>
      </c>
      <c r="E33" s="205" t="s">
        <v>88</v>
      </c>
      <c r="F33" s="181" t="s">
        <v>263</v>
      </c>
      <c r="G33" s="181" t="s">
        <v>127</v>
      </c>
      <c r="H33" s="181"/>
      <c r="I33" s="181" t="s">
        <v>97</v>
      </c>
      <c r="J33" s="186" t="s">
        <v>427</v>
      </c>
      <c r="K33" s="225" t="s">
        <v>1099</v>
      </c>
      <c r="L33" s="210" t="s">
        <v>1098</v>
      </c>
      <c r="M33" s="76"/>
      <c r="N33" s="215" t="s">
        <v>207</v>
      </c>
      <c r="O33" s="94" t="s">
        <v>1100</v>
      </c>
      <c r="P33" s="153" t="s">
        <v>1100</v>
      </c>
    </row>
    <row r="34" spans="1:16" customFormat="1" ht="107.1" customHeight="1">
      <c r="A34" s="174">
        <v>30</v>
      </c>
      <c r="B34" s="174"/>
      <c r="C34" s="183" t="s">
        <v>131</v>
      </c>
      <c r="D34" s="184" t="s">
        <v>68</v>
      </c>
      <c r="E34" s="205" t="s">
        <v>104</v>
      </c>
      <c r="F34" s="185" t="s">
        <v>133</v>
      </c>
      <c r="G34" s="177" t="s">
        <v>135</v>
      </c>
      <c r="H34" s="177"/>
      <c r="I34" s="177" t="s">
        <v>135</v>
      </c>
      <c r="J34" s="182" t="s">
        <v>1101</v>
      </c>
      <c r="K34" s="226" t="s">
        <v>1536</v>
      </c>
      <c r="L34" s="216" t="s">
        <v>1103</v>
      </c>
      <c r="M34" s="94" t="s">
        <v>1537</v>
      </c>
      <c r="N34" s="215" t="s">
        <v>1036</v>
      </c>
      <c r="O34" s="14" t="s">
        <v>1104</v>
      </c>
      <c r="P34" s="77"/>
    </row>
    <row r="35" spans="1:16" customFormat="1" ht="34.799999999999997">
      <c r="A35" s="174">
        <v>31</v>
      </c>
      <c r="B35" s="174"/>
      <c r="C35" s="183" t="s">
        <v>416</v>
      </c>
      <c r="D35" s="184" t="s">
        <v>68</v>
      </c>
      <c r="E35" s="205" t="s">
        <v>88</v>
      </c>
      <c r="F35" s="185" t="s">
        <v>71</v>
      </c>
      <c r="G35" s="177" t="s">
        <v>135</v>
      </c>
      <c r="H35" s="177"/>
      <c r="I35" s="177" t="s">
        <v>135</v>
      </c>
      <c r="J35" s="182" t="s">
        <v>1105</v>
      </c>
      <c r="K35" s="225" t="s">
        <v>1031</v>
      </c>
      <c r="L35" s="215"/>
      <c r="M35" s="76"/>
      <c r="N35" s="215" t="s">
        <v>207</v>
      </c>
      <c r="O35" s="76"/>
      <c r="P35" s="77"/>
    </row>
    <row r="36" spans="1:16" s="138" customFormat="1" ht="77.099999999999994" customHeight="1">
      <c r="A36" s="174">
        <v>32</v>
      </c>
      <c r="B36" s="174"/>
      <c r="C36" s="183" t="s">
        <v>247</v>
      </c>
      <c r="D36" s="184" t="s">
        <v>68</v>
      </c>
      <c r="E36" s="205" t="s">
        <v>88</v>
      </c>
      <c r="F36" s="185" t="s">
        <v>71</v>
      </c>
      <c r="G36" s="177" t="s">
        <v>135</v>
      </c>
      <c r="H36" s="177"/>
      <c r="I36" s="177" t="s">
        <v>135</v>
      </c>
      <c r="J36" s="182" t="s">
        <v>1106</v>
      </c>
      <c r="K36" s="226" t="s">
        <v>1031</v>
      </c>
      <c r="L36" s="217" t="s">
        <v>1107</v>
      </c>
      <c r="M36" s="76" t="s">
        <v>364</v>
      </c>
      <c r="N36" s="215" t="s">
        <v>207</v>
      </c>
      <c r="O36" s="76" t="s">
        <v>1108</v>
      </c>
      <c r="P36" s="77"/>
    </row>
    <row r="37" spans="1:16" customFormat="1" ht="62.1" customHeight="1">
      <c r="A37" s="174">
        <v>33</v>
      </c>
      <c r="B37" s="174"/>
      <c r="C37" s="183" t="s">
        <v>1109</v>
      </c>
      <c r="D37" s="184" t="s">
        <v>68</v>
      </c>
      <c r="E37" s="205" t="s">
        <v>88</v>
      </c>
      <c r="F37" s="185" t="s">
        <v>71</v>
      </c>
      <c r="G37" s="177" t="s">
        <v>135</v>
      </c>
      <c r="H37" s="177"/>
      <c r="I37" s="177" t="s">
        <v>135</v>
      </c>
      <c r="J37" s="182" t="s">
        <v>1110</v>
      </c>
      <c r="K37" s="226" t="s">
        <v>1031</v>
      </c>
      <c r="L37" s="215" t="s">
        <v>1111</v>
      </c>
      <c r="M37" s="76" t="s">
        <v>1112</v>
      </c>
      <c r="N37" s="215" t="s">
        <v>207</v>
      </c>
      <c r="O37" s="76" t="s">
        <v>1108</v>
      </c>
      <c r="P37" s="77"/>
    </row>
    <row r="38" spans="1:16" customFormat="1" ht="57" customHeight="1">
      <c r="A38" s="174">
        <v>34</v>
      </c>
      <c r="B38" s="174"/>
      <c r="C38" s="183" t="s">
        <v>324</v>
      </c>
      <c r="D38" s="184" t="s">
        <v>68</v>
      </c>
      <c r="E38" s="205" t="s">
        <v>88</v>
      </c>
      <c r="F38" s="185" t="s">
        <v>71</v>
      </c>
      <c r="G38" s="177" t="s">
        <v>135</v>
      </c>
      <c r="H38" s="177"/>
      <c r="I38" s="177" t="s">
        <v>135</v>
      </c>
      <c r="J38" s="182" t="s">
        <v>1113</v>
      </c>
      <c r="K38" s="226" t="s">
        <v>1031</v>
      </c>
      <c r="L38" s="215" t="s">
        <v>1114</v>
      </c>
      <c r="M38" s="76" t="s">
        <v>364</v>
      </c>
      <c r="N38" s="215" t="s">
        <v>207</v>
      </c>
      <c r="O38" s="76"/>
      <c r="P38" s="77"/>
    </row>
    <row r="39" spans="1:16" customFormat="1" ht="77.099999999999994" customHeight="1">
      <c r="A39" s="174">
        <v>35</v>
      </c>
      <c r="B39" s="174"/>
      <c r="C39" s="179" t="s">
        <v>182</v>
      </c>
      <c r="D39" s="180" t="s">
        <v>68</v>
      </c>
      <c r="E39" s="206" t="s">
        <v>88</v>
      </c>
      <c r="F39" s="180" t="s">
        <v>133</v>
      </c>
      <c r="G39" s="180" t="s">
        <v>345</v>
      </c>
      <c r="H39" s="180"/>
      <c r="I39" s="180" t="s">
        <v>179</v>
      </c>
      <c r="J39" s="182" t="s">
        <v>183</v>
      </c>
      <c r="K39" s="226" t="s">
        <v>1538</v>
      </c>
      <c r="L39" s="218" t="s">
        <v>70</v>
      </c>
      <c r="M39" s="143" t="s">
        <v>130</v>
      </c>
      <c r="N39" s="213" t="s">
        <v>130</v>
      </c>
      <c r="O39" s="143" t="s">
        <v>1115</v>
      </c>
      <c r="P39" s="155"/>
    </row>
    <row r="40" spans="1:16" customFormat="1" ht="69.599999999999994" customHeight="1">
      <c r="A40" s="174">
        <v>36</v>
      </c>
      <c r="B40" s="174"/>
      <c r="C40" s="183" t="s">
        <v>176</v>
      </c>
      <c r="D40" s="184" t="s">
        <v>68</v>
      </c>
      <c r="E40" s="204" t="s">
        <v>88</v>
      </c>
      <c r="F40" s="185" t="s">
        <v>146</v>
      </c>
      <c r="G40" s="180" t="s">
        <v>345</v>
      </c>
      <c r="H40" s="180"/>
      <c r="I40" s="180" t="s">
        <v>179</v>
      </c>
      <c r="J40" s="182" t="s">
        <v>177</v>
      </c>
      <c r="K40" s="226" t="s">
        <v>1538</v>
      </c>
      <c r="L40" s="211" t="s">
        <v>70</v>
      </c>
      <c r="M40" s="147"/>
      <c r="N40" s="211" t="s">
        <v>130</v>
      </c>
      <c r="O40" s="147" t="s">
        <v>1117</v>
      </c>
      <c r="P40" s="148"/>
    </row>
    <row r="41" spans="1:16" customFormat="1" ht="54" customHeight="1">
      <c r="A41" s="174">
        <v>37</v>
      </c>
      <c r="B41" s="174"/>
      <c r="C41" s="183" t="s">
        <v>219</v>
      </c>
      <c r="D41" s="184" t="s">
        <v>68</v>
      </c>
      <c r="E41" s="204" t="s">
        <v>88</v>
      </c>
      <c r="F41" s="185" t="s">
        <v>133</v>
      </c>
      <c r="G41" s="177" t="s">
        <v>221</v>
      </c>
      <c r="H41" s="177"/>
      <c r="I41" s="177" t="s">
        <v>1118</v>
      </c>
      <c r="J41" s="182" t="s">
        <v>220</v>
      </c>
      <c r="K41" s="226" t="s">
        <v>1031</v>
      </c>
      <c r="L41" s="211"/>
      <c r="M41" s="147"/>
      <c r="N41" s="211" t="s">
        <v>207</v>
      </c>
      <c r="O41" s="157" t="s">
        <v>1119</v>
      </c>
      <c r="P41" s="148"/>
    </row>
    <row r="42" spans="1:16" customFormat="1" ht="34.799999999999997">
      <c r="A42" s="174">
        <v>38</v>
      </c>
      <c r="B42" s="174"/>
      <c r="C42" s="183" t="s">
        <v>547</v>
      </c>
      <c r="D42" s="184" t="s">
        <v>68</v>
      </c>
      <c r="E42" s="205" t="s">
        <v>88</v>
      </c>
      <c r="F42" s="185" t="s">
        <v>133</v>
      </c>
      <c r="G42" s="177" t="s">
        <v>221</v>
      </c>
      <c r="H42" s="177"/>
      <c r="I42" s="177" t="s">
        <v>1120</v>
      </c>
      <c r="J42" s="183" t="s">
        <v>548</v>
      </c>
      <c r="K42" s="226" t="s">
        <v>1031</v>
      </c>
      <c r="L42" s="211"/>
      <c r="M42" s="147"/>
      <c r="N42" s="211" t="s">
        <v>207</v>
      </c>
      <c r="O42" s="146" t="s">
        <v>548</v>
      </c>
      <c r="P42" s="148"/>
    </row>
    <row r="43" spans="1:16" s="54" customFormat="1" ht="34.799999999999997">
      <c r="A43" s="174">
        <v>39</v>
      </c>
      <c r="B43" s="174"/>
      <c r="C43" s="183" t="s">
        <v>348</v>
      </c>
      <c r="D43" s="184" t="s">
        <v>68</v>
      </c>
      <c r="E43" s="204" t="s">
        <v>88</v>
      </c>
      <c r="F43" s="185" t="s">
        <v>133</v>
      </c>
      <c r="G43" s="177" t="s">
        <v>345</v>
      </c>
      <c r="H43" s="177"/>
      <c r="I43" s="177" t="s">
        <v>345</v>
      </c>
      <c r="J43" s="182" t="s">
        <v>1063</v>
      </c>
      <c r="K43" s="226" t="s">
        <v>1064</v>
      </c>
      <c r="L43" s="211" t="s">
        <v>1121</v>
      </c>
      <c r="M43" s="147"/>
      <c r="N43" s="211" t="s">
        <v>207</v>
      </c>
      <c r="O43" s="147"/>
      <c r="P43" s="148"/>
    </row>
    <row r="44" spans="1:16" s="54" customFormat="1" ht="34.799999999999997">
      <c r="A44" s="174">
        <v>40</v>
      </c>
      <c r="B44" s="174"/>
      <c r="C44" s="183" t="s">
        <v>350</v>
      </c>
      <c r="D44" s="184" t="s">
        <v>68</v>
      </c>
      <c r="E44" s="204" t="s">
        <v>88</v>
      </c>
      <c r="F44" s="185" t="s">
        <v>133</v>
      </c>
      <c r="G44" s="177" t="s">
        <v>345</v>
      </c>
      <c r="H44" s="177"/>
      <c r="I44" s="177" t="s">
        <v>345</v>
      </c>
      <c r="J44" s="182" t="s">
        <v>351</v>
      </c>
      <c r="K44" s="226" t="s">
        <v>1031</v>
      </c>
      <c r="L44" s="211" t="s">
        <v>1122</v>
      </c>
      <c r="M44" s="147"/>
      <c r="N44" s="211" t="s">
        <v>207</v>
      </c>
      <c r="O44" s="147"/>
      <c r="P44" s="148"/>
    </row>
    <row r="45" spans="1:16" s="54" customFormat="1" ht="34.799999999999997">
      <c r="A45" s="174">
        <v>41</v>
      </c>
      <c r="B45" s="174"/>
      <c r="C45" s="183" t="s">
        <v>525</v>
      </c>
      <c r="D45" s="184" t="s">
        <v>68</v>
      </c>
      <c r="E45" s="204" t="s">
        <v>88</v>
      </c>
      <c r="F45" s="185" t="s">
        <v>527</v>
      </c>
      <c r="G45" s="177" t="s">
        <v>354</v>
      </c>
      <c r="H45" s="177"/>
      <c r="I45" s="177" t="s">
        <v>345</v>
      </c>
      <c r="J45" s="182" t="s">
        <v>526</v>
      </c>
      <c r="K45" s="226" t="s">
        <v>1031</v>
      </c>
      <c r="L45" s="211">
        <v>2025</v>
      </c>
      <c r="M45" s="147"/>
      <c r="N45" s="211"/>
      <c r="O45" s="147"/>
      <c r="P45" s="148"/>
    </row>
    <row r="46" spans="1:16" s="54" customFormat="1" ht="34.799999999999997">
      <c r="A46" s="174">
        <v>42</v>
      </c>
      <c r="B46" s="174"/>
      <c r="C46" s="183" t="s">
        <v>533</v>
      </c>
      <c r="D46" s="184" t="s">
        <v>68</v>
      </c>
      <c r="E46" s="204" t="s">
        <v>88</v>
      </c>
      <c r="F46" s="185" t="s">
        <v>535</v>
      </c>
      <c r="G46" s="177" t="s">
        <v>345</v>
      </c>
      <c r="H46" s="177"/>
      <c r="I46" s="177" t="s">
        <v>345</v>
      </c>
      <c r="J46" s="182" t="s">
        <v>534</v>
      </c>
      <c r="K46" s="226" t="s">
        <v>1031</v>
      </c>
      <c r="L46" s="211">
        <v>2025</v>
      </c>
      <c r="M46" s="147"/>
      <c r="N46" s="211" t="s">
        <v>207</v>
      </c>
      <c r="O46" s="158" t="s">
        <v>1123</v>
      </c>
      <c r="P46" s="148"/>
    </row>
    <row r="47" spans="1:16" s="54" customFormat="1" ht="34.799999999999997">
      <c r="A47" s="174">
        <v>43</v>
      </c>
      <c r="B47" s="174"/>
      <c r="C47" s="175" t="s">
        <v>474</v>
      </c>
      <c r="D47" s="184" t="s">
        <v>68</v>
      </c>
      <c r="E47" s="205" t="s">
        <v>88</v>
      </c>
      <c r="F47" s="185" t="s">
        <v>227</v>
      </c>
      <c r="G47" s="177" t="s">
        <v>477</v>
      </c>
      <c r="H47" s="177"/>
      <c r="I47" s="181" t="s">
        <v>72</v>
      </c>
      <c r="J47" s="178" t="s">
        <v>475</v>
      </c>
      <c r="K47" s="226" t="s">
        <v>1031</v>
      </c>
      <c r="L47" s="209"/>
      <c r="M47" s="131"/>
      <c r="N47" s="209"/>
      <c r="O47" s="131"/>
      <c r="P47" s="151"/>
    </row>
    <row r="48" spans="1:16" s="54" customFormat="1" ht="34.799999999999997">
      <c r="A48" s="174">
        <v>44</v>
      </c>
      <c r="B48" s="174"/>
      <c r="C48" s="175" t="s">
        <v>1124</v>
      </c>
      <c r="D48" s="184" t="s">
        <v>68</v>
      </c>
      <c r="E48" s="205" t="s">
        <v>88</v>
      </c>
      <c r="F48" s="185" t="s">
        <v>71</v>
      </c>
      <c r="G48" s="177" t="s">
        <v>135</v>
      </c>
      <c r="H48" s="177"/>
      <c r="I48" s="177" t="s">
        <v>135</v>
      </c>
      <c r="J48" s="178" t="s">
        <v>1125</v>
      </c>
      <c r="K48" s="226" t="s">
        <v>1031</v>
      </c>
      <c r="L48" s="209" t="s">
        <v>1126</v>
      </c>
      <c r="M48" s="76" t="s">
        <v>70</v>
      </c>
      <c r="N48" s="209" t="s">
        <v>207</v>
      </c>
      <c r="O48" s="131"/>
      <c r="P48" s="151"/>
    </row>
    <row r="49" spans="1:16" s="54" customFormat="1" ht="52.2">
      <c r="A49" s="174">
        <v>45</v>
      </c>
      <c r="B49" s="174"/>
      <c r="C49" s="175" t="s">
        <v>434</v>
      </c>
      <c r="D49" s="184" t="s">
        <v>68</v>
      </c>
      <c r="E49" s="205" t="s">
        <v>88</v>
      </c>
      <c r="F49" s="185" t="s">
        <v>133</v>
      </c>
      <c r="G49" s="177" t="s">
        <v>135</v>
      </c>
      <c r="H49" s="177"/>
      <c r="I49" s="177" t="s">
        <v>135</v>
      </c>
      <c r="J49" s="178" t="s">
        <v>1127</v>
      </c>
      <c r="K49" s="226" t="s">
        <v>1031</v>
      </c>
      <c r="L49" s="209"/>
      <c r="M49" s="76"/>
      <c r="N49" s="209" t="s">
        <v>207</v>
      </c>
      <c r="O49" s="131"/>
      <c r="P49" s="151"/>
    </row>
    <row r="50" spans="1:16" s="54" customFormat="1" ht="77.099999999999994" customHeight="1">
      <c r="A50" s="174">
        <v>46</v>
      </c>
      <c r="B50" s="174"/>
      <c r="C50" s="175" t="s">
        <v>1128</v>
      </c>
      <c r="D50" s="184" t="s">
        <v>68</v>
      </c>
      <c r="E50" s="205" t="s">
        <v>88</v>
      </c>
      <c r="F50" s="185" t="s">
        <v>71</v>
      </c>
      <c r="G50" s="177" t="s">
        <v>135</v>
      </c>
      <c r="H50" s="177"/>
      <c r="I50" s="177" t="s">
        <v>135</v>
      </c>
      <c r="J50" s="179" t="s">
        <v>254</v>
      </c>
      <c r="K50" s="227" t="s">
        <v>1129</v>
      </c>
      <c r="L50" s="209" t="s">
        <v>1097</v>
      </c>
      <c r="M50" s="76"/>
      <c r="N50" s="209" t="s">
        <v>207</v>
      </c>
      <c r="O50" s="131"/>
      <c r="P50" s="151"/>
    </row>
    <row r="51" spans="1:16" s="54" customFormat="1" ht="52.2">
      <c r="A51" s="174">
        <v>47</v>
      </c>
      <c r="B51" s="174"/>
      <c r="C51" s="175" t="s">
        <v>506</v>
      </c>
      <c r="D51" s="184" t="s">
        <v>68</v>
      </c>
      <c r="E51" s="205" t="s">
        <v>88</v>
      </c>
      <c r="F51" s="185" t="s">
        <v>171</v>
      </c>
      <c r="G51" s="185" t="s">
        <v>91</v>
      </c>
      <c r="H51" s="185"/>
      <c r="I51" s="185" t="s">
        <v>91</v>
      </c>
      <c r="J51" s="178" t="s">
        <v>507</v>
      </c>
      <c r="K51" s="226" t="s">
        <v>1031</v>
      </c>
      <c r="L51" s="212"/>
      <c r="M51" s="133"/>
      <c r="N51" s="212"/>
      <c r="O51" s="133"/>
      <c r="P51" s="149"/>
    </row>
    <row r="52" spans="1:16" s="54" customFormat="1" ht="52.2">
      <c r="A52" s="174">
        <v>48</v>
      </c>
      <c r="B52" s="174"/>
      <c r="C52" s="183" t="s">
        <v>468</v>
      </c>
      <c r="D52" s="184" t="s">
        <v>1130</v>
      </c>
      <c r="E52" s="204" t="s">
        <v>88</v>
      </c>
      <c r="F52" s="185" t="s">
        <v>470</v>
      </c>
      <c r="G52" s="177" t="s">
        <v>345</v>
      </c>
      <c r="H52" s="177"/>
      <c r="I52" s="177" t="s">
        <v>345</v>
      </c>
      <c r="J52" s="182" t="s">
        <v>469</v>
      </c>
      <c r="K52" s="226" t="s">
        <v>1131</v>
      </c>
      <c r="L52" s="211" t="s">
        <v>1044</v>
      </c>
      <c r="M52" s="147"/>
      <c r="N52" s="211" t="s">
        <v>130</v>
      </c>
      <c r="O52" s="147"/>
      <c r="P52" s="148"/>
    </row>
    <row r="53" spans="1:16" s="54" customFormat="1" ht="34.799999999999997">
      <c r="A53" s="174">
        <v>49</v>
      </c>
      <c r="B53" s="174" t="s">
        <v>1040</v>
      </c>
      <c r="C53" s="179" t="s">
        <v>1132</v>
      </c>
      <c r="D53" s="180" t="s">
        <v>1130</v>
      </c>
      <c r="E53" s="205" t="s">
        <v>88</v>
      </c>
      <c r="F53" s="185" t="s">
        <v>116</v>
      </c>
      <c r="G53" s="181" t="s">
        <v>1133</v>
      </c>
      <c r="H53" s="181"/>
      <c r="I53" s="181" t="s">
        <v>1133</v>
      </c>
      <c r="J53" s="179" t="s">
        <v>1134</v>
      </c>
      <c r="K53" s="227" t="s">
        <v>1135</v>
      </c>
      <c r="L53" s="210" t="s">
        <v>1136</v>
      </c>
      <c r="M53" s="144" t="s">
        <v>414</v>
      </c>
      <c r="N53" s="219" t="s">
        <v>153</v>
      </c>
      <c r="O53" s="76"/>
      <c r="P53" s="77"/>
    </row>
    <row r="54" spans="1:16" s="54" customFormat="1" ht="75" customHeight="1">
      <c r="A54" s="174">
        <v>50</v>
      </c>
      <c r="B54" s="174" t="s">
        <v>1040</v>
      </c>
      <c r="C54" s="179" t="s">
        <v>519</v>
      </c>
      <c r="D54" s="180" t="s">
        <v>1130</v>
      </c>
      <c r="E54" s="205" t="s">
        <v>88</v>
      </c>
      <c r="F54" s="185" t="s">
        <v>227</v>
      </c>
      <c r="G54" s="181" t="s">
        <v>521</v>
      </c>
      <c r="H54" s="181"/>
      <c r="I54" s="181" t="s">
        <v>522</v>
      </c>
      <c r="J54" s="186" t="s">
        <v>520</v>
      </c>
      <c r="K54" s="228" t="s">
        <v>1137</v>
      </c>
      <c r="L54" s="210" t="s">
        <v>1042</v>
      </c>
      <c r="M54" s="144" t="s">
        <v>414</v>
      </c>
      <c r="N54" s="219" t="s">
        <v>130</v>
      </c>
      <c r="O54" s="76"/>
      <c r="P54" s="153" t="s">
        <v>1138</v>
      </c>
    </row>
    <row r="55" spans="1:16" s="54" customFormat="1" ht="52.2">
      <c r="A55" s="174">
        <v>51</v>
      </c>
      <c r="B55" s="174"/>
      <c r="C55" s="179" t="s">
        <v>480</v>
      </c>
      <c r="D55" s="180" t="s">
        <v>1130</v>
      </c>
      <c r="E55" s="205" t="s">
        <v>88</v>
      </c>
      <c r="F55" s="181" t="s">
        <v>133</v>
      </c>
      <c r="G55" s="181" t="s">
        <v>127</v>
      </c>
      <c r="H55" s="181"/>
      <c r="I55" s="181" t="s">
        <v>97</v>
      </c>
      <c r="J55" s="186" t="s">
        <v>481</v>
      </c>
      <c r="K55" s="226" t="s">
        <v>1031</v>
      </c>
      <c r="L55" s="210" t="s">
        <v>1098</v>
      </c>
      <c r="M55" s="76"/>
      <c r="N55" s="215" t="s">
        <v>207</v>
      </c>
      <c r="O55" s="76"/>
      <c r="P55" s="77"/>
    </row>
    <row r="56" spans="1:16" s="54" customFormat="1" ht="96" customHeight="1">
      <c r="A56" s="174">
        <v>52</v>
      </c>
      <c r="B56" s="174" t="s">
        <v>1037</v>
      </c>
      <c r="C56" s="179" t="s">
        <v>320</v>
      </c>
      <c r="D56" s="180" t="s">
        <v>193</v>
      </c>
      <c r="E56" s="205" t="s">
        <v>104</v>
      </c>
      <c r="F56" s="181" t="s">
        <v>195</v>
      </c>
      <c r="G56" s="177" t="s">
        <v>280</v>
      </c>
      <c r="H56" s="177"/>
      <c r="I56" s="181" t="s">
        <v>211</v>
      </c>
      <c r="J56" s="186" t="s">
        <v>321</v>
      </c>
      <c r="K56" s="228" t="s">
        <v>1539</v>
      </c>
      <c r="L56" s="210" t="s">
        <v>1167</v>
      </c>
      <c r="M56" s="145" t="s">
        <v>323</v>
      </c>
      <c r="N56" s="210" t="s">
        <v>1036</v>
      </c>
      <c r="O56" s="76"/>
      <c r="P56" s="77"/>
    </row>
    <row r="57" spans="1:16" s="54" customFormat="1" ht="52.2">
      <c r="A57" s="174">
        <v>53</v>
      </c>
      <c r="B57" s="174"/>
      <c r="C57" s="183" t="s">
        <v>1141</v>
      </c>
      <c r="D57" s="197" t="s">
        <v>193</v>
      </c>
      <c r="E57" s="204" t="s">
        <v>104</v>
      </c>
      <c r="F57" s="185" t="s">
        <v>227</v>
      </c>
      <c r="G57" s="177" t="s">
        <v>221</v>
      </c>
      <c r="H57" s="177"/>
      <c r="I57" s="177" t="s">
        <v>306</v>
      </c>
      <c r="J57" s="179" t="s">
        <v>1142</v>
      </c>
      <c r="K57" s="227" t="s">
        <v>1143</v>
      </c>
      <c r="L57" s="211" t="s">
        <v>1144</v>
      </c>
      <c r="M57" s="147"/>
      <c r="N57" s="211"/>
      <c r="O57" s="157" t="s">
        <v>1145</v>
      </c>
      <c r="P57" s="148"/>
    </row>
    <row r="58" spans="1:16" s="54" customFormat="1" ht="98.1" customHeight="1">
      <c r="A58" s="174">
        <v>54</v>
      </c>
      <c r="B58" s="174" t="s">
        <v>1033</v>
      </c>
      <c r="C58" s="179" t="s">
        <v>457</v>
      </c>
      <c r="D58" s="180" t="s">
        <v>193</v>
      </c>
      <c r="E58" s="205" t="s">
        <v>104</v>
      </c>
      <c r="F58" s="185" t="s">
        <v>133</v>
      </c>
      <c r="G58" s="181" t="s">
        <v>698</v>
      </c>
      <c r="H58" s="181"/>
      <c r="I58" s="181" t="s">
        <v>698</v>
      </c>
      <c r="J58" s="179" t="s">
        <v>458</v>
      </c>
      <c r="K58" s="227" t="s">
        <v>1146</v>
      </c>
      <c r="L58" s="210" t="s">
        <v>1147</v>
      </c>
      <c r="M58" s="145" t="s">
        <v>369</v>
      </c>
      <c r="N58" s="210" t="s">
        <v>130</v>
      </c>
      <c r="O58" s="76"/>
      <c r="P58" s="153" t="s">
        <v>1148</v>
      </c>
    </row>
    <row r="59" spans="1:16" s="54" customFormat="1" ht="64.349999999999994" customHeight="1">
      <c r="A59" s="174">
        <v>55</v>
      </c>
      <c r="B59" s="174" t="s">
        <v>1033</v>
      </c>
      <c r="C59" s="179" t="s">
        <v>284</v>
      </c>
      <c r="D59" s="180" t="s">
        <v>193</v>
      </c>
      <c r="E59" s="205" t="s">
        <v>88</v>
      </c>
      <c r="F59" s="185" t="s">
        <v>1540</v>
      </c>
      <c r="G59" s="181" t="s">
        <v>698</v>
      </c>
      <c r="H59" s="181"/>
      <c r="I59" s="181" t="s">
        <v>698</v>
      </c>
      <c r="J59" s="186" t="s">
        <v>285</v>
      </c>
      <c r="K59" s="228" t="s">
        <v>1149</v>
      </c>
      <c r="L59" s="210" t="s">
        <v>1147</v>
      </c>
      <c r="M59" s="145" t="s">
        <v>70</v>
      </c>
      <c r="N59" s="210" t="s">
        <v>207</v>
      </c>
      <c r="O59" s="76"/>
      <c r="P59" s="153" t="s">
        <v>1150</v>
      </c>
    </row>
    <row r="60" spans="1:16" s="54" customFormat="1" ht="74.099999999999994" customHeight="1">
      <c r="A60" s="174">
        <v>56</v>
      </c>
      <c r="B60" s="174" t="s">
        <v>1033</v>
      </c>
      <c r="C60" s="179" t="s">
        <v>566</v>
      </c>
      <c r="D60" s="180" t="s">
        <v>193</v>
      </c>
      <c r="E60" s="205" t="s">
        <v>104</v>
      </c>
      <c r="F60" s="185" t="s">
        <v>71</v>
      </c>
      <c r="G60" s="181" t="s">
        <v>698</v>
      </c>
      <c r="H60" s="181"/>
      <c r="I60" s="181" t="s">
        <v>698</v>
      </c>
      <c r="J60" s="186" t="s">
        <v>567</v>
      </c>
      <c r="K60" s="228" t="s">
        <v>1151</v>
      </c>
      <c r="L60" s="210" t="s">
        <v>1152</v>
      </c>
      <c r="M60" s="145" t="s">
        <v>369</v>
      </c>
      <c r="N60" s="210" t="s">
        <v>1533</v>
      </c>
      <c r="O60" s="76"/>
      <c r="P60" s="153" t="s">
        <v>1153</v>
      </c>
    </row>
    <row r="61" spans="1:16" s="54" customFormat="1" ht="59.1" customHeight="1">
      <c r="A61" s="174">
        <v>57</v>
      </c>
      <c r="B61" s="174" t="s">
        <v>1154</v>
      </c>
      <c r="C61" s="179" t="s">
        <v>209</v>
      </c>
      <c r="D61" s="180" t="s">
        <v>193</v>
      </c>
      <c r="E61" s="205" t="s">
        <v>88</v>
      </c>
      <c r="F61" s="181" t="s">
        <v>1541</v>
      </c>
      <c r="G61" s="177" t="s">
        <v>117</v>
      </c>
      <c r="H61" s="177"/>
      <c r="I61" s="181" t="s">
        <v>211</v>
      </c>
      <c r="J61" s="186" t="s">
        <v>210</v>
      </c>
      <c r="K61" s="228" t="s">
        <v>215</v>
      </c>
      <c r="L61" s="210" t="s">
        <v>1156</v>
      </c>
      <c r="M61" s="145" t="s">
        <v>1157</v>
      </c>
      <c r="N61" s="210" t="s">
        <v>130</v>
      </c>
      <c r="O61" s="76"/>
      <c r="P61" s="77"/>
    </row>
    <row r="62" spans="1:16" s="54" customFormat="1" ht="53.1" customHeight="1">
      <c r="A62" s="174">
        <v>58</v>
      </c>
      <c r="B62" s="174" t="s">
        <v>1037</v>
      </c>
      <c r="C62" s="179" t="s">
        <v>191</v>
      </c>
      <c r="D62" s="180" t="s">
        <v>193</v>
      </c>
      <c r="E62" s="205" t="s">
        <v>88</v>
      </c>
      <c r="F62" s="181" t="s">
        <v>195</v>
      </c>
      <c r="G62" s="185" t="s">
        <v>1158</v>
      </c>
      <c r="H62" s="185"/>
      <c r="I62" s="181" t="s">
        <v>196</v>
      </c>
      <c r="J62" s="179" t="s">
        <v>1159</v>
      </c>
      <c r="K62" s="227" t="s">
        <v>1160</v>
      </c>
      <c r="L62" s="210" t="s">
        <v>1161</v>
      </c>
      <c r="M62" s="145" t="s">
        <v>200</v>
      </c>
      <c r="N62" s="210" t="s">
        <v>1036</v>
      </c>
      <c r="O62" s="76"/>
      <c r="P62" s="77"/>
    </row>
    <row r="63" spans="1:16" s="54" customFormat="1" ht="65.099999999999994" customHeight="1">
      <c r="A63" s="174">
        <v>59</v>
      </c>
      <c r="B63" s="174"/>
      <c r="C63" s="183" t="s">
        <v>1162</v>
      </c>
      <c r="D63" s="184" t="s">
        <v>193</v>
      </c>
      <c r="E63" s="204" t="s">
        <v>88</v>
      </c>
      <c r="F63" s="185" t="s">
        <v>195</v>
      </c>
      <c r="G63" s="177" t="s">
        <v>221</v>
      </c>
      <c r="H63" s="177"/>
      <c r="I63" s="177" t="s">
        <v>306</v>
      </c>
      <c r="J63" s="179" t="s">
        <v>1163</v>
      </c>
      <c r="K63" s="227" t="s">
        <v>1164</v>
      </c>
      <c r="L63" s="211" t="s">
        <v>1144</v>
      </c>
      <c r="M63" s="147"/>
      <c r="N63" s="211"/>
      <c r="O63" s="157" t="s">
        <v>1165</v>
      </c>
      <c r="P63" s="148"/>
    </row>
    <row r="64" spans="1:16" s="54" customFormat="1" ht="69" customHeight="1">
      <c r="A64" s="174">
        <v>60</v>
      </c>
      <c r="B64" s="174"/>
      <c r="C64" s="179" t="s">
        <v>714</v>
      </c>
      <c r="D64" s="180" t="s">
        <v>496</v>
      </c>
      <c r="E64" s="205" t="s">
        <v>88</v>
      </c>
      <c r="F64" s="185" t="s">
        <v>133</v>
      </c>
      <c r="G64" s="177" t="s">
        <v>497</v>
      </c>
      <c r="H64" s="177"/>
      <c r="I64" s="181" t="s">
        <v>497</v>
      </c>
      <c r="J64" s="182" t="s">
        <v>495</v>
      </c>
      <c r="K64" s="226" t="s">
        <v>1031</v>
      </c>
      <c r="L64" s="214"/>
      <c r="M64" s="147"/>
      <c r="N64" s="211" t="s">
        <v>207</v>
      </c>
      <c r="O64" s="147"/>
      <c r="P64" s="159"/>
    </row>
    <row r="65" spans="1:16351" s="54" customFormat="1" ht="60.6" customHeight="1">
      <c r="A65" s="174">
        <v>61</v>
      </c>
      <c r="B65" s="174" t="s">
        <v>1037</v>
      </c>
      <c r="C65" s="179" t="s">
        <v>278</v>
      </c>
      <c r="D65" s="180" t="s">
        <v>103</v>
      </c>
      <c r="E65" s="205" t="s">
        <v>104</v>
      </c>
      <c r="F65" s="181" t="s">
        <v>263</v>
      </c>
      <c r="G65" s="177" t="s">
        <v>280</v>
      </c>
      <c r="H65" s="177"/>
      <c r="I65" s="181" t="s">
        <v>211</v>
      </c>
      <c r="J65" s="182" t="s">
        <v>279</v>
      </c>
      <c r="K65" s="226" t="s">
        <v>1542</v>
      </c>
      <c r="L65" s="210" t="s">
        <v>1167</v>
      </c>
      <c r="M65" s="145" t="s">
        <v>1168</v>
      </c>
      <c r="N65" s="210" t="s">
        <v>130</v>
      </c>
      <c r="O65" s="76"/>
      <c r="P65" s="77"/>
    </row>
    <row r="66" spans="1:16351" s="54" customFormat="1" ht="92.1" customHeight="1">
      <c r="A66" s="174">
        <v>62</v>
      </c>
      <c r="B66" s="174" t="s">
        <v>1037</v>
      </c>
      <c r="C66" s="179" t="s">
        <v>261</v>
      </c>
      <c r="D66" s="180" t="s">
        <v>103</v>
      </c>
      <c r="E66" s="205" t="s">
        <v>104</v>
      </c>
      <c r="F66" s="181" t="s">
        <v>263</v>
      </c>
      <c r="G66" s="177" t="s">
        <v>265</v>
      </c>
      <c r="H66" s="177"/>
      <c r="I66" s="181" t="s">
        <v>265</v>
      </c>
      <c r="J66" s="179" t="s">
        <v>262</v>
      </c>
      <c r="K66" s="227" t="s">
        <v>1543</v>
      </c>
      <c r="L66" s="210" t="s">
        <v>1544</v>
      </c>
      <c r="M66" s="145" t="s">
        <v>643</v>
      </c>
      <c r="N66" s="210" t="s">
        <v>1171</v>
      </c>
      <c r="O66" s="76"/>
      <c r="P66" s="77"/>
    </row>
    <row r="67" spans="1:16351" s="54" customFormat="1" ht="77.099999999999994" customHeight="1">
      <c r="A67" s="174">
        <v>63</v>
      </c>
      <c r="B67" s="174" t="s">
        <v>1040</v>
      </c>
      <c r="C67" s="179" t="s">
        <v>358</v>
      </c>
      <c r="D67" s="180" t="s">
        <v>103</v>
      </c>
      <c r="E67" s="205" t="s">
        <v>104</v>
      </c>
      <c r="F67" s="181" t="s">
        <v>360</v>
      </c>
      <c r="G67" s="181" t="s">
        <v>105</v>
      </c>
      <c r="H67" s="181"/>
      <c r="I67" s="181" t="s">
        <v>203</v>
      </c>
      <c r="J67" s="179" t="s">
        <v>358</v>
      </c>
      <c r="K67" s="227" t="s">
        <v>1172</v>
      </c>
      <c r="L67" s="210" t="s">
        <v>1173</v>
      </c>
      <c r="M67" s="76" t="s">
        <v>1174</v>
      </c>
      <c r="N67" s="219" t="s">
        <v>130</v>
      </c>
      <c r="O67" s="76"/>
      <c r="P67" s="77"/>
    </row>
    <row r="68" spans="1:16351" s="54" customFormat="1" ht="77.099999999999994" customHeight="1">
      <c r="A68" s="174">
        <v>64</v>
      </c>
      <c r="B68" s="174"/>
      <c r="C68" s="183" t="s">
        <v>1545</v>
      </c>
      <c r="D68" s="184" t="s">
        <v>103</v>
      </c>
      <c r="E68" s="204" t="s">
        <v>104</v>
      </c>
      <c r="F68" s="185" t="s">
        <v>71</v>
      </c>
      <c r="G68" s="176" t="s">
        <v>315</v>
      </c>
      <c r="H68" s="176"/>
      <c r="I68" s="184" t="s">
        <v>1176</v>
      </c>
      <c r="J68" s="183" t="s">
        <v>1177</v>
      </c>
      <c r="K68" s="226" t="s">
        <v>1546</v>
      </c>
      <c r="L68" s="209" t="s">
        <v>1047</v>
      </c>
      <c r="M68" s="76" t="s">
        <v>408</v>
      </c>
      <c r="N68" s="209" t="s">
        <v>1178</v>
      </c>
      <c r="O68" s="131" t="s">
        <v>1179</v>
      </c>
      <c r="P68" s="151"/>
    </row>
    <row r="69" spans="1:16351" s="54" customFormat="1" ht="77.099999999999994" customHeight="1">
      <c r="A69" s="174">
        <v>65</v>
      </c>
      <c r="B69" s="174" t="s">
        <v>1033</v>
      </c>
      <c r="C69" s="179" t="s">
        <v>313</v>
      </c>
      <c r="D69" s="180" t="s">
        <v>103</v>
      </c>
      <c r="E69" s="205" t="s">
        <v>104</v>
      </c>
      <c r="F69" s="185" t="s">
        <v>133</v>
      </c>
      <c r="G69" s="177" t="s">
        <v>315</v>
      </c>
      <c r="H69" s="177"/>
      <c r="I69" s="181" t="s">
        <v>315</v>
      </c>
      <c r="J69" s="182" t="s">
        <v>314</v>
      </c>
      <c r="K69" s="226" t="s">
        <v>1181</v>
      </c>
      <c r="L69" s="216" t="s">
        <v>1182</v>
      </c>
      <c r="M69" s="160" t="s">
        <v>318</v>
      </c>
      <c r="N69" s="210" t="s">
        <v>1183</v>
      </c>
      <c r="O69" s="144" t="s">
        <v>1184</v>
      </c>
      <c r="P69" s="152" t="s">
        <v>1185</v>
      </c>
    </row>
    <row r="70" spans="1:16351" s="54" customFormat="1" ht="104.1" customHeight="1">
      <c r="A70" s="174">
        <v>66</v>
      </c>
      <c r="B70" s="174" t="s">
        <v>1033</v>
      </c>
      <c r="C70" s="179" t="s">
        <v>144</v>
      </c>
      <c r="D70" s="180" t="s">
        <v>103</v>
      </c>
      <c r="E70" s="205" t="s">
        <v>104</v>
      </c>
      <c r="F70" s="181" t="s">
        <v>146</v>
      </c>
      <c r="G70" s="181" t="s">
        <v>135</v>
      </c>
      <c r="H70" s="181"/>
      <c r="I70" s="181" t="s">
        <v>147</v>
      </c>
      <c r="J70" s="182" t="s">
        <v>145</v>
      </c>
      <c r="K70" s="226" t="s">
        <v>1186</v>
      </c>
      <c r="L70" s="219" t="s">
        <v>1187</v>
      </c>
      <c r="M70" s="144" t="s">
        <v>1188</v>
      </c>
      <c r="N70" s="219" t="s">
        <v>1189</v>
      </c>
      <c r="O70" s="144" t="s">
        <v>1190</v>
      </c>
      <c r="P70" s="152" t="s">
        <v>1191</v>
      </c>
    </row>
    <row r="71" spans="1:16351" s="54" customFormat="1" ht="92.1" customHeight="1">
      <c r="A71" s="174">
        <v>67</v>
      </c>
      <c r="B71" s="174" t="s">
        <v>1033</v>
      </c>
      <c r="C71" s="179" t="s">
        <v>232</v>
      </c>
      <c r="D71" s="180" t="s">
        <v>103</v>
      </c>
      <c r="E71" s="205" t="s">
        <v>104</v>
      </c>
      <c r="F71" s="181" t="s">
        <v>146</v>
      </c>
      <c r="G71" s="181" t="s">
        <v>135</v>
      </c>
      <c r="H71" s="181"/>
      <c r="I71" s="181" t="s">
        <v>135</v>
      </c>
      <c r="J71" s="182" t="s">
        <v>233</v>
      </c>
      <c r="K71" s="226" t="s">
        <v>1193</v>
      </c>
      <c r="L71" s="219" t="s">
        <v>1194</v>
      </c>
      <c r="M71" s="144" t="s">
        <v>369</v>
      </c>
      <c r="N71" s="219" t="s">
        <v>1189</v>
      </c>
      <c r="O71" s="144" t="s">
        <v>1195</v>
      </c>
      <c r="P71" s="152" t="s">
        <v>1196</v>
      </c>
    </row>
    <row r="72" spans="1:16351" s="54" customFormat="1" ht="69">
      <c r="A72" s="174">
        <v>68</v>
      </c>
      <c r="B72" s="174" t="s">
        <v>1037</v>
      </c>
      <c r="C72" s="179" t="s">
        <v>439</v>
      </c>
      <c r="D72" s="180" t="s">
        <v>103</v>
      </c>
      <c r="E72" s="205" t="s">
        <v>88</v>
      </c>
      <c r="F72" s="181" t="s">
        <v>441</v>
      </c>
      <c r="G72" s="177" t="s">
        <v>265</v>
      </c>
      <c r="H72" s="177"/>
      <c r="I72" s="181" t="s">
        <v>265</v>
      </c>
      <c r="J72" s="179" t="s">
        <v>440</v>
      </c>
      <c r="K72" s="227" t="s">
        <v>1547</v>
      </c>
      <c r="L72" s="210" t="s">
        <v>1548</v>
      </c>
      <c r="M72" s="145" t="s">
        <v>444</v>
      </c>
      <c r="N72" s="210" t="s">
        <v>82</v>
      </c>
      <c r="O72" s="76"/>
      <c r="P72" s="77"/>
    </row>
    <row r="73" spans="1:16351" s="54" customFormat="1" ht="34.799999999999997">
      <c r="A73" s="174">
        <v>69</v>
      </c>
      <c r="B73" s="174"/>
      <c r="C73" s="179" t="s">
        <v>101</v>
      </c>
      <c r="D73" s="180" t="s">
        <v>103</v>
      </c>
      <c r="E73" s="205" t="s">
        <v>88</v>
      </c>
      <c r="F73" s="181" t="s">
        <v>71</v>
      </c>
      <c r="G73" s="181" t="s">
        <v>105</v>
      </c>
      <c r="H73" s="181"/>
      <c r="I73" s="181" t="s">
        <v>105</v>
      </c>
      <c r="J73" s="186" t="s">
        <v>1199</v>
      </c>
      <c r="K73" s="226" t="s">
        <v>1031</v>
      </c>
      <c r="L73" s="210" t="s">
        <v>1200</v>
      </c>
      <c r="M73" s="76"/>
      <c r="N73" s="215" t="s">
        <v>207</v>
      </c>
      <c r="O73" s="76"/>
      <c r="P73" s="77"/>
    </row>
    <row r="74" spans="1:16351" s="54" customFormat="1" ht="34.799999999999997">
      <c r="A74" s="174">
        <v>70</v>
      </c>
      <c r="B74" s="174"/>
      <c r="C74" s="179" t="s">
        <v>201</v>
      </c>
      <c r="D74" s="180" t="s">
        <v>103</v>
      </c>
      <c r="E74" s="205" t="s">
        <v>88</v>
      </c>
      <c r="F74" s="181" t="s">
        <v>195</v>
      </c>
      <c r="G74" s="181" t="s">
        <v>105</v>
      </c>
      <c r="H74" s="181"/>
      <c r="I74" s="181" t="s">
        <v>203</v>
      </c>
      <c r="J74" s="186" t="s">
        <v>1201</v>
      </c>
      <c r="K74" s="228" t="s">
        <v>1202</v>
      </c>
      <c r="L74" s="210" t="s">
        <v>1203</v>
      </c>
      <c r="M74" s="76"/>
      <c r="N74" s="215" t="s">
        <v>207</v>
      </c>
      <c r="O74" s="76"/>
      <c r="P74" s="77"/>
    </row>
    <row r="75" spans="1:16351" s="140" customFormat="1" ht="34.799999999999997">
      <c r="A75" s="174">
        <v>71</v>
      </c>
      <c r="B75" s="174"/>
      <c r="C75" s="183" t="s">
        <v>1204</v>
      </c>
      <c r="D75" s="184" t="s">
        <v>103</v>
      </c>
      <c r="E75" s="205" t="s">
        <v>88</v>
      </c>
      <c r="F75" s="185" t="s">
        <v>71</v>
      </c>
      <c r="G75" s="177" t="s">
        <v>135</v>
      </c>
      <c r="H75" s="177"/>
      <c r="I75" s="177" t="s">
        <v>135</v>
      </c>
      <c r="J75" s="182" t="s">
        <v>1205</v>
      </c>
      <c r="K75" s="226" t="s">
        <v>1031</v>
      </c>
      <c r="L75" s="216" t="s">
        <v>1206</v>
      </c>
      <c r="M75" s="76" t="s">
        <v>422</v>
      </c>
      <c r="N75" s="215" t="s">
        <v>1066</v>
      </c>
      <c r="O75" s="76" t="s">
        <v>1207</v>
      </c>
      <c r="P75" s="77"/>
      <c r="Q75" s="138"/>
      <c r="R75" s="138"/>
      <c r="S75" s="138"/>
      <c r="T75" s="138"/>
      <c r="U75" s="138"/>
      <c r="V75" s="138"/>
      <c r="W75" s="138"/>
      <c r="X75" s="138"/>
      <c r="Y75" s="138"/>
      <c r="Z75" s="138"/>
      <c r="AA75" s="138"/>
      <c r="AB75" s="138"/>
      <c r="AC75" s="138"/>
      <c r="AD75" s="138"/>
      <c r="AE75" s="138"/>
      <c r="AF75" s="138"/>
      <c r="AG75" s="138"/>
      <c r="AH75" s="138"/>
      <c r="AI75" s="138"/>
      <c r="AJ75" s="138"/>
      <c r="AK75" s="138"/>
      <c r="AL75" s="138"/>
      <c r="AM75" s="138"/>
      <c r="AN75" s="138"/>
      <c r="AO75" s="138"/>
      <c r="AP75" s="138"/>
      <c r="AQ75" s="138"/>
      <c r="AR75" s="138"/>
      <c r="AS75" s="138"/>
      <c r="AT75" s="138"/>
      <c r="AU75" s="138"/>
      <c r="AV75" s="138"/>
      <c r="AW75" s="138"/>
      <c r="AX75" s="138"/>
      <c r="AY75" s="138"/>
      <c r="AZ75" s="138"/>
      <c r="BA75" s="138"/>
      <c r="BB75" s="138"/>
      <c r="BC75" s="138"/>
      <c r="BD75" s="138"/>
      <c r="BE75" s="138"/>
      <c r="BF75" s="138"/>
      <c r="BG75" s="138"/>
      <c r="BH75" s="138"/>
      <c r="BI75" s="138"/>
      <c r="BJ75" s="138"/>
      <c r="BK75" s="138"/>
      <c r="BL75" s="138"/>
      <c r="BM75" s="138"/>
      <c r="BN75" s="138"/>
      <c r="BO75" s="138"/>
      <c r="BP75" s="138"/>
      <c r="BQ75" s="138"/>
      <c r="BR75" s="138"/>
      <c r="BS75" s="138"/>
      <c r="BT75" s="138"/>
      <c r="BU75" s="138"/>
      <c r="BV75" s="138"/>
      <c r="BW75" s="138"/>
      <c r="BX75" s="138"/>
      <c r="BY75" s="138"/>
      <c r="BZ75" s="138"/>
      <c r="CA75" s="138"/>
      <c r="CB75" s="138"/>
      <c r="CC75" s="138"/>
      <c r="CD75" s="138"/>
      <c r="CE75" s="138"/>
      <c r="CF75" s="138"/>
      <c r="CG75" s="138"/>
      <c r="CH75" s="138"/>
      <c r="CI75" s="138"/>
      <c r="CJ75" s="138"/>
      <c r="CK75" s="138"/>
      <c r="CL75" s="138"/>
      <c r="CM75" s="138"/>
      <c r="CN75" s="138"/>
      <c r="CO75" s="138"/>
      <c r="CP75" s="138"/>
      <c r="CQ75" s="138"/>
      <c r="CR75" s="138"/>
      <c r="CS75" s="138"/>
      <c r="CT75" s="138"/>
      <c r="CU75" s="138"/>
      <c r="CV75" s="138"/>
      <c r="CW75" s="138"/>
      <c r="CX75" s="138"/>
      <c r="CY75" s="138"/>
      <c r="CZ75" s="138"/>
      <c r="DA75" s="138"/>
      <c r="DB75" s="138"/>
      <c r="DC75" s="138"/>
      <c r="DD75" s="138"/>
      <c r="DE75" s="138"/>
      <c r="DF75" s="138"/>
      <c r="DG75" s="138"/>
      <c r="DH75" s="138"/>
      <c r="DI75" s="138"/>
      <c r="DJ75" s="138"/>
      <c r="DK75" s="138"/>
      <c r="DL75" s="138"/>
      <c r="DM75" s="138"/>
      <c r="DN75" s="138"/>
      <c r="DO75" s="138"/>
      <c r="DP75" s="138"/>
      <c r="DQ75" s="138"/>
      <c r="DR75" s="138"/>
      <c r="DS75" s="138"/>
      <c r="DT75" s="138"/>
      <c r="DU75" s="138"/>
      <c r="DV75" s="138"/>
      <c r="DW75" s="138"/>
      <c r="DX75" s="138"/>
      <c r="DY75" s="138"/>
      <c r="DZ75" s="139"/>
      <c r="EA75" s="131"/>
      <c r="EB75" s="131"/>
      <c r="EC75" s="131"/>
      <c r="ED75" s="131"/>
      <c r="EE75" s="131"/>
      <c r="EF75" s="131"/>
      <c r="EG75" s="131"/>
      <c r="EH75" s="131"/>
      <c r="EI75" s="131"/>
      <c r="EJ75" s="131"/>
      <c r="EK75" s="131"/>
      <c r="EL75" s="131"/>
      <c r="EM75" s="131"/>
      <c r="EN75" s="131"/>
      <c r="EO75" s="131"/>
      <c r="EP75" s="131"/>
      <c r="EQ75" s="131"/>
      <c r="ER75" s="131"/>
      <c r="ES75" s="131"/>
      <c r="ET75" s="131"/>
      <c r="EU75" s="131"/>
      <c r="EV75" s="131"/>
      <c r="EW75" s="131"/>
      <c r="EX75" s="131"/>
      <c r="EY75" s="131"/>
      <c r="EZ75" s="131"/>
      <c r="FA75" s="131"/>
      <c r="FB75" s="131"/>
      <c r="FC75" s="131"/>
      <c r="FD75" s="131"/>
      <c r="FE75" s="131"/>
      <c r="FF75" s="131"/>
      <c r="FG75" s="131"/>
      <c r="FH75" s="131"/>
      <c r="FI75" s="131"/>
      <c r="FJ75" s="131"/>
      <c r="FK75" s="131"/>
      <c r="FL75" s="131"/>
      <c r="FM75" s="131"/>
      <c r="FN75" s="131"/>
      <c r="FO75" s="131"/>
      <c r="FP75" s="131"/>
      <c r="FQ75" s="131"/>
      <c r="FR75" s="131"/>
      <c r="FS75" s="131"/>
      <c r="FT75" s="131"/>
      <c r="FU75" s="131"/>
      <c r="FV75" s="131"/>
      <c r="FW75" s="131"/>
      <c r="FX75" s="131"/>
      <c r="FY75" s="131"/>
      <c r="FZ75" s="131"/>
      <c r="GA75" s="131"/>
      <c r="GB75" s="131"/>
      <c r="GC75" s="131"/>
      <c r="GD75" s="131"/>
      <c r="GE75" s="131"/>
      <c r="GF75" s="131"/>
      <c r="GG75" s="131"/>
      <c r="GH75" s="131"/>
      <c r="GI75" s="131"/>
      <c r="GJ75" s="131"/>
      <c r="GK75" s="131"/>
      <c r="GL75" s="131"/>
      <c r="GM75" s="131"/>
      <c r="GN75" s="131"/>
      <c r="GO75" s="131"/>
      <c r="GP75" s="131"/>
      <c r="GQ75" s="131"/>
      <c r="GR75" s="131"/>
      <c r="GS75" s="131"/>
      <c r="GT75" s="131"/>
      <c r="GU75" s="131"/>
      <c r="GV75" s="131"/>
      <c r="GW75" s="131"/>
      <c r="GX75" s="131"/>
      <c r="GY75" s="131"/>
      <c r="GZ75" s="131"/>
      <c r="HA75" s="131"/>
      <c r="HB75" s="131"/>
      <c r="HC75" s="131"/>
      <c r="HD75" s="131"/>
      <c r="HE75" s="131"/>
      <c r="HF75" s="131"/>
      <c r="HG75" s="131"/>
      <c r="HH75" s="131"/>
      <c r="HI75" s="131"/>
      <c r="HJ75" s="131"/>
      <c r="HK75" s="131"/>
      <c r="HL75" s="131"/>
      <c r="HM75" s="131"/>
      <c r="HN75" s="131"/>
      <c r="HO75" s="131"/>
      <c r="HP75" s="131"/>
      <c r="HQ75" s="131"/>
      <c r="HR75" s="131"/>
      <c r="HS75" s="131"/>
      <c r="HT75" s="131"/>
      <c r="HU75" s="131"/>
      <c r="HV75" s="131"/>
      <c r="HW75" s="131"/>
      <c r="HX75" s="131"/>
      <c r="HY75" s="131"/>
      <c r="HZ75" s="131"/>
      <c r="IA75" s="131"/>
      <c r="IB75" s="131"/>
      <c r="IC75" s="131"/>
      <c r="ID75" s="131"/>
      <c r="IE75" s="131"/>
      <c r="IF75" s="131"/>
      <c r="IG75" s="131"/>
      <c r="IH75" s="131"/>
      <c r="II75" s="131"/>
      <c r="IJ75" s="131"/>
      <c r="IK75" s="131"/>
      <c r="IL75" s="131"/>
      <c r="IM75" s="131"/>
      <c r="IN75" s="131"/>
      <c r="IO75" s="131"/>
      <c r="IP75" s="131"/>
      <c r="IQ75" s="131"/>
      <c r="IR75" s="131"/>
      <c r="IS75" s="131"/>
      <c r="IT75" s="131"/>
      <c r="IU75" s="131"/>
      <c r="IV75" s="131"/>
      <c r="IW75" s="131"/>
      <c r="IX75" s="131"/>
      <c r="IY75" s="131"/>
      <c r="IZ75" s="131"/>
      <c r="JA75" s="131"/>
      <c r="JB75" s="131"/>
      <c r="JC75" s="131"/>
      <c r="JD75" s="131"/>
      <c r="JE75" s="131"/>
      <c r="JF75" s="131"/>
      <c r="JG75" s="131"/>
      <c r="JH75" s="131"/>
      <c r="JI75" s="131"/>
      <c r="JJ75" s="131"/>
      <c r="JK75" s="131"/>
      <c r="JL75" s="131"/>
      <c r="JM75" s="131"/>
      <c r="JN75" s="131"/>
      <c r="JO75" s="131"/>
      <c r="JP75" s="131"/>
      <c r="JQ75" s="131"/>
      <c r="JR75" s="131"/>
      <c r="JS75" s="131"/>
      <c r="JT75" s="131"/>
      <c r="JU75" s="131"/>
      <c r="JV75" s="131"/>
      <c r="JW75" s="131"/>
      <c r="JX75" s="131"/>
      <c r="JY75" s="131"/>
      <c r="JZ75" s="131"/>
      <c r="KA75" s="131"/>
      <c r="KB75" s="131"/>
      <c r="KC75" s="131"/>
      <c r="KD75" s="131"/>
      <c r="KE75" s="131"/>
      <c r="KF75" s="131"/>
      <c r="KG75" s="131"/>
      <c r="KH75" s="131"/>
      <c r="KI75" s="131"/>
      <c r="KJ75" s="131"/>
      <c r="KK75" s="131"/>
      <c r="KL75" s="131"/>
      <c r="KM75" s="131"/>
      <c r="KN75" s="131"/>
      <c r="KO75" s="131"/>
      <c r="KP75" s="131"/>
      <c r="KQ75" s="131"/>
      <c r="KR75" s="131"/>
      <c r="KS75" s="131"/>
      <c r="KT75" s="131"/>
      <c r="KU75" s="131"/>
      <c r="KV75" s="131"/>
      <c r="KW75" s="131"/>
      <c r="KX75" s="131"/>
      <c r="KY75" s="131"/>
      <c r="KZ75" s="131"/>
      <c r="LA75" s="131"/>
      <c r="LB75" s="131"/>
      <c r="LC75" s="131"/>
      <c r="LD75" s="131"/>
      <c r="LE75" s="131"/>
      <c r="LF75" s="131"/>
      <c r="LG75" s="131"/>
      <c r="LH75" s="131"/>
      <c r="LI75" s="131"/>
      <c r="LJ75" s="131"/>
      <c r="LK75" s="131"/>
      <c r="LL75" s="131"/>
      <c r="LM75" s="131"/>
      <c r="LN75" s="131"/>
      <c r="LO75" s="131"/>
      <c r="LP75" s="131"/>
      <c r="LQ75" s="131"/>
      <c r="LR75" s="131"/>
      <c r="LS75" s="131"/>
      <c r="LT75" s="131"/>
      <c r="LU75" s="131"/>
      <c r="LV75" s="131"/>
      <c r="LW75" s="131"/>
      <c r="LX75" s="131"/>
      <c r="LY75" s="131"/>
      <c r="LZ75" s="131"/>
      <c r="MA75" s="131"/>
      <c r="MB75" s="131"/>
      <c r="MC75" s="131"/>
      <c r="MD75" s="131"/>
      <c r="ME75" s="131"/>
      <c r="MF75" s="131"/>
      <c r="MG75" s="131"/>
      <c r="MH75" s="131"/>
      <c r="MI75" s="131"/>
      <c r="MJ75" s="131"/>
      <c r="MK75" s="131"/>
      <c r="ML75" s="131"/>
      <c r="MM75" s="131"/>
      <c r="MN75" s="131"/>
      <c r="MO75" s="131"/>
      <c r="MP75" s="131"/>
      <c r="MQ75" s="131"/>
      <c r="MR75" s="131"/>
      <c r="MS75" s="131"/>
      <c r="MT75" s="131"/>
      <c r="MU75" s="131"/>
      <c r="MV75" s="131"/>
      <c r="MW75" s="131"/>
      <c r="MX75" s="131"/>
      <c r="MY75" s="131"/>
      <c r="MZ75" s="131"/>
      <c r="NA75" s="131"/>
      <c r="NB75" s="131"/>
      <c r="NC75" s="131"/>
      <c r="ND75" s="131"/>
      <c r="NE75" s="131"/>
      <c r="NF75" s="131"/>
      <c r="NG75" s="131"/>
      <c r="NH75" s="131"/>
      <c r="NI75" s="131"/>
      <c r="NJ75" s="131"/>
      <c r="NK75" s="131"/>
      <c r="NL75" s="131"/>
      <c r="NM75" s="131"/>
      <c r="NN75" s="131"/>
      <c r="NO75" s="131"/>
      <c r="NP75" s="131"/>
      <c r="NQ75" s="131"/>
      <c r="NR75" s="131"/>
      <c r="NS75" s="131"/>
      <c r="NT75" s="131"/>
      <c r="NU75" s="131"/>
      <c r="NV75" s="131"/>
      <c r="NW75" s="131"/>
      <c r="NX75" s="131"/>
      <c r="NY75" s="131"/>
      <c r="NZ75" s="131"/>
      <c r="OA75" s="131"/>
      <c r="OB75" s="131"/>
      <c r="OC75" s="131"/>
      <c r="OD75" s="131"/>
      <c r="OE75" s="131"/>
      <c r="OF75" s="131"/>
      <c r="OG75" s="131"/>
      <c r="OH75" s="131"/>
      <c r="OI75" s="131"/>
      <c r="OJ75" s="131"/>
      <c r="OK75" s="131"/>
      <c r="OL75" s="131"/>
      <c r="OM75" s="131"/>
      <c r="ON75" s="131"/>
      <c r="OO75" s="131"/>
      <c r="OP75" s="131"/>
      <c r="OQ75" s="131"/>
      <c r="OR75" s="131"/>
      <c r="OS75" s="131"/>
      <c r="OT75" s="131"/>
      <c r="OU75" s="131"/>
      <c r="OV75" s="131"/>
      <c r="OW75" s="131"/>
      <c r="OX75" s="131"/>
      <c r="OY75" s="131"/>
      <c r="OZ75" s="131"/>
      <c r="PA75" s="131"/>
      <c r="PB75" s="131"/>
      <c r="PC75" s="131"/>
      <c r="PD75" s="131"/>
      <c r="PE75" s="131"/>
      <c r="PF75" s="131"/>
      <c r="PG75" s="131"/>
      <c r="PH75" s="131"/>
      <c r="PI75" s="131"/>
      <c r="PJ75" s="131"/>
      <c r="PK75" s="131"/>
      <c r="PL75" s="131"/>
      <c r="PM75" s="131"/>
      <c r="PN75" s="131"/>
      <c r="PO75" s="131"/>
      <c r="PP75" s="131"/>
      <c r="PQ75" s="131"/>
      <c r="PR75" s="131"/>
      <c r="PS75" s="131"/>
      <c r="PT75" s="131"/>
      <c r="PU75" s="131"/>
      <c r="PV75" s="131"/>
      <c r="PW75" s="131"/>
      <c r="PX75" s="131"/>
      <c r="PY75" s="131"/>
      <c r="PZ75" s="131"/>
      <c r="QA75" s="131"/>
      <c r="QB75" s="131"/>
      <c r="QC75" s="131"/>
      <c r="QD75" s="131"/>
      <c r="QE75" s="131"/>
      <c r="QF75" s="131"/>
      <c r="QG75" s="131"/>
      <c r="QH75" s="131"/>
      <c r="QI75" s="131"/>
      <c r="QJ75" s="131"/>
      <c r="QK75" s="131"/>
      <c r="QL75" s="131"/>
      <c r="QM75" s="131"/>
      <c r="QN75" s="131"/>
      <c r="QO75" s="131"/>
      <c r="QP75" s="131"/>
      <c r="QQ75" s="131"/>
      <c r="QR75" s="131"/>
      <c r="QS75" s="131"/>
      <c r="QT75" s="131"/>
      <c r="QU75" s="131"/>
      <c r="QV75" s="131"/>
      <c r="QW75" s="131"/>
      <c r="QX75" s="131"/>
      <c r="QY75" s="131"/>
      <c r="QZ75" s="131"/>
      <c r="RA75" s="131"/>
      <c r="RB75" s="131"/>
      <c r="RC75" s="131"/>
      <c r="RD75" s="131"/>
      <c r="RE75" s="131"/>
      <c r="RF75" s="131"/>
      <c r="RG75" s="131"/>
      <c r="RH75" s="131"/>
      <c r="RI75" s="131"/>
      <c r="RJ75" s="131"/>
      <c r="RK75" s="131"/>
      <c r="RL75" s="131"/>
      <c r="RM75" s="131"/>
      <c r="RN75" s="131"/>
      <c r="RO75" s="131"/>
      <c r="RP75" s="131"/>
      <c r="RQ75" s="131"/>
      <c r="RR75" s="131"/>
      <c r="RS75" s="131"/>
      <c r="RT75" s="131"/>
      <c r="RU75" s="131"/>
      <c r="RV75" s="131"/>
      <c r="RW75" s="131"/>
      <c r="RX75" s="131"/>
      <c r="RY75" s="131"/>
      <c r="RZ75" s="131"/>
      <c r="SA75" s="131"/>
      <c r="SB75" s="131"/>
      <c r="SC75" s="131"/>
      <c r="SD75" s="131"/>
      <c r="SE75" s="131"/>
      <c r="SF75" s="131"/>
      <c r="SG75" s="131"/>
      <c r="SH75" s="131"/>
      <c r="SI75" s="131"/>
      <c r="SJ75" s="131"/>
      <c r="SK75" s="131"/>
      <c r="SL75" s="131"/>
      <c r="SM75" s="131"/>
      <c r="SN75" s="131"/>
      <c r="SO75" s="131"/>
      <c r="SP75" s="131"/>
      <c r="SQ75" s="131"/>
      <c r="SR75" s="131"/>
      <c r="SS75" s="131"/>
      <c r="ST75" s="131"/>
      <c r="SU75" s="131"/>
      <c r="SV75" s="131"/>
      <c r="SW75" s="131"/>
      <c r="SX75" s="131"/>
      <c r="SY75" s="131"/>
      <c r="SZ75" s="131"/>
      <c r="TA75" s="131"/>
      <c r="TB75" s="131"/>
      <c r="TC75" s="131"/>
      <c r="TD75" s="131"/>
      <c r="TE75" s="131"/>
      <c r="TF75" s="131"/>
      <c r="TG75" s="131"/>
      <c r="TH75" s="131"/>
      <c r="TI75" s="131"/>
      <c r="TJ75" s="131"/>
      <c r="TK75" s="131"/>
      <c r="TL75" s="131"/>
      <c r="TM75" s="131"/>
      <c r="TN75" s="131"/>
      <c r="TO75" s="131"/>
      <c r="TP75" s="131"/>
      <c r="TQ75" s="131"/>
      <c r="TR75" s="131"/>
      <c r="TS75" s="131"/>
      <c r="TT75" s="131"/>
      <c r="TU75" s="131"/>
      <c r="TV75" s="131"/>
      <c r="TW75" s="131"/>
      <c r="TX75" s="131"/>
      <c r="TY75" s="131"/>
      <c r="TZ75" s="131"/>
      <c r="UA75" s="131"/>
      <c r="UB75" s="131"/>
      <c r="UC75" s="131"/>
      <c r="UD75" s="131"/>
      <c r="UE75" s="131"/>
      <c r="UF75" s="131"/>
      <c r="UG75" s="131"/>
      <c r="UH75" s="131"/>
      <c r="UI75" s="131"/>
      <c r="UJ75" s="131"/>
      <c r="UK75" s="131"/>
      <c r="UL75" s="131"/>
      <c r="UM75" s="131"/>
      <c r="UN75" s="131"/>
      <c r="UO75" s="131"/>
      <c r="UP75" s="131"/>
      <c r="UQ75" s="131"/>
      <c r="UR75" s="131"/>
      <c r="US75" s="131"/>
      <c r="UT75" s="131"/>
      <c r="UU75" s="131"/>
      <c r="UV75" s="131"/>
      <c r="UW75" s="131"/>
      <c r="UX75" s="131"/>
      <c r="UY75" s="131"/>
      <c r="UZ75" s="131"/>
      <c r="VA75" s="131"/>
      <c r="VB75" s="131"/>
      <c r="VC75" s="131"/>
      <c r="VD75" s="131"/>
      <c r="VE75" s="131"/>
      <c r="VF75" s="131"/>
      <c r="VG75" s="131"/>
      <c r="VH75" s="131"/>
      <c r="VI75" s="131"/>
      <c r="VJ75" s="131"/>
      <c r="VK75" s="131"/>
      <c r="VL75" s="131"/>
      <c r="VM75" s="131"/>
      <c r="VN75" s="131"/>
      <c r="VO75" s="131"/>
      <c r="VP75" s="131"/>
      <c r="VQ75" s="131"/>
      <c r="VR75" s="131"/>
      <c r="VS75" s="131"/>
      <c r="VT75" s="131"/>
      <c r="VU75" s="131"/>
      <c r="VV75" s="131"/>
      <c r="VW75" s="131"/>
      <c r="VX75" s="131"/>
      <c r="VY75" s="131"/>
      <c r="VZ75" s="131"/>
      <c r="WA75" s="131"/>
      <c r="WB75" s="131"/>
      <c r="WC75" s="131"/>
      <c r="WD75" s="131"/>
      <c r="WE75" s="131"/>
      <c r="WF75" s="131"/>
      <c r="WG75" s="131"/>
      <c r="WH75" s="131"/>
      <c r="WI75" s="131"/>
      <c r="WJ75" s="131"/>
      <c r="WK75" s="131"/>
      <c r="WL75" s="131"/>
      <c r="WM75" s="131"/>
      <c r="WN75" s="131"/>
      <c r="WO75" s="131"/>
      <c r="WP75" s="131"/>
      <c r="WQ75" s="131"/>
      <c r="WR75" s="131"/>
      <c r="WS75" s="131"/>
      <c r="WT75" s="131"/>
      <c r="WU75" s="131"/>
      <c r="WV75" s="131"/>
      <c r="WW75" s="131"/>
      <c r="WX75" s="131"/>
      <c r="WY75" s="131"/>
      <c r="WZ75" s="131"/>
      <c r="XA75" s="131"/>
      <c r="XB75" s="131"/>
      <c r="XC75" s="131"/>
      <c r="XD75" s="131"/>
      <c r="XE75" s="131"/>
      <c r="XF75" s="131"/>
      <c r="XG75" s="131"/>
      <c r="XH75" s="131"/>
      <c r="XI75" s="131"/>
      <c r="XJ75" s="131"/>
      <c r="XK75" s="131"/>
      <c r="XL75" s="131"/>
      <c r="XM75" s="131"/>
      <c r="XN75" s="131"/>
      <c r="XO75" s="131"/>
      <c r="XP75" s="131"/>
      <c r="XQ75" s="131"/>
      <c r="XR75" s="131"/>
      <c r="XS75" s="131"/>
      <c r="XT75" s="131"/>
      <c r="XU75" s="131"/>
      <c r="XV75" s="131"/>
      <c r="XW75" s="131"/>
      <c r="XX75" s="131"/>
      <c r="XY75" s="131"/>
      <c r="XZ75" s="131"/>
      <c r="YA75" s="131"/>
      <c r="YB75" s="131"/>
      <c r="YC75" s="131"/>
      <c r="YD75" s="131"/>
      <c r="YE75" s="131"/>
      <c r="YF75" s="131"/>
      <c r="YG75" s="131"/>
      <c r="YH75" s="131"/>
      <c r="YI75" s="131"/>
      <c r="YJ75" s="131"/>
      <c r="YK75" s="131"/>
      <c r="YL75" s="131"/>
      <c r="YM75" s="131"/>
      <c r="YN75" s="131"/>
      <c r="YO75" s="131"/>
      <c r="YP75" s="131"/>
      <c r="YQ75" s="131"/>
      <c r="YR75" s="131"/>
      <c r="YS75" s="131"/>
      <c r="YT75" s="131"/>
      <c r="YU75" s="131"/>
      <c r="YV75" s="131"/>
      <c r="YW75" s="131"/>
      <c r="YX75" s="131"/>
      <c r="YY75" s="131"/>
      <c r="YZ75" s="131"/>
      <c r="ZA75" s="131"/>
      <c r="ZB75" s="131"/>
      <c r="ZC75" s="131"/>
      <c r="ZD75" s="131"/>
      <c r="ZE75" s="131"/>
      <c r="ZF75" s="131"/>
      <c r="ZG75" s="131"/>
      <c r="ZH75" s="131"/>
      <c r="ZI75" s="131"/>
      <c r="ZJ75" s="131"/>
      <c r="ZK75" s="131"/>
      <c r="ZL75" s="131"/>
      <c r="ZM75" s="131"/>
      <c r="ZN75" s="131"/>
      <c r="ZO75" s="131"/>
      <c r="ZP75" s="131"/>
      <c r="ZQ75" s="131"/>
      <c r="ZR75" s="131"/>
      <c r="ZS75" s="131"/>
      <c r="ZT75" s="131"/>
      <c r="ZU75" s="131"/>
      <c r="ZV75" s="131"/>
      <c r="ZW75" s="131"/>
      <c r="ZX75" s="131"/>
      <c r="ZY75" s="131"/>
      <c r="ZZ75" s="131"/>
      <c r="AAA75" s="131"/>
      <c r="AAB75" s="131"/>
      <c r="AAC75" s="131"/>
      <c r="AAD75" s="131"/>
      <c r="AAE75" s="131"/>
      <c r="AAF75" s="131"/>
      <c r="AAG75" s="131"/>
      <c r="AAH75" s="131"/>
      <c r="AAI75" s="131"/>
      <c r="AAJ75" s="131"/>
      <c r="AAK75" s="131"/>
      <c r="AAL75" s="131"/>
      <c r="AAM75" s="131"/>
      <c r="AAN75" s="131"/>
      <c r="AAO75" s="131"/>
      <c r="AAP75" s="131"/>
      <c r="AAQ75" s="131"/>
      <c r="AAR75" s="131"/>
      <c r="AAS75" s="131"/>
      <c r="AAT75" s="131"/>
      <c r="AAU75" s="131"/>
      <c r="AAV75" s="131"/>
      <c r="AAW75" s="131"/>
      <c r="AAX75" s="131"/>
      <c r="AAY75" s="131"/>
      <c r="AAZ75" s="131"/>
      <c r="ABA75" s="131"/>
      <c r="ABB75" s="131"/>
      <c r="ABC75" s="131"/>
      <c r="ABD75" s="131"/>
      <c r="ABE75" s="131"/>
      <c r="ABF75" s="131"/>
      <c r="ABG75" s="131"/>
      <c r="ABH75" s="131"/>
      <c r="ABI75" s="131"/>
      <c r="ABJ75" s="131"/>
      <c r="ABK75" s="131"/>
      <c r="ABL75" s="131"/>
      <c r="ABM75" s="131"/>
      <c r="ABN75" s="131"/>
      <c r="ABO75" s="131"/>
      <c r="ABP75" s="131"/>
      <c r="ABQ75" s="131"/>
      <c r="ABR75" s="131"/>
      <c r="ABS75" s="131"/>
      <c r="ABT75" s="131"/>
      <c r="ABU75" s="131"/>
      <c r="ABV75" s="131"/>
      <c r="ABW75" s="131"/>
      <c r="ABX75" s="131"/>
      <c r="ABY75" s="131"/>
      <c r="ABZ75" s="131"/>
      <c r="ACA75" s="131"/>
      <c r="ACB75" s="131"/>
      <c r="ACC75" s="131"/>
      <c r="ACD75" s="131"/>
      <c r="ACE75" s="131"/>
      <c r="ACF75" s="131"/>
      <c r="ACG75" s="131"/>
      <c r="ACH75" s="131"/>
      <c r="ACI75" s="131"/>
      <c r="ACJ75" s="131"/>
      <c r="ACK75" s="131"/>
      <c r="ACL75" s="131"/>
      <c r="ACM75" s="131"/>
      <c r="ACN75" s="131"/>
      <c r="ACO75" s="131"/>
      <c r="ACP75" s="131"/>
      <c r="ACQ75" s="131"/>
      <c r="ACR75" s="131"/>
      <c r="ACS75" s="131"/>
      <c r="ACT75" s="131"/>
      <c r="ACU75" s="131"/>
      <c r="ACV75" s="131"/>
      <c r="ACW75" s="131"/>
      <c r="ACX75" s="131"/>
      <c r="ACY75" s="131"/>
      <c r="ACZ75" s="131"/>
      <c r="ADA75" s="131"/>
      <c r="ADB75" s="131"/>
      <c r="ADC75" s="131"/>
      <c r="ADD75" s="131"/>
      <c r="ADE75" s="131"/>
      <c r="ADF75" s="131"/>
      <c r="ADG75" s="131"/>
      <c r="ADH75" s="131"/>
      <c r="ADI75" s="131"/>
      <c r="ADJ75" s="131"/>
      <c r="ADK75" s="131"/>
      <c r="ADL75" s="131"/>
      <c r="ADM75" s="131"/>
      <c r="ADN75" s="131"/>
      <c r="ADO75" s="131"/>
      <c r="ADP75" s="131"/>
      <c r="ADQ75" s="131"/>
      <c r="ADR75" s="131"/>
      <c r="ADS75" s="131"/>
      <c r="ADT75" s="131"/>
      <c r="ADU75" s="131"/>
      <c r="ADV75" s="131"/>
      <c r="ADW75" s="131"/>
      <c r="ADX75" s="131"/>
      <c r="ADY75" s="131"/>
      <c r="ADZ75" s="131"/>
      <c r="AEA75" s="131"/>
      <c r="AEB75" s="131"/>
      <c r="AEC75" s="131"/>
      <c r="AED75" s="131"/>
      <c r="AEE75" s="131"/>
      <c r="AEF75" s="131"/>
      <c r="AEG75" s="131"/>
      <c r="AEH75" s="131"/>
      <c r="AEI75" s="131"/>
      <c r="AEJ75" s="131"/>
      <c r="AEK75" s="131"/>
      <c r="AEL75" s="131"/>
      <c r="AEM75" s="131"/>
      <c r="AEN75" s="131"/>
      <c r="AEO75" s="131"/>
      <c r="AEP75" s="131"/>
      <c r="AEQ75" s="131"/>
      <c r="AER75" s="131"/>
      <c r="AES75" s="131"/>
      <c r="AET75" s="131"/>
      <c r="AEU75" s="131"/>
      <c r="AEV75" s="131"/>
      <c r="AEW75" s="131"/>
      <c r="AEX75" s="131"/>
      <c r="AEY75" s="131"/>
      <c r="AEZ75" s="131"/>
      <c r="AFA75" s="131"/>
      <c r="AFB75" s="131"/>
      <c r="AFC75" s="131"/>
      <c r="AFD75" s="131"/>
      <c r="AFE75" s="131"/>
      <c r="AFF75" s="131"/>
      <c r="AFG75" s="131"/>
      <c r="AFH75" s="131"/>
      <c r="AFI75" s="131"/>
      <c r="AFJ75" s="131"/>
      <c r="AFK75" s="131"/>
      <c r="AFL75" s="131"/>
      <c r="AFM75" s="131"/>
      <c r="AFN75" s="131"/>
      <c r="AFO75" s="131"/>
      <c r="AFP75" s="131"/>
      <c r="AFQ75" s="131"/>
      <c r="AFR75" s="131"/>
      <c r="AFS75" s="131"/>
      <c r="AFT75" s="131"/>
      <c r="AFU75" s="131"/>
      <c r="AFV75" s="131"/>
      <c r="AFW75" s="131"/>
      <c r="AFX75" s="131"/>
      <c r="AFY75" s="131"/>
      <c r="AFZ75" s="131"/>
      <c r="AGA75" s="131"/>
      <c r="AGB75" s="131"/>
      <c r="AGC75" s="131"/>
      <c r="AGD75" s="131"/>
      <c r="AGE75" s="131"/>
      <c r="AGF75" s="131"/>
      <c r="AGG75" s="131"/>
      <c r="AGH75" s="131"/>
      <c r="AGI75" s="131"/>
      <c r="AGJ75" s="131"/>
      <c r="AGK75" s="131"/>
      <c r="AGL75" s="131"/>
      <c r="AGM75" s="131"/>
      <c r="AGN75" s="131"/>
      <c r="AGO75" s="131"/>
      <c r="AGP75" s="131"/>
      <c r="AGQ75" s="131"/>
      <c r="AGR75" s="131"/>
      <c r="AGS75" s="131"/>
      <c r="AGT75" s="131"/>
      <c r="AGU75" s="131"/>
      <c r="AGV75" s="131"/>
      <c r="AGW75" s="131"/>
      <c r="AGX75" s="131"/>
      <c r="AGY75" s="131"/>
      <c r="AGZ75" s="131"/>
      <c r="AHA75" s="131"/>
      <c r="AHB75" s="131"/>
      <c r="AHC75" s="131"/>
      <c r="AHD75" s="131"/>
      <c r="AHE75" s="131"/>
      <c r="AHF75" s="131"/>
      <c r="AHG75" s="131"/>
      <c r="AHH75" s="131"/>
      <c r="AHI75" s="131"/>
      <c r="AHJ75" s="131"/>
      <c r="AHK75" s="131"/>
      <c r="AHL75" s="131"/>
      <c r="AHM75" s="131"/>
      <c r="AHN75" s="131"/>
      <c r="AHO75" s="131"/>
      <c r="AHP75" s="131"/>
      <c r="AHQ75" s="131"/>
      <c r="AHR75" s="131"/>
      <c r="AHS75" s="131"/>
      <c r="AHT75" s="131"/>
      <c r="AHU75" s="131"/>
      <c r="AHV75" s="131"/>
      <c r="AHW75" s="131"/>
      <c r="AHX75" s="131"/>
      <c r="AHY75" s="131"/>
      <c r="AHZ75" s="131"/>
      <c r="AIA75" s="131"/>
      <c r="AIB75" s="131"/>
      <c r="AIC75" s="131"/>
      <c r="AID75" s="131"/>
      <c r="AIE75" s="131"/>
      <c r="AIF75" s="131"/>
      <c r="AIG75" s="131"/>
      <c r="AIH75" s="131"/>
      <c r="AII75" s="131"/>
      <c r="AIJ75" s="131"/>
      <c r="AIK75" s="131"/>
      <c r="AIL75" s="131"/>
      <c r="AIM75" s="131"/>
      <c r="AIN75" s="131"/>
      <c r="AIO75" s="131"/>
      <c r="AIP75" s="131"/>
      <c r="AIQ75" s="131"/>
      <c r="AIR75" s="131"/>
      <c r="AIS75" s="131"/>
      <c r="AIT75" s="131"/>
      <c r="AIU75" s="131"/>
      <c r="AIV75" s="131"/>
      <c r="AIW75" s="131"/>
      <c r="AIX75" s="131"/>
      <c r="AIY75" s="131"/>
      <c r="AIZ75" s="131"/>
      <c r="AJA75" s="131"/>
      <c r="AJB75" s="131"/>
      <c r="AJC75" s="131"/>
      <c r="AJD75" s="131"/>
      <c r="AJE75" s="131"/>
      <c r="AJF75" s="131"/>
      <c r="AJG75" s="131"/>
      <c r="AJH75" s="131"/>
      <c r="AJI75" s="131"/>
      <c r="AJJ75" s="131"/>
      <c r="AJK75" s="131"/>
      <c r="AJL75" s="131"/>
      <c r="AJM75" s="131"/>
      <c r="AJN75" s="131"/>
      <c r="AJO75" s="131"/>
      <c r="AJP75" s="131"/>
      <c r="AJQ75" s="131"/>
      <c r="AJR75" s="131"/>
      <c r="AJS75" s="131"/>
      <c r="AJT75" s="131"/>
      <c r="AJU75" s="131"/>
      <c r="AJV75" s="131"/>
      <c r="AJW75" s="131"/>
      <c r="AJX75" s="131"/>
      <c r="AJY75" s="131"/>
      <c r="AJZ75" s="131"/>
      <c r="AKA75" s="131"/>
      <c r="AKB75" s="131"/>
      <c r="AKC75" s="131"/>
      <c r="AKD75" s="131"/>
      <c r="AKE75" s="131"/>
      <c r="AKF75" s="131"/>
      <c r="AKG75" s="131"/>
      <c r="AKH75" s="131"/>
      <c r="AKI75" s="131"/>
      <c r="AKJ75" s="131"/>
      <c r="AKK75" s="131"/>
      <c r="AKL75" s="131"/>
      <c r="AKM75" s="131"/>
      <c r="AKN75" s="131"/>
      <c r="AKO75" s="131"/>
      <c r="AKP75" s="131"/>
      <c r="AKQ75" s="131"/>
      <c r="AKR75" s="131"/>
      <c r="AKS75" s="131"/>
      <c r="AKT75" s="131"/>
      <c r="AKU75" s="131"/>
      <c r="AKV75" s="131"/>
      <c r="AKW75" s="131"/>
      <c r="AKX75" s="131"/>
      <c r="AKY75" s="131"/>
      <c r="AKZ75" s="131"/>
      <c r="ALA75" s="131"/>
      <c r="ALB75" s="131"/>
      <c r="ALC75" s="131"/>
      <c r="ALD75" s="131"/>
      <c r="ALE75" s="131"/>
      <c r="ALF75" s="131"/>
      <c r="ALG75" s="131"/>
      <c r="ALH75" s="131"/>
      <c r="ALI75" s="131"/>
      <c r="ALJ75" s="131"/>
      <c r="ALK75" s="131"/>
      <c r="ALL75" s="131"/>
      <c r="ALM75" s="131"/>
      <c r="ALN75" s="131"/>
      <c r="ALO75" s="131"/>
      <c r="ALP75" s="131"/>
      <c r="ALQ75" s="131"/>
      <c r="ALR75" s="131"/>
      <c r="ALS75" s="131"/>
      <c r="ALT75" s="131"/>
      <c r="ALU75" s="131"/>
      <c r="ALV75" s="131"/>
      <c r="ALW75" s="131"/>
      <c r="ALX75" s="131"/>
      <c r="ALY75" s="131"/>
      <c r="ALZ75" s="131"/>
      <c r="AMA75" s="131"/>
      <c r="AMB75" s="131"/>
      <c r="AMC75" s="131"/>
      <c r="AMD75" s="131"/>
      <c r="AME75" s="131"/>
      <c r="AMF75" s="131"/>
      <c r="AMG75" s="131"/>
      <c r="AMH75" s="131"/>
      <c r="AMI75" s="131"/>
      <c r="AMJ75" s="131"/>
      <c r="AMK75" s="131"/>
      <c r="AML75" s="131"/>
      <c r="AMM75" s="131"/>
      <c r="AMN75" s="131"/>
      <c r="AMO75" s="131"/>
      <c r="AMP75" s="131"/>
      <c r="AMQ75" s="131"/>
      <c r="AMR75" s="131"/>
      <c r="AMS75" s="131"/>
      <c r="AMT75" s="131"/>
      <c r="AMU75" s="131"/>
      <c r="AMV75" s="131"/>
      <c r="AMW75" s="131"/>
      <c r="AMX75" s="131"/>
      <c r="AMY75" s="131"/>
      <c r="AMZ75" s="131"/>
      <c r="ANA75" s="131"/>
      <c r="ANB75" s="131"/>
      <c r="ANC75" s="131"/>
      <c r="AND75" s="131"/>
      <c r="ANE75" s="131"/>
      <c r="ANF75" s="131"/>
      <c r="ANG75" s="131"/>
      <c r="ANH75" s="131"/>
      <c r="ANI75" s="131"/>
      <c r="ANJ75" s="131"/>
      <c r="ANK75" s="131"/>
      <c r="ANL75" s="131"/>
      <c r="ANM75" s="131"/>
      <c r="ANN75" s="131"/>
      <c r="ANO75" s="131"/>
      <c r="ANP75" s="131"/>
      <c r="ANQ75" s="131"/>
      <c r="ANR75" s="131"/>
      <c r="ANS75" s="131"/>
      <c r="ANT75" s="131"/>
      <c r="ANU75" s="131"/>
      <c r="ANV75" s="131"/>
      <c r="ANW75" s="131"/>
      <c r="ANX75" s="131"/>
      <c r="ANY75" s="131"/>
      <c r="ANZ75" s="131"/>
      <c r="AOA75" s="131"/>
      <c r="AOB75" s="131"/>
      <c r="AOC75" s="131"/>
      <c r="AOD75" s="131"/>
      <c r="AOE75" s="131"/>
      <c r="AOF75" s="131"/>
      <c r="AOG75" s="131"/>
      <c r="AOH75" s="131"/>
      <c r="AOI75" s="131"/>
      <c r="AOJ75" s="131"/>
      <c r="AOK75" s="131"/>
      <c r="AOL75" s="131"/>
      <c r="AOM75" s="131"/>
      <c r="AON75" s="131"/>
      <c r="AOO75" s="131"/>
      <c r="AOP75" s="131"/>
      <c r="AOQ75" s="131"/>
      <c r="AOR75" s="131"/>
      <c r="AOS75" s="131"/>
      <c r="AOT75" s="131"/>
      <c r="AOU75" s="131"/>
      <c r="AOV75" s="131"/>
      <c r="AOW75" s="131"/>
      <c r="AOX75" s="131"/>
      <c r="AOY75" s="131"/>
      <c r="AOZ75" s="131"/>
      <c r="APA75" s="131"/>
      <c r="APB75" s="131"/>
      <c r="APC75" s="131"/>
      <c r="APD75" s="131"/>
      <c r="APE75" s="131"/>
      <c r="APF75" s="131"/>
      <c r="APG75" s="131"/>
      <c r="APH75" s="131"/>
      <c r="API75" s="131"/>
      <c r="APJ75" s="131"/>
      <c r="APK75" s="131"/>
      <c r="APL75" s="131"/>
      <c r="APM75" s="131"/>
      <c r="APN75" s="131"/>
      <c r="APO75" s="131"/>
      <c r="APP75" s="131"/>
      <c r="APQ75" s="131"/>
      <c r="APR75" s="131"/>
      <c r="APS75" s="131"/>
      <c r="APT75" s="131"/>
      <c r="APU75" s="131"/>
      <c r="APV75" s="131"/>
      <c r="APW75" s="131"/>
      <c r="APX75" s="131"/>
      <c r="APY75" s="131"/>
      <c r="APZ75" s="131"/>
      <c r="AQA75" s="131"/>
      <c r="AQB75" s="131"/>
      <c r="AQC75" s="131"/>
      <c r="AQD75" s="131"/>
      <c r="AQE75" s="131"/>
      <c r="AQF75" s="131"/>
      <c r="AQG75" s="131"/>
      <c r="AQH75" s="131"/>
      <c r="AQI75" s="131"/>
      <c r="AQJ75" s="131"/>
      <c r="AQK75" s="131"/>
      <c r="AQL75" s="131"/>
      <c r="AQM75" s="131"/>
      <c r="AQN75" s="131"/>
      <c r="AQO75" s="131"/>
      <c r="AQP75" s="131"/>
      <c r="AQQ75" s="131"/>
      <c r="AQR75" s="131"/>
      <c r="AQS75" s="131"/>
      <c r="AQT75" s="131"/>
      <c r="AQU75" s="131"/>
      <c r="AQV75" s="131"/>
      <c r="AQW75" s="131"/>
      <c r="AQX75" s="131"/>
      <c r="AQY75" s="131"/>
      <c r="AQZ75" s="131"/>
      <c r="ARA75" s="131"/>
      <c r="ARB75" s="131"/>
      <c r="ARC75" s="131"/>
      <c r="ARD75" s="131"/>
      <c r="ARE75" s="131"/>
      <c r="ARF75" s="131"/>
      <c r="ARG75" s="131"/>
      <c r="ARH75" s="131"/>
      <c r="ARI75" s="131"/>
      <c r="ARJ75" s="131"/>
      <c r="ARK75" s="131"/>
      <c r="ARL75" s="131"/>
      <c r="ARM75" s="131"/>
      <c r="ARN75" s="131"/>
      <c r="ARO75" s="131"/>
      <c r="ARP75" s="131"/>
      <c r="ARQ75" s="131"/>
      <c r="ARR75" s="131"/>
      <c r="ARS75" s="131"/>
      <c r="ART75" s="131"/>
      <c r="ARU75" s="131"/>
      <c r="ARV75" s="131"/>
      <c r="ARW75" s="131"/>
      <c r="ARX75" s="131"/>
      <c r="ARY75" s="131"/>
      <c r="ARZ75" s="131"/>
      <c r="ASA75" s="131"/>
      <c r="ASB75" s="131"/>
      <c r="ASC75" s="131"/>
      <c r="ASD75" s="131"/>
      <c r="ASE75" s="131"/>
      <c r="ASF75" s="131"/>
      <c r="ASG75" s="131"/>
      <c r="ASH75" s="131"/>
      <c r="ASI75" s="131"/>
      <c r="ASJ75" s="131"/>
      <c r="ASK75" s="131"/>
      <c r="ASL75" s="131"/>
      <c r="ASM75" s="131"/>
      <c r="ASN75" s="131"/>
      <c r="ASO75" s="131"/>
      <c r="ASP75" s="131"/>
      <c r="ASQ75" s="131"/>
      <c r="ASR75" s="131"/>
      <c r="ASS75" s="131"/>
      <c r="AST75" s="131"/>
      <c r="ASU75" s="131"/>
      <c r="ASV75" s="131"/>
      <c r="ASW75" s="131"/>
      <c r="ASX75" s="131"/>
      <c r="ASY75" s="131"/>
      <c r="ASZ75" s="131"/>
      <c r="ATA75" s="131"/>
      <c r="ATB75" s="131"/>
      <c r="ATC75" s="131"/>
      <c r="ATD75" s="131"/>
      <c r="ATE75" s="131"/>
      <c r="ATF75" s="131"/>
      <c r="ATG75" s="131"/>
      <c r="ATH75" s="131"/>
      <c r="ATI75" s="131"/>
      <c r="ATJ75" s="131"/>
      <c r="ATK75" s="131"/>
      <c r="ATL75" s="131"/>
      <c r="ATM75" s="131"/>
      <c r="ATN75" s="131"/>
      <c r="ATO75" s="131"/>
      <c r="ATP75" s="131"/>
      <c r="ATQ75" s="131"/>
      <c r="ATR75" s="131"/>
      <c r="ATS75" s="131"/>
      <c r="ATT75" s="131"/>
      <c r="ATU75" s="131"/>
      <c r="ATV75" s="131"/>
      <c r="ATW75" s="131"/>
      <c r="ATX75" s="131"/>
      <c r="ATY75" s="131"/>
      <c r="ATZ75" s="131"/>
      <c r="AUA75" s="131"/>
      <c r="AUB75" s="131"/>
      <c r="AUC75" s="131"/>
      <c r="AUD75" s="131"/>
      <c r="AUE75" s="131"/>
      <c r="AUF75" s="131"/>
      <c r="AUG75" s="131"/>
      <c r="AUH75" s="131"/>
      <c r="AUI75" s="131"/>
      <c r="AUJ75" s="131"/>
      <c r="AUK75" s="131"/>
      <c r="AUL75" s="131"/>
      <c r="AUM75" s="131"/>
      <c r="AUN75" s="131"/>
      <c r="AUO75" s="131"/>
      <c r="AUP75" s="131"/>
      <c r="AUQ75" s="131"/>
      <c r="AUR75" s="131"/>
      <c r="AUS75" s="131"/>
      <c r="AUT75" s="131"/>
      <c r="AUU75" s="131"/>
      <c r="AUV75" s="131"/>
      <c r="AUW75" s="131"/>
      <c r="AUX75" s="131"/>
      <c r="AUY75" s="131"/>
      <c r="AUZ75" s="131"/>
      <c r="AVA75" s="131"/>
      <c r="AVB75" s="131"/>
      <c r="AVC75" s="131"/>
      <c r="AVD75" s="131"/>
      <c r="AVE75" s="131"/>
      <c r="AVF75" s="131"/>
      <c r="AVG75" s="131"/>
      <c r="AVH75" s="131"/>
      <c r="AVI75" s="131"/>
      <c r="AVJ75" s="131"/>
      <c r="AVK75" s="131"/>
      <c r="AVL75" s="131"/>
      <c r="AVM75" s="131"/>
      <c r="AVN75" s="131"/>
      <c r="AVO75" s="131"/>
      <c r="AVP75" s="131"/>
      <c r="AVQ75" s="131"/>
      <c r="AVR75" s="131"/>
      <c r="AVS75" s="131"/>
      <c r="AVT75" s="131"/>
      <c r="AVU75" s="131"/>
      <c r="AVV75" s="131"/>
      <c r="AVW75" s="131"/>
      <c r="AVX75" s="131"/>
      <c r="AVY75" s="131"/>
      <c r="AVZ75" s="131"/>
      <c r="AWA75" s="131"/>
      <c r="AWB75" s="131"/>
      <c r="AWC75" s="131"/>
      <c r="AWD75" s="131"/>
      <c r="AWE75" s="131"/>
      <c r="AWF75" s="131"/>
      <c r="AWG75" s="131"/>
      <c r="AWH75" s="131"/>
      <c r="AWI75" s="131"/>
      <c r="AWJ75" s="131"/>
      <c r="AWK75" s="131"/>
      <c r="AWL75" s="131"/>
      <c r="AWM75" s="131"/>
      <c r="AWN75" s="131"/>
      <c r="AWO75" s="131"/>
      <c r="AWP75" s="131"/>
      <c r="AWQ75" s="131"/>
      <c r="AWR75" s="131"/>
      <c r="AWS75" s="131"/>
      <c r="AWT75" s="131"/>
      <c r="AWU75" s="131"/>
      <c r="AWV75" s="131"/>
      <c r="AWW75" s="131"/>
      <c r="AWX75" s="131"/>
      <c r="AWY75" s="131"/>
      <c r="AWZ75" s="131"/>
      <c r="AXA75" s="131"/>
      <c r="AXB75" s="131"/>
      <c r="AXC75" s="131"/>
      <c r="AXD75" s="131"/>
      <c r="AXE75" s="131"/>
      <c r="AXF75" s="131"/>
      <c r="AXG75" s="131"/>
      <c r="AXH75" s="131"/>
      <c r="AXI75" s="131"/>
      <c r="AXJ75" s="131"/>
      <c r="AXK75" s="131"/>
      <c r="AXL75" s="131"/>
      <c r="AXM75" s="131"/>
      <c r="AXN75" s="131"/>
      <c r="AXO75" s="131"/>
      <c r="AXP75" s="131"/>
      <c r="AXQ75" s="131"/>
      <c r="AXR75" s="131"/>
      <c r="AXS75" s="131"/>
      <c r="AXT75" s="131"/>
      <c r="AXU75" s="131"/>
      <c r="AXV75" s="131"/>
      <c r="AXW75" s="131"/>
      <c r="AXX75" s="131"/>
      <c r="AXY75" s="131"/>
      <c r="AXZ75" s="131"/>
      <c r="AYA75" s="131"/>
      <c r="AYB75" s="131"/>
      <c r="AYC75" s="131"/>
      <c r="AYD75" s="131"/>
      <c r="AYE75" s="131"/>
      <c r="AYF75" s="131"/>
      <c r="AYG75" s="131"/>
      <c r="AYH75" s="131"/>
      <c r="AYI75" s="131"/>
      <c r="AYJ75" s="131"/>
      <c r="AYK75" s="131"/>
      <c r="AYL75" s="131"/>
      <c r="AYM75" s="131"/>
      <c r="AYN75" s="131"/>
      <c r="AYO75" s="131"/>
      <c r="AYP75" s="131"/>
      <c r="AYQ75" s="131"/>
      <c r="AYR75" s="131"/>
      <c r="AYS75" s="131"/>
      <c r="AYT75" s="131"/>
      <c r="AYU75" s="131"/>
      <c r="AYV75" s="131"/>
      <c r="AYW75" s="131"/>
      <c r="AYX75" s="131"/>
      <c r="AYY75" s="131"/>
      <c r="AYZ75" s="131"/>
      <c r="AZA75" s="131"/>
      <c r="AZB75" s="131"/>
      <c r="AZC75" s="131"/>
      <c r="AZD75" s="131"/>
      <c r="AZE75" s="131"/>
      <c r="AZF75" s="131"/>
      <c r="AZG75" s="131"/>
      <c r="AZH75" s="131"/>
      <c r="AZI75" s="131"/>
      <c r="AZJ75" s="131"/>
      <c r="AZK75" s="131"/>
      <c r="AZL75" s="131"/>
      <c r="AZM75" s="131"/>
      <c r="AZN75" s="131"/>
      <c r="AZO75" s="131"/>
      <c r="AZP75" s="131"/>
      <c r="AZQ75" s="131"/>
      <c r="AZR75" s="131"/>
      <c r="AZS75" s="131"/>
      <c r="AZT75" s="131"/>
      <c r="AZU75" s="131"/>
      <c r="AZV75" s="131"/>
      <c r="AZW75" s="131"/>
      <c r="AZX75" s="131"/>
      <c r="AZY75" s="131"/>
      <c r="AZZ75" s="131"/>
      <c r="BAA75" s="131"/>
      <c r="BAB75" s="131"/>
      <c r="BAC75" s="131"/>
      <c r="BAD75" s="131"/>
      <c r="BAE75" s="131"/>
      <c r="BAF75" s="131"/>
      <c r="BAG75" s="131"/>
      <c r="BAH75" s="131"/>
      <c r="BAI75" s="131"/>
      <c r="BAJ75" s="131"/>
      <c r="BAK75" s="131"/>
      <c r="BAL75" s="131"/>
      <c r="BAM75" s="131"/>
      <c r="BAN75" s="131"/>
      <c r="BAO75" s="131"/>
      <c r="BAP75" s="131"/>
      <c r="BAQ75" s="131"/>
      <c r="BAR75" s="131"/>
      <c r="BAS75" s="131"/>
      <c r="BAT75" s="131"/>
      <c r="BAU75" s="131"/>
      <c r="BAV75" s="131"/>
      <c r="BAW75" s="131"/>
      <c r="BAX75" s="131"/>
      <c r="BAY75" s="131"/>
      <c r="BAZ75" s="131"/>
      <c r="BBA75" s="131"/>
      <c r="BBB75" s="131"/>
      <c r="BBC75" s="131"/>
      <c r="BBD75" s="131"/>
      <c r="BBE75" s="131"/>
      <c r="BBF75" s="131"/>
      <c r="BBG75" s="131"/>
      <c r="BBH75" s="131"/>
      <c r="BBI75" s="131"/>
      <c r="BBJ75" s="131"/>
      <c r="BBK75" s="131"/>
      <c r="BBL75" s="131"/>
      <c r="BBM75" s="131"/>
      <c r="BBN75" s="131"/>
      <c r="BBO75" s="131"/>
      <c r="BBP75" s="131"/>
      <c r="BBQ75" s="131"/>
      <c r="BBR75" s="131"/>
      <c r="BBS75" s="131"/>
      <c r="BBT75" s="131"/>
      <c r="BBU75" s="131"/>
      <c r="BBV75" s="131"/>
      <c r="BBW75" s="131"/>
      <c r="BBX75" s="131"/>
      <c r="BBY75" s="131"/>
      <c r="BBZ75" s="131"/>
      <c r="BCA75" s="131"/>
      <c r="BCB75" s="131"/>
      <c r="BCC75" s="131"/>
      <c r="BCD75" s="131"/>
      <c r="BCE75" s="131"/>
      <c r="BCF75" s="131"/>
      <c r="BCG75" s="131"/>
      <c r="BCH75" s="131"/>
      <c r="BCI75" s="131"/>
      <c r="BCJ75" s="131"/>
      <c r="BCK75" s="131"/>
      <c r="BCL75" s="131"/>
      <c r="BCM75" s="131"/>
      <c r="BCN75" s="131"/>
      <c r="BCO75" s="131"/>
      <c r="BCP75" s="131"/>
      <c r="BCQ75" s="131"/>
      <c r="BCR75" s="131"/>
      <c r="BCS75" s="131"/>
      <c r="BCT75" s="131"/>
      <c r="BCU75" s="131"/>
      <c r="BCV75" s="131"/>
      <c r="BCW75" s="131"/>
      <c r="BCX75" s="131"/>
      <c r="BCY75" s="131"/>
      <c r="BCZ75" s="131"/>
      <c r="BDA75" s="131"/>
      <c r="BDB75" s="131"/>
      <c r="BDC75" s="131"/>
      <c r="BDD75" s="131"/>
      <c r="BDE75" s="131"/>
      <c r="BDF75" s="131"/>
      <c r="BDG75" s="131"/>
      <c r="BDH75" s="131"/>
      <c r="BDI75" s="131"/>
      <c r="BDJ75" s="131"/>
      <c r="BDK75" s="131"/>
      <c r="BDL75" s="131"/>
      <c r="BDM75" s="131"/>
      <c r="BDN75" s="131"/>
      <c r="BDO75" s="131"/>
      <c r="BDP75" s="131"/>
      <c r="BDQ75" s="131"/>
      <c r="BDR75" s="131"/>
      <c r="BDS75" s="131"/>
      <c r="BDT75" s="131"/>
      <c r="BDU75" s="131"/>
      <c r="BDV75" s="131"/>
      <c r="BDW75" s="131"/>
      <c r="BDX75" s="131"/>
      <c r="BDY75" s="131"/>
      <c r="BDZ75" s="131"/>
      <c r="BEA75" s="131"/>
      <c r="BEB75" s="131"/>
      <c r="BEC75" s="131"/>
      <c r="BED75" s="131"/>
      <c r="BEE75" s="131"/>
      <c r="BEF75" s="131"/>
      <c r="BEG75" s="131"/>
      <c r="BEH75" s="131"/>
      <c r="BEI75" s="131"/>
      <c r="BEJ75" s="131"/>
      <c r="BEK75" s="131"/>
      <c r="BEL75" s="131"/>
      <c r="BEM75" s="131"/>
      <c r="BEN75" s="131"/>
      <c r="BEO75" s="131"/>
      <c r="BEP75" s="131"/>
      <c r="BEQ75" s="131"/>
      <c r="BER75" s="131"/>
      <c r="BES75" s="131"/>
      <c r="BET75" s="131"/>
      <c r="BEU75" s="131"/>
      <c r="BEV75" s="131"/>
      <c r="BEW75" s="131"/>
      <c r="BEX75" s="131"/>
      <c r="BEY75" s="131"/>
      <c r="BEZ75" s="131"/>
      <c r="BFA75" s="131"/>
      <c r="BFB75" s="131"/>
      <c r="BFC75" s="131"/>
      <c r="BFD75" s="131"/>
      <c r="BFE75" s="131"/>
      <c r="BFF75" s="131"/>
      <c r="BFG75" s="131"/>
      <c r="BFH75" s="131"/>
      <c r="BFI75" s="131"/>
      <c r="BFJ75" s="131"/>
      <c r="BFK75" s="131"/>
      <c r="BFL75" s="131"/>
      <c r="BFM75" s="131"/>
      <c r="BFN75" s="131"/>
      <c r="BFO75" s="131"/>
      <c r="BFP75" s="131"/>
      <c r="BFQ75" s="131"/>
      <c r="BFR75" s="131"/>
      <c r="BFS75" s="131"/>
      <c r="BFT75" s="131"/>
      <c r="BFU75" s="131"/>
      <c r="BFV75" s="131"/>
      <c r="BFW75" s="131"/>
      <c r="BFX75" s="131"/>
      <c r="BFY75" s="131"/>
      <c r="BFZ75" s="131"/>
      <c r="BGA75" s="131"/>
      <c r="BGB75" s="131"/>
      <c r="BGC75" s="131"/>
      <c r="BGD75" s="131"/>
      <c r="BGE75" s="131"/>
      <c r="BGF75" s="131"/>
      <c r="BGG75" s="131"/>
      <c r="BGH75" s="131"/>
      <c r="BGI75" s="131"/>
      <c r="BGJ75" s="131"/>
      <c r="BGK75" s="131"/>
      <c r="BGL75" s="131"/>
      <c r="BGM75" s="131"/>
      <c r="BGN75" s="131"/>
      <c r="BGO75" s="131"/>
      <c r="BGP75" s="131"/>
      <c r="BGQ75" s="131"/>
      <c r="BGR75" s="131"/>
      <c r="BGS75" s="131"/>
      <c r="BGT75" s="131"/>
      <c r="BGU75" s="131"/>
      <c r="BGV75" s="131"/>
      <c r="BGW75" s="131"/>
      <c r="BGX75" s="131"/>
      <c r="BGY75" s="131"/>
      <c r="BGZ75" s="131"/>
      <c r="BHA75" s="131"/>
      <c r="BHB75" s="131"/>
      <c r="BHC75" s="131"/>
      <c r="BHD75" s="131"/>
      <c r="BHE75" s="131"/>
      <c r="BHF75" s="131"/>
      <c r="BHG75" s="131"/>
      <c r="BHH75" s="131"/>
      <c r="BHI75" s="131"/>
      <c r="BHJ75" s="131"/>
      <c r="BHK75" s="131"/>
      <c r="BHL75" s="131"/>
      <c r="BHM75" s="131"/>
      <c r="BHN75" s="131"/>
      <c r="BHO75" s="131"/>
      <c r="BHP75" s="131"/>
      <c r="BHQ75" s="131"/>
      <c r="BHR75" s="131"/>
      <c r="BHS75" s="131"/>
      <c r="BHT75" s="131"/>
      <c r="BHU75" s="131"/>
      <c r="BHV75" s="131"/>
      <c r="BHW75" s="131"/>
      <c r="BHX75" s="131"/>
      <c r="BHY75" s="131"/>
      <c r="BHZ75" s="131"/>
      <c r="BIA75" s="131"/>
      <c r="BIB75" s="131"/>
      <c r="BIC75" s="131"/>
      <c r="BID75" s="131"/>
      <c r="BIE75" s="131"/>
      <c r="BIF75" s="131"/>
      <c r="BIG75" s="131"/>
      <c r="BIH75" s="131"/>
      <c r="BII75" s="131"/>
      <c r="BIJ75" s="131"/>
      <c r="BIK75" s="131"/>
      <c r="BIL75" s="131"/>
      <c r="BIM75" s="131"/>
      <c r="BIN75" s="131"/>
      <c r="BIO75" s="131"/>
      <c r="BIP75" s="131"/>
      <c r="BIQ75" s="131"/>
      <c r="BIR75" s="131"/>
      <c r="BIS75" s="131"/>
      <c r="BIT75" s="131"/>
      <c r="BIU75" s="131"/>
      <c r="BIV75" s="131"/>
      <c r="BIW75" s="131"/>
      <c r="BIX75" s="131"/>
      <c r="BIY75" s="131"/>
      <c r="BIZ75" s="131"/>
      <c r="BJA75" s="131"/>
      <c r="BJB75" s="131"/>
      <c r="BJC75" s="131"/>
      <c r="BJD75" s="131"/>
      <c r="BJE75" s="131"/>
      <c r="BJF75" s="131"/>
      <c r="BJG75" s="131"/>
      <c r="BJH75" s="131"/>
      <c r="BJI75" s="131"/>
      <c r="BJJ75" s="131"/>
      <c r="BJK75" s="131"/>
      <c r="BJL75" s="131"/>
      <c r="BJM75" s="131"/>
      <c r="BJN75" s="131"/>
      <c r="BJO75" s="131"/>
      <c r="BJP75" s="131"/>
      <c r="BJQ75" s="131"/>
      <c r="BJR75" s="131"/>
      <c r="BJS75" s="131"/>
      <c r="BJT75" s="131"/>
      <c r="BJU75" s="131"/>
      <c r="BJV75" s="131"/>
      <c r="BJW75" s="131"/>
      <c r="BJX75" s="131"/>
      <c r="BJY75" s="131"/>
      <c r="BJZ75" s="131"/>
      <c r="BKA75" s="131"/>
      <c r="BKB75" s="131"/>
      <c r="BKC75" s="131"/>
      <c r="BKD75" s="131"/>
      <c r="BKE75" s="131"/>
      <c r="BKF75" s="131"/>
      <c r="BKG75" s="131"/>
      <c r="BKH75" s="131"/>
      <c r="BKI75" s="131"/>
      <c r="BKJ75" s="131"/>
      <c r="BKK75" s="131"/>
      <c r="BKL75" s="131"/>
      <c r="BKM75" s="131"/>
      <c r="BKN75" s="131"/>
      <c r="BKO75" s="131"/>
      <c r="BKP75" s="131"/>
      <c r="BKQ75" s="131"/>
      <c r="BKR75" s="131"/>
      <c r="BKS75" s="131"/>
      <c r="BKT75" s="131"/>
      <c r="BKU75" s="131"/>
      <c r="BKV75" s="131"/>
      <c r="BKW75" s="131"/>
      <c r="BKX75" s="131"/>
      <c r="BKY75" s="131"/>
      <c r="BKZ75" s="131"/>
      <c r="BLA75" s="131"/>
      <c r="BLB75" s="131"/>
      <c r="BLC75" s="131"/>
      <c r="BLD75" s="131"/>
      <c r="BLE75" s="131"/>
      <c r="BLF75" s="131"/>
      <c r="BLG75" s="131"/>
      <c r="BLH75" s="131"/>
      <c r="BLI75" s="131"/>
      <c r="BLJ75" s="131"/>
      <c r="BLK75" s="131"/>
      <c r="BLL75" s="131"/>
      <c r="BLM75" s="131"/>
      <c r="BLN75" s="131"/>
      <c r="BLO75" s="131"/>
      <c r="BLP75" s="131"/>
      <c r="BLQ75" s="131"/>
      <c r="BLR75" s="131"/>
      <c r="BLS75" s="131"/>
      <c r="BLT75" s="131"/>
      <c r="BLU75" s="131"/>
      <c r="BLV75" s="131"/>
      <c r="BLW75" s="131"/>
      <c r="BLX75" s="131"/>
      <c r="BLY75" s="131"/>
      <c r="BLZ75" s="131"/>
      <c r="BMA75" s="131"/>
      <c r="BMB75" s="131"/>
      <c r="BMC75" s="131"/>
      <c r="BMD75" s="131"/>
      <c r="BME75" s="131"/>
      <c r="BMF75" s="131"/>
      <c r="BMG75" s="131"/>
      <c r="BMH75" s="131"/>
      <c r="BMI75" s="131"/>
      <c r="BMJ75" s="131"/>
      <c r="BMK75" s="131"/>
      <c r="BML75" s="131"/>
      <c r="BMM75" s="131"/>
      <c r="BMN75" s="131"/>
      <c r="BMO75" s="131"/>
      <c r="BMP75" s="131"/>
      <c r="BMQ75" s="131"/>
      <c r="BMR75" s="131"/>
      <c r="BMS75" s="131"/>
      <c r="BMT75" s="131"/>
      <c r="BMU75" s="131"/>
      <c r="BMV75" s="131"/>
      <c r="BMW75" s="131"/>
      <c r="BMX75" s="131"/>
      <c r="BMY75" s="131"/>
      <c r="BMZ75" s="131"/>
      <c r="BNA75" s="131"/>
      <c r="BNB75" s="131"/>
      <c r="BNC75" s="131"/>
      <c r="BND75" s="131"/>
      <c r="BNE75" s="131"/>
      <c r="BNF75" s="131"/>
      <c r="BNG75" s="131"/>
      <c r="BNH75" s="131"/>
      <c r="BNI75" s="131"/>
      <c r="BNJ75" s="131"/>
      <c r="BNK75" s="131"/>
      <c r="BNL75" s="131"/>
      <c r="BNM75" s="131"/>
      <c r="BNN75" s="131"/>
      <c r="BNO75" s="131"/>
      <c r="BNP75" s="131"/>
      <c r="BNQ75" s="131"/>
      <c r="BNR75" s="131"/>
      <c r="BNS75" s="131"/>
      <c r="BNT75" s="131"/>
      <c r="BNU75" s="131"/>
      <c r="BNV75" s="131"/>
      <c r="BNW75" s="131"/>
      <c r="BNX75" s="131"/>
      <c r="BNY75" s="131"/>
      <c r="BNZ75" s="131"/>
      <c r="BOA75" s="131"/>
      <c r="BOB75" s="131"/>
      <c r="BOC75" s="131"/>
      <c r="BOD75" s="131"/>
      <c r="BOE75" s="131"/>
      <c r="BOF75" s="131"/>
      <c r="BOG75" s="131"/>
      <c r="BOH75" s="131"/>
      <c r="BOI75" s="131"/>
      <c r="BOJ75" s="131"/>
      <c r="BOK75" s="131"/>
      <c r="BOL75" s="131"/>
      <c r="BOM75" s="131"/>
      <c r="BON75" s="131"/>
      <c r="BOO75" s="131"/>
      <c r="BOP75" s="131"/>
      <c r="BOQ75" s="131"/>
      <c r="BOR75" s="131"/>
      <c r="BOS75" s="131"/>
      <c r="BOT75" s="131"/>
      <c r="BOU75" s="131"/>
      <c r="BOV75" s="131"/>
      <c r="BOW75" s="131"/>
      <c r="BOX75" s="131"/>
      <c r="BOY75" s="131"/>
      <c r="BOZ75" s="131"/>
      <c r="BPA75" s="131"/>
      <c r="BPB75" s="131"/>
      <c r="BPC75" s="131"/>
      <c r="BPD75" s="131"/>
      <c r="BPE75" s="131"/>
      <c r="BPF75" s="131"/>
      <c r="BPG75" s="131"/>
      <c r="BPH75" s="131"/>
      <c r="BPI75" s="131"/>
      <c r="BPJ75" s="131"/>
      <c r="BPK75" s="131"/>
      <c r="BPL75" s="131"/>
      <c r="BPM75" s="131"/>
      <c r="BPN75" s="131"/>
      <c r="BPO75" s="131"/>
      <c r="BPP75" s="131"/>
      <c r="BPQ75" s="131"/>
      <c r="BPR75" s="131"/>
      <c r="BPS75" s="131"/>
      <c r="BPT75" s="131"/>
      <c r="BPU75" s="131"/>
      <c r="BPV75" s="131"/>
      <c r="BPW75" s="131"/>
      <c r="BPX75" s="131"/>
      <c r="BPY75" s="131"/>
      <c r="BPZ75" s="131"/>
      <c r="BQA75" s="131"/>
      <c r="BQB75" s="131"/>
      <c r="BQC75" s="131"/>
      <c r="BQD75" s="131"/>
      <c r="BQE75" s="131"/>
      <c r="BQF75" s="131"/>
      <c r="BQG75" s="131"/>
      <c r="BQH75" s="131"/>
      <c r="BQI75" s="131"/>
      <c r="BQJ75" s="131"/>
      <c r="BQK75" s="131"/>
      <c r="BQL75" s="131"/>
      <c r="BQM75" s="131"/>
      <c r="BQN75" s="131"/>
      <c r="BQO75" s="131"/>
      <c r="BQP75" s="131"/>
      <c r="BQQ75" s="131"/>
      <c r="BQR75" s="131"/>
      <c r="BQS75" s="131"/>
      <c r="BQT75" s="131"/>
      <c r="BQU75" s="131"/>
      <c r="BQV75" s="131"/>
      <c r="BQW75" s="131"/>
      <c r="BQX75" s="131"/>
      <c r="BQY75" s="131"/>
      <c r="BQZ75" s="131"/>
      <c r="BRA75" s="131"/>
      <c r="BRB75" s="131"/>
      <c r="BRC75" s="131"/>
      <c r="BRD75" s="131"/>
      <c r="BRE75" s="131"/>
      <c r="BRF75" s="131"/>
      <c r="BRG75" s="131"/>
      <c r="BRH75" s="131"/>
      <c r="BRI75" s="131"/>
      <c r="BRJ75" s="131"/>
      <c r="BRK75" s="131"/>
      <c r="BRL75" s="131"/>
      <c r="BRM75" s="131"/>
      <c r="BRN75" s="131"/>
      <c r="BRO75" s="131"/>
      <c r="BRP75" s="131"/>
      <c r="BRQ75" s="131"/>
      <c r="BRR75" s="131"/>
      <c r="BRS75" s="131"/>
      <c r="BRT75" s="131"/>
      <c r="BRU75" s="131"/>
      <c r="BRV75" s="131"/>
      <c r="BRW75" s="131"/>
      <c r="BRX75" s="131"/>
      <c r="BRY75" s="131"/>
      <c r="BRZ75" s="131"/>
      <c r="BSA75" s="131"/>
      <c r="BSB75" s="131"/>
      <c r="BSC75" s="131"/>
      <c r="BSD75" s="131"/>
      <c r="BSE75" s="131"/>
      <c r="BSF75" s="131"/>
      <c r="BSG75" s="131"/>
      <c r="BSH75" s="131"/>
      <c r="BSI75" s="131"/>
      <c r="BSJ75" s="131"/>
      <c r="BSK75" s="131"/>
      <c r="BSL75" s="131"/>
      <c r="BSM75" s="131"/>
      <c r="BSN75" s="131"/>
      <c r="BSO75" s="131"/>
      <c r="BSP75" s="131"/>
      <c r="BSQ75" s="131"/>
      <c r="BSR75" s="131"/>
      <c r="BSS75" s="131"/>
      <c r="BST75" s="131"/>
      <c r="BSU75" s="131"/>
      <c r="BSV75" s="131"/>
      <c r="BSW75" s="131"/>
      <c r="BSX75" s="131"/>
      <c r="BSY75" s="131"/>
      <c r="BSZ75" s="131"/>
      <c r="BTA75" s="131"/>
      <c r="BTB75" s="131"/>
      <c r="BTC75" s="131"/>
      <c r="BTD75" s="131"/>
      <c r="BTE75" s="131"/>
      <c r="BTF75" s="131"/>
      <c r="BTG75" s="131"/>
      <c r="BTH75" s="131"/>
      <c r="BTI75" s="131"/>
      <c r="BTJ75" s="131"/>
      <c r="BTK75" s="131"/>
      <c r="BTL75" s="131"/>
      <c r="BTM75" s="131"/>
      <c r="BTN75" s="131"/>
      <c r="BTO75" s="131"/>
      <c r="BTP75" s="131"/>
      <c r="BTQ75" s="131"/>
      <c r="BTR75" s="131"/>
      <c r="BTS75" s="131"/>
      <c r="BTT75" s="131"/>
      <c r="BTU75" s="131"/>
      <c r="BTV75" s="131"/>
      <c r="BTW75" s="131"/>
      <c r="BTX75" s="131"/>
      <c r="BTY75" s="131"/>
      <c r="BTZ75" s="131"/>
      <c r="BUA75" s="131"/>
      <c r="BUB75" s="131"/>
      <c r="BUC75" s="131"/>
      <c r="BUD75" s="131"/>
      <c r="BUE75" s="131"/>
      <c r="BUF75" s="131"/>
      <c r="BUG75" s="131"/>
      <c r="BUH75" s="131"/>
      <c r="BUI75" s="131"/>
      <c r="BUJ75" s="131"/>
      <c r="BUK75" s="131"/>
      <c r="BUL75" s="131"/>
      <c r="BUM75" s="131"/>
      <c r="BUN75" s="131"/>
      <c r="BUO75" s="131"/>
      <c r="BUP75" s="131"/>
      <c r="BUQ75" s="131"/>
      <c r="BUR75" s="131"/>
      <c r="BUS75" s="131"/>
      <c r="BUT75" s="131"/>
      <c r="BUU75" s="131"/>
      <c r="BUV75" s="131"/>
      <c r="BUW75" s="131"/>
      <c r="BUX75" s="131"/>
      <c r="BUY75" s="131"/>
      <c r="BUZ75" s="131"/>
      <c r="BVA75" s="131"/>
      <c r="BVB75" s="131"/>
      <c r="BVC75" s="131"/>
      <c r="BVD75" s="131"/>
      <c r="BVE75" s="131"/>
      <c r="BVF75" s="131"/>
      <c r="BVG75" s="131"/>
      <c r="BVH75" s="131"/>
      <c r="BVI75" s="131"/>
      <c r="BVJ75" s="131"/>
      <c r="BVK75" s="131"/>
      <c r="BVL75" s="131"/>
      <c r="BVM75" s="131"/>
      <c r="BVN75" s="131"/>
      <c r="BVO75" s="131"/>
      <c r="BVP75" s="131"/>
      <c r="BVQ75" s="131"/>
      <c r="BVR75" s="131"/>
      <c r="BVS75" s="131"/>
      <c r="BVT75" s="131"/>
      <c r="BVU75" s="131"/>
      <c r="BVV75" s="131"/>
      <c r="BVW75" s="131"/>
      <c r="BVX75" s="131"/>
      <c r="BVY75" s="131"/>
      <c r="BVZ75" s="131"/>
      <c r="BWA75" s="131"/>
      <c r="BWB75" s="131"/>
      <c r="BWC75" s="131"/>
      <c r="BWD75" s="131"/>
      <c r="BWE75" s="131"/>
      <c r="BWF75" s="131"/>
      <c r="BWG75" s="131"/>
      <c r="BWH75" s="131"/>
      <c r="BWI75" s="131"/>
      <c r="BWJ75" s="131"/>
      <c r="BWK75" s="131"/>
      <c r="BWL75" s="131"/>
      <c r="BWM75" s="131"/>
      <c r="BWN75" s="131"/>
      <c r="BWO75" s="131"/>
      <c r="BWP75" s="131"/>
      <c r="BWQ75" s="131"/>
      <c r="BWR75" s="131"/>
      <c r="BWS75" s="131"/>
      <c r="BWT75" s="131"/>
      <c r="BWU75" s="131"/>
      <c r="BWV75" s="131"/>
      <c r="BWW75" s="131"/>
      <c r="BWX75" s="131"/>
      <c r="BWY75" s="131"/>
      <c r="BWZ75" s="131"/>
      <c r="BXA75" s="131"/>
      <c r="BXB75" s="131"/>
      <c r="BXC75" s="131"/>
      <c r="BXD75" s="131"/>
      <c r="BXE75" s="131"/>
      <c r="BXF75" s="131"/>
      <c r="BXG75" s="131"/>
      <c r="BXH75" s="131"/>
      <c r="BXI75" s="131"/>
      <c r="BXJ75" s="131"/>
      <c r="BXK75" s="131"/>
      <c r="BXL75" s="131"/>
      <c r="BXM75" s="131"/>
      <c r="BXN75" s="131"/>
      <c r="BXO75" s="131"/>
      <c r="BXP75" s="131"/>
      <c r="BXQ75" s="131"/>
      <c r="BXR75" s="131"/>
      <c r="BXS75" s="131"/>
      <c r="BXT75" s="131"/>
      <c r="BXU75" s="131"/>
      <c r="BXV75" s="131"/>
      <c r="BXW75" s="131"/>
      <c r="BXX75" s="131"/>
      <c r="BXY75" s="131"/>
      <c r="BXZ75" s="131"/>
      <c r="BYA75" s="131"/>
      <c r="BYB75" s="131"/>
      <c r="BYC75" s="131"/>
      <c r="BYD75" s="131"/>
      <c r="BYE75" s="131"/>
      <c r="BYF75" s="131"/>
      <c r="BYG75" s="131"/>
      <c r="BYH75" s="131"/>
      <c r="BYI75" s="131"/>
      <c r="BYJ75" s="131"/>
      <c r="BYK75" s="131"/>
      <c r="BYL75" s="131"/>
      <c r="BYM75" s="131"/>
      <c r="BYN75" s="131"/>
      <c r="BYO75" s="131"/>
      <c r="BYP75" s="131"/>
      <c r="BYQ75" s="131"/>
      <c r="BYR75" s="131"/>
      <c r="BYS75" s="131"/>
      <c r="BYT75" s="131"/>
      <c r="BYU75" s="131"/>
      <c r="BYV75" s="131"/>
      <c r="BYW75" s="131"/>
      <c r="BYX75" s="131"/>
      <c r="BYY75" s="131"/>
      <c r="BYZ75" s="131"/>
      <c r="BZA75" s="131"/>
      <c r="BZB75" s="131"/>
      <c r="BZC75" s="131"/>
      <c r="BZD75" s="131"/>
      <c r="BZE75" s="131"/>
      <c r="BZF75" s="131"/>
      <c r="BZG75" s="131"/>
      <c r="BZH75" s="131"/>
      <c r="BZI75" s="131"/>
      <c r="BZJ75" s="131"/>
      <c r="BZK75" s="131"/>
      <c r="BZL75" s="131"/>
      <c r="BZM75" s="131"/>
      <c r="BZN75" s="131"/>
      <c r="BZO75" s="131"/>
      <c r="BZP75" s="131"/>
      <c r="BZQ75" s="131"/>
      <c r="BZR75" s="131"/>
      <c r="BZS75" s="131"/>
      <c r="BZT75" s="131"/>
      <c r="BZU75" s="131"/>
      <c r="BZV75" s="131"/>
      <c r="BZW75" s="131"/>
      <c r="BZX75" s="131"/>
      <c r="BZY75" s="131"/>
      <c r="BZZ75" s="131"/>
      <c r="CAA75" s="131"/>
      <c r="CAB75" s="131"/>
      <c r="CAC75" s="131"/>
      <c r="CAD75" s="131"/>
      <c r="CAE75" s="131"/>
      <c r="CAF75" s="131"/>
      <c r="CAG75" s="131"/>
      <c r="CAH75" s="131"/>
      <c r="CAI75" s="131"/>
      <c r="CAJ75" s="131"/>
      <c r="CAK75" s="131"/>
      <c r="CAL75" s="131"/>
      <c r="CAM75" s="131"/>
      <c r="CAN75" s="131"/>
      <c r="CAO75" s="131"/>
      <c r="CAP75" s="131"/>
      <c r="CAQ75" s="131"/>
      <c r="CAR75" s="131"/>
      <c r="CAS75" s="131"/>
      <c r="CAT75" s="131"/>
      <c r="CAU75" s="131"/>
      <c r="CAV75" s="131"/>
      <c r="CAW75" s="131"/>
      <c r="CAX75" s="131"/>
      <c r="CAY75" s="131"/>
      <c r="CAZ75" s="131"/>
      <c r="CBA75" s="131"/>
      <c r="CBB75" s="131"/>
      <c r="CBC75" s="131"/>
      <c r="CBD75" s="131"/>
      <c r="CBE75" s="131"/>
      <c r="CBF75" s="131"/>
      <c r="CBG75" s="131"/>
      <c r="CBH75" s="131"/>
      <c r="CBI75" s="131"/>
      <c r="CBJ75" s="131"/>
      <c r="CBK75" s="131"/>
      <c r="CBL75" s="131"/>
      <c r="CBM75" s="131"/>
      <c r="CBN75" s="131"/>
      <c r="CBO75" s="131"/>
      <c r="CBP75" s="131"/>
      <c r="CBQ75" s="131"/>
      <c r="CBR75" s="131"/>
      <c r="CBS75" s="131"/>
      <c r="CBT75" s="131"/>
      <c r="CBU75" s="131"/>
      <c r="CBV75" s="131"/>
      <c r="CBW75" s="131"/>
      <c r="CBX75" s="131"/>
      <c r="CBY75" s="131"/>
      <c r="CBZ75" s="131"/>
      <c r="CCA75" s="131"/>
      <c r="CCB75" s="131"/>
      <c r="CCC75" s="131"/>
      <c r="CCD75" s="131"/>
      <c r="CCE75" s="131"/>
      <c r="CCF75" s="131"/>
      <c r="CCG75" s="131"/>
      <c r="CCH75" s="131"/>
      <c r="CCI75" s="131"/>
      <c r="CCJ75" s="131"/>
      <c r="CCK75" s="131"/>
      <c r="CCL75" s="131"/>
      <c r="CCM75" s="131"/>
      <c r="CCN75" s="131"/>
      <c r="CCO75" s="131"/>
      <c r="CCP75" s="131"/>
      <c r="CCQ75" s="131"/>
      <c r="CCR75" s="131"/>
      <c r="CCS75" s="131"/>
      <c r="CCT75" s="131"/>
      <c r="CCU75" s="131"/>
      <c r="CCV75" s="131"/>
      <c r="CCW75" s="131"/>
      <c r="CCX75" s="131"/>
      <c r="CCY75" s="131"/>
      <c r="CCZ75" s="131"/>
      <c r="CDA75" s="131"/>
      <c r="CDB75" s="131"/>
      <c r="CDC75" s="131"/>
      <c r="CDD75" s="131"/>
      <c r="CDE75" s="131"/>
      <c r="CDF75" s="131"/>
      <c r="CDG75" s="131"/>
      <c r="CDH75" s="131"/>
      <c r="CDI75" s="131"/>
      <c r="CDJ75" s="131"/>
      <c r="CDK75" s="131"/>
      <c r="CDL75" s="131"/>
      <c r="CDM75" s="131"/>
      <c r="CDN75" s="131"/>
      <c r="CDO75" s="131"/>
      <c r="CDP75" s="131"/>
      <c r="CDQ75" s="131"/>
      <c r="CDR75" s="131"/>
      <c r="CDS75" s="131"/>
      <c r="CDT75" s="131"/>
      <c r="CDU75" s="131"/>
      <c r="CDV75" s="131"/>
      <c r="CDW75" s="131"/>
      <c r="CDX75" s="131"/>
      <c r="CDY75" s="131"/>
      <c r="CDZ75" s="131"/>
      <c r="CEA75" s="131"/>
      <c r="CEB75" s="131"/>
      <c r="CEC75" s="131"/>
      <c r="CED75" s="131"/>
      <c r="CEE75" s="131"/>
      <c r="CEF75" s="131"/>
      <c r="CEG75" s="131"/>
      <c r="CEH75" s="131"/>
      <c r="CEI75" s="131"/>
      <c r="CEJ75" s="131"/>
      <c r="CEK75" s="131"/>
      <c r="CEL75" s="131"/>
      <c r="CEM75" s="131"/>
      <c r="CEN75" s="131"/>
      <c r="CEO75" s="131"/>
      <c r="CEP75" s="131"/>
      <c r="CEQ75" s="131"/>
      <c r="CER75" s="131"/>
      <c r="CES75" s="131"/>
      <c r="CET75" s="131"/>
      <c r="CEU75" s="131"/>
      <c r="CEV75" s="131"/>
      <c r="CEW75" s="131"/>
      <c r="CEX75" s="131"/>
      <c r="CEY75" s="131"/>
      <c r="CEZ75" s="131"/>
      <c r="CFA75" s="131"/>
      <c r="CFB75" s="131"/>
      <c r="CFC75" s="131"/>
      <c r="CFD75" s="131"/>
      <c r="CFE75" s="131"/>
      <c r="CFF75" s="131"/>
      <c r="CFG75" s="131"/>
      <c r="CFH75" s="131"/>
      <c r="CFI75" s="131"/>
      <c r="CFJ75" s="131"/>
      <c r="CFK75" s="131"/>
      <c r="CFL75" s="131"/>
      <c r="CFM75" s="131"/>
      <c r="CFN75" s="131"/>
      <c r="CFO75" s="131"/>
      <c r="CFP75" s="131"/>
      <c r="CFQ75" s="131"/>
      <c r="CFR75" s="131"/>
      <c r="CFS75" s="131"/>
      <c r="CFT75" s="131"/>
      <c r="CFU75" s="131"/>
      <c r="CFV75" s="131"/>
      <c r="CFW75" s="131"/>
      <c r="CFX75" s="131"/>
      <c r="CFY75" s="131"/>
      <c r="CFZ75" s="131"/>
      <c r="CGA75" s="131"/>
      <c r="CGB75" s="131"/>
      <c r="CGC75" s="131"/>
      <c r="CGD75" s="131"/>
      <c r="CGE75" s="131"/>
      <c r="CGF75" s="131"/>
      <c r="CGG75" s="131"/>
      <c r="CGH75" s="131"/>
      <c r="CGI75" s="131"/>
      <c r="CGJ75" s="131"/>
      <c r="CGK75" s="131"/>
      <c r="CGL75" s="131"/>
      <c r="CGM75" s="131"/>
      <c r="CGN75" s="131"/>
      <c r="CGO75" s="131"/>
      <c r="CGP75" s="131"/>
      <c r="CGQ75" s="131"/>
      <c r="CGR75" s="131"/>
      <c r="CGS75" s="131"/>
      <c r="CGT75" s="131"/>
      <c r="CGU75" s="131"/>
      <c r="CGV75" s="131"/>
      <c r="CGW75" s="131"/>
      <c r="CGX75" s="131"/>
      <c r="CGY75" s="131"/>
      <c r="CGZ75" s="131"/>
      <c r="CHA75" s="131"/>
      <c r="CHB75" s="131"/>
      <c r="CHC75" s="131"/>
      <c r="CHD75" s="131"/>
      <c r="CHE75" s="131"/>
      <c r="CHF75" s="131"/>
      <c r="CHG75" s="131"/>
      <c r="CHH75" s="131"/>
      <c r="CHI75" s="131"/>
      <c r="CHJ75" s="131"/>
      <c r="CHK75" s="131"/>
      <c r="CHL75" s="131"/>
      <c r="CHM75" s="131"/>
      <c r="CHN75" s="131"/>
      <c r="CHO75" s="131"/>
      <c r="CHP75" s="131"/>
      <c r="CHQ75" s="131"/>
      <c r="CHR75" s="131"/>
      <c r="CHS75" s="131"/>
      <c r="CHT75" s="131"/>
      <c r="CHU75" s="131"/>
      <c r="CHV75" s="131"/>
      <c r="CHW75" s="131"/>
      <c r="CHX75" s="131"/>
      <c r="CHY75" s="131"/>
      <c r="CHZ75" s="131"/>
      <c r="CIA75" s="131"/>
      <c r="CIB75" s="131"/>
      <c r="CIC75" s="131"/>
      <c r="CID75" s="131"/>
      <c r="CIE75" s="131"/>
      <c r="CIF75" s="131"/>
      <c r="CIG75" s="131"/>
      <c r="CIH75" s="131"/>
      <c r="CII75" s="131"/>
      <c r="CIJ75" s="131"/>
      <c r="CIK75" s="131"/>
      <c r="CIL75" s="131"/>
      <c r="CIM75" s="131"/>
      <c r="CIN75" s="131"/>
      <c r="CIO75" s="131"/>
      <c r="CIP75" s="131"/>
      <c r="CIQ75" s="131"/>
      <c r="CIR75" s="131"/>
      <c r="CIS75" s="131"/>
      <c r="CIT75" s="131"/>
      <c r="CIU75" s="131"/>
      <c r="CIV75" s="131"/>
      <c r="CIW75" s="131"/>
      <c r="CIX75" s="131"/>
      <c r="CIY75" s="131"/>
      <c r="CIZ75" s="131"/>
      <c r="CJA75" s="131"/>
      <c r="CJB75" s="131"/>
      <c r="CJC75" s="131"/>
      <c r="CJD75" s="131"/>
      <c r="CJE75" s="131"/>
      <c r="CJF75" s="131"/>
      <c r="CJG75" s="131"/>
      <c r="CJH75" s="131"/>
      <c r="CJI75" s="131"/>
      <c r="CJJ75" s="131"/>
      <c r="CJK75" s="131"/>
      <c r="CJL75" s="131"/>
      <c r="CJM75" s="131"/>
      <c r="CJN75" s="131"/>
      <c r="CJO75" s="131"/>
      <c r="CJP75" s="131"/>
      <c r="CJQ75" s="131"/>
      <c r="CJR75" s="131"/>
      <c r="CJS75" s="131"/>
      <c r="CJT75" s="131"/>
      <c r="CJU75" s="131"/>
      <c r="CJV75" s="131"/>
      <c r="CJW75" s="131"/>
      <c r="CJX75" s="131"/>
      <c r="CJY75" s="131"/>
      <c r="CJZ75" s="131"/>
      <c r="CKA75" s="131"/>
      <c r="CKB75" s="131"/>
      <c r="CKC75" s="131"/>
      <c r="CKD75" s="131"/>
      <c r="CKE75" s="131"/>
      <c r="CKF75" s="131"/>
      <c r="CKG75" s="131"/>
      <c r="CKH75" s="131"/>
      <c r="CKI75" s="131"/>
      <c r="CKJ75" s="131"/>
      <c r="CKK75" s="131"/>
      <c r="CKL75" s="131"/>
      <c r="CKM75" s="131"/>
      <c r="CKN75" s="131"/>
      <c r="CKO75" s="131"/>
      <c r="CKP75" s="131"/>
      <c r="CKQ75" s="131"/>
      <c r="CKR75" s="131"/>
      <c r="CKS75" s="131"/>
      <c r="CKT75" s="131"/>
      <c r="CKU75" s="131"/>
      <c r="CKV75" s="131"/>
      <c r="CKW75" s="131"/>
      <c r="CKX75" s="131"/>
      <c r="CKY75" s="131"/>
      <c r="CKZ75" s="131"/>
      <c r="CLA75" s="131"/>
      <c r="CLB75" s="131"/>
      <c r="CLC75" s="131"/>
      <c r="CLD75" s="131"/>
      <c r="CLE75" s="131"/>
      <c r="CLF75" s="131"/>
      <c r="CLG75" s="131"/>
      <c r="CLH75" s="131"/>
      <c r="CLI75" s="131"/>
      <c r="CLJ75" s="131"/>
      <c r="CLK75" s="131"/>
      <c r="CLL75" s="131"/>
      <c r="CLM75" s="131"/>
      <c r="CLN75" s="131"/>
      <c r="CLO75" s="131"/>
      <c r="CLP75" s="131"/>
      <c r="CLQ75" s="131"/>
      <c r="CLR75" s="131"/>
      <c r="CLS75" s="131"/>
      <c r="CLT75" s="131"/>
      <c r="CLU75" s="131"/>
      <c r="CLV75" s="131"/>
      <c r="CLW75" s="131"/>
      <c r="CLX75" s="131"/>
      <c r="CLY75" s="131"/>
      <c r="CLZ75" s="131"/>
      <c r="CMA75" s="131"/>
      <c r="CMB75" s="131"/>
      <c r="CMC75" s="131"/>
      <c r="CMD75" s="131"/>
      <c r="CME75" s="131"/>
      <c r="CMF75" s="131"/>
      <c r="CMG75" s="131"/>
      <c r="CMH75" s="131"/>
      <c r="CMI75" s="131"/>
      <c r="CMJ75" s="131"/>
      <c r="CMK75" s="131"/>
      <c r="CML75" s="131"/>
      <c r="CMM75" s="131"/>
      <c r="CMN75" s="131"/>
      <c r="CMO75" s="131"/>
      <c r="CMP75" s="131"/>
      <c r="CMQ75" s="131"/>
      <c r="CMR75" s="131"/>
      <c r="CMS75" s="131"/>
      <c r="CMT75" s="131"/>
      <c r="CMU75" s="131"/>
      <c r="CMV75" s="131"/>
      <c r="CMW75" s="131"/>
      <c r="CMX75" s="131"/>
      <c r="CMY75" s="131"/>
      <c r="CMZ75" s="131"/>
      <c r="CNA75" s="131"/>
      <c r="CNB75" s="131"/>
      <c r="CNC75" s="131"/>
      <c r="CND75" s="131"/>
      <c r="CNE75" s="131"/>
      <c r="CNF75" s="131"/>
      <c r="CNG75" s="131"/>
      <c r="CNH75" s="131"/>
      <c r="CNI75" s="131"/>
      <c r="CNJ75" s="131"/>
      <c r="CNK75" s="131"/>
      <c r="CNL75" s="131"/>
      <c r="CNM75" s="131"/>
      <c r="CNN75" s="131"/>
      <c r="CNO75" s="131"/>
      <c r="CNP75" s="131"/>
      <c r="CNQ75" s="131"/>
      <c r="CNR75" s="131"/>
      <c r="CNS75" s="131"/>
      <c r="CNT75" s="131"/>
      <c r="CNU75" s="131"/>
      <c r="CNV75" s="131"/>
      <c r="CNW75" s="131"/>
      <c r="CNX75" s="131"/>
      <c r="CNY75" s="131"/>
      <c r="CNZ75" s="131"/>
      <c r="COA75" s="131"/>
      <c r="COB75" s="131"/>
      <c r="COC75" s="131"/>
      <c r="COD75" s="131"/>
      <c r="COE75" s="131"/>
      <c r="COF75" s="131"/>
      <c r="COG75" s="131"/>
      <c r="COH75" s="131"/>
      <c r="COI75" s="131"/>
      <c r="COJ75" s="131"/>
      <c r="COK75" s="131"/>
      <c r="COL75" s="131"/>
      <c r="COM75" s="131"/>
      <c r="CON75" s="131"/>
      <c r="COO75" s="131"/>
      <c r="COP75" s="131"/>
      <c r="COQ75" s="131"/>
      <c r="COR75" s="131"/>
      <c r="COS75" s="131"/>
      <c r="COT75" s="131"/>
      <c r="COU75" s="131"/>
      <c r="COV75" s="131"/>
      <c r="COW75" s="131"/>
      <c r="COX75" s="131"/>
      <c r="COY75" s="131"/>
      <c r="COZ75" s="131"/>
      <c r="CPA75" s="131"/>
      <c r="CPB75" s="131"/>
      <c r="CPC75" s="131"/>
      <c r="CPD75" s="131"/>
      <c r="CPE75" s="131"/>
      <c r="CPF75" s="131"/>
      <c r="CPG75" s="131"/>
      <c r="CPH75" s="131"/>
      <c r="CPI75" s="131"/>
      <c r="CPJ75" s="131"/>
      <c r="CPK75" s="131"/>
      <c r="CPL75" s="131"/>
      <c r="CPM75" s="131"/>
      <c r="CPN75" s="131"/>
      <c r="CPO75" s="131"/>
      <c r="CPP75" s="131"/>
      <c r="CPQ75" s="131"/>
      <c r="CPR75" s="131"/>
      <c r="CPS75" s="131"/>
      <c r="CPT75" s="131"/>
      <c r="CPU75" s="131"/>
      <c r="CPV75" s="131"/>
      <c r="CPW75" s="131"/>
      <c r="CPX75" s="131"/>
      <c r="CPY75" s="131"/>
      <c r="CPZ75" s="131"/>
      <c r="CQA75" s="131"/>
      <c r="CQB75" s="131"/>
      <c r="CQC75" s="131"/>
      <c r="CQD75" s="131"/>
      <c r="CQE75" s="131"/>
      <c r="CQF75" s="131"/>
      <c r="CQG75" s="131"/>
      <c r="CQH75" s="131"/>
      <c r="CQI75" s="131"/>
      <c r="CQJ75" s="131"/>
      <c r="CQK75" s="131"/>
      <c r="CQL75" s="131"/>
      <c r="CQM75" s="131"/>
      <c r="CQN75" s="131"/>
      <c r="CQO75" s="131"/>
      <c r="CQP75" s="131"/>
      <c r="CQQ75" s="131"/>
      <c r="CQR75" s="131"/>
      <c r="CQS75" s="131"/>
      <c r="CQT75" s="131"/>
      <c r="CQU75" s="131"/>
      <c r="CQV75" s="131"/>
      <c r="CQW75" s="131"/>
      <c r="CQX75" s="131"/>
      <c r="CQY75" s="131"/>
      <c r="CQZ75" s="131"/>
      <c r="CRA75" s="131"/>
      <c r="CRB75" s="131"/>
      <c r="CRC75" s="131"/>
      <c r="CRD75" s="131"/>
      <c r="CRE75" s="131"/>
      <c r="CRF75" s="131"/>
      <c r="CRG75" s="131"/>
      <c r="CRH75" s="131"/>
      <c r="CRI75" s="131"/>
      <c r="CRJ75" s="131"/>
      <c r="CRK75" s="131"/>
      <c r="CRL75" s="131"/>
      <c r="CRM75" s="131"/>
      <c r="CRN75" s="131"/>
      <c r="CRO75" s="131"/>
      <c r="CRP75" s="131"/>
      <c r="CRQ75" s="131"/>
      <c r="CRR75" s="131"/>
      <c r="CRS75" s="131"/>
      <c r="CRT75" s="131"/>
      <c r="CRU75" s="131"/>
      <c r="CRV75" s="131"/>
      <c r="CRW75" s="131"/>
      <c r="CRX75" s="131"/>
      <c r="CRY75" s="131"/>
      <c r="CRZ75" s="131"/>
      <c r="CSA75" s="131"/>
      <c r="CSB75" s="131"/>
      <c r="CSC75" s="131"/>
      <c r="CSD75" s="131"/>
      <c r="CSE75" s="131"/>
      <c r="CSF75" s="131"/>
      <c r="CSG75" s="131"/>
      <c r="CSH75" s="131"/>
      <c r="CSI75" s="131"/>
      <c r="CSJ75" s="131"/>
      <c r="CSK75" s="131"/>
      <c r="CSL75" s="131"/>
      <c r="CSM75" s="131"/>
      <c r="CSN75" s="131"/>
      <c r="CSO75" s="131"/>
      <c r="CSP75" s="131"/>
      <c r="CSQ75" s="131"/>
      <c r="CSR75" s="131"/>
      <c r="CSS75" s="131"/>
      <c r="CST75" s="131"/>
      <c r="CSU75" s="131"/>
      <c r="CSV75" s="131"/>
      <c r="CSW75" s="131"/>
      <c r="CSX75" s="131"/>
      <c r="CSY75" s="131"/>
      <c r="CSZ75" s="131"/>
      <c r="CTA75" s="131"/>
      <c r="CTB75" s="131"/>
      <c r="CTC75" s="131"/>
      <c r="CTD75" s="131"/>
      <c r="CTE75" s="131"/>
      <c r="CTF75" s="131"/>
      <c r="CTG75" s="131"/>
      <c r="CTH75" s="131"/>
      <c r="CTI75" s="131"/>
      <c r="CTJ75" s="131"/>
      <c r="CTK75" s="131"/>
      <c r="CTL75" s="131"/>
      <c r="CTM75" s="131"/>
      <c r="CTN75" s="131"/>
      <c r="CTO75" s="131"/>
      <c r="CTP75" s="131"/>
      <c r="CTQ75" s="131"/>
      <c r="CTR75" s="131"/>
      <c r="CTS75" s="131"/>
      <c r="CTT75" s="131"/>
      <c r="CTU75" s="131"/>
      <c r="CTV75" s="131"/>
      <c r="CTW75" s="131"/>
      <c r="CTX75" s="131"/>
      <c r="CTY75" s="131"/>
      <c r="CTZ75" s="131"/>
      <c r="CUA75" s="131"/>
      <c r="CUB75" s="131"/>
      <c r="CUC75" s="131"/>
      <c r="CUD75" s="131"/>
      <c r="CUE75" s="131"/>
      <c r="CUF75" s="131"/>
      <c r="CUG75" s="131"/>
      <c r="CUH75" s="131"/>
      <c r="CUI75" s="131"/>
      <c r="CUJ75" s="131"/>
      <c r="CUK75" s="131"/>
      <c r="CUL75" s="131"/>
      <c r="CUM75" s="131"/>
      <c r="CUN75" s="131"/>
      <c r="CUO75" s="131"/>
      <c r="CUP75" s="131"/>
      <c r="CUQ75" s="131"/>
      <c r="CUR75" s="131"/>
      <c r="CUS75" s="131"/>
      <c r="CUT75" s="131"/>
      <c r="CUU75" s="131"/>
      <c r="CUV75" s="131"/>
      <c r="CUW75" s="131"/>
      <c r="CUX75" s="131"/>
      <c r="CUY75" s="131"/>
      <c r="CUZ75" s="131"/>
      <c r="CVA75" s="131"/>
      <c r="CVB75" s="131"/>
      <c r="CVC75" s="131"/>
      <c r="CVD75" s="131"/>
      <c r="CVE75" s="131"/>
      <c r="CVF75" s="131"/>
      <c r="CVG75" s="131"/>
      <c r="CVH75" s="131"/>
      <c r="CVI75" s="131"/>
      <c r="CVJ75" s="131"/>
      <c r="CVK75" s="131"/>
      <c r="CVL75" s="131"/>
      <c r="CVM75" s="131"/>
      <c r="CVN75" s="131"/>
      <c r="CVO75" s="131"/>
      <c r="CVP75" s="131"/>
      <c r="CVQ75" s="131"/>
      <c r="CVR75" s="131"/>
      <c r="CVS75" s="131"/>
      <c r="CVT75" s="131"/>
      <c r="CVU75" s="131"/>
      <c r="CVV75" s="131"/>
      <c r="CVW75" s="131"/>
      <c r="CVX75" s="131"/>
      <c r="CVY75" s="131"/>
      <c r="CVZ75" s="131"/>
      <c r="CWA75" s="131"/>
      <c r="CWB75" s="131"/>
      <c r="CWC75" s="131"/>
      <c r="CWD75" s="131"/>
      <c r="CWE75" s="131"/>
      <c r="CWF75" s="131"/>
      <c r="CWG75" s="131"/>
      <c r="CWH75" s="131"/>
      <c r="CWI75" s="131"/>
      <c r="CWJ75" s="131"/>
      <c r="CWK75" s="131"/>
      <c r="CWL75" s="131"/>
      <c r="CWM75" s="131"/>
      <c r="CWN75" s="131"/>
      <c r="CWO75" s="131"/>
      <c r="CWP75" s="131"/>
      <c r="CWQ75" s="131"/>
      <c r="CWR75" s="131"/>
      <c r="CWS75" s="131"/>
      <c r="CWT75" s="131"/>
      <c r="CWU75" s="131"/>
      <c r="CWV75" s="131"/>
      <c r="CWW75" s="131"/>
      <c r="CWX75" s="131"/>
      <c r="CWY75" s="131"/>
      <c r="CWZ75" s="131"/>
      <c r="CXA75" s="131"/>
      <c r="CXB75" s="131"/>
      <c r="CXC75" s="131"/>
      <c r="CXD75" s="131"/>
      <c r="CXE75" s="131"/>
      <c r="CXF75" s="131"/>
      <c r="CXG75" s="131"/>
      <c r="CXH75" s="131"/>
      <c r="CXI75" s="131"/>
      <c r="CXJ75" s="131"/>
      <c r="CXK75" s="131"/>
      <c r="CXL75" s="131"/>
      <c r="CXM75" s="131"/>
      <c r="CXN75" s="131"/>
      <c r="CXO75" s="131"/>
      <c r="CXP75" s="131"/>
      <c r="CXQ75" s="131"/>
      <c r="CXR75" s="131"/>
      <c r="CXS75" s="131"/>
      <c r="CXT75" s="131"/>
      <c r="CXU75" s="131"/>
      <c r="CXV75" s="131"/>
      <c r="CXW75" s="131"/>
      <c r="CXX75" s="131"/>
      <c r="CXY75" s="131"/>
      <c r="CXZ75" s="131"/>
      <c r="CYA75" s="131"/>
      <c r="CYB75" s="131"/>
      <c r="CYC75" s="131"/>
      <c r="CYD75" s="131"/>
      <c r="CYE75" s="131"/>
      <c r="CYF75" s="131"/>
      <c r="CYG75" s="131"/>
      <c r="CYH75" s="131"/>
      <c r="CYI75" s="131"/>
      <c r="CYJ75" s="131"/>
      <c r="CYK75" s="131"/>
      <c r="CYL75" s="131"/>
      <c r="CYM75" s="131"/>
      <c r="CYN75" s="131"/>
      <c r="CYO75" s="131"/>
      <c r="CYP75" s="131"/>
      <c r="CYQ75" s="131"/>
      <c r="CYR75" s="131"/>
      <c r="CYS75" s="131"/>
      <c r="CYT75" s="131"/>
      <c r="CYU75" s="131"/>
      <c r="CYV75" s="131"/>
      <c r="CYW75" s="131"/>
      <c r="CYX75" s="131"/>
      <c r="CYY75" s="131"/>
      <c r="CYZ75" s="131"/>
      <c r="CZA75" s="131"/>
      <c r="CZB75" s="131"/>
      <c r="CZC75" s="131"/>
      <c r="CZD75" s="131"/>
      <c r="CZE75" s="131"/>
      <c r="CZF75" s="131"/>
      <c r="CZG75" s="131"/>
      <c r="CZH75" s="131"/>
      <c r="CZI75" s="131"/>
      <c r="CZJ75" s="131"/>
      <c r="CZK75" s="131"/>
      <c r="CZL75" s="131"/>
      <c r="CZM75" s="131"/>
      <c r="CZN75" s="131"/>
      <c r="CZO75" s="131"/>
      <c r="CZP75" s="131"/>
      <c r="CZQ75" s="131"/>
      <c r="CZR75" s="131"/>
      <c r="CZS75" s="131"/>
      <c r="CZT75" s="131"/>
      <c r="CZU75" s="131"/>
      <c r="CZV75" s="131"/>
      <c r="CZW75" s="131"/>
      <c r="CZX75" s="131"/>
      <c r="CZY75" s="131"/>
      <c r="CZZ75" s="131"/>
      <c r="DAA75" s="131"/>
      <c r="DAB75" s="131"/>
      <c r="DAC75" s="131"/>
      <c r="DAD75" s="131"/>
      <c r="DAE75" s="131"/>
      <c r="DAF75" s="131"/>
      <c r="DAG75" s="131"/>
      <c r="DAH75" s="131"/>
      <c r="DAI75" s="131"/>
      <c r="DAJ75" s="131"/>
      <c r="DAK75" s="131"/>
      <c r="DAL75" s="131"/>
      <c r="DAM75" s="131"/>
      <c r="DAN75" s="131"/>
      <c r="DAO75" s="131"/>
      <c r="DAP75" s="131"/>
      <c r="DAQ75" s="131"/>
      <c r="DAR75" s="131"/>
      <c r="DAS75" s="131"/>
      <c r="DAT75" s="131"/>
      <c r="DAU75" s="131"/>
      <c r="DAV75" s="131"/>
      <c r="DAW75" s="131"/>
      <c r="DAX75" s="131"/>
      <c r="DAY75" s="131"/>
      <c r="DAZ75" s="131"/>
      <c r="DBA75" s="131"/>
      <c r="DBB75" s="131"/>
      <c r="DBC75" s="131"/>
      <c r="DBD75" s="131"/>
      <c r="DBE75" s="131"/>
      <c r="DBF75" s="131"/>
      <c r="DBG75" s="131"/>
      <c r="DBH75" s="131"/>
      <c r="DBI75" s="131"/>
      <c r="DBJ75" s="131"/>
      <c r="DBK75" s="131"/>
      <c r="DBL75" s="131"/>
      <c r="DBM75" s="131"/>
      <c r="DBN75" s="131"/>
      <c r="DBO75" s="131"/>
      <c r="DBP75" s="131"/>
      <c r="DBQ75" s="131"/>
      <c r="DBR75" s="131"/>
      <c r="DBS75" s="131"/>
      <c r="DBT75" s="131"/>
      <c r="DBU75" s="131"/>
      <c r="DBV75" s="131"/>
      <c r="DBW75" s="131"/>
      <c r="DBX75" s="131"/>
      <c r="DBY75" s="131"/>
      <c r="DBZ75" s="131"/>
      <c r="DCA75" s="131"/>
      <c r="DCB75" s="131"/>
      <c r="DCC75" s="131"/>
      <c r="DCD75" s="131"/>
      <c r="DCE75" s="131"/>
      <c r="DCF75" s="131"/>
      <c r="DCG75" s="131"/>
      <c r="DCH75" s="131"/>
      <c r="DCI75" s="131"/>
      <c r="DCJ75" s="131"/>
      <c r="DCK75" s="131"/>
      <c r="DCL75" s="131"/>
      <c r="DCM75" s="131"/>
      <c r="DCN75" s="131"/>
      <c r="DCO75" s="131"/>
      <c r="DCP75" s="131"/>
      <c r="DCQ75" s="131"/>
      <c r="DCR75" s="131"/>
      <c r="DCS75" s="131"/>
      <c r="DCT75" s="131"/>
      <c r="DCU75" s="131"/>
      <c r="DCV75" s="131"/>
      <c r="DCW75" s="131"/>
      <c r="DCX75" s="131"/>
      <c r="DCY75" s="131"/>
      <c r="DCZ75" s="131"/>
      <c r="DDA75" s="131"/>
      <c r="DDB75" s="131"/>
      <c r="DDC75" s="131"/>
      <c r="DDD75" s="131"/>
      <c r="DDE75" s="131"/>
      <c r="DDF75" s="131"/>
      <c r="DDG75" s="131"/>
      <c r="DDH75" s="131"/>
      <c r="DDI75" s="131"/>
      <c r="DDJ75" s="131"/>
      <c r="DDK75" s="131"/>
      <c r="DDL75" s="131"/>
      <c r="DDM75" s="131"/>
      <c r="DDN75" s="131"/>
      <c r="DDO75" s="131"/>
      <c r="DDP75" s="131"/>
      <c r="DDQ75" s="131"/>
      <c r="DDR75" s="131"/>
      <c r="DDS75" s="131"/>
      <c r="DDT75" s="131"/>
      <c r="DDU75" s="131"/>
      <c r="DDV75" s="131"/>
      <c r="DDW75" s="131"/>
      <c r="DDX75" s="131"/>
      <c r="DDY75" s="131"/>
      <c r="DDZ75" s="131"/>
      <c r="DEA75" s="131"/>
      <c r="DEB75" s="131"/>
      <c r="DEC75" s="131"/>
      <c r="DED75" s="131"/>
      <c r="DEE75" s="131"/>
      <c r="DEF75" s="131"/>
      <c r="DEG75" s="131"/>
      <c r="DEH75" s="131"/>
      <c r="DEI75" s="131"/>
      <c r="DEJ75" s="131"/>
      <c r="DEK75" s="131"/>
      <c r="DEL75" s="131"/>
      <c r="DEM75" s="131"/>
      <c r="DEN75" s="131"/>
      <c r="DEO75" s="131"/>
      <c r="DEP75" s="131"/>
      <c r="DEQ75" s="131"/>
      <c r="DER75" s="131"/>
      <c r="DES75" s="131"/>
      <c r="DET75" s="131"/>
      <c r="DEU75" s="131"/>
      <c r="DEV75" s="131"/>
      <c r="DEW75" s="131"/>
      <c r="DEX75" s="131"/>
      <c r="DEY75" s="131"/>
      <c r="DEZ75" s="131"/>
      <c r="DFA75" s="131"/>
      <c r="DFB75" s="131"/>
      <c r="DFC75" s="131"/>
      <c r="DFD75" s="131"/>
      <c r="DFE75" s="131"/>
      <c r="DFF75" s="131"/>
      <c r="DFG75" s="131"/>
      <c r="DFH75" s="131"/>
      <c r="DFI75" s="131"/>
      <c r="DFJ75" s="131"/>
      <c r="DFK75" s="131"/>
      <c r="DFL75" s="131"/>
      <c r="DFM75" s="131"/>
      <c r="DFN75" s="131"/>
      <c r="DFO75" s="131"/>
      <c r="DFP75" s="131"/>
      <c r="DFQ75" s="131"/>
      <c r="DFR75" s="131"/>
      <c r="DFS75" s="131"/>
      <c r="DFT75" s="131"/>
      <c r="DFU75" s="131"/>
      <c r="DFV75" s="131"/>
      <c r="DFW75" s="131"/>
      <c r="DFX75" s="131"/>
      <c r="DFY75" s="131"/>
      <c r="DFZ75" s="131"/>
      <c r="DGA75" s="131"/>
      <c r="DGB75" s="131"/>
      <c r="DGC75" s="131"/>
      <c r="DGD75" s="131"/>
      <c r="DGE75" s="131"/>
      <c r="DGF75" s="131"/>
      <c r="DGG75" s="131"/>
      <c r="DGH75" s="131"/>
      <c r="DGI75" s="131"/>
      <c r="DGJ75" s="131"/>
      <c r="DGK75" s="131"/>
      <c r="DGL75" s="131"/>
      <c r="DGM75" s="131"/>
      <c r="DGN75" s="131"/>
      <c r="DGO75" s="131"/>
      <c r="DGP75" s="131"/>
      <c r="DGQ75" s="131"/>
      <c r="DGR75" s="131"/>
      <c r="DGS75" s="131"/>
      <c r="DGT75" s="131"/>
      <c r="DGU75" s="131"/>
      <c r="DGV75" s="131"/>
      <c r="DGW75" s="131"/>
      <c r="DGX75" s="131"/>
      <c r="DGY75" s="131"/>
      <c r="DGZ75" s="131"/>
      <c r="DHA75" s="131"/>
      <c r="DHB75" s="131"/>
      <c r="DHC75" s="131"/>
      <c r="DHD75" s="131"/>
      <c r="DHE75" s="131"/>
      <c r="DHF75" s="131"/>
      <c r="DHG75" s="131"/>
      <c r="DHH75" s="131"/>
      <c r="DHI75" s="131"/>
      <c r="DHJ75" s="131"/>
      <c r="DHK75" s="131"/>
      <c r="DHL75" s="131"/>
      <c r="DHM75" s="131"/>
      <c r="DHN75" s="131"/>
      <c r="DHO75" s="131"/>
      <c r="DHP75" s="131"/>
      <c r="DHQ75" s="131"/>
      <c r="DHR75" s="131"/>
      <c r="DHS75" s="131"/>
      <c r="DHT75" s="131"/>
      <c r="DHU75" s="131"/>
      <c r="DHV75" s="131"/>
      <c r="DHW75" s="131"/>
      <c r="DHX75" s="131"/>
      <c r="DHY75" s="131"/>
      <c r="DHZ75" s="131"/>
      <c r="DIA75" s="131"/>
      <c r="DIB75" s="131"/>
      <c r="DIC75" s="131"/>
      <c r="DID75" s="131"/>
      <c r="DIE75" s="131"/>
      <c r="DIF75" s="131"/>
      <c r="DIG75" s="131"/>
      <c r="DIH75" s="131"/>
      <c r="DII75" s="131"/>
      <c r="DIJ75" s="131"/>
      <c r="DIK75" s="131"/>
      <c r="DIL75" s="131"/>
      <c r="DIM75" s="131"/>
      <c r="DIN75" s="131"/>
      <c r="DIO75" s="131"/>
      <c r="DIP75" s="131"/>
      <c r="DIQ75" s="131"/>
      <c r="DIR75" s="131"/>
      <c r="DIS75" s="131"/>
      <c r="DIT75" s="131"/>
      <c r="DIU75" s="131"/>
      <c r="DIV75" s="131"/>
      <c r="DIW75" s="131"/>
      <c r="DIX75" s="131"/>
      <c r="DIY75" s="131"/>
      <c r="DIZ75" s="131"/>
      <c r="DJA75" s="131"/>
      <c r="DJB75" s="131"/>
      <c r="DJC75" s="131"/>
      <c r="DJD75" s="131"/>
      <c r="DJE75" s="131"/>
      <c r="DJF75" s="131"/>
      <c r="DJG75" s="131"/>
      <c r="DJH75" s="131"/>
      <c r="DJI75" s="131"/>
      <c r="DJJ75" s="131"/>
      <c r="DJK75" s="131"/>
      <c r="DJL75" s="131"/>
      <c r="DJM75" s="131"/>
      <c r="DJN75" s="131"/>
      <c r="DJO75" s="131"/>
      <c r="DJP75" s="131"/>
      <c r="DJQ75" s="131"/>
      <c r="DJR75" s="131"/>
      <c r="DJS75" s="131"/>
      <c r="DJT75" s="131"/>
      <c r="DJU75" s="131"/>
      <c r="DJV75" s="131"/>
      <c r="DJW75" s="131"/>
      <c r="DJX75" s="131"/>
      <c r="DJY75" s="131"/>
      <c r="DJZ75" s="131"/>
      <c r="DKA75" s="131"/>
      <c r="DKB75" s="131"/>
      <c r="DKC75" s="131"/>
      <c r="DKD75" s="131"/>
      <c r="DKE75" s="131"/>
      <c r="DKF75" s="131"/>
      <c r="DKG75" s="131"/>
      <c r="DKH75" s="131"/>
      <c r="DKI75" s="131"/>
      <c r="DKJ75" s="131"/>
      <c r="DKK75" s="131"/>
      <c r="DKL75" s="131"/>
      <c r="DKM75" s="131"/>
      <c r="DKN75" s="131"/>
      <c r="DKO75" s="131"/>
      <c r="DKP75" s="131"/>
      <c r="DKQ75" s="131"/>
      <c r="DKR75" s="131"/>
      <c r="DKS75" s="131"/>
      <c r="DKT75" s="131"/>
      <c r="DKU75" s="131"/>
      <c r="DKV75" s="131"/>
      <c r="DKW75" s="131"/>
      <c r="DKX75" s="131"/>
      <c r="DKY75" s="131"/>
      <c r="DKZ75" s="131"/>
      <c r="DLA75" s="131"/>
      <c r="DLB75" s="131"/>
      <c r="DLC75" s="131"/>
      <c r="DLD75" s="131"/>
      <c r="DLE75" s="131"/>
      <c r="DLF75" s="131"/>
      <c r="DLG75" s="131"/>
      <c r="DLH75" s="131"/>
      <c r="DLI75" s="131"/>
      <c r="DLJ75" s="131"/>
      <c r="DLK75" s="131"/>
      <c r="DLL75" s="131"/>
      <c r="DLM75" s="131"/>
      <c r="DLN75" s="131"/>
      <c r="DLO75" s="131"/>
      <c r="DLP75" s="131"/>
      <c r="DLQ75" s="131"/>
      <c r="DLR75" s="131"/>
      <c r="DLS75" s="131"/>
      <c r="DLT75" s="131"/>
      <c r="DLU75" s="131"/>
      <c r="DLV75" s="131"/>
      <c r="DLW75" s="131"/>
      <c r="DLX75" s="131"/>
      <c r="DLY75" s="131"/>
      <c r="DLZ75" s="131"/>
      <c r="DMA75" s="131"/>
      <c r="DMB75" s="131"/>
      <c r="DMC75" s="131"/>
      <c r="DMD75" s="131"/>
      <c r="DME75" s="131"/>
      <c r="DMF75" s="131"/>
      <c r="DMG75" s="131"/>
      <c r="DMH75" s="131"/>
      <c r="DMI75" s="131"/>
      <c r="DMJ75" s="131"/>
      <c r="DMK75" s="131"/>
      <c r="DML75" s="131"/>
      <c r="DMM75" s="131"/>
      <c r="DMN75" s="131"/>
      <c r="DMO75" s="131"/>
      <c r="DMP75" s="131"/>
      <c r="DMQ75" s="131"/>
      <c r="DMR75" s="131"/>
      <c r="DMS75" s="131"/>
      <c r="DMT75" s="131"/>
      <c r="DMU75" s="131"/>
      <c r="DMV75" s="131"/>
      <c r="DMW75" s="131"/>
      <c r="DMX75" s="131"/>
      <c r="DMY75" s="131"/>
      <c r="DMZ75" s="131"/>
      <c r="DNA75" s="131"/>
      <c r="DNB75" s="131"/>
      <c r="DNC75" s="131"/>
      <c r="DND75" s="131"/>
      <c r="DNE75" s="131"/>
      <c r="DNF75" s="131"/>
      <c r="DNG75" s="131"/>
      <c r="DNH75" s="131"/>
      <c r="DNI75" s="131"/>
      <c r="DNJ75" s="131"/>
      <c r="DNK75" s="131"/>
      <c r="DNL75" s="131"/>
      <c r="DNM75" s="131"/>
      <c r="DNN75" s="131"/>
      <c r="DNO75" s="131"/>
      <c r="DNP75" s="131"/>
      <c r="DNQ75" s="131"/>
      <c r="DNR75" s="131"/>
      <c r="DNS75" s="131"/>
      <c r="DNT75" s="131"/>
      <c r="DNU75" s="131"/>
      <c r="DNV75" s="131"/>
      <c r="DNW75" s="131"/>
      <c r="DNX75" s="131"/>
      <c r="DNY75" s="131"/>
      <c r="DNZ75" s="131"/>
      <c r="DOA75" s="131"/>
      <c r="DOB75" s="131"/>
      <c r="DOC75" s="131"/>
      <c r="DOD75" s="131"/>
      <c r="DOE75" s="131"/>
      <c r="DOF75" s="131"/>
      <c r="DOG75" s="131"/>
      <c r="DOH75" s="131"/>
      <c r="DOI75" s="131"/>
      <c r="DOJ75" s="131"/>
      <c r="DOK75" s="131"/>
      <c r="DOL75" s="131"/>
      <c r="DOM75" s="131"/>
      <c r="DON75" s="131"/>
      <c r="DOO75" s="131"/>
      <c r="DOP75" s="131"/>
      <c r="DOQ75" s="131"/>
      <c r="DOR75" s="131"/>
      <c r="DOS75" s="131"/>
      <c r="DOT75" s="131"/>
      <c r="DOU75" s="131"/>
      <c r="DOV75" s="131"/>
      <c r="DOW75" s="131"/>
      <c r="DOX75" s="131"/>
      <c r="DOY75" s="131"/>
      <c r="DOZ75" s="131"/>
      <c r="DPA75" s="131"/>
      <c r="DPB75" s="131"/>
      <c r="DPC75" s="131"/>
      <c r="DPD75" s="131"/>
      <c r="DPE75" s="131"/>
      <c r="DPF75" s="131"/>
      <c r="DPG75" s="131"/>
      <c r="DPH75" s="131"/>
      <c r="DPI75" s="131"/>
      <c r="DPJ75" s="131"/>
      <c r="DPK75" s="131"/>
      <c r="DPL75" s="131"/>
      <c r="DPM75" s="131"/>
      <c r="DPN75" s="131"/>
      <c r="DPO75" s="131"/>
      <c r="DPP75" s="131"/>
      <c r="DPQ75" s="131"/>
      <c r="DPR75" s="131"/>
      <c r="DPS75" s="131"/>
      <c r="DPT75" s="131"/>
      <c r="DPU75" s="131"/>
      <c r="DPV75" s="131"/>
      <c r="DPW75" s="131"/>
      <c r="DPX75" s="131"/>
      <c r="DPY75" s="131"/>
      <c r="DPZ75" s="131"/>
      <c r="DQA75" s="131"/>
      <c r="DQB75" s="131"/>
      <c r="DQC75" s="131"/>
      <c r="DQD75" s="131"/>
      <c r="DQE75" s="131"/>
      <c r="DQF75" s="131"/>
      <c r="DQG75" s="131"/>
      <c r="DQH75" s="131"/>
      <c r="DQI75" s="131"/>
      <c r="DQJ75" s="131"/>
      <c r="DQK75" s="131"/>
      <c r="DQL75" s="131"/>
      <c r="DQM75" s="131"/>
      <c r="DQN75" s="131"/>
      <c r="DQO75" s="131"/>
      <c r="DQP75" s="131"/>
      <c r="DQQ75" s="131"/>
      <c r="DQR75" s="131"/>
      <c r="DQS75" s="131"/>
      <c r="DQT75" s="131"/>
      <c r="DQU75" s="131"/>
      <c r="DQV75" s="131"/>
      <c r="DQW75" s="131"/>
      <c r="DQX75" s="131"/>
      <c r="DQY75" s="131"/>
      <c r="DQZ75" s="131"/>
      <c r="DRA75" s="131"/>
      <c r="DRB75" s="131"/>
      <c r="DRC75" s="131"/>
      <c r="DRD75" s="131"/>
      <c r="DRE75" s="131"/>
      <c r="DRF75" s="131"/>
      <c r="DRG75" s="131"/>
      <c r="DRH75" s="131"/>
      <c r="DRI75" s="131"/>
      <c r="DRJ75" s="131"/>
      <c r="DRK75" s="131"/>
      <c r="DRL75" s="131"/>
      <c r="DRM75" s="131"/>
      <c r="DRN75" s="131"/>
      <c r="DRO75" s="131"/>
      <c r="DRP75" s="131"/>
      <c r="DRQ75" s="131"/>
      <c r="DRR75" s="131"/>
      <c r="DRS75" s="131"/>
      <c r="DRT75" s="131"/>
      <c r="DRU75" s="131"/>
      <c r="DRV75" s="131"/>
      <c r="DRW75" s="131"/>
      <c r="DRX75" s="131"/>
      <c r="DRY75" s="131"/>
      <c r="DRZ75" s="131"/>
      <c r="DSA75" s="131"/>
      <c r="DSB75" s="131"/>
      <c r="DSC75" s="131"/>
      <c r="DSD75" s="131"/>
      <c r="DSE75" s="131"/>
      <c r="DSF75" s="131"/>
      <c r="DSG75" s="131"/>
      <c r="DSH75" s="131"/>
      <c r="DSI75" s="131"/>
      <c r="DSJ75" s="131"/>
      <c r="DSK75" s="131"/>
      <c r="DSL75" s="131"/>
      <c r="DSM75" s="131"/>
      <c r="DSN75" s="131"/>
      <c r="DSO75" s="131"/>
      <c r="DSP75" s="131"/>
      <c r="DSQ75" s="131"/>
      <c r="DSR75" s="131"/>
      <c r="DSS75" s="131"/>
      <c r="DST75" s="131"/>
      <c r="DSU75" s="131"/>
      <c r="DSV75" s="131"/>
      <c r="DSW75" s="131"/>
      <c r="DSX75" s="131"/>
      <c r="DSY75" s="131"/>
      <c r="DSZ75" s="131"/>
      <c r="DTA75" s="131"/>
      <c r="DTB75" s="131"/>
      <c r="DTC75" s="131"/>
      <c r="DTD75" s="131"/>
      <c r="DTE75" s="131"/>
      <c r="DTF75" s="131"/>
      <c r="DTG75" s="131"/>
      <c r="DTH75" s="131"/>
      <c r="DTI75" s="131"/>
      <c r="DTJ75" s="131"/>
      <c r="DTK75" s="131"/>
      <c r="DTL75" s="131"/>
      <c r="DTM75" s="131"/>
      <c r="DTN75" s="131"/>
      <c r="DTO75" s="131"/>
      <c r="DTP75" s="131"/>
      <c r="DTQ75" s="131"/>
      <c r="DTR75" s="131"/>
      <c r="DTS75" s="131"/>
      <c r="DTT75" s="131"/>
      <c r="DTU75" s="131"/>
      <c r="DTV75" s="131"/>
      <c r="DTW75" s="131"/>
      <c r="DTX75" s="131"/>
      <c r="DTY75" s="131"/>
      <c r="DTZ75" s="131"/>
      <c r="DUA75" s="131"/>
      <c r="DUB75" s="131"/>
      <c r="DUC75" s="131"/>
      <c r="DUD75" s="131"/>
      <c r="DUE75" s="131"/>
      <c r="DUF75" s="131"/>
      <c r="DUG75" s="131"/>
      <c r="DUH75" s="131"/>
      <c r="DUI75" s="131"/>
      <c r="DUJ75" s="131"/>
      <c r="DUK75" s="131"/>
      <c r="DUL75" s="131"/>
      <c r="DUM75" s="131"/>
      <c r="DUN75" s="131"/>
      <c r="DUO75" s="131"/>
      <c r="DUP75" s="131"/>
      <c r="DUQ75" s="131"/>
      <c r="DUR75" s="131"/>
      <c r="DUS75" s="131"/>
      <c r="DUT75" s="131"/>
      <c r="DUU75" s="131"/>
      <c r="DUV75" s="131"/>
      <c r="DUW75" s="131"/>
      <c r="DUX75" s="131"/>
      <c r="DUY75" s="131"/>
      <c r="DUZ75" s="131"/>
      <c r="DVA75" s="131"/>
      <c r="DVB75" s="131"/>
      <c r="DVC75" s="131"/>
      <c r="DVD75" s="131"/>
      <c r="DVE75" s="131"/>
      <c r="DVF75" s="131"/>
      <c r="DVG75" s="131"/>
      <c r="DVH75" s="131"/>
      <c r="DVI75" s="131"/>
      <c r="DVJ75" s="131"/>
      <c r="DVK75" s="131"/>
      <c r="DVL75" s="131"/>
      <c r="DVM75" s="131"/>
      <c r="DVN75" s="131"/>
      <c r="DVO75" s="131"/>
      <c r="DVP75" s="131"/>
      <c r="DVQ75" s="131"/>
      <c r="DVR75" s="131"/>
      <c r="DVS75" s="131"/>
      <c r="DVT75" s="131"/>
      <c r="DVU75" s="131"/>
      <c r="DVV75" s="131"/>
      <c r="DVW75" s="131"/>
      <c r="DVX75" s="131"/>
      <c r="DVY75" s="131"/>
      <c r="DVZ75" s="131"/>
      <c r="DWA75" s="131"/>
      <c r="DWB75" s="131"/>
      <c r="DWC75" s="131"/>
      <c r="DWD75" s="131"/>
      <c r="DWE75" s="131"/>
      <c r="DWF75" s="131"/>
      <c r="DWG75" s="131"/>
      <c r="DWH75" s="131"/>
      <c r="DWI75" s="131"/>
      <c r="DWJ75" s="131"/>
      <c r="DWK75" s="131"/>
      <c r="DWL75" s="131"/>
      <c r="DWM75" s="131"/>
      <c r="DWN75" s="131"/>
      <c r="DWO75" s="131"/>
      <c r="DWP75" s="131"/>
      <c r="DWQ75" s="131"/>
      <c r="DWR75" s="131"/>
      <c r="DWS75" s="131"/>
      <c r="DWT75" s="131"/>
      <c r="DWU75" s="131"/>
      <c r="DWV75" s="131"/>
      <c r="DWW75" s="131"/>
      <c r="DWX75" s="131"/>
      <c r="DWY75" s="131"/>
      <c r="DWZ75" s="131"/>
      <c r="DXA75" s="131"/>
      <c r="DXB75" s="131"/>
      <c r="DXC75" s="131"/>
      <c r="DXD75" s="131"/>
      <c r="DXE75" s="131"/>
      <c r="DXF75" s="131"/>
      <c r="DXG75" s="131"/>
      <c r="DXH75" s="131"/>
      <c r="DXI75" s="131"/>
      <c r="DXJ75" s="131"/>
      <c r="DXK75" s="131"/>
      <c r="DXL75" s="131"/>
      <c r="DXM75" s="131"/>
      <c r="DXN75" s="131"/>
      <c r="DXO75" s="131"/>
      <c r="DXP75" s="131"/>
      <c r="DXQ75" s="131"/>
      <c r="DXR75" s="131"/>
      <c r="DXS75" s="131"/>
      <c r="DXT75" s="131"/>
      <c r="DXU75" s="131"/>
      <c r="DXV75" s="131"/>
      <c r="DXW75" s="131"/>
      <c r="DXX75" s="131"/>
      <c r="DXY75" s="131"/>
      <c r="DXZ75" s="131"/>
      <c r="DYA75" s="131"/>
      <c r="DYB75" s="131"/>
      <c r="DYC75" s="131"/>
      <c r="DYD75" s="131"/>
      <c r="DYE75" s="131"/>
      <c r="DYF75" s="131"/>
      <c r="DYG75" s="131"/>
      <c r="DYH75" s="131"/>
      <c r="DYI75" s="131"/>
      <c r="DYJ75" s="131"/>
      <c r="DYK75" s="131"/>
      <c r="DYL75" s="131"/>
      <c r="DYM75" s="131"/>
      <c r="DYN75" s="131"/>
      <c r="DYO75" s="131"/>
      <c r="DYP75" s="131"/>
      <c r="DYQ75" s="131"/>
      <c r="DYR75" s="131"/>
      <c r="DYS75" s="131"/>
      <c r="DYT75" s="131"/>
      <c r="DYU75" s="131"/>
      <c r="DYV75" s="131"/>
      <c r="DYW75" s="131"/>
      <c r="DYX75" s="131"/>
      <c r="DYY75" s="131"/>
      <c r="DYZ75" s="131"/>
      <c r="DZA75" s="131"/>
      <c r="DZB75" s="131"/>
      <c r="DZC75" s="131"/>
      <c r="DZD75" s="131"/>
      <c r="DZE75" s="131"/>
      <c r="DZF75" s="131"/>
      <c r="DZG75" s="131"/>
      <c r="DZH75" s="131"/>
      <c r="DZI75" s="131"/>
      <c r="DZJ75" s="131"/>
      <c r="DZK75" s="131"/>
      <c r="DZL75" s="131"/>
      <c r="DZM75" s="131"/>
      <c r="DZN75" s="131"/>
      <c r="DZO75" s="131"/>
      <c r="DZP75" s="131"/>
      <c r="DZQ75" s="131"/>
      <c r="DZR75" s="131"/>
      <c r="DZS75" s="131"/>
      <c r="DZT75" s="131"/>
      <c r="DZU75" s="131"/>
      <c r="DZV75" s="131"/>
      <c r="DZW75" s="131"/>
      <c r="DZX75" s="131"/>
      <c r="DZY75" s="131"/>
      <c r="DZZ75" s="131"/>
      <c r="EAA75" s="131"/>
      <c r="EAB75" s="131"/>
      <c r="EAC75" s="131"/>
      <c r="EAD75" s="131"/>
      <c r="EAE75" s="131"/>
      <c r="EAF75" s="131"/>
      <c r="EAG75" s="131"/>
      <c r="EAH75" s="131"/>
      <c r="EAI75" s="131"/>
      <c r="EAJ75" s="131"/>
      <c r="EAK75" s="131"/>
      <c r="EAL75" s="131"/>
      <c r="EAM75" s="131"/>
      <c r="EAN75" s="131"/>
      <c r="EAO75" s="131"/>
      <c r="EAP75" s="131"/>
      <c r="EAQ75" s="131"/>
      <c r="EAR75" s="131"/>
      <c r="EAS75" s="131"/>
      <c r="EAT75" s="131"/>
      <c r="EAU75" s="131"/>
      <c r="EAV75" s="131"/>
      <c r="EAW75" s="131"/>
      <c r="EAX75" s="131"/>
      <c r="EAY75" s="131"/>
      <c r="EAZ75" s="131"/>
      <c r="EBA75" s="131"/>
      <c r="EBB75" s="131"/>
      <c r="EBC75" s="131"/>
      <c r="EBD75" s="131"/>
      <c r="EBE75" s="131"/>
      <c r="EBF75" s="131"/>
      <c r="EBG75" s="131"/>
      <c r="EBH75" s="131"/>
      <c r="EBI75" s="131"/>
      <c r="EBJ75" s="131"/>
      <c r="EBK75" s="131"/>
      <c r="EBL75" s="131"/>
      <c r="EBM75" s="131"/>
      <c r="EBN75" s="131"/>
      <c r="EBO75" s="131"/>
      <c r="EBP75" s="131"/>
      <c r="EBQ75" s="131"/>
      <c r="EBR75" s="131"/>
      <c r="EBS75" s="131"/>
      <c r="EBT75" s="131"/>
      <c r="EBU75" s="131"/>
      <c r="EBV75" s="131"/>
      <c r="EBW75" s="131"/>
      <c r="EBX75" s="131"/>
      <c r="EBY75" s="131"/>
      <c r="EBZ75" s="131"/>
      <c r="ECA75" s="131"/>
      <c r="ECB75" s="131"/>
      <c r="ECC75" s="131"/>
      <c r="ECD75" s="131"/>
      <c r="ECE75" s="131"/>
      <c r="ECF75" s="131"/>
      <c r="ECG75" s="131"/>
      <c r="ECH75" s="131"/>
      <c r="ECI75" s="131"/>
      <c r="ECJ75" s="131"/>
      <c r="ECK75" s="131"/>
      <c r="ECL75" s="131"/>
      <c r="ECM75" s="131"/>
      <c r="ECN75" s="131"/>
      <c r="ECO75" s="131"/>
      <c r="ECP75" s="131"/>
      <c r="ECQ75" s="131"/>
      <c r="ECR75" s="131"/>
      <c r="ECS75" s="131"/>
      <c r="ECT75" s="131"/>
      <c r="ECU75" s="131"/>
      <c r="ECV75" s="131"/>
      <c r="ECW75" s="131"/>
      <c r="ECX75" s="131"/>
      <c r="ECY75" s="131"/>
      <c r="ECZ75" s="131"/>
      <c r="EDA75" s="131"/>
      <c r="EDB75" s="131"/>
      <c r="EDC75" s="131"/>
      <c r="EDD75" s="131"/>
      <c r="EDE75" s="131"/>
      <c r="EDF75" s="131"/>
      <c r="EDG75" s="131"/>
      <c r="EDH75" s="131"/>
      <c r="EDI75" s="131"/>
      <c r="EDJ75" s="131"/>
      <c r="EDK75" s="131"/>
      <c r="EDL75" s="131"/>
      <c r="EDM75" s="131"/>
      <c r="EDN75" s="131"/>
      <c r="EDO75" s="131"/>
      <c r="EDP75" s="131"/>
      <c r="EDQ75" s="131"/>
      <c r="EDR75" s="131"/>
      <c r="EDS75" s="131"/>
      <c r="EDT75" s="131"/>
      <c r="EDU75" s="131"/>
      <c r="EDV75" s="131"/>
      <c r="EDW75" s="131"/>
      <c r="EDX75" s="131"/>
      <c r="EDY75" s="131"/>
      <c r="EDZ75" s="131"/>
      <c r="EEA75" s="131"/>
      <c r="EEB75" s="131"/>
      <c r="EEC75" s="131"/>
      <c r="EED75" s="131"/>
      <c r="EEE75" s="131"/>
      <c r="EEF75" s="131"/>
      <c r="EEG75" s="131"/>
      <c r="EEH75" s="131"/>
      <c r="EEI75" s="131"/>
      <c r="EEJ75" s="131"/>
      <c r="EEK75" s="131"/>
      <c r="EEL75" s="131"/>
      <c r="EEM75" s="131"/>
      <c r="EEN75" s="131"/>
      <c r="EEO75" s="131"/>
      <c r="EEP75" s="131"/>
      <c r="EEQ75" s="131"/>
      <c r="EER75" s="131"/>
      <c r="EES75" s="131"/>
      <c r="EET75" s="131"/>
      <c r="EEU75" s="131"/>
      <c r="EEV75" s="131"/>
      <c r="EEW75" s="131"/>
      <c r="EEX75" s="131"/>
      <c r="EEY75" s="131"/>
      <c r="EEZ75" s="131"/>
      <c r="EFA75" s="131"/>
      <c r="EFB75" s="131"/>
      <c r="EFC75" s="131"/>
      <c r="EFD75" s="131"/>
      <c r="EFE75" s="131"/>
      <c r="EFF75" s="131"/>
      <c r="EFG75" s="131"/>
      <c r="EFH75" s="131"/>
      <c r="EFI75" s="131"/>
      <c r="EFJ75" s="131"/>
      <c r="EFK75" s="131"/>
      <c r="EFL75" s="131"/>
      <c r="EFM75" s="131"/>
      <c r="EFN75" s="131"/>
      <c r="EFO75" s="131"/>
      <c r="EFP75" s="131"/>
      <c r="EFQ75" s="131"/>
      <c r="EFR75" s="131"/>
      <c r="EFS75" s="131"/>
      <c r="EFT75" s="131"/>
      <c r="EFU75" s="131"/>
      <c r="EFV75" s="131"/>
      <c r="EFW75" s="131"/>
      <c r="EFX75" s="131"/>
      <c r="EFY75" s="131"/>
      <c r="EFZ75" s="131"/>
      <c r="EGA75" s="131"/>
      <c r="EGB75" s="131"/>
      <c r="EGC75" s="131"/>
      <c r="EGD75" s="131"/>
      <c r="EGE75" s="131"/>
      <c r="EGF75" s="131"/>
      <c r="EGG75" s="131"/>
      <c r="EGH75" s="131"/>
      <c r="EGI75" s="131"/>
      <c r="EGJ75" s="131"/>
      <c r="EGK75" s="131"/>
      <c r="EGL75" s="131"/>
      <c r="EGM75" s="131"/>
      <c r="EGN75" s="131"/>
      <c r="EGO75" s="131"/>
      <c r="EGP75" s="131"/>
      <c r="EGQ75" s="131"/>
      <c r="EGR75" s="131"/>
      <c r="EGS75" s="131"/>
      <c r="EGT75" s="131"/>
      <c r="EGU75" s="131"/>
      <c r="EGV75" s="131"/>
      <c r="EGW75" s="131"/>
      <c r="EGX75" s="131"/>
      <c r="EGY75" s="131"/>
      <c r="EGZ75" s="131"/>
      <c r="EHA75" s="131"/>
      <c r="EHB75" s="131"/>
      <c r="EHC75" s="131"/>
      <c r="EHD75" s="131"/>
      <c r="EHE75" s="131"/>
      <c r="EHF75" s="131"/>
      <c r="EHG75" s="131"/>
      <c r="EHH75" s="131"/>
      <c r="EHI75" s="131"/>
      <c r="EHJ75" s="131"/>
      <c r="EHK75" s="131"/>
      <c r="EHL75" s="131"/>
      <c r="EHM75" s="131"/>
      <c r="EHN75" s="131"/>
      <c r="EHO75" s="131"/>
      <c r="EHP75" s="131"/>
      <c r="EHQ75" s="131"/>
      <c r="EHR75" s="131"/>
      <c r="EHS75" s="131"/>
      <c r="EHT75" s="131"/>
      <c r="EHU75" s="131"/>
      <c r="EHV75" s="131"/>
      <c r="EHW75" s="131"/>
      <c r="EHX75" s="131"/>
      <c r="EHY75" s="131"/>
      <c r="EHZ75" s="131"/>
      <c r="EIA75" s="131"/>
      <c r="EIB75" s="131"/>
      <c r="EIC75" s="131"/>
      <c r="EID75" s="131"/>
      <c r="EIE75" s="131"/>
      <c r="EIF75" s="131"/>
      <c r="EIG75" s="131"/>
      <c r="EIH75" s="131"/>
      <c r="EII75" s="131"/>
      <c r="EIJ75" s="131"/>
      <c r="EIK75" s="131"/>
      <c r="EIL75" s="131"/>
      <c r="EIM75" s="131"/>
      <c r="EIN75" s="131"/>
      <c r="EIO75" s="131"/>
      <c r="EIP75" s="131"/>
      <c r="EIQ75" s="131"/>
      <c r="EIR75" s="131"/>
      <c r="EIS75" s="131"/>
      <c r="EIT75" s="131"/>
      <c r="EIU75" s="131"/>
      <c r="EIV75" s="131"/>
      <c r="EIW75" s="131"/>
      <c r="EIX75" s="131"/>
      <c r="EIY75" s="131"/>
      <c r="EIZ75" s="131"/>
      <c r="EJA75" s="131"/>
      <c r="EJB75" s="131"/>
      <c r="EJC75" s="131"/>
      <c r="EJD75" s="131"/>
      <c r="EJE75" s="131"/>
      <c r="EJF75" s="131"/>
      <c r="EJG75" s="131"/>
      <c r="EJH75" s="131"/>
      <c r="EJI75" s="131"/>
      <c r="EJJ75" s="131"/>
      <c r="EJK75" s="131"/>
      <c r="EJL75" s="131"/>
      <c r="EJM75" s="131"/>
      <c r="EJN75" s="131"/>
      <c r="EJO75" s="131"/>
      <c r="EJP75" s="131"/>
      <c r="EJQ75" s="131"/>
      <c r="EJR75" s="131"/>
      <c r="EJS75" s="131"/>
      <c r="EJT75" s="131"/>
      <c r="EJU75" s="131"/>
      <c r="EJV75" s="131"/>
      <c r="EJW75" s="131"/>
      <c r="EJX75" s="131"/>
      <c r="EJY75" s="131"/>
      <c r="EJZ75" s="131"/>
      <c r="EKA75" s="131"/>
      <c r="EKB75" s="131"/>
      <c r="EKC75" s="131"/>
      <c r="EKD75" s="131"/>
      <c r="EKE75" s="131"/>
      <c r="EKF75" s="131"/>
      <c r="EKG75" s="131"/>
      <c r="EKH75" s="131"/>
      <c r="EKI75" s="131"/>
      <c r="EKJ75" s="131"/>
      <c r="EKK75" s="131"/>
      <c r="EKL75" s="131"/>
      <c r="EKM75" s="131"/>
      <c r="EKN75" s="131"/>
      <c r="EKO75" s="131"/>
      <c r="EKP75" s="131"/>
      <c r="EKQ75" s="131"/>
      <c r="EKR75" s="131"/>
      <c r="EKS75" s="131"/>
      <c r="EKT75" s="131"/>
      <c r="EKU75" s="131"/>
      <c r="EKV75" s="131"/>
      <c r="EKW75" s="131"/>
      <c r="EKX75" s="131"/>
      <c r="EKY75" s="131"/>
      <c r="EKZ75" s="131"/>
      <c r="ELA75" s="131"/>
      <c r="ELB75" s="131"/>
      <c r="ELC75" s="131"/>
      <c r="ELD75" s="131"/>
      <c r="ELE75" s="131"/>
      <c r="ELF75" s="131"/>
      <c r="ELG75" s="131"/>
      <c r="ELH75" s="131"/>
      <c r="ELI75" s="131"/>
      <c r="ELJ75" s="131"/>
      <c r="ELK75" s="131"/>
      <c r="ELL75" s="131"/>
      <c r="ELM75" s="131"/>
      <c r="ELN75" s="131"/>
      <c r="ELO75" s="131"/>
      <c r="ELP75" s="131"/>
      <c r="ELQ75" s="131"/>
      <c r="ELR75" s="131"/>
      <c r="ELS75" s="131"/>
      <c r="ELT75" s="131"/>
      <c r="ELU75" s="131"/>
      <c r="ELV75" s="131"/>
      <c r="ELW75" s="131"/>
      <c r="ELX75" s="131"/>
      <c r="ELY75" s="131"/>
      <c r="ELZ75" s="131"/>
      <c r="EMA75" s="131"/>
      <c r="EMB75" s="131"/>
      <c r="EMC75" s="131"/>
      <c r="EMD75" s="131"/>
      <c r="EME75" s="131"/>
      <c r="EMF75" s="131"/>
      <c r="EMG75" s="131"/>
      <c r="EMH75" s="131"/>
      <c r="EMI75" s="131"/>
      <c r="EMJ75" s="131"/>
      <c r="EMK75" s="131"/>
      <c r="EML75" s="131"/>
      <c r="EMM75" s="131"/>
      <c r="EMN75" s="131"/>
      <c r="EMO75" s="131"/>
      <c r="EMP75" s="131"/>
      <c r="EMQ75" s="131"/>
      <c r="EMR75" s="131"/>
      <c r="EMS75" s="131"/>
      <c r="EMT75" s="131"/>
      <c r="EMU75" s="131"/>
      <c r="EMV75" s="131"/>
      <c r="EMW75" s="131"/>
      <c r="EMX75" s="131"/>
      <c r="EMY75" s="131"/>
      <c r="EMZ75" s="131"/>
      <c r="ENA75" s="131"/>
      <c r="ENB75" s="131"/>
      <c r="ENC75" s="131"/>
      <c r="END75" s="131"/>
      <c r="ENE75" s="131"/>
      <c r="ENF75" s="131"/>
      <c r="ENG75" s="131"/>
      <c r="ENH75" s="131"/>
      <c r="ENI75" s="131"/>
      <c r="ENJ75" s="131"/>
      <c r="ENK75" s="131"/>
      <c r="ENL75" s="131"/>
      <c r="ENM75" s="131"/>
      <c r="ENN75" s="131"/>
      <c r="ENO75" s="131"/>
      <c r="ENP75" s="131"/>
      <c r="ENQ75" s="131"/>
      <c r="ENR75" s="131"/>
      <c r="ENS75" s="131"/>
      <c r="ENT75" s="131"/>
      <c r="ENU75" s="131"/>
      <c r="ENV75" s="131"/>
      <c r="ENW75" s="131"/>
      <c r="ENX75" s="131"/>
      <c r="ENY75" s="131"/>
      <c r="ENZ75" s="131"/>
      <c r="EOA75" s="131"/>
      <c r="EOB75" s="131"/>
      <c r="EOC75" s="131"/>
      <c r="EOD75" s="131"/>
      <c r="EOE75" s="131"/>
      <c r="EOF75" s="131"/>
      <c r="EOG75" s="131"/>
      <c r="EOH75" s="131"/>
      <c r="EOI75" s="131"/>
      <c r="EOJ75" s="131"/>
      <c r="EOK75" s="131"/>
      <c r="EOL75" s="131"/>
      <c r="EOM75" s="131"/>
      <c r="EON75" s="131"/>
      <c r="EOO75" s="131"/>
      <c r="EOP75" s="131"/>
      <c r="EOQ75" s="131"/>
      <c r="EOR75" s="131"/>
      <c r="EOS75" s="131"/>
      <c r="EOT75" s="131"/>
      <c r="EOU75" s="131"/>
      <c r="EOV75" s="131"/>
      <c r="EOW75" s="131"/>
      <c r="EOX75" s="131"/>
      <c r="EOY75" s="131"/>
      <c r="EOZ75" s="131"/>
      <c r="EPA75" s="131"/>
      <c r="EPB75" s="131"/>
      <c r="EPC75" s="131"/>
      <c r="EPD75" s="131"/>
      <c r="EPE75" s="131"/>
      <c r="EPF75" s="131"/>
      <c r="EPG75" s="131"/>
      <c r="EPH75" s="131"/>
      <c r="EPI75" s="131"/>
      <c r="EPJ75" s="131"/>
      <c r="EPK75" s="131"/>
      <c r="EPL75" s="131"/>
      <c r="EPM75" s="131"/>
      <c r="EPN75" s="131"/>
      <c r="EPO75" s="131"/>
      <c r="EPP75" s="131"/>
      <c r="EPQ75" s="131"/>
      <c r="EPR75" s="131"/>
      <c r="EPS75" s="131"/>
      <c r="EPT75" s="131"/>
      <c r="EPU75" s="131"/>
      <c r="EPV75" s="131"/>
      <c r="EPW75" s="131"/>
      <c r="EPX75" s="131"/>
      <c r="EPY75" s="131"/>
      <c r="EPZ75" s="131"/>
      <c r="EQA75" s="131"/>
      <c r="EQB75" s="131"/>
      <c r="EQC75" s="131"/>
      <c r="EQD75" s="131"/>
      <c r="EQE75" s="131"/>
      <c r="EQF75" s="131"/>
      <c r="EQG75" s="131"/>
      <c r="EQH75" s="131"/>
      <c r="EQI75" s="131"/>
      <c r="EQJ75" s="131"/>
      <c r="EQK75" s="131"/>
      <c r="EQL75" s="131"/>
      <c r="EQM75" s="131"/>
      <c r="EQN75" s="131"/>
      <c r="EQO75" s="131"/>
      <c r="EQP75" s="131"/>
      <c r="EQQ75" s="131"/>
      <c r="EQR75" s="131"/>
      <c r="EQS75" s="131"/>
      <c r="EQT75" s="131"/>
      <c r="EQU75" s="131"/>
      <c r="EQV75" s="131"/>
      <c r="EQW75" s="131"/>
      <c r="EQX75" s="131"/>
      <c r="EQY75" s="131"/>
      <c r="EQZ75" s="131"/>
      <c r="ERA75" s="131"/>
      <c r="ERB75" s="131"/>
      <c r="ERC75" s="131"/>
      <c r="ERD75" s="131"/>
      <c r="ERE75" s="131"/>
      <c r="ERF75" s="131"/>
      <c r="ERG75" s="131"/>
      <c r="ERH75" s="131"/>
      <c r="ERI75" s="131"/>
      <c r="ERJ75" s="131"/>
      <c r="ERK75" s="131"/>
      <c r="ERL75" s="131"/>
      <c r="ERM75" s="131"/>
      <c r="ERN75" s="131"/>
      <c r="ERO75" s="131"/>
      <c r="ERP75" s="131"/>
      <c r="ERQ75" s="131"/>
      <c r="ERR75" s="131"/>
      <c r="ERS75" s="131"/>
      <c r="ERT75" s="131"/>
      <c r="ERU75" s="131"/>
      <c r="ERV75" s="131"/>
      <c r="ERW75" s="131"/>
      <c r="ERX75" s="131"/>
      <c r="ERY75" s="131"/>
      <c r="ERZ75" s="131"/>
      <c r="ESA75" s="131"/>
      <c r="ESB75" s="131"/>
      <c r="ESC75" s="131"/>
      <c r="ESD75" s="131"/>
      <c r="ESE75" s="131"/>
      <c r="ESF75" s="131"/>
      <c r="ESG75" s="131"/>
      <c r="ESH75" s="131"/>
      <c r="ESI75" s="131"/>
      <c r="ESJ75" s="131"/>
      <c r="ESK75" s="131"/>
      <c r="ESL75" s="131"/>
      <c r="ESM75" s="131"/>
      <c r="ESN75" s="131"/>
      <c r="ESO75" s="131"/>
      <c r="ESP75" s="131"/>
      <c r="ESQ75" s="131"/>
      <c r="ESR75" s="131"/>
      <c r="ESS75" s="131"/>
      <c r="EST75" s="131"/>
      <c r="ESU75" s="131"/>
      <c r="ESV75" s="131"/>
      <c r="ESW75" s="131"/>
      <c r="ESX75" s="131"/>
      <c r="ESY75" s="131"/>
      <c r="ESZ75" s="131"/>
      <c r="ETA75" s="131"/>
      <c r="ETB75" s="131"/>
      <c r="ETC75" s="131"/>
      <c r="ETD75" s="131"/>
      <c r="ETE75" s="131"/>
      <c r="ETF75" s="131"/>
      <c r="ETG75" s="131"/>
      <c r="ETH75" s="131"/>
      <c r="ETI75" s="131"/>
      <c r="ETJ75" s="131"/>
      <c r="ETK75" s="131"/>
      <c r="ETL75" s="131"/>
      <c r="ETM75" s="131"/>
      <c r="ETN75" s="131"/>
      <c r="ETO75" s="131"/>
      <c r="ETP75" s="131"/>
      <c r="ETQ75" s="131"/>
      <c r="ETR75" s="131"/>
      <c r="ETS75" s="131"/>
      <c r="ETT75" s="131"/>
      <c r="ETU75" s="131"/>
      <c r="ETV75" s="131"/>
      <c r="ETW75" s="131"/>
      <c r="ETX75" s="131"/>
      <c r="ETY75" s="131"/>
      <c r="ETZ75" s="131"/>
      <c r="EUA75" s="131"/>
      <c r="EUB75" s="131"/>
      <c r="EUC75" s="131"/>
      <c r="EUD75" s="131"/>
      <c r="EUE75" s="131"/>
      <c r="EUF75" s="131"/>
      <c r="EUG75" s="131"/>
      <c r="EUH75" s="131"/>
      <c r="EUI75" s="131"/>
      <c r="EUJ75" s="131"/>
      <c r="EUK75" s="131"/>
      <c r="EUL75" s="131"/>
      <c r="EUM75" s="131"/>
      <c r="EUN75" s="131"/>
      <c r="EUO75" s="131"/>
      <c r="EUP75" s="131"/>
      <c r="EUQ75" s="131"/>
      <c r="EUR75" s="131"/>
      <c r="EUS75" s="131"/>
      <c r="EUT75" s="131"/>
      <c r="EUU75" s="131"/>
      <c r="EUV75" s="131"/>
      <c r="EUW75" s="131"/>
      <c r="EUX75" s="131"/>
      <c r="EUY75" s="131"/>
      <c r="EUZ75" s="131"/>
      <c r="EVA75" s="131"/>
      <c r="EVB75" s="131"/>
      <c r="EVC75" s="131"/>
      <c r="EVD75" s="131"/>
      <c r="EVE75" s="131"/>
      <c r="EVF75" s="131"/>
      <c r="EVG75" s="131"/>
      <c r="EVH75" s="131"/>
      <c r="EVI75" s="131"/>
      <c r="EVJ75" s="131"/>
      <c r="EVK75" s="131"/>
      <c r="EVL75" s="131"/>
      <c r="EVM75" s="131"/>
      <c r="EVN75" s="131"/>
      <c r="EVO75" s="131"/>
      <c r="EVP75" s="131"/>
      <c r="EVQ75" s="131"/>
      <c r="EVR75" s="131"/>
      <c r="EVS75" s="131"/>
      <c r="EVT75" s="131"/>
      <c r="EVU75" s="131"/>
      <c r="EVV75" s="131"/>
      <c r="EVW75" s="131"/>
      <c r="EVX75" s="131"/>
      <c r="EVY75" s="131"/>
      <c r="EVZ75" s="131"/>
      <c r="EWA75" s="131"/>
      <c r="EWB75" s="131"/>
      <c r="EWC75" s="131"/>
      <c r="EWD75" s="131"/>
      <c r="EWE75" s="131"/>
      <c r="EWF75" s="131"/>
      <c r="EWG75" s="131"/>
      <c r="EWH75" s="131"/>
      <c r="EWI75" s="131"/>
      <c r="EWJ75" s="131"/>
      <c r="EWK75" s="131"/>
      <c r="EWL75" s="131"/>
      <c r="EWM75" s="131"/>
      <c r="EWN75" s="131"/>
      <c r="EWO75" s="131"/>
      <c r="EWP75" s="131"/>
      <c r="EWQ75" s="131"/>
      <c r="EWR75" s="131"/>
      <c r="EWS75" s="131"/>
      <c r="EWT75" s="131"/>
      <c r="EWU75" s="131"/>
      <c r="EWV75" s="131"/>
      <c r="EWW75" s="131"/>
      <c r="EWX75" s="131"/>
      <c r="EWY75" s="131"/>
      <c r="EWZ75" s="131"/>
      <c r="EXA75" s="131"/>
      <c r="EXB75" s="131"/>
      <c r="EXC75" s="131"/>
      <c r="EXD75" s="131"/>
      <c r="EXE75" s="131"/>
      <c r="EXF75" s="131"/>
      <c r="EXG75" s="131"/>
      <c r="EXH75" s="131"/>
      <c r="EXI75" s="131"/>
      <c r="EXJ75" s="131"/>
      <c r="EXK75" s="131"/>
      <c r="EXL75" s="131"/>
      <c r="EXM75" s="131"/>
      <c r="EXN75" s="131"/>
      <c r="EXO75" s="131"/>
      <c r="EXP75" s="131"/>
      <c r="EXQ75" s="131"/>
      <c r="EXR75" s="131"/>
      <c r="EXS75" s="131"/>
      <c r="EXT75" s="131"/>
      <c r="EXU75" s="131"/>
      <c r="EXV75" s="131"/>
      <c r="EXW75" s="131"/>
      <c r="EXX75" s="131"/>
      <c r="EXY75" s="131"/>
      <c r="EXZ75" s="131"/>
      <c r="EYA75" s="131"/>
      <c r="EYB75" s="131"/>
      <c r="EYC75" s="131"/>
      <c r="EYD75" s="131"/>
      <c r="EYE75" s="131"/>
      <c r="EYF75" s="131"/>
      <c r="EYG75" s="131"/>
      <c r="EYH75" s="131"/>
      <c r="EYI75" s="131"/>
      <c r="EYJ75" s="131"/>
      <c r="EYK75" s="131"/>
      <c r="EYL75" s="131"/>
      <c r="EYM75" s="131"/>
      <c r="EYN75" s="131"/>
      <c r="EYO75" s="131"/>
      <c r="EYP75" s="131"/>
      <c r="EYQ75" s="131"/>
      <c r="EYR75" s="131"/>
      <c r="EYS75" s="131"/>
      <c r="EYT75" s="131"/>
      <c r="EYU75" s="131"/>
      <c r="EYV75" s="131"/>
      <c r="EYW75" s="131"/>
      <c r="EYX75" s="131"/>
      <c r="EYY75" s="131"/>
      <c r="EYZ75" s="131"/>
      <c r="EZA75" s="131"/>
      <c r="EZB75" s="131"/>
      <c r="EZC75" s="131"/>
      <c r="EZD75" s="131"/>
      <c r="EZE75" s="131"/>
      <c r="EZF75" s="131"/>
      <c r="EZG75" s="131"/>
      <c r="EZH75" s="131"/>
      <c r="EZI75" s="131"/>
      <c r="EZJ75" s="131"/>
      <c r="EZK75" s="131"/>
      <c r="EZL75" s="131"/>
      <c r="EZM75" s="131"/>
      <c r="EZN75" s="131"/>
      <c r="EZO75" s="131"/>
      <c r="EZP75" s="131"/>
      <c r="EZQ75" s="131"/>
      <c r="EZR75" s="131"/>
      <c r="EZS75" s="131"/>
      <c r="EZT75" s="131"/>
      <c r="EZU75" s="131"/>
      <c r="EZV75" s="131"/>
      <c r="EZW75" s="131"/>
      <c r="EZX75" s="131"/>
      <c r="EZY75" s="131"/>
      <c r="EZZ75" s="131"/>
      <c r="FAA75" s="131"/>
      <c r="FAB75" s="131"/>
      <c r="FAC75" s="131"/>
      <c r="FAD75" s="131"/>
      <c r="FAE75" s="131"/>
      <c r="FAF75" s="131"/>
      <c r="FAG75" s="131"/>
      <c r="FAH75" s="131"/>
      <c r="FAI75" s="131"/>
      <c r="FAJ75" s="131"/>
      <c r="FAK75" s="131"/>
      <c r="FAL75" s="131"/>
      <c r="FAM75" s="131"/>
      <c r="FAN75" s="131"/>
      <c r="FAO75" s="131"/>
      <c r="FAP75" s="131"/>
      <c r="FAQ75" s="131"/>
      <c r="FAR75" s="131"/>
      <c r="FAS75" s="131"/>
      <c r="FAT75" s="131"/>
      <c r="FAU75" s="131"/>
      <c r="FAV75" s="131"/>
      <c r="FAW75" s="131"/>
      <c r="FAX75" s="131"/>
      <c r="FAY75" s="131"/>
      <c r="FAZ75" s="131"/>
      <c r="FBA75" s="131"/>
      <c r="FBB75" s="131"/>
      <c r="FBC75" s="131"/>
      <c r="FBD75" s="131"/>
      <c r="FBE75" s="131"/>
      <c r="FBF75" s="131"/>
      <c r="FBG75" s="131"/>
      <c r="FBH75" s="131"/>
      <c r="FBI75" s="131"/>
      <c r="FBJ75" s="131"/>
      <c r="FBK75" s="131"/>
      <c r="FBL75" s="131"/>
      <c r="FBM75" s="131"/>
      <c r="FBN75" s="131"/>
      <c r="FBO75" s="131"/>
      <c r="FBP75" s="131"/>
      <c r="FBQ75" s="131"/>
      <c r="FBR75" s="131"/>
      <c r="FBS75" s="131"/>
      <c r="FBT75" s="131"/>
      <c r="FBU75" s="131"/>
      <c r="FBV75" s="131"/>
      <c r="FBW75" s="131"/>
      <c r="FBX75" s="131"/>
      <c r="FBY75" s="131"/>
      <c r="FBZ75" s="131"/>
      <c r="FCA75" s="131"/>
      <c r="FCB75" s="131"/>
      <c r="FCC75" s="131"/>
      <c r="FCD75" s="131"/>
      <c r="FCE75" s="131"/>
      <c r="FCF75" s="131"/>
      <c r="FCG75" s="131"/>
      <c r="FCH75" s="131"/>
      <c r="FCI75" s="131"/>
      <c r="FCJ75" s="131"/>
      <c r="FCK75" s="131"/>
      <c r="FCL75" s="131"/>
      <c r="FCM75" s="131"/>
      <c r="FCN75" s="131"/>
      <c r="FCO75" s="131"/>
      <c r="FCP75" s="131"/>
      <c r="FCQ75" s="131"/>
      <c r="FCR75" s="131"/>
      <c r="FCS75" s="131"/>
      <c r="FCT75" s="131"/>
      <c r="FCU75" s="131"/>
      <c r="FCV75" s="131"/>
      <c r="FCW75" s="131"/>
      <c r="FCX75" s="131"/>
      <c r="FCY75" s="131"/>
      <c r="FCZ75" s="131"/>
      <c r="FDA75" s="131"/>
      <c r="FDB75" s="131"/>
      <c r="FDC75" s="131"/>
      <c r="FDD75" s="131"/>
      <c r="FDE75" s="131"/>
      <c r="FDF75" s="131"/>
      <c r="FDG75" s="131"/>
      <c r="FDH75" s="131"/>
      <c r="FDI75" s="131"/>
      <c r="FDJ75" s="131"/>
      <c r="FDK75" s="131"/>
      <c r="FDL75" s="131"/>
      <c r="FDM75" s="131"/>
      <c r="FDN75" s="131"/>
      <c r="FDO75" s="131"/>
      <c r="FDP75" s="131"/>
      <c r="FDQ75" s="131"/>
      <c r="FDR75" s="131"/>
      <c r="FDS75" s="131"/>
      <c r="FDT75" s="131"/>
      <c r="FDU75" s="131"/>
      <c r="FDV75" s="131"/>
      <c r="FDW75" s="131"/>
      <c r="FDX75" s="131"/>
      <c r="FDY75" s="131"/>
      <c r="FDZ75" s="131"/>
      <c r="FEA75" s="131"/>
      <c r="FEB75" s="131"/>
      <c r="FEC75" s="131"/>
      <c r="FED75" s="131"/>
      <c r="FEE75" s="131"/>
      <c r="FEF75" s="131"/>
      <c r="FEG75" s="131"/>
      <c r="FEH75" s="131"/>
      <c r="FEI75" s="131"/>
      <c r="FEJ75" s="131"/>
      <c r="FEK75" s="131"/>
      <c r="FEL75" s="131"/>
      <c r="FEM75" s="131"/>
      <c r="FEN75" s="131"/>
      <c r="FEO75" s="131"/>
      <c r="FEP75" s="131"/>
      <c r="FEQ75" s="131"/>
      <c r="FER75" s="131"/>
      <c r="FES75" s="131"/>
      <c r="FET75" s="131"/>
      <c r="FEU75" s="131"/>
      <c r="FEV75" s="131"/>
      <c r="FEW75" s="131"/>
      <c r="FEX75" s="131"/>
      <c r="FEY75" s="131"/>
      <c r="FEZ75" s="131"/>
      <c r="FFA75" s="131"/>
      <c r="FFB75" s="131"/>
      <c r="FFC75" s="131"/>
      <c r="FFD75" s="131"/>
      <c r="FFE75" s="131"/>
      <c r="FFF75" s="131"/>
      <c r="FFG75" s="131"/>
      <c r="FFH75" s="131"/>
      <c r="FFI75" s="131"/>
      <c r="FFJ75" s="131"/>
      <c r="FFK75" s="131"/>
      <c r="FFL75" s="131"/>
      <c r="FFM75" s="131"/>
      <c r="FFN75" s="131"/>
      <c r="FFO75" s="131"/>
      <c r="FFP75" s="131"/>
      <c r="FFQ75" s="131"/>
      <c r="FFR75" s="131"/>
      <c r="FFS75" s="131"/>
      <c r="FFT75" s="131"/>
      <c r="FFU75" s="131"/>
      <c r="FFV75" s="131"/>
      <c r="FFW75" s="131"/>
      <c r="FFX75" s="131"/>
      <c r="FFY75" s="131"/>
      <c r="FFZ75" s="131"/>
      <c r="FGA75" s="131"/>
      <c r="FGB75" s="131"/>
      <c r="FGC75" s="131"/>
      <c r="FGD75" s="131"/>
      <c r="FGE75" s="131"/>
      <c r="FGF75" s="131"/>
      <c r="FGG75" s="131"/>
      <c r="FGH75" s="131"/>
      <c r="FGI75" s="131"/>
      <c r="FGJ75" s="131"/>
      <c r="FGK75" s="131"/>
      <c r="FGL75" s="131"/>
      <c r="FGM75" s="131"/>
      <c r="FGN75" s="131"/>
      <c r="FGO75" s="131"/>
      <c r="FGP75" s="131"/>
      <c r="FGQ75" s="131"/>
      <c r="FGR75" s="131"/>
      <c r="FGS75" s="131"/>
      <c r="FGT75" s="131"/>
      <c r="FGU75" s="131"/>
      <c r="FGV75" s="131"/>
      <c r="FGW75" s="131"/>
      <c r="FGX75" s="131"/>
      <c r="FGY75" s="131"/>
      <c r="FGZ75" s="131"/>
      <c r="FHA75" s="131"/>
      <c r="FHB75" s="131"/>
      <c r="FHC75" s="131"/>
      <c r="FHD75" s="131"/>
      <c r="FHE75" s="131"/>
      <c r="FHF75" s="131"/>
      <c r="FHG75" s="131"/>
      <c r="FHH75" s="131"/>
      <c r="FHI75" s="131"/>
      <c r="FHJ75" s="131"/>
      <c r="FHK75" s="131"/>
      <c r="FHL75" s="131"/>
      <c r="FHM75" s="131"/>
      <c r="FHN75" s="131"/>
      <c r="FHO75" s="131"/>
      <c r="FHP75" s="131"/>
      <c r="FHQ75" s="131"/>
      <c r="FHR75" s="131"/>
      <c r="FHS75" s="131"/>
      <c r="FHT75" s="131"/>
      <c r="FHU75" s="131"/>
      <c r="FHV75" s="131"/>
      <c r="FHW75" s="131"/>
      <c r="FHX75" s="131"/>
      <c r="FHY75" s="131"/>
      <c r="FHZ75" s="131"/>
      <c r="FIA75" s="131"/>
      <c r="FIB75" s="131"/>
      <c r="FIC75" s="131"/>
      <c r="FID75" s="131"/>
      <c r="FIE75" s="131"/>
      <c r="FIF75" s="131"/>
      <c r="FIG75" s="131"/>
      <c r="FIH75" s="131"/>
      <c r="FII75" s="131"/>
      <c r="FIJ75" s="131"/>
      <c r="FIK75" s="131"/>
      <c r="FIL75" s="131"/>
      <c r="FIM75" s="131"/>
      <c r="FIN75" s="131"/>
      <c r="FIO75" s="131"/>
      <c r="FIP75" s="131"/>
      <c r="FIQ75" s="131"/>
      <c r="FIR75" s="131"/>
      <c r="FIS75" s="131"/>
      <c r="FIT75" s="131"/>
      <c r="FIU75" s="131"/>
      <c r="FIV75" s="131"/>
      <c r="FIW75" s="131"/>
      <c r="FIX75" s="131"/>
      <c r="FIY75" s="131"/>
      <c r="FIZ75" s="131"/>
      <c r="FJA75" s="131"/>
      <c r="FJB75" s="131"/>
      <c r="FJC75" s="131"/>
      <c r="FJD75" s="131"/>
      <c r="FJE75" s="131"/>
      <c r="FJF75" s="131"/>
      <c r="FJG75" s="131"/>
      <c r="FJH75" s="131"/>
      <c r="FJI75" s="131"/>
      <c r="FJJ75" s="131"/>
      <c r="FJK75" s="131"/>
      <c r="FJL75" s="131"/>
      <c r="FJM75" s="131"/>
      <c r="FJN75" s="131"/>
      <c r="FJO75" s="131"/>
      <c r="FJP75" s="131"/>
      <c r="FJQ75" s="131"/>
      <c r="FJR75" s="131"/>
      <c r="FJS75" s="131"/>
      <c r="FJT75" s="131"/>
      <c r="FJU75" s="131"/>
      <c r="FJV75" s="131"/>
      <c r="FJW75" s="131"/>
      <c r="FJX75" s="131"/>
      <c r="FJY75" s="131"/>
      <c r="FJZ75" s="131"/>
      <c r="FKA75" s="131"/>
      <c r="FKB75" s="131"/>
      <c r="FKC75" s="131"/>
      <c r="FKD75" s="131"/>
      <c r="FKE75" s="131"/>
      <c r="FKF75" s="131"/>
      <c r="FKG75" s="131"/>
      <c r="FKH75" s="131"/>
      <c r="FKI75" s="131"/>
      <c r="FKJ75" s="131"/>
      <c r="FKK75" s="131"/>
      <c r="FKL75" s="131"/>
      <c r="FKM75" s="131"/>
      <c r="FKN75" s="131"/>
      <c r="FKO75" s="131"/>
      <c r="FKP75" s="131"/>
      <c r="FKQ75" s="131"/>
      <c r="FKR75" s="131"/>
      <c r="FKS75" s="131"/>
      <c r="FKT75" s="131"/>
      <c r="FKU75" s="131"/>
      <c r="FKV75" s="131"/>
      <c r="FKW75" s="131"/>
      <c r="FKX75" s="131"/>
      <c r="FKY75" s="131"/>
      <c r="FKZ75" s="131"/>
      <c r="FLA75" s="131"/>
      <c r="FLB75" s="131"/>
      <c r="FLC75" s="131"/>
      <c r="FLD75" s="131"/>
      <c r="FLE75" s="131"/>
      <c r="FLF75" s="131"/>
      <c r="FLG75" s="131"/>
      <c r="FLH75" s="131"/>
      <c r="FLI75" s="131"/>
      <c r="FLJ75" s="131"/>
      <c r="FLK75" s="131"/>
      <c r="FLL75" s="131"/>
      <c r="FLM75" s="131"/>
      <c r="FLN75" s="131"/>
      <c r="FLO75" s="131"/>
      <c r="FLP75" s="131"/>
      <c r="FLQ75" s="131"/>
      <c r="FLR75" s="131"/>
      <c r="FLS75" s="131"/>
      <c r="FLT75" s="131"/>
      <c r="FLU75" s="131"/>
      <c r="FLV75" s="131"/>
      <c r="FLW75" s="131"/>
      <c r="FLX75" s="131"/>
      <c r="FLY75" s="131"/>
      <c r="FLZ75" s="131"/>
      <c r="FMA75" s="131"/>
      <c r="FMB75" s="131"/>
      <c r="FMC75" s="131"/>
      <c r="FMD75" s="131"/>
      <c r="FME75" s="131"/>
      <c r="FMF75" s="131"/>
      <c r="FMG75" s="131"/>
      <c r="FMH75" s="131"/>
      <c r="FMI75" s="131"/>
      <c r="FMJ75" s="131"/>
      <c r="FMK75" s="131"/>
      <c r="FML75" s="131"/>
      <c r="FMM75" s="131"/>
      <c r="FMN75" s="131"/>
      <c r="FMO75" s="131"/>
      <c r="FMP75" s="131"/>
      <c r="FMQ75" s="131"/>
      <c r="FMR75" s="131"/>
      <c r="FMS75" s="131"/>
      <c r="FMT75" s="131"/>
      <c r="FMU75" s="131"/>
      <c r="FMV75" s="131"/>
      <c r="FMW75" s="131"/>
      <c r="FMX75" s="131"/>
      <c r="FMY75" s="131"/>
      <c r="FMZ75" s="131"/>
      <c r="FNA75" s="131"/>
      <c r="FNB75" s="131"/>
      <c r="FNC75" s="131"/>
      <c r="FND75" s="131"/>
      <c r="FNE75" s="131"/>
      <c r="FNF75" s="131"/>
      <c r="FNG75" s="131"/>
      <c r="FNH75" s="131"/>
      <c r="FNI75" s="131"/>
      <c r="FNJ75" s="131"/>
      <c r="FNK75" s="131"/>
      <c r="FNL75" s="131"/>
      <c r="FNM75" s="131"/>
      <c r="FNN75" s="131"/>
      <c r="FNO75" s="131"/>
      <c r="FNP75" s="131"/>
      <c r="FNQ75" s="131"/>
      <c r="FNR75" s="131"/>
      <c r="FNS75" s="131"/>
      <c r="FNT75" s="131"/>
      <c r="FNU75" s="131"/>
      <c r="FNV75" s="131"/>
      <c r="FNW75" s="131"/>
      <c r="FNX75" s="131"/>
      <c r="FNY75" s="131"/>
      <c r="FNZ75" s="131"/>
      <c r="FOA75" s="131"/>
      <c r="FOB75" s="131"/>
      <c r="FOC75" s="131"/>
      <c r="FOD75" s="131"/>
      <c r="FOE75" s="131"/>
      <c r="FOF75" s="131"/>
      <c r="FOG75" s="131"/>
      <c r="FOH75" s="131"/>
      <c r="FOI75" s="131"/>
      <c r="FOJ75" s="131"/>
      <c r="FOK75" s="131"/>
      <c r="FOL75" s="131"/>
      <c r="FOM75" s="131"/>
      <c r="FON75" s="131"/>
      <c r="FOO75" s="131"/>
      <c r="FOP75" s="131"/>
      <c r="FOQ75" s="131"/>
      <c r="FOR75" s="131"/>
      <c r="FOS75" s="131"/>
      <c r="FOT75" s="131"/>
      <c r="FOU75" s="131"/>
      <c r="FOV75" s="131"/>
      <c r="FOW75" s="131"/>
      <c r="FOX75" s="131"/>
      <c r="FOY75" s="131"/>
      <c r="FOZ75" s="131"/>
      <c r="FPA75" s="131"/>
      <c r="FPB75" s="131"/>
      <c r="FPC75" s="131"/>
      <c r="FPD75" s="131"/>
      <c r="FPE75" s="131"/>
      <c r="FPF75" s="131"/>
      <c r="FPG75" s="131"/>
      <c r="FPH75" s="131"/>
      <c r="FPI75" s="131"/>
      <c r="FPJ75" s="131"/>
      <c r="FPK75" s="131"/>
      <c r="FPL75" s="131"/>
      <c r="FPM75" s="131"/>
      <c r="FPN75" s="131"/>
      <c r="FPO75" s="131"/>
      <c r="FPP75" s="131"/>
      <c r="FPQ75" s="131"/>
      <c r="FPR75" s="131"/>
      <c r="FPS75" s="131"/>
      <c r="FPT75" s="131"/>
      <c r="FPU75" s="131"/>
      <c r="FPV75" s="131"/>
      <c r="FPW75" s="131"/>
      <c r="FPX75" s="131"/>
      <c r="FPY75" s="131"/>
      <c r="FPZ75" s="131"/>
      <c r="FQA75" s="131"/>
      <c r="FQB75" s="131"/>
      <c r="FQC75" s="131"/>
      <c r="FQD75" s="131"/>
      <c r="FQE75" s="131"/>
      <c r="FQF75" s="131"/>
      <c r="FQG75" s="131"/>
      <c r="FQH75" s="131"/>
      <c r="FQI75" s="131"/>
      <c r="FQJ75" s="131"/>
      <c r="FQK75" s="131"/>
      <c r="FQL75" s="131"/>
      <c r="FQM75" s="131"/>
      <c r="FQN75" s="131"/>
      <c r="FQO75" s="131"/>
      <c r="FQP75" s="131"/>
      <c r="FQQ75" s="131"/>
      <c r="FQR75" s="131"/>
      <c r="FQS75" s="131"/>
      <c r="FQT75" s="131"/>
      <c r="FQU75" s="131"/>
      <c r="FQV75" s="131"/>
      <c r="FQW75" s="131"/>
      <c r="FQX75" s="131"/>
      <c r="FQY75" s="131"/>
      <c r="FQZ75" s="131"/>
      <c r="FRA75" s="131"/>
      <c r="FRB75" s="131"/>
      <c r="FRC75" s="131"/>
      <c r="FRD75" s="131"/>
      <c r="FRE75" s="131"/>
      <c r="FRF75" s="131"/>
      <c r="FRG75" s="131"/>
      <c r="FRH75" s="131"/>
      <c r="FRI75" s="131"/>
      <c r="FRJ75" s="131"/>
      <c r="FRK75" s="131"/>
      <c r="FRL75" s="131"/>
      <c r="FRM75" s="131"/>
      <c r="FRN75" s="131"/>
      <c r="FRO75" s="131"/>
      <c r="FRP75" s="131"/>
      <c r="FRQ75" s="131"/>
      <c r="FRR75" s="131"/>
      <c r="FRS75" s="131"/>
      <c r="FRT75" s="131"/>
      <c r="FRU75" s="131"/>
      <c r="FRV75" s="131"/>
      <c r="FRW75" s="131"/>
      <c r="FRX75" s="131"/>
      <c r="FRY75" s="131"/>
      <c r="FRZ75" s="131"/>
      <c r="FSA75" s="131"/>
      <c r="FSB75" s="131"/>
      <c r="FSC75" s="131"/>
      <c r="FSD75" s="131"/>
      <c r="FSE75" s="131"/>
      <c r="FSF75" s="131"/>
      <c r="FSG75" s="131"/>
      <c r="FSH75" s="131"/>
      <c r="FSI75" s="131"/>
      <c r="FSJ75" s="131"/>
      <c r="FSK75" s="131"/>
      <c r="FSL75" s="131"/>
      <c r="FSM75" s="131"/>
      <c r="FSN75" s="131"/>
      <c r="FSO75" s="131"/>
      <c r="FSP75" s="131"/>
      <c r="FSQ75" s="131"/>
      <c r="FSR75" s="131"/>
      <c r="FSS75" s="131"/>
      <c r="FST75" s="131"/>
      <c r="FSU75" s="131"/>
      <c r="FSV75" s="131"/>
      <c r="FSW75" s="131"/>
      <c r="FSX75" s="131"/>
      <c r="FSY75" s="131"/>
      <c r="FSZ75" s="131"/>
      <c r="FTA75" s="131"/>
      <c r="FTB75" s="131"/>
      <c r="FTC75" s="131"/>
      <c r="FTD75" s="131"/>
      <c r="FTE75" s="131"/>
      <c r="FTF75" s="131"/>
      <c r="FTG75" s="131"/>
      <c r="FTH75" s="131"/>
      <c r="FTI75" s="131"/>
      <c r="FTJ75" s="131"/>
      <c r="FTK75" s="131"/>
      <c r="FTL75" s="131"/>
      <c r="FTM75" s="131"/>
      <c r="FTN75" s="131"/>
      <c r="FTO75" s="131"/>
      <c r="FTP75" s="131"/>
      <c r="FTQ75" s="131"/>
      <c r="FTR75" s="131"/>
      <c r="FTS75" s="131"/>
      <c r="FTT75" s="131"/>
      <c r="FTU75" s="131"/>
      <c r="FTV75" s="131"/>
      <c r="FTW75" s="131"/>
      <c r="FTX75" s="131"/>
      <c r="FTY75" s="131"/>
      <c r="FTZ75" s="131"/>
      <c r="FUA75" s="131"/>
      <c r="FUB75" s="131"/>
      <c r="FUC75" s="131"/>
      <c r="FUD75" s="131"/>
      <c r="FUE75" s="131"/>
      <c r="FUF75" s="131"/>
      <c r="FUG75" s="131"/>
      <c r="FUH75" s="131"/>
      <c r="FUI75" s="131"/>
      <c r="FUJ75" s="131"/>
      <c r="FUK75" s="131"/>
      <c r="FUL75" s="131"/>
      <c r="FUM75" s="131"/>
      <c r="FUN75" s="131"/>
      <c r="FUO75" s="131"/>
      <c r="FUP75" s="131"/>
      <c r="FUQ75" s="131"/>
      <c r="FUR75" s="131"/>
      <c r="FUS75" s="131"/>
      <c r="FUT75" s="131"/>
      <c r="FUU75" s="131"/>
      <c r="FUV75" s="131"/>
      <c r="FUW75" s="131"/>
      <c r="FUX75" s="131"/>
      <c r="FUY75" s="131"/>
      <c r="FUZ75" s="131"/>
      <c r="FVA75" s="131"/>
      <c r="FVB75" s="131"/>
      <c r="FVC75" s="131"/>
      <c r="FVD75" s="131"/>
      <c r="FVE75" s="131"/>
      <c r="FVF75" s="131"/>
      <c r="FVG75" s="131"/>
      <c r="FVH75" s="131"/>
      <c r="FVI75" s="131"/>
      <c r="FVJ75" s="131"/>
      <c r="FVK75" s="131"/>
      <c r="FVL75" s="131"/>
      <c r="FVM75" s="131"/>
      <c r="FVN75" s="131"/>
      <c r="FVO75" s="131"/>
      <c r="FVP75" s="131"/>
      <c r="FVQ75" s="131"/>
      <c r="FVR75" s="131"/>
      <c r="FVS75" s="131"/>
      <c r="FVT75" s="131"/>
      <c r="FVU75" s="131"/>
      <c r="FVV75" s="131"/>
      <c r="FVW75" s="131"/>
      <c r="FVX75" s="131"/>
      <c r="FVY75" s="131"/>
      <c r="FVZ75" s="131"/>
      <c r="FWA75" s="131"/>
      <c r="FWB75" s="131"/>
      <c r="FWC75" s="131"/>
      <c r="FWD75" s="131"/>
      <c r="FWE75" s="131"/>
      <c r="FWF75" s="131"/>
      <c r="FWG75" s="131"/>
      <c r="FWH75" s="131"/>
      <c r="FWI75" s="131"/>
      <c r="FWJ75" s="131"/>
      <c r="FWK75" s="131"/>
      <c r="FWL75" s="131"/>
      <c r="FWM75" s="131"/>
      <c r="FWN75" s="131"/>
      <c r="FWO75" s="131"/>
      <c r="FWP75" s="131"/>
      <c r="FWQ75" s="131"/>
      <c r="FWR75" s="131"/>
      <c r="FWS75" s="131"/>
      <c r="FWT75" s="131"/>
      <c r="FWU75" s="131"/>
      <c r="FWV75" s="131"/>
      <c r="FWW75" s="131"/>
      <c r="FWX75" s="131"/>
      <c r="FWY75" s="131"/>
      <c r="FWZ75" s="131"/>
      <c r="FXA75" s="131"/>
      <c r="FXB75" s="131"/>
      <c r="FXC75" s="131"/>
      <c r="FXD75" s="131"/>
      <c r="FXE75" s="131"/>
      <c r="FXF75" s="131"/>
      <c r="FXG75" s="131"/>
      <c r="FXH75" s="131"/>
      <c r="FXI75" s="131"/>
      <c r="FXJ75" s="131"/>
      <c r="FXK75" s="131"/>
      <c r="FXL75" s="131"/>
      <c r="FXM75" s="131"/>
      <c r="FXN75" s="131"/>
      <c r="FXO75" s="131"/>
      <c r="FXP75" s="131"/>
      <c r="FXQ75" s="131"/>
      <c r="FXR75" s="131"/>
      <c r="FXS75" s="131"/>
      <c r="FXT75" s="131"/>
      <c r="FXU75" s="131"/>
      <c r="FXV75" s="131"/>
      <c r="FXW75" s="131"/>
      <c r="FXX75" s="131"/>
      <c r="FXY75" s="131"/>
      <c r="FXZ75" s="131"/>
      <c r="FYA75" s="131"/>
      <c r="FYB75" s="131"/>
      <c r="FYC75" s="131"/>
      <c r="FYD75" s="131"/>
      <c r="FYE75" s="131"/>
      <c r="FYF75" s="131"/>
      <c r="FYG75" s="131"/>
      <c r="FYH75" s="131"/>
      <c r="FYI75" s="131"/>
      <c r="FYJ75" s="131"/>
      <c r="FYK75" s="131"/>
      <c r="FYL75" s="131"/>
      <c r="FYM75" s="131"/>
      <c r="FYN75" s="131"/>
      <c r="FYO75" s="131"/>
      <c r="FYP75" s="131"/>
      <c r="FYQ75" s="131"/>
      <c r="FYR75" s="131"/>
      <c r="FYS75" s="131"/>
      <c r="FYT75" s="131"/>
      <c r="FYU75" s="131"/>
      <c r="FYV75" s="131"/>
      <c r="FYW75" s="131"/>
      <c r="FYX75" s="131"/>
      <c r="FYY75" s="131"/>
      <c r="FYZ75" s="131"/>
      <c r="FZA75" s="131"/>
      <c r="FZB75" s="131"/>
      <c r="FZC75" s="131"/>
      <c r="FZD75" s="131"/>
      <c r="FZE75" s="131"/>
      <c r="FZF75" s="131"/>
      <c r="FZG75" s="131"/>
      <c r="FZH75" s="131"/>
      <c r="FZI75" s="131"/>
      <c r="FZJ75" s="131"/>
      <c r="FZK75" s="131"/>
      <c r="FZL75" s="131"/>
      <c r="FZM75" s="131"/>
      <c r="FZN75" s="131"/>
      <c r="FZO75" s="131"/>
      <c r="FZP75" s="131"/>
      <c r="FZQ75" s="131"/>
      <c r="FZR75" s="131"/>
      <c r="FZS75" s="131"/>
      <c r="FZT75" s="131"/>
      <c r="FZU75" s="131"/>
      <c r="FZV75" s="131"/>
      <c r="FZW75" s="131"/>
      <c r="FZX75" s="131"/>
      <c r="FZY75" s="131"/>
      <c r="FZZ75" s="131"/>
      <c r="GAA75" s="131"/>
      <c r="GAB75" s="131"/>
      <c r="GAC75" s="131"/>
      <c r="GAD75" s="131"/>
      <c r="GAE75" s="131"/>
      <c r="GAF75" s="131"/>
      <c r="GAG75" s="131"/>
      <c r="GAH75" s="131"/>
      <c r="GAI75" s="131"/>
      <c r="GAJ75" s="131"/>
      <c r="GAK75" s="131"/>
      <c r="GAL75" s="131"/>
      <c r="GAM75" s="131"/>
      <c r="GAN75" s="131"/>
      <c r="GAO75" s="131"/>
      <c r="GAP75" s="131"/>
      <c r="GAQ75" s="131"/>
      <c r="GAR75" s="131"/>
      <c r="GAS75" s="131"/>
      <c r="GAT75" s="131"/>
      <c r="GAU75" s="131"/>
      <c r="GAV75" s="131"/>
      <c r="GAW75" s="131"/>
      <c r="GAX75" s="131"/>
      <c r="GAY75" s="131"/>
      <c r="GAZ75" s="131"/>
      <c r="GBA75" s="131"/>
      <c r="GBB75" s="131"/>
      <c r="GBC75" s="131"/>
      <c r="GBD75" s="131"/>
      <c r="GBE75" s="131"/>
      <c r="GBF75" s="131"/>
      <c r="GBG75" s="131"/>
      <c r="GBH75" s="131"/>
      <c r="GBI75" s="131"/>
      <c r="GBJ75" s="131"/>
      <c r="GBK75" s="131"/>
      <c r="GBL75" s="131"/>
      <c r="GBM75" s="131"/>
      <c r="GBN75" s="131"/>
      <c r="GBO75" s="131"/>
      <c r="GBP75" s="131"/>
      <c r="GBQ75" s="131"/>
      <c r="GBR75" s="131"/>
      <c r="GBS75" s="131"/>
      <c r="GBT75" s="131"/>
      <c r="GBU75" s="131"/>
      <c r="GBV75" s="131"/>
      <c r="GBW75" s="131"/>
      <c r="GBX75" s="131"/>
      <c r="GBY75" s="131"/>
      <c r="GBZ75" s="131"/>
      <c r="GCA75" s="131"/>
      <c r="GCB75" s="131"/>
      <c r="GCC75" s="131"/>
      <c r="GCD75" s="131"/>
      <c r="GCE75" s="131"/>
      <c r="GCF75" s="131"/>
      <c r="GCG75" s="131"/>
      <c r="GCH75" s="131"/>
      <c r="GCI75" s="131"/>
      <c r="GCJ75" s="131"/>
      <c r="GCK75" s="131"/>
      <c r="GCL75" s="131"/>
      <c r="GCM75" s="131"/>
      <c r="GCN75" s="131"/>
      <c r="GCO75" s="131"/>
      <c r="GCP75" s="131"/>
      <c r="GCQ75" s="131"/>
      <c r="GCR75" s="131"/>
      <c r="GCS75" s="131"/>
      <c r="GCT75" s="131"/>
      <c r="GCU75" s="131"/>
      <c r="GCV75" s="131"/>
      <c r="GCW75" s="131"/>
      <c r="GCX75" s="131"/>
      <c r="GCY75" s="131"/>
      <c r="GCZ75" s="131"/>
      <c r="GDA75" s="131"/>
      <c r="GDB75" s="131"/>
      <c r="GDC75" s="131"/>
      <c r="GDD75" s="131"/>
      <c r="GDE75" s="131"/>
      <c r="GDF75" s="131"/>
      <c r="GDG75" s="131"/>
      <c r="GDH75" s="131"/>
      <c r="GDI75" s="131"/>
      <c r="GDJ75" s="131"/>
      <c r="GDK75" s="131"/>
      <c r="GDL75" s="131"/>
      <c r="GDM75" s="131"/>
      <c r="GDN75" s="131"/>
      <c r="GDO75" s="131"/>
      <c r="GDP75" s="131"/>
      <c r="GDQ75" s="131"/>
      <c r="GDR75" s="131"/>
      <c r="GDS75" s="131"/>
      <c r="GDT75" s="131"/>
      <c r="GDU75" s="131"/>
      <c r="GDV75" s="131"/>
      <c r="GDW75" s="131"/>
      <c r="GDX75" s="131"/>
      <c r="GDY75" s="131"/>
      <c r="GDZ75" s="131"/>
      <c r="GEA75" s="131"/>
      <c r="GEB75" s="131"/>
      <c r="GEC75" s="131"/>
      <c r="GED75" s="131"/>
      <c r="GEE75" s="131"/>
      <c r="GEF75" s="131"/>
      <c r="GEG75" s="131"/>
      <c r="GEH75" s="131"/>
      <c r="GEI75" s="131"/>
      <c r="GEJ75" s="131"/>
      <c r="GEK75" s="131"/>
      <c r="GEL75" s="131"/>
      <c r="GEM75" s="131"/>
      <c r="GEN75" s="131"/>
      <c r="GEO75" s="131"/>
      <c r="GEP75" s="131"/>
      <c r="GEQ75" s="131"/>
      <c r="GER75" s="131"/>
      <c r="GES75" s="131"/>
      <c r="GET75" s="131"/>
      <c r="GEU75" s="131"/>
      <c r="GEV75" s="131"/>
      <c r="GEW75" s="131"/>
      <c r="GEX75" s="131"/>
      <c r="GEY75" s="131"/>
      <c r="GEZ75" s="131"/>
      <c r="GFA75" s="131"/>
      <c r="GFB75" s="131"/>
      <c r="GFC75" s="131"/>
      <c r="GFD75" s="131"/>
      <c r="GFE75" s="131"/>
      <c r="GFF75" s="131"/>
      <c r="GFG75" s="131"/>
      <c r="GFH75" s="131"/>
      <c r="GFI75" s="131"/>
      <c r="GFJ75" s="131"/>
      <c r="GFK75" s="131"/>
      <c r="GFL75" s="131"/>
      <c r="GFM75" s="131"/>
      <c r="GFN75" s="131"/>
      <c r="GFO75" s="131"/>
      <c r="GFP75" s="131"/>
      <c r="GFQ75" s="131"/>
      <c r="GFR75" s="131"/>
      <c r="GFS75" s="131"/>
      <c r="GFT75" s="131"/>
      <c r="GFU75" s="131"/>
      <c r="GFV75" s="131"/>
      <c r="GFW75" s="131"/>
      <c r="GFX75" s="131"/>
      <c r="GFY75" s="131"/>
      <c r="GFZ75" s="131"/>
      <c r="GGA75" s="131"/>
      <c r="GGB75" s="131"/>
      <c r="GGC75" s="131"/>
      <c r="GGD75" s="131"/>
      <c r="GGE75" s="131"/>
      <c r="GGF75" s="131"/>
      <c r="GGG75" s="131"/>
      <c r="GGH75" s="131"/>
      <c r="GGI75" s="131"/>
      <c r="GGJ75" s="131"/>
      <c r="GGK75" s="131"/>
      <c r="GGL75" s="131"/>
      <c r="GGM75" s="131"/>
      <c r="GGN75" s="131"/>
      <c r="GGO75" s="131"/>
      <c r="GGP75" s="131"/>
      <c r="GGQ75" s="131"/>
      <c r="GGR75" s="131"/>
      <c r="GGS75" s="131"/>
      <c r="GGT75" s="131"/>
      <c r="GGU75" s="131"/>
      <c r="GGV75" s="131"/>
      <c r="GGW75" s="131"/>
      <c r="GGX75" s="131"/>
      <c r="GGY75" s="131"/>
      <c r="GGZ75" s="131"/>
      <c r="GHA75" s="131"/>
      <c r="GHB75" s="131"/>
      <c r="GHC75" s="131"/>
      <c r="GHD75" s="131"/>
      <c r="GHE75" s="131"/>
      <c r="GHF75" s="131"/>
      <c r="GHG75" s="131"/>
      <c r="GHH75" s="131"/>
      <c r="GHI75" s="131"/>
      <c r="GHJ75" s="131"/>
      <c r="GHK75" s="131"/>
      <c r="GHL75" s="131"/>
      <c r="GHM75" s="131"/>
      <c r="GHN75" s="131"/>
      <c r="GHO75" s="131"/>
      <c r="GHP75" s="131"/>
      <c r="GHQ75" s="131"/>
      <c r="GHR75" s="131"/>
      <c r="GHS75" s="131"/>
      <c r="GHT75" s="131"/>
      <c r="GHU75" s="131"/>
      <c r="GHV75" s="131"/>
      <c r="GHW75" s="131"/>
      <c r="GHX75" s="131"/>
      <c r="GHY75" s="131"/>
      <c r="GHZ75" s="131"/>
      <c r="GIA75" s="131"/>
      <c r="GIB75" s="131"/>
      <c r="GIC75" s="131"/>
      <c r="GID75" s="131"/>
      <c r="GIE75" s="131"/>
      <c r="GIF75" s="131"/>
      <c r="GIG75" s="131"/>
      <c r="GIH75" s="131"/>
      <c r="GII75" s="131"/>
      <c r="GIJ75" s="131"/>
      <c r="GIK75" s="131"/>
      <c r="GIL75" s="131"/>
      <c r="GIM75" s="131"/>
      <c r="GIN75" s="131"/>
      <c r="GIO75" s="131"/>
      <c r="GIP75" s="131"/>
      <c r="GIQ75" s="131"/>
      <c r="GIR75" s="131"/>
      <c r="GIS75" s="131"/>
      <c r="GIT75" s="131"/>
      <c r="GIU75" s="131"/>
      <c r="GIV75" s="131"/>
      <c r="GIW75" s="131"/>
      <c r="GIX75" s="131"/>
      <c r="GIY75" s="131"/>
      <c r="GIZ75" s="131"/>
      <c r="GJA75" s="131"/>
      <c r="GJB75" s="131"/>
      <c r="GJC75" s="131"/>
      <c r="GJD75" s="131"/>
      <c r="GJE75" s="131"/>
      <c r="GJF75" s="131"/>
      <c r="GJG75" s="131"/>
      <c r="GJH75" s="131"/>
      <c r="GJI75" s="131"/>
      <c r="GJJ75" s="131"/>
      <c r="GJK75" s="131"/>
      <c r="GJL75" s="131"/>
      <c r="GJM75" s="131"/>
      <c r="GJN75" s="131"/>
      <c r="GJO75" s="131"/>
      <c r="GJP75" s="131"/>
      <c r="GJQ75" s="131"/>
      <c r="GJR75" s="131"/>
      <c r="GJS75" s="131"/>
      <c r="GJT75" s="131"/>
      <c r="GJU75" s="131"/>
      <c r="GJV75" s="131"/>
      <c r="GJW75" s="131"/>
      <c r="GJX75" s="131"/>
      <c r="GJY75" s="131"/>
      <c r="GJZ75" s="131"/>
      <c r="GKA75" s="131"/>
      <c r="GKB75" s="131"/>
      <c r="GKC75" s="131"/>
      <c r="GKD75" s="131"/>
      <c r="GKE75" s="131"/>
      <c r="GKF75" s="131"/>
      <c r="GKG75" s="131"/>
      <c r="GKH75" s="131"/>
      <c r="GKI75" s="131"/>
      <c r="GKJ75" s="131"/>
      <c r="GKK75" s="131"/>
      <c r="GKL75" s="131"/>
      <c r="GKM75" s="131"/>
      <c r="GKN75" s="131"/>
      <c r="GKO75" s="131"/>
      <c r="GKP75" s="131"/>
      <c r="GKQ75" s="131"/>
      <c r="GKR75" s="131"/>
      <c r="GKS75" s="131"/>
      <c r="GKT75" s="131"/>
      <c r="GKU75" s="131"/>
      <c r="GKV75" s="131"/>
      <c r="GKW75" s="131"/>
      <c r="GKX75" s="131"/>
      <c r="GKY75" s="131"/>
      <c r="GKZ75" s="131"/>
      <c r="GLA75" s="131"/>
      <c r="GLB75" s="131"/>
      <c r="GLC75" s="131"/>
      <c r="GLD75" s="131"/>
      <c r="GLE75" s="131"/>
      <c r="GLF75" s="131"/>
      <c r="GLG75" s="131"/>
      <c r="GLH75" s="131"/>
      <c r="GLI75" s="131"/>
      <c r="GLJ75" s="131"/>
      <c r="GLK75" s="131"/>
      <c r="GLL75" s="131"/>
      <c r="GLM75" s="131"/>
      <c r="GLN75" s="131"/>
      <c r="GLO75" s="131"/>
      <c r="GLP75" s="131"/>
      <c r="GLQ75" s="131"/>
      <c r="GLR75" s="131"/>
      <c r="GLS75" s="131"/>
      <c r="GLT75" s="131"/>
      <c r="GLU75" s="131"/>
      <c r="GLV75" s="131"/>
      <c r="GLW75" s="131"/>
      <c r="GLX75" s="131"/>
      <c r="GLY75" s="131"/>
      <c r="GLZ75" s="131"/>
      <c r="GMA75" s="131"/>
      <c r="GMB75" s="131"/>
      <c r="GMC75" s="131"/>
      <c r="GMD75" s="131"/>
      <c r="GME75" s="131"/>
      <c r="GMF75" s="131"/>
      <c r="GMG75" s="131"/>
      <c r="GMH75" s="131"/>
      <c r="GMI75" s="131"/>
      <c r="GMJ75" s="131"/>
      <c r="GMK75" s="131"/>
      <c r="GML75" s="131"/>
      <c r="GMM75" s="131"/>
      <c r="GMN75" s="131"/>
      <c r="GMO75" s="131"/>
      <c r="GMP75" s="131"/>
      <c r="GMQ75" s="131"/>
      <c r="GMR75" s="131"/>
      <c r="GMS75" s="131"/>
      <c r="GMT75" s="131"/>
      <c r="GMU75" s="131"/>
      <c r="GMV75" s="131"/>
      <c r="GMW75" s="131"/>
      <c r="GMX75" s="131"/>
      <c r="GMY75" s="131"/>
      <c r="GMZ75" s="131"/>
      <c r="GNA75" s="131"/>
      <c r="GNB75" s="131"/>
      <c r="GNC75" s="131"/>
      <c r="GND75" s="131"/>
      <c r="GNE75" s="131"/>
      <c r="GNF75" s="131"/>
      <c r="GNG75" s="131"/>
      <c r="GNH75" s="131"/>
      <c r="GNI75" s="131"/>
      <c r="GNJ75" s="131"/>
      <c r="GNK75" s="131"/>
      <c r="GNL75" s="131"/>
      <c r="GNM75" s="131"/>
      <c r="GNN75" s="131"/>
      <c r="GNO75" s="131"/>
      <c r="GNP75" s="131"/>
      <c r="GNQ75" s="131"/>
      <c r="GNR75" s="131"/>
      <c r="GNS75" s="131"/>
      <c r="GNT75" s="131"/>
      <c r="GNU75" s="131"/>
      <c r="GNV75" s="131"/>
      <c r="GNW75" s="131"/>
      <c r="GNX75" s="131"/>
      <c r="GNY75" s="131"/>
      <c r="GNZ75" s="131"/>
      <c r="GOA75" s="131"/>
      <c r="GOB75" s="131"/>
      <c r="GOC75" s="131"/>
      <c r="GOD75" s="131"/>
      <c r="GOE75" s="131"/>
      <c r="GOF75" s="131"/>
      <c r="GOG75" s="131"/>
      <c r="GOH75" s="131"/>
      <c r="GOI75" s="131"/>
      <c r="GOJ75" s="131"/>
      <c r="GOK75" s="131"/>
      <c r="GOL75" s="131"/>
      <c r="GOM75" s="131"/>
      <c r="GON75" s="131"/>
      <c r="GOO75" s="131"/>
      <c r="GOP75" s="131"/>
      <c r="GOQ75" s="131"/>
      <c r="GOR75" s="131"/>
      <c r="GOS75" s="131"/>
      <c r="GOT75" s="131"/>
      <c r="GOU75" s="131"/>
      <c r="GOV75" s="131"/>
      <c r="GOW75" s="131"/>
      <c r="GOX75" s="131"/>
      <c r="GOY75" s="131"/>
      <c r="GOZ75" s="131"/>
      <c r="GPA75" s="131"/>
      <c r="GPB75" s="131"/>
      <c r="GPC75" s="131"/>
      <c r="GPD75" s="131"/>
      <c r="GPE75" s="131"/>
      <c r="GPF75" s="131"/>
      <c r="GPG75" s="131"/>
      <c r="GPH75" s="131"/>
      <c r="GPI75" s="131"/>
      <c r="GPJ75" s="131"/>
      <c r="GPK75" s="131"/>
      <c r="GPL75" s="131"/>
      <c r="GPM75" s="131"/>
      <c r="GPN75" s="131"/>
      <c r="GPO75" s="131"/>
      <c r="GPP75" s="131"/>
      <c r="GPQ75" s="131"/>
      <c r="GPR75" s="131"/>
      <c r="GPS75" s="131"/>
      <c r="GPT75" s="131"/>
      <c r="GPU75" s="131"/>
      <c r="GPV75" s="131"/>
      <c r="GPW75" s="131"/>
      <c r="GPX75" s="131"/>
      <c r="GPY75" s="131"/>
      <c r="GPZ75" s="131"/>
      <c r="GQA75" s="131"/>
      <c r="GQB75" s="131"/>
      <c r="GQC75" s="131"/>
      <c r="GQD75" s="131"/>
      <c r="GQE75" s="131"/>
      <c r="GQF75" s="131"/>
      <c r="GQG75" s="131"/>
      <c r="GQH75" s="131"/>
      <c r="GQI75" s="131"/>
      <c r="GQJ75" s="131"/>
      <c r="GQK75" s="131"/>
      <c r="GQL75" s="131"/>
      <c r="GQM75" s="131"/>
      <c r="GQN75" s="131"/>
      <c r="GQO75" s="131"/>
      <c r="GQP75" s="131"/>
      <c r="GQQ75" s="131"/>
      <c r="GQR75" s="131"/>
      <c r="GQS75" s="131"/>
      <c r="GQT75" s="131"/>
      <c r="GQU75" s="131"/>
      <c r="GQV75" s="131"/>
      <c r="GQW75" s="131"/>
      <c r="GQX75" s="131"/>
      <c r="GQY75" s="131"/>
      <c r="GQZ75" s="131"/>
      <c r="GRA75" s="131"/>
      <c r="GRB75" s="131"/>
      <c r="GRC75" s="131"/>
      <c r="GRD75" s="131"/>
      <c r="GRE75" s="131"/>
      <c r="GRF75" s="131"/>
      <c r="GRG75" s="131"/>
      <c r="GRH75" s="131"/>
      <c r="GRI75" s="131"/>
      <c r="GRJ75" s="131"/>
      <c r="GRK75" s="131"/>
      <c r="GRL75" s="131"/>
      <c r="GRM75" s="131"/>
      <c r="GRN75" s="131"/>
      <c r="GRO75" s="131"/>
      <c r="GRP75" s="131"/>
      <c r="GRQ75" s="131"/>
      <c r="GRR75" s="131"/>
      <c r="GRS75" s="131"/>
      <c r="GRT75" s="131"/>
      <c r="GRU75" s="131"/>
      <c r="GRV75" s="131"/>
      <c r="GRW75" s="131"/>
      <c r="GRX75" s="131"/>
      <c r="GRY75" s="131"/>
      <c r="GRZ75" s="131"/>
      <c r="GSA75" s="131"/>
      <c r="GSB75" s="131"/>
      <c r="GSC75" s="131"/>
      <c r="GSD75" s="131"/>
      <c r="GSE75" s="131"/>
      <c r="GSF75" s="131"/>
      <c r="GSG75" s="131"/>
      <c r="GSH75" s="131"/>
      <c r="GSI75" s="131"/>
      <c r="GSJ75" s="131"/>
      <c r="GSK75" s="131"/>
      <c r="GSL75" s="131"/>
      <c r="GSM75" s="131"/>
      <c r="GSN75" s="131"/>
      <c r="GSO75" s="131"/>
      <c r="GSP75" s="131"/>
      <c r="GSQ75" s="131"/>
      <c r="GSR75" s="131"/>
      <c r="GSS75" s="131"/>
      <c r="GST75" s="131"/>
      <c r="GSU75" s="131"/>
      <c r="GSV75" s="131"/>
      <c r="GSW75" s="131"/>
      <c r="GSX75" s="131"/>
      <c r="GSY75" s="131"/>
      <c r="GSZ75" s="131"/>
      <c r="GTA75" s="131"/>
      <c r="GTB75" s="131"/>
      <c r="GTC75" s="131"/>
      <c r="GTD75" s="131"/>
      <c r="GTE75" s="131"/>
      <c r="GTF75" s="131"/>
      <c r="GTG75" s="131"/>
      <c r="GTH75" s="131"/>
      <c r="GTI75" s="131"/>
      <c r="GTJ75" s="131"/>
      <c r="GTK75" s="131"/>
      <c r="GTL75" s="131"/>
      <c r="GTM75" s="131"/>
      <c r="GTN75" s="131"/>
      <c r="GTO75" s="131"/>
      <c r="GTP75" s="131"/>
      <c r="GTQ75" s="131"/>
      <c r="GTR75" s="131"/>
      <c r="GTS75" s="131"/>
      <c r="GTT75" s="131"/>
      <c r="GTU75" s="131"/>
      <c r="GTV75" s="131"/>
      <c r="GTW75" s="131"/>
      <c r="GTX75" s="131"/>
      <c r="GTY75" s="131"/>
      <c r="GTZ75" s="131"/>
      <c r="GUA75" s="131"/>
      <c r="GUB75" s="131"/>
      <c r="GUC75" s="131"/>
      <c r="GUD75" s="131"/>
      <c r="GUE75" s="131"/>
      <c r="GUF75" s="131"/>
      <c r="GUG75" s="131"/>
      <c r="GUH75" s="131"/>
      <c r="GUI75" s="131"/>
      <c r="GUJ75" s="131"/>
      <c r="GUK75" s="131"/>
      <c r="GUL75" s="131"/>
      <c r="GUM75" s="131"/>
      <c r="GUN75" s="131"/>
      <c r="GUO75" s="131"/>
      <c r="GUP75" s="131"/>
      <c r="GUQ75" s="131"/>
      <c r="GUR75" s="131"/>
      <c r="GUS75" s="131"/>
      <c r="GUT75" s="131"/>
      <c r="GUU75" s="131"/>
      <c r="GUV75" s="131"/>
      <c r="GUW75" s="131"/>
      <c r="GUX75" s="131"/>
      <c r="GUY75" s="131"/>
      <c r="GUZ75" s="131"/>
      <c r="GVA75" s="131"/>
      <c r="GVB75" s="131"/>
      <c r="GVC75" s="131"/>
      <c r="GVD75" s="131"/>
      <c r="GVE75" s="131"/>
      <c r="GVF75" s="131"/>
      <c r="GVG75" s="131"/>
      <c r="GVH75" s="131"/>
      <c r="GVI75" s="131"/>
      <c r="GVJ75" s="131"/>
      <c r="GVK75" s="131"/>
      <c r="GVL75" s="131"/>
      <c r="GVM75" s="131"/>
      <c r="GVN75" s="131"/>
      <c r="GVO75" s="131"/>
      <c r="GVP75" s="131"/>
      <c r="GVQ75" s="131"/>
      <c r="GVR75" s="131"/>
      <c r="GVS75" s="131"/>
      <c r="GVT75" s="131"/>
      <c r="GVU75" s="131"/>
      <c r="GVV75" s="131"/>
      <c r="GVW75" s="131"/>
      <c r="GVX75" s="131"/>
      <c r="GVY75" s="131"/>
      <c r="GVZ75" s="131"/>
      <c r="GWA75" s="131"/>
      <c r="GWB75" s="131"/>
      <c r="GWC75" s="131"/>
      <c r="GWD75" s="131"/>
      <c r="GWE75" s="131"/>
      <c r="GWF75" s="131"/>
      <c r="GWG75" s="131"/>
      <c r="GWH75" s="131"/>
      <c r="GWI75" s="131"/>
      <c r="GWJ75" s="131"/>
      <c r="GWK75" s="131"/>
      <c r="GWL75" s="131"/>
      <c r="GWM75" s="131"/>
      <c r="GWN75" s="131"/>
      <c r="GWO75" s="131"/>
      <c r="GWP75" s="131"/>
      <c r="GWQ75" s="131"/>
      <c r="GWR75" s="131"/>
      <c r="GWS75" s="131"/>
      <c r="GWT75" s="131"/>
      <c r="GWU75" s="131"/>
      <c r="GWV75" s="131"/>
      <c r="GWW75" s="131"/>
      <c r="GWX75" s="131"/>
      <c r="GWY75" s="131"/>
      <c r="GWZ75" s="131"/>
      <c r="GXA75" s="131"/>
      <c r="GXB75" s="131"/>
      <c r="GXC75" s="131"/>
      <c r="GXD75" s="131"/>
      <c r="GXE75" s="131"/>
      <c r="GXF75" s="131"/>
      <c r="GXG75" s="131"/>
      <c r="GXH75" s="131"/>
      <c r="GXI75" s="131"/>
      <c r="GXJ75" s="131"/>
      <c r="GXK75" s="131"/>
      <c r="GXL75" s="131"/>
      <c r="GXM75" s="131"/>
      <c r="GXN75" s="131"/>
      <c r="GXO75" s="131"/>
      <c r="GXP75" s="131"/>
      <c r="GXQ75" s="131"/>
      <c r="GXR75" s="131"/>
      <c r="GXS75" s="131"/>
      <c r="GXT75" s="131"/>
      <c r="GXU75" s="131"/>
      <c r="GXV75" s="131"/>
      <c r="GXW75" s="131"/>
      <c r="GXX75" s="131"/>
      <c r="GXY75" s="131"/>
      <c r="GXZ75" s="131"/>
      <c r="GYA75" s="131"/>
      <c r="GYB75" s="131"/>
      <c r="GYC75" s="131"/>
      <c r="GYD75" s="131"/>
      <c r="GYE75" s="131"/>
      <c r="GYF75" s="131"/>
      <c r="GYG75" s="131"/>
      <c r="GYH75" s="131"/>
      <c r="GYI75" s="131"/>
      <c r="GYJ75" s="131"/>
      <c r="GYK75" s="131"/>
      <c r="GYL75" s="131"/>
      <c r="GYM75" s="131"/>
      <c r="GYN75" s="131"/>
      <c r="GYO75" s="131"/>
      <c r="GYP75" s="131"/>
      <c r="GYQ75" s="131"/>
      <c r="GYR75" s="131"/>
      <c r="GYS75" s="131"/>
      <c r="GYT75" s="131"/>
      <c r="GYU75" s="131"/>
      <c r="GYV75" s="131"/>
      <c r="GYW75" s="131"/>
      <c r="GYX75" s="131"/>
      <c r="GYY75" s="131"/>
      <c r="GYZ75" s="131"/>
      <c r="GZA75" s="131"/>
      <c r="GZB75" s="131"/>
      <c r="GZC75" s="131"/>
      <c r="GZD75" s="131"/>
      <c r="GZE75" s="131"/>
      <c r="GZF75" s="131"/>
      <c r="GZG75" s="131"/>
      <c r="GZH75" s="131"/>
      <c r="GZI75" s="131"/>
      <c r="GZJ75" s="131"/>
      <c r="GZK75" s="131"/>
      <c r="GZL75" s="131"/>
      <c r="GZM75" s="131"/>
      <c r="GZN75" s="131"/>
      <c r="GZO75" s="131"/>
      <c r="GZP75" s="131"/>
      <c r="GZQ75" s="131"/>
      <c r="GZR75" s="131"/>
      <c r="GZS75" s="131"/>
      <c r="GZT75" s="131"/>
      <c r="GZU75" s="131"/>
      <c r="GZV75" s="131"/>
      <c r="GZW75" s="131"/>
      <c r="GZX75" s="131"/>
      <c r="GZY75" s="131"/>
      <c r="GZZ75" s="131"/>
      <c r="HAA75" s="131"/>
      <c r="HAB75" s="131"/>
      <c r="HAC75" s="131"/>
      <c r="HAD75" s="131"/>
      <c r="HAE75" s="131"/>
      <c r="HAF75" s="131"/>
      <c r="HAG75" s="131"/>
      <c r="HAH75" s="131"/>
      <c r="HAI75" s="131"/>
      <c r="HAJ75" s="131"/>
      <c r="HAK75" s="131"/>
      <c r="HAL75" s="131"/>
      <c r="HAM75" s="131"/>
      <c r="HAN75" s="131"/>
      <c r="HAO75" s="131"/>
      <c r="HAP75" s="131"/>
      <c r="HAQ75" s="131"/>
      <c r="HAR75" s="131"/>
      <c r="HAS75" s="131"/>
      <c r="HAT75" s="131"/>
      <c r="HAU75" s="131"/>
      <c r="HAV75" s="131"/>
      <c r="HAW75" s="131"/>
      <c r="HAX75" s="131"/>
      <c r="HAY75" s="131"/>
      <c r="HAZ75" s="131"/>
      <c r="HBA75" s="131"/>
      <c r="HBB75" s="131"/>
      <c r="HBC75" s="131"/>
      <c r="HBD75" s="131"/>
      <c r="HBE75" s="131"/>
      <c r="HBF75" s="131"/>
      <c r="HBG75" s="131"/>
      <c r="HBH75" s="131"/>
      <c r="HBI75" s="131"/>
      <c r="HBJ75" s="131"/>
      <c r="HBK75" s="131"/>
      <c r="HBL75" s="131"/>
      <c r="HBM75" s="131"/>
      <c r="HBN75" s="131"/>
      <c r="HBO75" s="131"/>
      <c r="HBP75" s="131"/>
      <c r="HBQ75" s="131"/>
      <c r="HBR75" s="131"/>
      <c r="HBS75" s="131"/>
      <c r="HBT75" s="131"/>
      <c r="HBU75" s="131"/>
      <c r="HBV75" s="131"/>
      <c r="HBW75" s="131"/>
      <c r="HBX75" s="131"/>
      <c r="HBY75" s="131"/>
      <c r="HBZ75" s="131"/>
      <c r="HCA75" s="131"/>
      <c r="HCB75" s="131"/>
      <c r="HCC75" s="131"/>
      <c r="HCD75" s="131"/>
      <c r="HCE75" s="131"/>
      <c r="HCF75" s="131"/>
      <c r="HCG75" s="131"/>
      <c r="HCH75" s="131"/>
      <c r="HCI75" s="131"/>
      <c r="HCJ75" s="131"/>
      <c r="HCK75" s="131"/>
      <c r="HCL75" s="131"/>
      <c r="HCM75" s="131"/>
      <c r="HCN75" s="131"/>
      <c r="HCO75" s="131"/>
      <c r="HCP75" s="131"/>
      <c r="HCQ75" s="131"/>
      <c r="HCR75" s="131"/>
      <c r="HCS75" s="131"/>
      <c r="HCT75" s="131"/>
      <c r="HCU75" s="131"/>
      <c r="HCV75" s="131"/>
      <c r="HCW75" s="131"/>
      <c r="HCX75" s="131"/>
      <c r="HCY75" s="131"/>
      <c r="HCZ75" s="131"/>
      <c r="HDA75" s="131"/>
      <c r="HDB75" s="131"/>
      <c r="HDC75" s="131"/>
      <c r="HDD75" s="131"/>
      <c r="HDE75" s="131"/>
      <c r="HDF75" s="131"/>
      <c r="HDG75" s="131"/>
      <c r="HDH75" s="131"/>
      <c r="HDI75" s="131"/>
      <c r="HDJ75" s="131"/>
      <c r="HDK75" s="131"/>
      <c r="HDL75" s="131"/>
      <c r="HDM75" s="131"/>
      <c r="HDN75" s="131"/>
      <c r="HDO75" s="131"/>
      <c r="HDP75" s="131"/>
      <c r="HDQ75" s="131"/>
      <c r="HDR75" s="131"/>
      <c r="HDS75" s="131"/>
      <c r="HDT75" s="131"/>
      <c r="HDU75" s="131"/>
      <c r="HDV75" s="131"/>
      <c r="HDW75" s="131"/>
      <c r="HDX75" s="131"/>
      <c r="HDY75" s="131"/>
      <c r="HDZ75" s="131"/>
      <c r="HEA75" s="131"/>
      <c r="HEB75" s="131"/>
      <c r="HEC75" s="131"/>
      <c r="HED75" s="131"/>
      <c r="HEE75" s="131"/>
      <c r="HEF75" s="131"/>
      <c r="HEG75" s="131"/>
      <c r="HEH75" s="131"/>
      <c r="HEI75" s="131"/>
      <c r="HEJ75" s="131"/>
      <c r="HEK75" s="131"/>
      <c r="HEL75" s="131"/>
      <c r="HEM75" s="131"/>
      <c r="HEN75" s="131"/>
      <c r="HEO75" s="131"/>
      <c r="HEP75" s="131"/>
      <c r="HEQ75" s="131"/>
      <c r="HER75" s="131"/>
      <c r="HES75" s="131"/>
      <c r="HET75" s="131"/>
      <c r="HEU75" s="131"/>
      <c r="HEV75" s="131"/>
      <c r="HEW75" s="131"/>
      <c r="HEX75" s="131"/>
      <c r="HEY75" s="131"/>
      <c r="HEZ75" s="131"/>
      <c r="HFA75" s="131"/>
      <c r="HFB75" s="131"/>
      <c r="HFC75" s="131"/>
      <c r="HFD75" s="131"/>
      <c r="HFE75" s="131"/>
      <c r="HFF75" s="131"/>
      <c r="HFG75" s="131"/>
      <c r="HFH75" s="131"/>
      <c r="HFI75" s="131"/>
      <c r="HFJ75" s="131"/>
      <c r="HFK75" s="131"/>
      <c r="HFL75" s="131"/>
      <c r="HFM75" s="131"/>
      <c r="HFN75" s="131"/>
      <c r="HFO75" s="131"/>
      <c r="HFP75" s="131"/>
      <c r="HFQ75" s="131"/>
      <c r="HFR75" s="131"/>
      <c r="HFS75" s="131"/>
      <c r="HFT75" s="131"/>
      <c r="HFU75" s="131"/>
      <c r="HFV75" s="131"/>
      <c r="HFW75" s="131"/>
      <c r="HFX75" s="131"/>
      <c r="HFY75" s="131"/>
      <c r="HFZ75" s="131"/>
      <c r="HGA75" s="131"/>
      <c r="HGB75" s="131"/>
      <c r="HGC75" s="131"/>
      <c r="HGD75" s="131"/>
      <c r="HGE75" s="131"/>
      <c r="HGF75" s="131"/>
      <c r="HGG75" s="131"/>
      <c r="HGH75" s="131"/>
      <c r="HGI75" s="131"/>
      <c r="HGJ75" s="131"/>
      <c r="HGK75" s="131"/>
      <c r="HGL75" s="131"/>
      <c r="HGM75" s="131"/>
      <c r="HGN75" s="131"/>
      <c r="HGO75" s="131"/>
      <c r="HGP75" s="131"/>
      <c r="HGQ75" s="131"/>
      <c r="HGR75" s="131"/>
      <c r="HGS75" s="131"/>
      <c r="HGT75" s="131"/>
      <c r="HGU75" s="131"/>
      <c r="HGV75" s="131"/>
      <c r="HGW75" s="131"/>
      <c r="HGX75" s="131"/>
      <c r="HGY75" s="131"/>
      <c r="HGZ75" s="131"/>
      <c r="HHA75" s="131"/>
      <c r="HHB75" s="131"/>
      <c r="HHC75" s="131"/>
      <c r="HHD75" s="131"/>
      <c r="HHE75" s="131"/>
      <c r="HHF75" s="131"/>
      <c r="HHG75" s="131"/>
      <c r="HHH75" s="131"/>
      <c r="HHI75" s="131"/>
      <c r="HHJ75" s="131"/>
      <c r="HHK75" s="131"/>
      <c r="HHL75" s="131"/>
      <c r="HHM75" s="131"/>
      <c r="HHN75" s="131"/>
      <c r="HHO75" s="131"/>
      <c r="HHP75" s="131"/>
      <c r="HHQ75" s="131"/>
      <c r="HHR75" s="131"/>
      <c r="HHS75" s="131"/>
      <c r="HHT75" s="131"/>
      <c r="HHU75" s="131"/>
      <c r="HHV75" s="131"/>
      <c r="HHW75" s="131"/>
      <c r="HHX75" s="131"/>
      <c r="HHY75" s="131"/>
      <c r="HHZ75" s="131"/>
      <c r="HIA75" s="131"/>
      <c r="HIB75" s="131"/>
      <c r="HIC75" s="131"/>
      <c r="HID75" s="131"/>
      <c r="HIE75" s="131"/>
      <c r="HIF75" s="131"/>
      <c r="HIG75" s="131"/>
      <c r="HIH75" s="131"/>
      <c r="HII75" s="131"/>
      <c r="HIJ75" s="131"/>
      <c r="HIK75" s="131"/>
      <c r="HIL75" s="131"/>
      <c r="HIM75" s="131"/>
      <c r="HIN75" s="131"/>
      <c r="HIO75" s="131"/>
      <c r="HIP75" s="131"/>
      <c r="HIQ75" s="131"/>
      <c r="HIR75" s="131"/>
      <c r="HIS75" s="131"/>
      <c r="HIT75" s="131"/>
      <c r="HIU75" s="131"/>
      <c r="HIV75" s="131"/>
      <c r="HIW75" s="131"/>
      <c r="HIX75" s="131"/>
      <c r="HIY75" s="131"/>
      <c r="HIZ75" s="131"/>
      <c r="HJA75" s="131"/>
      <c r="HJB75" s="131"/>
      <c r="HJC75" s="131"/>
      <c r="HJD75" s="131"/>
      <c r="HJE75" s="131"/>
      <c r="HJF75" s="131"/>
      <c r="HJG75" s="131"/>
      <c r="HJH75" s="131"/>
      <c r="HJI75" s="131"/>
      <c r="HJJ75" s="131"/>
      <c r="HJK75" s="131"/>
      <c r="HJL75" s="131"/>
      <c r="HJM75" s="131"/>
      <c r="HJN75" s="131"/>
      <c r="HJO75" s="131"/>
      <c r="HJP75" s="131"/>
      <c r="HJQ75" s="131"/>
      <c r="HJR75" s="131"/>
      <c r="HJS75" s="131"/>
      <c r="HJT75" s="131"/>
      <c r="HJU75" s="131"/>
      <c r="HJV75" s="131"/>
      <c r="HJW75" s="131"/>
      <c r="HJX75" s="131"/>
      <c r="HJY75" s="131"/>
      <c r="HJZ75" s="131"/>
      <c r="HKA75" s="131"/>
      <c r="HKB75" s="131"/>
      <c r="HKC75" s="131"/>
      <c r="HKD75" s="131"/>
      <c r="HKE75" s="131"/>
      <c r="HKF75" s="131"/>
      <c r="HKG75" s="131"/>
      <c r="HKH75" s="131"/>
      <c r="HKI75" s="131"/>
      <c r="HKJ75" s="131"/>
      <c r="HKK75" s="131"/>
      <c r="HKL75" s="131"/>
      <c r="HKM75" s="131"/>
      <c r="HKN75" s="131"/>
      <c r="HKO75" s="131"/>
      <c r="HKP75" s="131"/>
      <c r="HKQ75" s="131"/>
      <c r="HKR75" s="131"/>
      <c r="HKS75" s="131"/>
      <c r="HKT75" s="131"/>
      <c r="HKU75" s="131"/>
      <c r="HKV75" s="131"/>
      <c r="HKW75" s="131"/>
      <c r="HKX75" s="131"/>
      <c r="HKY75" s="131"/>
      <c r="HKZ75" s="131"/>
      <c r="HLA75" s="131"/>
      <c r="HLB75" s="131"/>
      <c r="HLC75" s="131"/>
      <c r="HLD75" s="131"/>
      <c r="HLE75" s="131"/>
      <c r="HLF75" s="131"/>
      <c r="HLG75" s="131"/>
      <c r="HLH75" s="131"/>
      <c r="HLI75" s="131"/>
      <c r="HLJ75" s="131"/>
      <c r="HLK75" s="131"/>
      <c r="HLL75" s="131"/>
      <c r="HLM75" s="131"/>
      <c r="HLN75" s="131"/>
      <c r="HLO75" s="131"/>
      <c r="HLP75" s="131"/>
      <c r="HLQ75" s="131"/>
      <c r="HLR75" s="131"/>
      <c r="HLS75" s="131"/>
      <c r="HLT75" s="131"/>
      <c r="HLU75" s="131"/>
      <c r="HLV75" s="131"/>
      <c r="HLW75" s="131"/>
      <c r="HLX75" s="131"/>
      <c r="HLY75" s="131"/>
      <c r="HLZ75" s="131"/>
      <c r="HMA75" s="131"/>
      <c r="HMB75" s="131"/>
      <c r="HMC75" s="131"/>
      <c r="HMD75" s="131"/>
      <c r="HME75" s="131"/>
      <c r="HMF75" s="131"/>
      <c r="HMG75" s="131"/>
      <c r="HMH75" s="131"/>
      <c r="HMI75" s="131"/>
      <c r="HMJ75" s="131"/>
      <c r="HMK75" s="131"/>
      <c r="HML75" s="131"/>
      <c r="HMM75" s="131"/>
      <c r="HMN75" s="131"/>
      <c r="HMO75" s="131"/>
      <c r="HMP75" s="131"/>
      <c r="HMQ75" s="131"/>
      <c r="HMR75" s="131"/>
      <c r="HMS75" s="131"/>
      <c r="HMT75" s="131"/>
      <c r="HMU75" s="131"/>
      <c r="HMV75" s="131"/>
      <c r="HMW75" s="131"/>
      <c r="HMX75" s="131"/>
      <c r="HMY75" s="131"/>
      <c r="HMZ75" s="131"/>
      <c r="HNA75" s="131"/>
      <c r="HNB75" s="131"/>
      <c r="HNC75" s="131"/>
      <c r="HND75" s="131"/>
      <c r="HNE75" s="131"/>
      <c r="HNF75" s="131"/>
      <c r="HNG75" s="131"/>
      <c r="HNH75" s="131"/>
      <c r="HNI75" s="131"/>
      <c r="HNJ75" s="131"/>
      <c r="HNK75" s="131"/>
      <c r="HNL75" s="131"/>
      <c r="HNM75" s="131"/>
      <c r="HNN75" s="131"/>
      <c r="HNO75" s="131"/>
      <c r="HNP75" s="131"/>
      <c r="HNQ75" s="131"/>
      <c r="HNR75" s="131"/>
      <c r="HNS75" s="131"/>
      <c r="HNT75" s="131"/>
      <c r="HNU75" s="131"/>
      <c r="HNV75" s="131"/>
      <c r="HNW75" s="131"/>
      <c r="HNX75" s="131"/>
      <c r="HNY75" s="131"/>
      <c r="HNZ75" s="131"/>
      <c r="HOA75" s="131"/>
      <c r="HOB75" s="131"/>
      <c r="HOC75" s="131"/>
      <c r="HOD75" s="131"/>
      <c r="HOE75" s="131"/>
      <c r="HOF75" s="131"/>
      <c r="HOG75" s="131"/>
      <c r="HOH75" s="131"/>
      <c r="HOI75" s="131"/>
      <c r="HOJ75" s="131"/>
      <c r="HOK75" s="131"/>
      <c r="HOL75" s="131"/>
      <c r="HOM75" s="131"/>
      <c r="HON75" s="131"/>
      <c r="HOO75" s="131"/>
      <c r="HOP75" s="131"/>
      <c r="HOQ75" s="131"/>
      <c r="HOR75" s="131"/>
      <c r="HOS75" s="131"/>
      <c r="HOT75" s="131"/>
      <c r="HOU75" s="131"/>
      <c r="HOV75" s="131"/>
      <c r="HOW75" s="131"/>
      <c r="HOX75" s="131"/>
      <c r="HOY75" s="131"/>
      <c r="HOZ75" s="131"/>
      <c r="HPA75" s="131"/>
      <c r="HPB75" s="131"/>
      <c r="HPC75" s="131"/>
      <c r="HPD75" s="131"/>
      <c r="HPE75" s="131"/>
      <c r="HPF75" s="131"/>
      <c r="HPG75" s="131"/>
      <c r="HPH75" s="131"/>
      <c r="HPI75" s="131"/>
      <c r="HPJ75" s="131"/>
      <c r="HPK75" s="131"/>
      <c r="HPL75" s="131"/>
      <c r="HPM75" s="131"/>
      <c r="HPN75" s="131"/>
      <c r="HPO75" s="131"/>
      <c r="HPP75" s="131"/>
      <c r="HPQ75" s="131"/>
      <c r="HPR75" s="131"/>
      <c r="HPS75" s="131"/>
      <c r="HPT75" s="131"/>
      <c r="HPU75" s="131"/>
      <c r="HPV75" s="131"/>
      <c r="HPW75" s="131"/>
      <c r="HPX75" s="131"/>
      <c r="HPY75" s="131"/>
      <c r="HPZ75" s="131"/>
      <c r="HQA75" s="131"/>
      <c r="HQB75" s="131"/>
      <c r="HQC75" s="131"/>
      <c r="HQD75" s="131"/>
      <c r="HQE75" s="131"/>
      <c r="HQF75" s="131"/>
      <c r="HQG75" s="131"/>
      <c r="HQH75" s="131"/>
      <c r="HQI75" s="131"/>
      <c r="HQJ75" s="131"/>
      <c r="HQK75" s="131"/>
      <c r="HQL75" s="131"/>
      <c r="HQM75" s="131"/>
      <c r="HQN75" s="131"/>
      <c r="HQO75" s="131"/>
      <c r="HQP75" s="131"/>
      <c r="HQQ75" s="131"/>
      <c r="HQR75" s="131"/>
      <c r="HQS75" s="131"/>
      <c r="HQT75" s="131"/>
      <c r="HQU75" s="131"/>
      <c r="HQV75" s="131"/>
      <c r="HQW75" s="131"/>
      <c r="HQX75" s="131"/>
      <c r="HQY75" s="131"/>
      <c r="HQZ75" s="131"/>
      <c r="HRA75" s="131"/>
      <c r="HRB75" s="131"/>
      <c r="HRC75" s="131"/>
      <c r="HRD75" s="131"/>
      <c r="HRE75" s="131"/>
      <c r="HRF75" s="131"/>
      <c r="HRG75" s="131"/>
      <c r="HRH75" s="131"/>
      <c r="HRI75" s="131"/>
      <c r="HRJ75" s="131"/>
      <c r="HRK75" s="131"/>
      <c r="HRL75" s="131"/>
      <c r="HRM75" s="131"/>
      <c r="HRN75" s="131"/>
      <c r="HRO75" s="131"/>
      <c r="HRP75" s="131"/>
      <c r="HRQ75" s="131"/>
      <c r="HRR75" s="131"/>
      <c r="HRS75" s="131"/>
      <c r="HRT75" s="131"/>
      <c r="HRU75" s="131"/>
      <c r="HRV75" s="131"/>
      <c r="HRW75" s="131"/>
      <c r="HRX75" s="131"/>
      <c r="HRY75" s="131"/>
      <c r="HRZ75" s="131"/>
      <c r="HSA75" s="131"/>
      <c r="HSB75" s="131"/>
      <c r="HSC75" s="131"/>
      <c r="HSD75" s="131"/>
      <c r="HSE75" s="131"/>
      <c r="HSF75" s="131"/>
      <c r="HSG75" s="131"/>
      <c r="HSH75" s="131"/>
      <c r="HSI75" s="131"/>
      <c r="HSJ75" s="131"/>
      <c r="HSK75" s="131"/>
      <c r="HSL75" s="131"/>
      <c r="HSM75" s="131"/>
      <c r="HSN75" s="131"/>
      <c r="HSO75" s="131"/>
      <c r="HSP75" s="131"/>
      <c r="HSQ75" s="131"/>
      <c r="HSR75" s="131"/>
      <c r="HSS75" s="131"/>
      <c r="HST75" s="131"/>
      <c r="HSU75" s="131"/>
      <c r="HSV75" s="131"/>
      <c r="HSW75" s="131"/>
      <c r="HSX75" s="131"/>
      <c r="HSY75" s="131"/>
      <c r="HSZ75" s="131"/>
      <c r="HTA75" s="131"/>
      <c r="HTB75" s="131"/>
      <c r="HTC75" s="131"/>
      <c r="HTD75" s="131"/>
      <c r="HTE75" s="131"/>
      <c r="HTF75" s="131"/>
      <c r="HTG75" s="131"/>
      <c r="HTH75" s="131"/>
      <c r="HTI75" s="131"/>
      <c r="HTJ75" s="131"/>
      <c r="HTK75" s="131"/>
      <c r="HTL75" s="131"/>
      <c r="HTM75" s="131"/>
      <c r="HTN75" s="131"/>
      <c r="HTO75" s="131"/>
      <c r="HTP75" s="131"/>
      <c r="HTQ75" s="131"/>
      <c r="HTR75" s="131"/>
      <c r="HTS75" s="131"/>
      <c r="HTT75" s="131"/>
      <c r="HTU75" s="131"/>
      <c r="HTV75" s="131"/>
      <c r="HTW75" s="131"/>
      <c r="HTX75" s="131"/>
      <c r="HTY75" s="131"/>
      <c r="HTZ75" s="131"/>
      <c r="HUA75" s="131"/>
      <c r="HUB75" s="131"/>
      <c r="HUC75" s="131"/>
      <c r="HUD75" s="131"/>
      <c r="HUE75" s="131"/>
      <c r="HUF75" s="131"/>
      <c r="HUG75" s="131"/>
      <c r="HUH75" s="131"/>
      <c r="HUI75" s="131"/>
      <c r="HUJ75" s="131"/>
      <c r="HUK75" s="131"/>
      <c r="HUL75" s="131"/>
      <c r="HUM75" s="131"/>
      <c r="HUN75" s="131"/>
      <c r="HUO75" s="131"/>
      <c r="HUP75" s="131"/>
      <c r="HUQ75" s="131"/>
      <c r="HUR75" s="131"/>
      <c r="HUS75" s="131"/>
      <c r="HUT75" s="131"/>
      <c r="HUU75" s="131"/>
      <c r="HUV75" s="131"/>
      <c r="HUW75" s="131"/>
      <c r="HUX75" s="131"/>
      <c r="HUY75" s="131"/>
      <c r="HUZ75" s="131"/>
      <c r="HVA75" s="131"/>
      <c r="HVB75" s="131"/>
      <c r="HVC75" s="131"/>
      <c r="HVD75" s="131"/>
      <c r="HVE75" s="131"/>
      <c r="HVF75" s="131"/>
      <c r="HVG75" s="131"/>
      <c r="HVH75" s="131"/>
      <c r="HVI75" s="131"/>
      <c r="HVJ75" s="131"/>
      <c r="HVK75" s="131"/>
      <c r="HVL75" s="131"/>
      <c r="HVM75" s="131"/>
      <c r="HVN75" s="131"/>
      <c r="HVO75" s="131"/>
      <c r="HVP75" s="131"/>
      <c r="HVQ75" s="131"/>
      <c r="HVR75" s="131"/>
      <c r="HVS75" s="131"/>
      <c r="HVT75" s="131"/>
      <c r="HVU75" s="131"/>
      <c r="HVV75" s="131"/>
      <c r="HVW75" s="131"/>
      <c r="HVX75" s="131"/>
      <c r="HVY75" s="131"/>
      <c r="HVZ75" s="131"/>
      <c r="HWA75" s="131"/>
      <c r="HWB75" s="131"/>
      <c r="HWC75" s="131"/>
      <c r="HWD75" s="131"/>
      <c r="HWE75" s="131"/>
      <c r="HWF75" s="131"/>
      <c r="HWG75" s="131"/>
      <c r="HWH75" s="131"/>
      <c r="HWI75" s="131"/>
      <c r="HWJ75" s="131"/>
      <c r="HWK75" s="131"/>
      <c r="HWL75" s="131"/>
      <c r="HWM75" s="131"/>
      <c r="HWN75" s="131"/>
      <c r="HWO75" s="131"/>
      <c r="HWP75" s="131"/>
      <c r="HWQ75" s="131"/>
      <c r="HWR75" s="131"/>
      <c r="HWS75" s="131"/>
      <c r="HWT75" s="131"/>
      <c r="HWU75" s="131"/>
      <c r="HWV75" s="131"/>
      <c r="HWW75" s="131"/>
      <c r="HWX75" s="131"/>
      <c r="HWY75" s="131"/>
      <c r="HWZ75" s="131"/>
      <c r="HXA75" s="131"/>
      <c r="HXB75" s="131"/>
      <c r="HXC75" s="131"/>
      <c r="HXD75" s="131"/>
      <c r="HXE75" s="131"/>
      <c r="HXF75" s="131"/>
      <c r="HXG75" s="131"/>
      <c r="HXH75" s="131"/>
      <c r="HXI75" s="131"/>
      <c r="HXJ75" s="131"/>
      <c r="HXK75" s="131"/>
      <c r="HXL75" s="131"/>
      <c r="HXM75" s="131"/>
      <c r="HXN75" s="131"/>
      <c r="HXO75" s="131"/>
      <c r="HXP75" s="131"/>
      <c r="HXQ75" s="131"/>
      <c r="HXR75" s="131"/>
      <c r="HXS75" s="131"/>
      <c r="HXT75" s="131"/>
      <c r="HXU75" s="131"/>
      <c r="HXV75" s="131"/>
      <c r="HXW75" s="131"/>
      <c r="HXX75" s="131"/>
      <c r="HXY75" s="131"/>
      <c r="HXZ75" s="131"/>
      <c r="HYA75" s="131"/>
      <c r="HYB75" s="131"/>
      <c r="HYC75" s="131"/>
      <c r="HYD75" s="131"/>
      <c r="HYE75" s="131"/>
      <c r="HYF75" s="131"/>
      <c r="HYG75" s="131"/>
      <c r="HYH75" s="131"/>
      <c r="HYI75" s="131"/>
      <c r="HYJ75" s="131"/>
      <c r="HYK75" s="131"/>
      <c r="HYL75" s="131"/>
      <c r="HYM75" s="131"/>
      <c r="HYN75" s="131"/>
      <c r="HYO75" s="131"/>
      <c r="HYP75" s="131"/>
      <c r="HYQ75" s="131"/>
      <c r="HYR75" s="131"/>
      <c r="HYS75" s="131"/>
      <c r="HYT75" s="131"/>
      <c r="HYU75" s="131"/>
      <c r="HYV75" s="131"/>
      <c r="HYW75" s="131"/>
      <c r="HYX75" s="131"/>
      <c r="HYY75" s="131"/>
      <c r="HYZ75" s="131"/>
      <c r="HZA75" s="131"/>
      <c r="HZB75" s="131"/>
      <c r="HZC75" s="131"/>
      <c r="HZD75" s="131"/>
      <c r="HZE75" s="131"/>
      <c r="HZF75" s="131"/>
      <c r="HZG75" s="131"/>
      <c r="HZH75" s="131"/>
      <c r="HZI75" s="131"/>
      <c r="HZJ75" s="131"/>
      <c r="HZK75" s="131"/>
      <c r="HZL75" s="131"/>
      <c r="HZM75" s="131"/>
      <c r="HZN75" s="131"/>
      <c r="HZO75" s="131"/>
      <c r="HZP75" s="131"/>
      <c r="HZQ75" s="131"/>
      <c r="HZR75" s="131"/>
      <c r="HZS75" s="131"/>
      <c r="HZT75" s="131"/>
      <c r="HZU75" s="131"/>
      <c r="HZV75" s="131"/>
      <c r="HZW75" s="131"/>
      <c r="HZX75" s="131"/>
      <c r="HZY75" s="131"/>
      <c r="HZZ75" s="131"/>
      <c r="IAA75" s="131"/>
      <c r="IAB75" s="131"/>
      <c r="IAC75" s="131"/>
      <c r="IAD75" s="131"/>
      <c r="IAE75" s="131"/>
      <c r="IAF75" s="131"/>
      <c r="IAG75" s="131"/>
      <c r="IAH75" s="131"/>
      <c r="IAI75" s="131"/>
      <c r="IAJ75" s="131"/>
      <c r="IAK75" s="131"/>
      <c r="IAL75" s="131"/>
      <c r="IAM75" s="131"/>
      <c r="IAN75" s="131"/>
      <c r="IAO75" s="131"/>
      <c r="IAP75" s="131"/>
      <c r="IAQ75" s="131"/>
      <c r="IAR75" s="131"/>
      <c r="IAS75" s="131"/>
      <c r="IAT75" s="131"/>
      <c r="IAU75" s="131"/>
      <c r="IAV75" s="131"/>
      <c r="IAW75" s="131"/>
      <c r="IAX75" s="131"/>
      <c r="IAY75" s="131"/>
      <c r="IAZ75" s="131"/>
      <c r="IBA75" s="131"/>
      <c r="IBB75" s="131"/>
      <c r="IBC75" s="131"/>
      <c r="IBD75" s="131"/>
      <c r="IBE75" s="131"/>
      <c r="IBF75" s="131"/>
      <c r="IBG75" s="131"/>
      <c r="IBH75" s="131"/>
      <c r="IBI75" s="131"/>
      <c r="IBJ75" s="131"/>
      <c r="IBK75" s="131"/>
      <c r="IBL75" s="131"/>
      <c r="IBM75" s="131"/>
      <c r="IBN75" s="131"/>
      <c r="IBO75" s="131"/>
      <c r="IBP75" s="131"/>
      <c r="IBQ75" s="131"/>
      <c r="IBR75" s="131"/>
      <c r="IBS75" s="131"/>
      <c r="IBT75" s="131"/>
      <c r="IBU75" s="131"/>
      <c r="IBV75" s="131"/>
      <c r="IBW75" s="131"/>
      <c r="IBX75" s="131"/>
      <c r="IBY75" s="131"/>
      <c r="IBZ75" s="131"/>
      <c r="ICA75" s="131"/>
      <c r="ICB75" s="131"/>
      <c r="ICC75" s="131"/>
      <c r="ICD75" s="131"/>
      <c r="ICE75" s="131"/>
      <c r="ICF75" s="131"/>
      <c r="ICG75" s="131"/>
      <c r="ICH75" s="131"/>
      <c r="ICI75" s="131"/>
      <c r="ICJ75" s="131"/>
      <c r="ICK75" s="131"/>
      <c r="ICL75" s="131"/>
      <c r="ICM75" s="131"/>
      <c r="ICN75" s="131"/>
      <c r="ICO75" s="131"/>
      <c r="ICP75" s="131"/>
      <c r="ICQ75" s="131"/>
      <c r="ICR75" s="131"/>
      <c r="ICS75" s="131"/>
      <c r="ICT75" s="131"/>
      <c r="ICU75" s="131"/>
      <c r="ICV75" s="131"/>
      <c r="ICW75" s="131"/>
      <c r="ICX75" s="131"/>
      <c r="ICY75" s="131"/>
      <c r="ICZ75" s="131"/>
      <c r="IDA75" s="131"/>
      <c r="IDB75" s="131"/>
      <c r="IDC75" s="131"/>
      <c r="IDD75" s="131"/>
      <c r="IDE75" s="131"/>
      <c r="IDF75" s="131"/>
      <c r="IDG75" s="131"/>
      <c r="IDH75" s="131"/>
      <c r="IDI75" s="131"/>
      <c r="IDJ75" s="131"/>
      <c r="IDK75" s="131"/>
      <c r="IDL75" s="131"/>
      <c r="IDM75" s="131"/>
      <c r="IDN75" s="131"/>
      <c r="IDO75" s="131"/>
      <c r="IDP75" s="131"/>
      <c r="IDQ75" s="131"/>
      <c r="IDR75" s="131"/>
      <c r="IDS75" s="131"/>
      <c r="IDT75" s="131"/>
      <c r="IDU75" s="131"/>
      <c r="IDV75" s="131"/>
      <c r="IDW75" s="131"/>
      <c r="IDX75" s="131"/>
      <c r="IDY75" s="131"/>
      <c r="IDZ75" s="131"/>
      <c r="IEA75" s="131"/>
      <c r="IEB75" s="131"/>
      <c r="IEC75" s="131"/>
      <c r="IED75" s="131"/>
      <c r="IEE75" s="131"/>
      <c r="IEF75" s="131"/>
      <c r="IEG75" s="131"/>
      <c r="IEH75" s="131"/>
      <c r="IEI75" s="131"/>
      <c r="IEJ75" s="131"/>
      <c r="IEK75" s="131"/>
      <c r="IEL75" s="131"/>
      <c r="IEM75" s="131"/>
      <c r="IEN75" s="131"/>
      <c r="IEO75" s="131"/>
      <c r="IEP75" s="131"/>
      <c r="IEQ75" s="131"/>
      <c r="IER75" s="131"/>
      <c r="IES75" s="131"/>
      <c r="IET75" s="131"/>
      <c r="IEU75" s="131"/>
      <c r="IEV75" s="131"/>
      <c r="IEW75" s="131"/>
      <c r="IEX75" s="131"/>
      <c r="IEY75" s="131"/>
      <c r="IEZ75" s="131"/>
      <c r="IFA75" s="131"/>
      <c r="IFB75" s="131"/>
      <c r="IFC75" s="131"/>
      <c r="IFD75" s="131"/>
      <c r="IFE75" s="131"/>
      <c r="IFF75" s="131"/>
      <c r="IFG75" s="131"/>
      <c r="IFH75" s="131"/>
      <c r="IFI75" s="131"/>
      <c r="IFJ75" s="131"/>
      <c r="IFK75" s="131"/>
      <c r="IFL75" s="131"/>
      <c r="IFM75" s="131"/>
      <c r="IFN75" s="131"/>
      <c r="IFO75" s="131"/>
      <c r="IFP75" s="131"/>
      <c r="IFQ75" s="131"/>
      <c r="IFR75" s="131"/>
      <c r="IFS75" s="131"/>
      <c r="IFT75" s="131"/>
      <c r="IFU75" s="131"/>
      <c r="IFV75" s="131"/>
      <c r="IFW75" s="131"/>
      <c r="IFX75" s="131"/>
      <c r="IFY75" s="131"/>
      <c r="IFZ75" s="131"/>
      <c r="IGA75" s="131"/>
      <c r="IGB75" s="131"/>
      <c r="IGC75" s="131"/>
      <c r="IGD75" s="131"/>
      <c r="IGE75" s="131"/>
      <c r="IGF75" s="131"/>
      <c r="IGG75" s="131"/>
      <c r="IGH75" s="131"/>
      <c r="IGI75" s="131"/>
      <c r="IGJ75" s="131"/>
      <c r="IGK75" s="131"/>
      <c r="IGL75" s="131"/>
      <c r="IGM75" s="131"/>
      <c r="IGN75" s="131"/>
      <c r="IGO75" s="131"/>
      <c r="IGP75" s="131"/>
      <c r="IGQ75" s="131"/>
      <c r="IGR75" s="131"/>
      <c r="IGS75" s="131"/>
      <c r="IGT75" s="131"/>
      <c r="IGU75" s="131"/>
      <c r="IGV75" s="131"/>
      <c r="IGW75" s="131"/>
      <c r="IGX75" s="131"/>
      <c r="IGY75" s="131"/>
      <c r="IGZ75" s="131"/>
      <c r="IHA75" s="131"/>
      <c r="IHB75" s="131"/>
      <c r="IHC75" s="131"/>
      <c r="IHD75" s="131"/>
      <c r="IHE75" s="131"/>
      <c r="IHF75" s="131"/>
      <c r="IHG75" s="131"/>
      <c r="IHH75" s="131"/>
      <c r="IHI75" s="131"/>
      <c r="IHJ75" s="131"/>
      <c r="IHK75" s="131"/>
      <c r="IHL75" s="131"/>
      <c r="IHM75" s="131"/>
      <c r="IHN75" s="131"/>
      <c r="IHO75" s="131"/>
      <c r="IHP75" s="131"/>
      <c r="IHQ75" s="131"/>
      <c r="IHR75" s="131"/>
      <c r="IHS75" s="131"/>
      <c r="IHT75" s="131"/>
      <c r="IHU75" s="131"/>
      <c r="IHV75" s="131"/>
      <c r="IHW75" s="131"/>
      <c r="IHX75" s="131"/>
      <c r="IHY75" s="131"/>
      <c r="IHZ75" s="131"/>
      <c r="IIA75" s="131"/>
      <c r="IIB75" s="131"/>
      <c r="IIC75" s="131"/>
      <c r="IID75" s="131"/>
      <c r="IIE75" s="131"/>
      <c r="IIF75" s="131"/>
      <c r="IIG75" s="131"/>
      <c r="IIH75" s="131"/>
      <c r="III75" s="131"/>
      <c r="IIJ75" s="131"/>
      <c r="IIK75" s="131"/>
      <c r="IIL75" s="131"/>
      <c r="IIM75" s="131"/>
      <c r="IIN75" s="131"/>
      <c r="IIO75" s="131"/>
      <c r="IIP75" s="131"/>
      <c r="IIQ75" s="131"/>
      <c r="IIR75" s="131"/>
      <c r="IIS75" s="131"/>
      <c r="IIT75" s="131"/>
      <c r="IIU75" s="131"/>
      <c r="IIV75" s="131"/>
      <c r="IIW75" s="131"/>
      <c r="IIX75" s="131"/>
      <c r="IIY75" s="131"/>
      <c r="IIZ75" s="131"/>
      <c r="IJA75" s="131"/>
      <c r="IJB75" s="131"/>
      <c r="IJC75" s="131"/>
      <c r="IJD75" s="131"/>
      <c r="IJE75" s="131"/>
      <c r="IJF75" s="131"/>
      <c r="IJG75" s="131"/>
      <c r="IJH75" s="131"/>
      <c r="IJI75" s="131"/>
      <c r="IJJ75" s="131"/>
      <c r="IJK75" s="131"/>
      <c r="IJL75" s="131"/>
      <c r="IJM75" s="131"/>
      <c r="IJN75" s="131"/>
      <c r="IJO75" s="131"/>
      <c r="IJP75" s="131"/>
      <c r="IJQ75" s="131"/>
      <c r="IJR75" s="131"/>
      <c r="IJS75" s="131"/>
      <c r="IJT75" s="131"/>
      <c r="IJU75" s="131"/>
      <c r="IJV75" s="131"/>
      <c r="IJW75" s="131"/>
      <c r="IJX75" s="131"/>
      <c r="IJY75" s="131"/>
      <c r="IJZ75" s="131"/>
      <c r="IKA75" s="131"/>
      <c r="IKB75" s="131"/>
      <c r="IKC75" s="131"/>
      <c r="IKD75" s="131"/>
      <c r="IKE75" s="131"/>
      <c r="IKF75" s="131"/>
      <c r="IKG75" s="131"/>
      <c r="IKH75" s="131"/>
      <c r="IKI75" s="131"/>
      <c r="IKJ75" s="131"/>
      <c r="IKK75" s="131"/>
      <c r="IKL75" s="131"/>
      <c r="IKM75" s="131"/>
      <c r="IKN75" s="131"/>
      <c r="IKO75" s="131"/>
      <c r="IKP75" s="131"/>
      <c r="IKQ75" s="131"/>
      <c r="IKR75" s="131"/>
      <c r="IKS75" s="131"/>
      <c r="IKT75" s="131"/>
      <c r="IKU75" s="131"/>
      <c r="IKV75" s="131"/>
      <c r="IKW75" s="131"/>
      <c r="IKX75" s="131"/>
      <c r="IKY75" s="131"/>
      <c r="IKZ75" s="131"/>
      <c r="ILA75" s="131"/>
      <c r="ILB75" s="131"/>
      <c r="ILC75" s="131"/>
      <c r="ILD75" s="131"/>
      <c r="ILE75" s="131"/>
      <c r="ILF75" s="131"/>
      <c r="ILG75" s="131"/>
      <c r="ILH75" s="131"/>
      <c r="ILI75" s="131"/>
      <c r="ILJ75" s="131"/>
      <c r="ILK75" s="131"/>
      <c r="ILL75" s="131"/>
      <c r="ILM75" s="131"/>
      <c r="ILN75" s="131"/>
      <c r="ILO75" s="131"/>
      <c r="ILP75" s="131"/>
      <c r="ILQ75" s="131"/>
      <c r="ILR75" s="131"/>
      <c r="ILS75" s="131"/>
      <c r="ILT75" s="131"/>
      <c r="ILU75" s="131"/>
      <c r="ILV75" s="131"/>
      <c r="ILW75" s="131"/>
      <c r="ILX75" s="131"/>
      <c r="ILY75" s="131"/>
      <c r="ILZ75" s="131"/>
      <c r="IMA75" s="131"/>
      <c r="IMB75" s="131"/>
      <c r="IMC75" s="131"/>
      <c r="IMD75" s="131"/>
      <c r="IME75" s="131"/>
      <c r="IMF75" s="131"/>
      <c r="IMG75" s="131"/>
      <c r="IMH75" s="131"/>
      <c r="IMI75" s="131"/>
      <c r="IMJ75" s="131"/>
      <c r="IMK75" s="131"/>
      <c r="IML75" s="131"/>
      <c r="IMM75" s="131"/>
      <c r="IMN75" s="131"/>
      <c r="IMO75" s="131"/>
      <c r="IMP75" s="131"/>
      <c r="IMQ75" s="131"/>
      <c r="IMR75" s="131"/>
      <c r="IMS75" s="131"/>
      <c r="IMT75" s="131"/>
      <c r="IMU75" s="131"/>
      <c r="IMV75" s="131"/>
      <c r="IMW75" s="131"/>
      <c r="IMX75" s="131"/>
      <c r="IMY75" s="131"/>
      <c r="IMZ75" s="131"/>
      <c r="INA75" s="131"/>
      <c r="INB75" s="131"/>
      <c r="INC75" s="131"/>
      <c r="IND75" s="131"/>
      <c r="INE75" s="131"/>
      <c r="INF75" s="131"/>
      <c r="ING75" s="131"/>
      <c r="INH75" s="131"/>
      <c r="INI75" s="131"/>
      <c r="INJ75" s="131"/>
      <c r="INK75" s="131"/>
      <c r="INL75" s="131"/>
      <c r="INM75" s="131"/>
      <c r="INN75" s="131"/>
      <c r="INO75" s="131"/>
      <c r="INP75" s="131"/>
      <c r="INQ75" s="131"/>
      <c r="INR75" s="131"/>
      <c r="INS75" s="131"/>
      <c r="INT75" s="131"/>
      <c r="INU75" s="131"/>
      <c r="INV75" s="131"/>
      <c r="INW75" s="131"/>
      <c r="INX75" s="131"/>
      <c r="INY75" s="131"/>
      <c r="INZ75" s="131"/>
      <c r="IOA75" s="131"/>
      <c r="IOB75" s="131"/>
      <c r="IOC75" s="131"/>
      <c r="IOD75" s="131"/>
      <c r="IOE75" s="131"/>
      <c r="IOF75" s="131"/>
      <c r="IOG75" s="131"/>
      <c r="IOH75" s="131"/>
      <c r="IOI75" s="131"/>
      <c r="IOJ75" s="131"/>
      <c r="IOK75" s="131"/>
      <c r="IOL75" s="131"/>
      <c r="IOM75" s="131"/>
      <c r="ION75" s="131"/>
      <c r="IOO75" s="131"/>
      <c r="IOP75" s="131"/>
      <c r="IOQ75" s="131"/>
      <c r="IOR75" s="131"/>
      <c r="IOS75" s="131"/>
      <c r="IOT75" s="131"/>
      <c r="IOU75" s="131"/>
      <c r="IOV75" s="131"/>
      <c r="IOW75" s="131"/>
      <c r="IOX75" s="131"/>
      <c r="IOY75" s="131"/>
      <c r="IOZ75" s="131"/>
      <c r="IPA75" s="131"/>
      <c r="IPB75" s="131"/>
      <c r="IPC75" s="131"/>
      <c r="IPD75" s="131"/>
      <c r="IPE75" s="131"/>
      <c r="IPF75" s="131"/>
      <c r="IPG75" s="131"/>
      <c r="IPH75" s="131"/>
      <c r="IPI75" s="131"/>
      <c r="IPJ75" s="131"/>
      <c r="IPK75" s="131"/>
      <c r="IPL75" s="131"/>
      <c r="IPM75" s="131"/>
      <c r="IPN75" s="131"/>
      <c r="IPO75" s="131"/>
      <c r="IPP75" s="131"/>
      <c r="IPQ75" s="131"/>
      <c r="IPR75" s="131"/>
      <c r="IPS75" s="131"/>
      <c r="IPT75" s="131"/>
      <c r="IPU75" s="131"/>
      <c r="IPV75" s="131"/>
      <c r="IPW75" s="131"/>
      <c r="IPX75" s="131"/>
      <c r="IPY75" s="131"/>
      <c r="IPZ75" s="131"/>
      <c r="IQA75" s="131"/>
      <c r="IQB75" s="131"/>
      <c r="IQC75" s="131"/>
      <c r="IQD75" s="131"/>
      <c r="IQE75" s="131"/>
      <c r="IQF75" s="131"/>
      <c r="IQG75" s="131"/>
      <c r="IQH75" s="131"/>
      <c r="IQI75" s="131"/>
      <c r="IQJ75" s="131"/>
      <c r="IQK75" s="131"/>
      <c r="IQL75" s="131"/>
      <c r="IQM75" s="131"/>
      <c r="IQN75" s="131"/>
      <c r="IQO75" s="131"/>
      <c r="IQP75" s="131"/>
      <c r="IQQ75" s="131"/>
      <c r="IQR75" s="131"/>
      <c r="IQS75" s="131"/>
      <c r="IQT75" s="131"/>
      <c r="IQU75" s="131"/>
      <c r="IQV75" s="131"/>
      <c r="IQW75" s="131"/>
      <c r="IQX75" s="131"/>
      <c r="IQY75" s="131"/>
      <c r="IQZ75" s="131"/>
      <c r="IRA75" s="131"/>
      <c r="IRB75" s="131"/>
      <c r="IRC75" s="131"/>
      <c r="IRD75" s="131"/>
      <c r="IRE75" s="131"/>
      <c r="IRF75" s="131"/>
      <c r="IRG75" s="131"/>
      <c r="IRH75" s="131"/>
      <c r="IRI75" s="131"/>
      <c r="IRJ75" s="131"/>
      <c r="IRK75" s="131"/>
      <c r="IRL75" s="131"/>
      <c r="IRM75" s="131"/>
      <c r="IRN75" s="131"/>
      <c r="IRO75" s="131"/>
      <c r="IRP75" s="131"/>
      <c r="IRQ75" s="131"/>
      <c r="IRR75" s="131"/>
      <c r="IRS75" s="131"/>
      <c r="IRT75" s="131"/>
      <c r="IRU75" s="131"/>
      <c r="IRV75" s="131"/>
      <c r="IRW75" s="131"/>
      <c r="IRX75" s="131"/>
      <c r="IRY75" s="131"/>
      <c r="IRZ75" s="131"/>
      <c r="ISA75" s="131"/>
      <c r="ISB75" s="131"/>
      <c r="ISC75" s="131"/>
      <c r="ISD75" s="131"/>
      <c r="ISE75" s="131"/>
      <c r="ISF75" s="131"/>
      <c r="ISG75" s="131"/>
      <c r="ISH75" s="131"/>
      <c r="ISI75" s="131"/>
      <c r="ISJ75" s="131"/>
      <c r="ISK75" s="131"/>
      <c r="ISL75" s="131"/>
      <c r="ISM75" s="131"/>
      <c r="ISN75" s="131"/>
      <c r="ISO75" s="131"/>
      <c r="ISP75" s="131"/>
      <c r="ISQ75" s="131"/>
      <c r="ISR75" s="131"/>
      <c r="ISS75" s="131"/>
      <c r="IST75" s="131"/>
      <c r="ISU75" s="131"/>
      <c r="ISV75" s="131"/>
      <c r="ISW75" s="131"/>
      <c r="ISX75" s="131"/>
      <c r="ISY75" s="131"/>
      <c r="ISZ75" s="131"/>
      <c r="ITA75" s="131"/>
      <c r="ITB75" s="131"/>
      <c r="ITC75" s="131"/>
      <c r="ITD75" s="131"/>
      <c r="ITE75" s="131"/>
      <c r="ITF75" s="131"/>
      <c r="ITG75" s="131"/>
      <c r="ITH75" s="131"/>
      <c r="ITI75" s="131"/>
      <c r="ITJ75" s="131"/>
      <c r="ITK75" s="131"/>
      <c r="ITL75" s="131"/>
      <c r="ITM75" s="131"/>
      <c r="ITN75" s="131"/>
      <c r="ITO75" s="131"/>
      <c r="ITP75" s="131"/>
      <c r="ITQ75" s="131"/>
      <c r="ITR75" s="131"/>
      <c r="ITS75" s="131"/>
      <c r="ITT75" s="131"/>
      <c r="ITU75" s="131"/>
      <c r="ITV75" s="131"/>
      <c r="ITW75" s="131"/>
      <c r="ITX75" s="131"/>
      <c r="ITY75" s="131"/>
      <c r="ITZ75" s="131"/>
      <c r="IUA75" s="131"/>
      <c r="IUB75" s="131"/>
      <c r="IUC75" s="131"/>
      <c r="IUD75" s="131"/>
      <c r="IUE75" s="131"/>
      <c r="IUF75" s="131"/>
      <c r="IUG75" s="131"/>
      <c r="IUH75" s="131"/>
      <c r="IUI75" s="131"/>
      <c r="IUJ75" s="131"/>
      <c r="IUK75" s="131"/>
      <c r="IUL75" s="131"/>
      <c r="IUM75" s="131"/>
      <c r="IUN75" s="131"/>
      <c r="IUO75" s="131"/>
      <c r="IUP75" s="131"/>
      <c r="IUQ75" s="131"/>
      <c r="IUR75" s="131"/>
      <c r="IUS75" s="131"/>
      <c r="IUT75" s="131"/>
      <c r="IUU75" s="131"/>
      <c r="IUV75" s="131"/>
      <c r="IUW75" s="131"/>
      <c r="IUX75" s="131"/>
      <c r="IUY75" s="131"/>
      <c r="IUZ75" s="131"/>
      <c r="IVA75" s="131"/>
      <c r="IVB75" s="131"/>
      <c r="IVC75" s="131"/>
      <c r="IVD75" s="131"/>
      <c r="IVE75" s="131"/>
      <c r="IVF75" s="131"/>
      <c r="IVG75" s="131"/>
      <c r="IVH75" s="131"/>
      <c r="IVI75" s="131"/>
      <c r="IVJ75" s="131"/>
      <c r="IVK75" s="131"/>
      <c r="IVL75" s="131"/>
      <c r="IVM75" s="131"/>
      <c r="IVN75" s="131"/>
      <c r="IVO75" s="131"/>
      <c r="IVP75" s="131"/>
      <c r="IVQ75" s="131"/>
      <c r="IVR75" s="131"/>
      <c r="IVS75" s="131"/>
      <c r="IVT75" s="131"/>
      <c r="IVU75" s="131"/>
      <c r="IVV75" s="131"/>
      <c r="IVW75" s="131"/>
      <c r="IVX75" s="131"/>
      <c r="IVY75" s="131"/>
      <c r="IVZ75" s="131"/>
      <c r="IWA75" s="131"/>
      <c r="IWB75" s="131"/>
      <c r="IWC75" s="131"/>
      <c r="IWD75" s="131"/>
      <c r="IWE75" s="131"/>
      <c r="IWF75" s="131"/>
      <c r="IWG75" s="131"/>
      <c r="IWH75" s="131"/>
      <c r="IWI75" s="131"/>
      <c r="IWJ75" s="131"/>
      <c r="IWK75" s="131"/>
      <c r="IWL75" s="131"/>
      <c r="IWM75" s="131"/>
      <c r="IWN75" s="131"/>
      <c r="IWO75" s="131"/>
      <c r="IWP75" s="131"/>
      <c r="IWQ75" s="131"/>
      <c r="IWR75" s="131"/>
      <c r="IWS75" s="131"/>
      <c r="IWT75" s="131"/>
      <c r="IWU75" s="131"/>
      <c r="IWV75" s="131"/>
      <c r="IWW75" s="131"/>
      <c r="IWX75" s="131"/>
      <c r="IWY75" s="131"/>
      <c r="IWZ75" s="131"/>
      <c r="IXA75" s="131"/>
      <c r="IXB75" s="131"/>
      <c r="IXC75" s="131"/>
      <c r="IXD75" s="131"/>
      <c r="IXE75" s="131"/>
      <c r="IXF75" s="131"/>
      <c r="IXG75" s="131"/>
      <c r="IXH75" s="131"/>
      <c r="IXI75" s="131"/>
      <c r="IXJ75" s="131"/>
      <c r="IXK75" s="131"/>
      <c r="IXL75" s="131"/>
      <c r="IXM75" s="131"/>
      <c r="IXN75" s="131"/>
      <c r="IXO75" s="131"/>
      <c r="IXP75" s="131"/>
      <c r="IXQ75" s="131"/>
      <c r="IXR75" s="131"/>
      <c r="IXS75" s="131"/>
      <c r="IXT75" s="131"/>
      <c r="IXU75" s="131"/>
      <c r="IXV75" s="131"/>
      <c r="IXW75" s="131"/>
      <c r="IXX75" s="131"/>
      <c r="IXY75" s="131"/>
      <c r="IXZ75" s="131"/>
      <c r="IYA75" s="131"/>
      <c r="IYB75" s="131"/>
      <c r="IYC75" s="131"/>
      <c r="IYD75" s="131"/>
      <c r="IYE75" s="131"/>
      <c r="IYF75" s="131"/>
      <c r="IYG75" s="131"/>
      <c r="IYH75" s="131"/>
      <c r="IYI75" s="131"/>
      <c r="IYJ75" s="131"/>
      <c r="IYK75" s="131"/>
      <c r="IYL75" s="131"/>
      <c r="IYM75" s="131"/>
      <c r="IYN75" s="131"/>
      <c r="IYO75" s="131"/>
      <c r="IYP75" s="131"/>
      <c r="IYQ75" s="131"/>
      <c r="IYR75" s="131"/>
      <c r="IYS75" s="131"/>
      <c r="IYT75" s="131"/>
      <c r="IYU75" s="131"/>
      <c r="IYV75" s="131"/>
      <c r="IYW75" s="131"/>
      <c r="IYX75" s="131"/>
      <c r="IYY75" s="131"/>
      <c r="IYZ75" s="131"/>
      <c r="IZA75" s="131"/>
      <c r="IZB75" s="131"/>
      <c r="IZC75" s="131"/>
      <c r="IZD75" s="131"/>
      <c r="IZE75" s="131"/>
      <c r="IZF75" s="131"/>
      <c r="IZG75" s="131"/>
      <c r="IZH75" s="131"/>
      <c r="IZI75" s="131"/>
      <c r="IZJ75" s="131"/>
      <c r="IZK75" s="131"/>
      <c r="IZL75" s="131"/>
      <c r="IZM75" s="131"/>
      <c r="IZN75" s="131"/>
      <c r="IZO75" s="131"/>
      <c r="IZP75" s="131"/>
      <c r="IZQ75" s="131"/>
      <c r="IZR75" s="131"/>
      <c r="IZS75" s="131"/>
      <c r="IZT75" s="131"/>
      <c r="IZU75" s="131"/>
      <c r="IZV75" s="131"/>
      <c r="IZW75" s="131"/>
      <c r="IZX75" s="131"/>
      <c r="IZY75" s="131"/>
      <c r="IZZ75" s="131"/>
      <c r="JAA75" s="131"/>
      <c r="JAB75" s="131"/>
      <c r="JAC75" s="131"/>
      <c r="JAD75" s="131"/>
      <c r="JAE75" s="131"/>
      <c r="JAF75" s="131"/>
      <c r="JAG75" s="131"/>
      <c r="JAH75" s="131"/>
      <c r="JAI75" s="131"/>
      <c r="JAJ75" s="131"/>
      <c r="JAK75" s="131"/>
      <c r="JAL75" s="131"/>
      <c r="JAM75" s="131"/>
      <c r="JAN75" s="131"/>
      <c r="JAO75" s="131"/>
      <c r="JAP75" s="131"/>
      <c r="JAQ75" s="131"/>
      <c r="JAR75" s="131"/>
      <c r="JAS75" s="131"/>
      <c r="JAT75" s="131"/>
      <c r="JAU75" s="131"/>
      <c r="JAV75" s="131"/>
      <c r="JAW75" s="131"/>
      <c r="JAX75" s="131"/>
      <c r="JAY75" s="131"/>
      <c r="JAZ75" s="131"/>
      <c r="JBA75" s="131"/>
      <c r="JBB75" s="131"/>
      <c r="JBC75" s="131"/>
      <c r="JBD75" s="131"/>
      <c r="JBE75" s="131"/>
      <c r="JBF75" s="131"/>
      <c r="JBG75" s="131"/>
      <c r="JBH75" s="131"/>
      <c r="JBI75" s="131"/>
      <c r="JBJ75" s="131"/>
      <c r="JBK75" s="131"/>
      <c r="JBL75" s="131"/>
      <c r="JBM75" s="131"/>
      <c r="JBN75" s="131"/>
      <c r="JBO75" s="131"/>
      <c r="JBP75" s="131"/>
      <c r="JBQ75" s="131"/>
      <c r="JBR75" s="131"/>
      <c r="JBS75" s="131"/>
      <c r="JBT75" s="131"/>
      <c r="JBU75" s="131"/>
      <c r="JBV75" s="131"/>
      <c r="JBW75" s="131"/>
      <c r="JBX75" s="131"/>
      <c r="JBY75" s="131"/>
      <c r="JBZ75" s="131"/>
      <c r="JCA75" s="131"/>
      <c r="JCB75" s="131"/>
      <c r="JCC75" s="131"/>
      <c r="JCD75" s="131"/>
      <c r="JCE75" s="131"/>
      <c r="JCF75" s="131"/>
      <c r="JCG75" s="131"/>
      <c r="JCH75" s="131"/>
      <c r="JCI75" s="131"/>
      <c r="JCJ75" s="131"/>
      <c r="JCK75" s="131"/>
      <c r="JCL75" s="131"/>
      <c r="JCM75" s="131"/>
      <c r="JCN75" s="131"/>
      <c r="JCO75" s="131"/>
      <c r="JCP75" s="131"/>
      <c r="JCQ75" s="131"/>
      <c r="JCR75" s="131"/>
      <c r="JCS75" s="131"/>
      <c r="JCT75" s="131"/>
      <c r="JCU75" s="131"/>
      <c r="JCV75" s="131"/>
      <c r="JCW75" s="131"/>
      <c r="JCX75" s="131"/>
      <c r="JCY75" s="131"/>
      <c r="JCZ75" s="131"/>
      <c r="JDA75" s="131"/>
      <c r="JDB75" s="131"/>
      <c r="JDC75" s="131"/>
      <c r="JDD75" s="131"/>
      <c r="JDE75" s="131"/>
      <c r="JDF75" s="131"/>
      <c r="JDG75" s="131"/>
      <c r="JDH75" s="131"/>
      <c r="JDI75" s="131"/>
      <c r="JDJ75" s="131"/>
      <c r="JDK75" s="131"/>
      <c r="JDL75" s="131"/>
      <c r="JDM75" s="131"/>
      <c r="JDN75" s="131"/>
      <c r="JDO75" s="131"/>
      <c r="JDP75" s="131"/>
      <c r="JDQ75" s="131"/>
      <c r="JDR75" s="131"/>
      <c r="JDS75" s="131"/>
      <c r="JDT75" s="131"/>
      <c r="JDU75" s="131"/>
      <c r="JDV75" s="131"/>
      <c r="JDW75" s="131"/>
      <c r="JDX75" s="131"/>
      <c r="JDY75" s="131"/>
      <c r="JDZ75" s="131"/>
      <c r="JEA75" s="131"/>
      <c r="JEB75" s="131"/>
      <c r="JEC75" s="131"/>
      <c r="JED75" s="131"/>
      <c r="JEE75" s="131"/>
      <c r="JEF75" s="131"/>
      <c r="JEG75" s="131"/>
      <c r="JEH75" s="131"/>
      <c r="JEI75" s="131"/>
      <c r="JEJ75" s="131"/>
      <c r="JEK75" s="131"/>
      <c r="JEL75" s="131"/>
      <c r="JEM75" s="131"/>
      <c r="JEN75" s="131"/>
      <c r="JEO75" s="131"/>
      <c r="JEP75" s="131"/>
      <c r="JEQ75" s="131"/>
      <c r="JER75" s="131"/>
      <c r="JES75" s="131"/>
      <c r="JET75" s="131"/>
      <c r="JEU75" s="131"/>
      <c r="JEV75" s="131"/>
      <c r="JEW75" s="131"/>
      <c r="JEX75" s="131"/>
      <c r="JEY75" s="131"/>
      <c r="JEZ75" s="131"/>
      <c r="JFA75" s="131"/>
      <c r="JFB75" s="131"/>
      <c r="JFC75" s="131"/>
      <c r="JFD75" s="131"/>
      <c r="JFE75" s="131"/>
      <c r="JFF75" s="131"/>
      <c r="JFG75" s="131"/>
      <c r="JFH75" s="131"/>
      <c r="JFI75" s="131"/>
      <c r="JFJ75" s="131"/>
      <c r="JFK75" s="131"/>
      <c r="JFL75" s="131"/>
      <c r="JFM75" s="131"/>
      <c r="JFN75" s="131"/>
      <c r="JFO75" s="131"/>
      <c r="JFP75" s="131"/>
      <c r="JFQ75" s="131"/>
      <c r="JFR75" s="131"/>
      <c r="JFS75" s="131"/>
      <c r="JFT75" s="131"/>
      <c r="JFU75" s="131"/>
      <c r="JFV75" s="131"/>
      <c r="JFW75" s="131"/>
      <c r="JFX75" s="131"/>
      <c r="JFY75" s="131"/>
      <c r="JFZ75" s="131"/>
      <c r="JGA75" s="131"/>
      <c r="JGB75" s="131"/>
      <c r="JGC75" s="131"/>
      <c r="JGD75" s="131"/>
      <c r="JGE75" s="131"/>
      <c r="JGF75" s="131"/>
      <c r="JGG75" s="131"/>
      <c r="JGH75" s="131"/>
      <c r="JGI75" s="131"/>
      <c r="JGJ75" s="131"/>
      <c r="JGK75" s="131"/>
      <c r="JGL75" s="131"/>
      <c r="JGM75" s="131"/>
      <c r="JGN75" s="131"/>
      <c r="JGO75" s="131"/>
      <c r="JGP75" s="131"/>
      <c r="JGQ75" s="131"/>
      <c r="JGR75" s="131"/>
      <c r="JGS75" s="131"/>
      <c r="JGT75" s="131"/>
      <c r="JGU75" s="131"/>
      <c r="JGV75" s="131"/>
      <c r="JGW75" s="131"/>
      <c r="JGX75" s="131"/>
      <c r="JGY75" s="131"/>
      <c r="JGZ75" s="131"/>
      <c r="JHA75" s="131"/>
      <c r="JHB75" s="131"/>
      <c r="JHC75" s="131"/>
      <c r="JHD75" s="131"/>
      <c r="JHE75" s="131"/>
      <c r="JHF75" s="131"/>
      <c r="JHG75" s="131"/>
      <c r="JHH75" s="131"/>
      <c r="JHI75" s="131"/>
      <c r="JHJ75" s="131"/>
      <c r="JHK75" s="131"/>
      <c r="JHL75" s="131"/>
      <c r="JHM75" s="131"/>
      <c r="JHN75" s="131"/>
      <c r="JHO75" s="131"/>
      <c r="JHP75" s="131"/>
      <c r="JHQ75" s="131"/>
      <c r="JHR75" s="131"/>
      <c r="JHS75" s="131"/>
      <c r="JHT75" s="131"/>
      <c r="JHU75" s="131"/>
      <c r="JHV75" s="131"/>
      <c r="JHW75" s="131"/>
      <c r="JHX75" s="131"/>
      <c r="JHY75" s="131"/>
      <c r="JHZ75" s="131"/>
      <c r="JIA75" s="131"/>
      <c r="JIB75" s="131"/>
      <c r="JIC75" s="131"/>
      <c r="JID75" s="131"/>
      <c r="JIE75" s="131"/>
      <c r="JIF75" s="131"/>
      <c r="JIG75" s="131"/>
      <c r="JIH75" s="131"/>
      <c r="JII75" s="131"/>
      <c r="JIJ75" s="131"/>
      <c r="JIK75" s="131"/>
      <c r="JIL75" s="131"/>
      <c r="JIM75" s="131"/>
      <c r="JIN75" s="131"/>
      <c r="JIO75" s="131"/>
      <c r="JIP75" s="131"/>
      <c r="JIQ75" s="131"/>
      <c r="JIR75" s="131"/>
      <c r="JIS75" s="131"/>
      <c r="JIT75" s="131"/>
      <c r="JIU75" s="131"/>
      <c r="JIV75" s="131"/>
      <c r="JIW75" s="131"/>
      <c r="JIX75" s="131"/>
      <c r="JIY75" s="131"/>
      <c r="JIZ75" s="131"/>
      <c r="JJA75" s="131"/>
      <c r="JJB75" s="131"/>
      <c r="JJC75" s="131"/>
      <c r="JJD75" s="131"/>
      <c r="JJE75" s="131"/>
      <c r="JJF75" s="131"/>
      <c r="JJG75" s="131"/>
      <c r="JJH75" s="131"/>
      <c r="JJI75" s="131"/>
      <c r="JJJ75" s="131"/>
      <c r="JJK75" s="131"/>
      <c r="JJL75" s="131"/>
      <c r="JJM75" s="131"/>
      <c r="JJN75" s="131"/>
      <c r="JJO75" s="131"/>
      <c r="JJP75" s="131"/>
      <c r="JJQ75" s="131"/>
      <c r="JJR75" s="131"/>
      <c r="JJS75" s="131"/>
      <c r="JJT75" s="131"/>
      <c r="JJU75" s="131"/>
      <c r="JJV75" s="131"/>
      <c r="JJW75" s="131"/>
      <c r="JJX75" s="131"/>
      <c r="JJY75" s="131"/>
      <c r="JJZ75" s="131"/>
      <c r="JKA75" s="131"/>
      <c r="JKB75" s="131"/>
      <c r="JKC75" s="131"/>
      <c r="JKD75" s="131"/>
      <c r="JKE75" s="131"/>
      <c r="JKF75" s="131"/>
      <c r="JKG75" s="131"/>
      <c r="JKH75" s="131"/>
      <c r="JKI75" s="131"/>
      <c r="JKJ75" s="131"/>
      <c r="JKK75" s="131"/>
      <c r="JKL75" s="131"/>
      <c r="JKM75" s="131"/>
      <c r="JKN75" s="131"/>
      <c r="JKO75" s="131"/>
      <c r="JKP75" s="131"/>
      <c r="JKQ75" s="131"/>
      <c r="JKR75" s="131"/>
      <c r="JKS75" s="131"/>
      <c r="JKT75" s="131"/>
      <c r="JKU75" s="131"/>
      <c r="JKV75" s="131"/>
      <c r="JKW75" s="131"/>
      <c r="JKX75" s="131"/>
      <c r="JKY75" s="131"/>
      <c r="JKZ75" s="131"/>
      <c r="JLA75" s="131"/>
      <c r="JLB75" s="131"/>
      <c r="JLC75" s="131"/>
      <c r="JLD75" s="131"/>
      <c r="JLE75" s="131"/>
      <c r="JLF75" s="131"/>
      <c r="JLG75" s="131"/>
      <c r="JLH75" s="131"/>
      <c r="JLI75" s="131"/>
      <c r="JLJ75" s="131"/>
      <c r="JLK75" s="131"/>
      <c r="JLL75" s="131"/>
      <c r="JLM75" s="131"/>
      <c r="JLN75" s="131"/>
      <c r="JLO75" s="131"/>
      <c r="JLP75" s="131"/>
      <c r="JLQ75" s="131"/>
      <c r="JLR75" s="131"/>
      <c r="JLS75" s="131"/>
      <c r="JLT75" s="131"/>
      <c r="JLU75" s="131"/>
      <c r="JLV75" s="131"/>
      <c r="JLW75" s="131"/>
      <c r="JLX75" s="131"/>
      <c r="JLY75" s="131"/>
      <c r="JLZ75" s="131"/>
      <c r="JMA75" s="131"/>
      <c r="JMB75" s="131"/>
      <c r="JMC75" s="131"/>
      <c r="JMD75" s="131"/>
      <c r="JME75" s="131"/>
      <c r="JMF75" s="131"/>
      <c r="JMG75" s="131"/>
      <c r="JMH75" s="131"/>
      <c r="JMI75" s="131"/>
      <c r="JMJ75" s="131"/>
      <c r="JMK75" s="131"/>
      <c r="JML75" s="131"/>
      <c r="JMM75" s="131"/>
      <c r="JMN75" s="131"/>
      <c r="JMO75" s="131"/>
      <c r="JMP75" s="131"/>
      <c r="JMQ75" s="131"/>
      <c r="JMR75" s="131"/>
      <c r="JMS75" s="131"/>
      <c r="JMT75" s="131"/>
      <c r="JMU75" s="131"/>
      <c r="JMV75" s="131"/>
      <c r="JMW75" s="131"/>
      <c r="JMX75" s="131"/>
      <c r="JMY75" s="131"/>
      <c r="JMZ75" s="131"/>
      <c r="JNA75" s="131"/>
      <c r="JNB75" s="131"/>
      <c r="JNC75" s="131"/>
      <c r="JND75" s="131"/>
      <c r="JNE75" s="131"/>
      <c r="JNF75" s="131"/>
      <c r="JNG75" s="131"/>
      <c r="JNH75" s="131"/>
      <c r="JNI75" s="131"/>
      <c r="JNJ75" s="131"/>
      <c r="JNK75" s="131"/>
      <c r="JNL75" s="131"/>
      <c r="JNM75" s="131"/>
      <c r="JNN75" s="131"/>
      <c r="JNO75" s="131"/>
      <c r="JNP75" s="131"/>
      <c r="JNQ75" s="131"/>
      <c r="JNR75" s="131"/>
      <c r="JNS75" s="131"/>
      <c r="JNT75" s="131"/>
      <c r="JNU75" s="131"/>
      <c r="JNV75" s="131"/>
      <c r="JNW75" s="131"/>
      <c r="JNX75" s="131"/>
      <c r="JNY75" s="131"/>
      <c r="JNZ75" s="131"/>
      <c r="JOA75" s="131"/>
      <c r="JOB75" s="131"/>
      <c r="JOC75" s="131"/>
      <c r="JOD75" s="131"/>
      <c r="JOE75" s="131"/>
      <c r="JOF75" s="131"/>
      <c r="JOG75" s="131"/>
      <c r="JOH75" s="131"/>
      <c r="JOI75" s="131"/>
      <c r="JOJ75" s="131"/>
      <c r="JOK75" s="131"/>
      <c r="JOL75" s="131"/>
      <c r="JOM75" s="131"/>
      <c r="JON75" s="131"/>
      <c r="JOO75" s="131"/>
      <c r="JOP75" s="131"/>
      <c r="JOQ75" s="131"/>
      <c r="JOR75" s="131"/>
      <c r="JOS75" s="131"/>
      <c r="JOT75" s="131"/>
      <c r="JOU75" s="131"/>
      <c r="JOV75" s="131"/>
      <c r="JOW75" s="131"/>
      <c r="JOX75" s="131"/>
      <c r="JOY75" s="131"/>
      <c r="JOZ75" s="131"/>
      <c r="JPA75" s="131"/>
      <c r="JPB75" s="131"/>
      <c r="JPC75" s="131"/>
      <c r="JPD75" s="131"/>
      <c r="JPE75" s="131"/>
      <c r="JPF75" s="131"/>
      <c r="JPG75" s="131"/>
      <c r="JPH75" s="131"/>
      <c r="JPI75" s="131"/>
      <c r="JPJ75" s="131"/>
      <c r="JPK75" s="131"/>
      <c r="JPL75" s="131"/>
      <c r="JPM75" s="131"/>
      <c r="JPN75" s="131"/>
      <c r="JPO75" s="131"/>
      <c r="JPP75" s="131"/>
      <c r="JPQ75" s="131"/>
      <c r="JPR75" s="131"/>
      <c r="JPS75" s="131"/>
      <c r="JPT75" s="131"/>
      <c r="JPU75" s="131"/>
      <c r="JPV75" s="131"/>
      <c r="JPW75" s="131"/>
      <c r="JPX75" s="131"/>
      <c r="JPY75" s="131"/>
      <c r="JPZ75" s="131"/>
      <c r="JQA75" s="131"/>
      <c r="JQB75" s="131"/>
      <c r="JQC75" s="131"/>
      <c r="JQD75" s="131"/>
      <c r="JQE75" s="131"/>
      <c r="JQF75" s="131"/>
      <c r="JQG75" s="131"/>
      <c r="JQH75" s="131"/>
      <c r="JQI75" s="131"/>
      <c r="JQJ75" s="131"/>
      <c r="JQK75" s="131"/>
      <c r="JQL75" s="131"/>
      <c r="JQM75" s="131"/>
      <c r="JQN75" s="131"/>
      <c r="JQO75" s="131"/>
      <c r="JQP75" s="131"/>
      <c r="JQQ75" s="131"/>
      <c r="JQR75" s="131"/>
      <c r="JQS75" s="131"/>
      <c r="JQT75" s="131"/>
      <c r="JQU75" s="131"/>
      <c r="JQV75" s="131"/>
      <c r="JQW75" s="131"/>
      <c r="JQX75" s="131"/>
      <c r="JQY75" s="131"/>
      <c r="JQZ75" s="131"/>
      <c r="JRA75" s="131"/>
      <c r="JRB75" s="131"/>
      <c r="JRC75" s="131"/>
      <c r="JRD75" s="131"/>
      <c r="JRE75" s="131"/>
      <c r="JRF75" s="131"/>
      <c r="JRG75" s="131"/>
      <c r="JRH75" s="131"/>
      <c r="JRI75" s="131"/>
      <c r="JRJ75" s="131"/>
      <c r="JRK75" s="131"/>
      <c r="JRL75" s="131"/>
      <c r="JRM75" s="131"/>
      <c r="JRN75" s="131"/>
      <c r="JRO75" s="131"/>
      <c r="JRP75" s="131"/>
      <c r="JRQ75" s="131"/>
      <c r="JRR75" s="131"/>
      <c r="JRS75" s="131"/>
      <c r="JRT75" s="131"/>
      <c r="JRU75" s="131"/>
      <c r="JRV75" s="131"/>
      <c r="JRW75" s="131"/>
      <c r="JRX75" s="131"/>
      <c r="JRY75" s="131"/>
      <c r="JRZ75" s="131"/>
      <c r="JSA75" s="131"/>
      <c r="JSB75" s="131"/>
      <c r="JSC75" s="131"/>
      <c r="JSD75" s="131"/>
      <c r="JSE75" s="131"/>
      <c r="JSF75" s="131"/>
      <c r="JSG75" s="131"/>
      <c r="JSH75" s="131"/>
      <c r="JSI75" s="131"/>
      <c r="JSJ75" s="131"/>
      <c r="JSK75" s="131"/>
      <c r="JSL75" s="131"/>
      <c r="JSM75" s="131"/>
      <c r="JSN75" s="131"/>
      <c r="JSO75" s="131"/>
      <c r="JSP75" s="131"/>
      <c r="JSQ75" s="131"/>
      <c r="JSR75" s="131"/>
      <c r="JSS75" s="131"/>
      <c r="JST75" s="131"/>
      <c r="JSU75" s="131"/>
      <c r="JSV75" s="131"/>
      <c r="JSW75" s="131"/>
      <c r="JSX75" s="131"/>
      <c r="JSY75" s="131"/>
      <c r="JSZ75" s="131"/>
      <c r="JTA75" s="131"/>
      <c r="JTB75" s="131"/>
      <c r="JTC75" s="131"/>
      <c r="JTD75" s="131"/>
      <c r="JTE75" s="131"/>
      <c r="JTF75" s="131"/>
      <c r="JTG75" s="131"/>
      <c r="JTH75" s="131"/>
      <c r="JTI75" s="131"/>
      <c r="JTJ75" s="131"/>
      <c r="JTK75" s="131"/>
      <c r="JTL75" s="131"/>
      <c r="JTM75" s="131"/>
      <c r="JTN75" s="131"/>
      <c r="JTO75" s="131"/>
      <c r="JTP75" s="131"/>
      <c r="JTQ75" s="131"/>
      <c r="JTR75" s="131"/>
      <c r="JTS75" s="131"/>
      <c r="JTT75" s="131"/>
      <c r="JTU75" s="131"/>
      <c r="JTV75" s="131"/>
      <c r="JTW75" s="131"/>
      <c r="JTX75" s="131"/>
      <c r="JTY75" s="131"/>
      <c r="JTZ75" s="131"/>
      <c r="JUA75" s="131"/>
      <c r="JUB75" s="131"/>
      <c r="JUC75" s="131"/>
      <c r="JUD75" s="131"/>
      <c r="JUE75" s="131"/>
      <c r="JUF75" s="131"/>
      <c r="JUG75" s="131"/>
      <c r="JUH75" s="131"/>
      <c r="JUI75" s="131"/>
      <c r="JUJ75" s="131"/>
      <c r="JUK75" s="131"/>
      <c r="JUL75" s="131"/>
      <c r="JUM75" s="131"/>
      <c r="JUN75" s="131"/>
      <c r="JUO75" s="131"/>
      <c r="JUP75" s="131"/>
      <c r="JUQ75" s="131"/>
      <c r="JUR75" s="131"/>
      <c r="JUS75" s="131"/>
      <c r="JUT75" s="131"/>
      <c r="JUU75" s="131"/>
      <c r="JUV75" s="131"/>
      <c r="JUW75" s="131"/>
      <c r="JUX75" s="131"/>
      <c r="JUY75" s="131"/>
      <c r="JUZ75" s="131"/>
      <c r="JVA75" s="131"/>
      <c r="JVB75" s="131"/>
      <c r="JVC75" s="131"/>
      <c r="JVD75" s="131"/>
      <c r="JVE75" s="131"/>
      <c r="JVF75" s="131"/>
      <c r="JVG75" s="131"/>
      <c r="JVH75" s="131"/>
      <c r="JVI75" s="131"/>
      <c r="JVJ75" s="131"/>
      <c r="JVK75" s="131"/>
      <c r="JVL75" s="131"/>
      <c r="JVM75" s="131"/>
      <c r="JVN75" s="131"/>
      <c r="JVO75" s="131"/>
      <c r="JVP75" s="131"/>
      <c r="JVQ75" s="131"/>
      <c r="JVR75" s="131"/>
      <c r="JVS75" s="131"/>
      <c r="JVT75" s="131"/>
      <c r="JVU75" s="131"/>
      <c r="JVV75" s="131"/>
      <c r="JVW75" s="131"/>
      <c r="JVX75" s="131"/>
      <c r="JVY75" s="131"/>
      <c r="JVZ75" s="131"/>
      <c r="JWA75" s="131"/>
      <c r="JWB75" s="131"/>
      <c r="JWC75" s="131"/>
      <c r="JWD75" s="131"/>
      <c r="JWE75" s="131"/>
      <c r="JWF75" s="131"/>
      <c r="JWG75" s="131"/>
      <c r="JWH75" s="131"/>
      <c r="JWI75" s="131"/>
      <c r="JWJ75" s="131"/>
      <c r="JWK75" s="131"/>
      <c r="JWL75" s="131"/>
      <c r="JWM75" s="131"/>
      <c r="JWN75" s="131"/>
      <c r="JWO75" s="131"/>
      <c r="JWP75" s="131"/>
      <c r="JWQ75" s="131"/>
      <c r="JWR75" s="131"/>
      <c r="JWS75" s="131"/>
      <c r="JWT75" s="131"/>
      <c r="JWU75" s="131"/>
      <c r="JWV75" s="131"/>
      <c r="JWW75" s="131"/>
      <c r="JWX75" s="131"/>
      <c r="JWY75" s="131"/>
      <c r="JWZ75" s="131"/>
      <c r="JXA75" s="131"/>
      <c r="JXB75" s="131"/>
      <c r="JXC75" s="131"/>
      <c r="JXD75" s="131"/>
      <c r="JXE75" s="131"/>
      <c r="JXF75" s="131"/>
      <c r="JXG75" s="131"/>
      <c r="JXH75" s="131"/>
      <c r="JXI75" s="131"/>
      <c r="JXJ75" s="131"/>
      <c r="JXK75" s="131"/>
      <c r="JXL75" s="131"/>
      <c r="JXM75" s="131"/>
      <c r="JXN75" s="131"/>
      <c r="JXO75" s="131"/>
      <c r="JXP75" s="131"/>
      <c r="JXQ75" s="131"/>
      <c r="JXR75" s="131"/>
      <c r="JXS75" s="131"/>
      <c r="JXT75" s="131"/>
      <c r="JXU75" s="131"/>
      <c r="JXV75" s="131"/>
      <c r="JXW75" s="131"/>
      <c r="JXX75" s="131"/>
      <c r="JXY75" s="131"/>
      <c r="JXZ75" s="131"/>
      <c r="JYA75" s="131"/>
      <c r="JYB75" s="131"/>
      <c r="JYC75" s="131"/>
      <c r="JYD75" s="131"/>
      <c r="JYE75" s="131"/>
      <c r="JYF75" s="131"/>
      <c r="JYG75" s="131"/>
      <c r="JYH75" s="131"/>
      <c r="JYI75" s="131"/>
      <c r="JYJ75" s="131"/>
      <c r="JYK75" s="131"/>
      <c r="JYL75" s="131"/>
      <c r="JYM75" s="131"/>
      <c r="JYN75" s="131"/>
      <c r="JYO75" s="131"/>
      <c r="JYP75" s="131"/>
      <c r="JYQ75" s="131"/>
      <c r="JYR75" s="131"/>
      <c r="JYS75" s="131"/>
      <c r="JYT75" s="131"/>
      <c r="JYU75" s="131"/>
      <c r="JYV75" s="131"/>
      <c r="JYW75" s="131"/>
      <c r="JYX75" s="131"/>
      <c r="JYY75" s="131"/>
      <c r="JYZ75" s="131"/>
      <c r="JZA75" s="131"/>
      <c r="JZB75" s="131"/>
      <c r="JZC75" s="131"/>
      <c r="JZD75" s="131"/>
      <c r="JZE75" s="131"/>
      <c r="JZF75" s="131"/>
      <c r="JZG75" s="131"/>
      <c r="JZH75" s="131"/>
      <c r="JZI75" s="131"/>
      <c r="JZJ75" s="131"/>
      <c r="JZK75" s="131"/>
      <c r="JZL75" s="131"/>
      <c r="JZM75" s="131"/>
      <c r="JZN75" s="131"/>
      <c r="JZO75" s="131"/>
      <c r="JZP75" s="131"/>
      <c r="JZQ75" s="131"/>
      <c r="JZR75" s="131"/>
      <c r="JZS75" s="131"/>
      <c r="JZT75" s="131"/>
      <c r="JZU75" s="131"/>
      <c r="JZV75" s="131"/>
      <c r="JZW75" s="131"/>
      <c r="JZX75" s="131"/>
      <c r="JZY75" s="131"/>
      <c r="JZZ75" s="131"/>
      <c r="KAA75" s="131"/>
      <c r="KAB75" s="131"/>
      <c r="KAC75" s="131"/>
      <c r="KAD75" s="131"/>
      <c r="KAE75" s="131"/>
      <c r="KAF75" s="131"/>
      <c r="KAG75" s="131"/>
      <c r="KAH75" s="131"/>
      <c r="KAI75" s="131"/>
      <c r="KAJ75" s="131"/>
      <c r="KAK75" s="131"/>
      <c r="KAL75" s="131"/>
      <c r="KAM75" s="131"/>
      <c r="KAN75" s="131"/>
      <c r="KAO75" s="131"/>
      <c r="KAP75" s="131"/>
      <c r="KAQ75" s="131"/>
      <c r="KAR75" s="131"/>
      <c r="KAS75" s="131"/>
      <c r="KAT75" s="131"/>
      <c r="KAU75" s="131"/>
      <c r="KAV75" s="131"/>
      <c r="KAW75" s="131"/>
      <c r="KAX75" s="131"/>
      <c r="KAY75" s="131"/>
      <c r="KAZ75" s="131"/>
      <c r="KBA75" s="131"/>
      <c r="KBB75" s="131"/>
      <c r="KBC75" s="131"/>
      <c r="KBD75" s="131"/>
      <c r="KBE75" s="131"/>
      <c r="KBF75" s="131"/>
      <c r="KBG75" s="131"/>
      <c r="KBH75" s="131"/>
      <c r="KBI75" s="131"/>
      <c r="KBJ75" s="131"/>
      <c r="KBK75" s="131"/>
      <c r="KBL75" s="131"/>
      <c r="KBM75" s="131"/>
      <c r="KBN75" s="131"/>
      <c r="KBO75" s="131"/>
      <c r="KBP75" s="131"/>
      <c r="KBQ75" s="131"/>
      <c r="KBR75" s="131"/>
      <c r="KBS75" s="131"/>
      <c r="KBT75" s="131"/>
      <c r="KBU75" s="131"/>
      <c r="KBV75" s="131"/>
      <c r="KBW75" s="131"/>
      <c r="KBX75" s="131"/>
      <c r="KBY75" s="131"/>
      <c r="KBZ75" s="131"/>
      <c r="KCA75" s="131"/>
      <c r="KCB75" s="131"/>
      <c r="KCC75" s="131"/>
      <c r="KCD75" s="131"/>
      <c r="KCE75" s="131"/>
      <c r="KCF75" s="131"/>
      <c r="KCG75" s="131"/>
      <c r="KCH75" s="131"/>
      <c r="KCI75" s="131"/>
      <c r="KCJ75" s="131"/>
      <c r="KCK75" s="131"/>
      <c r="KCL75" s="131"/>
      <c r="KCM75" s="131"/>
      <c r="KCN75" s="131"/>
      <c r="KCO75" s="131"/>
      <c r="KCP75" s="131"/>
      <c r="KCQ75" s="131"/>
      <c r="KCR75" s="131"/>
      <c r="KCS75" s="131"/>
      <c r="KCT75" s="131"/>
      <c r="KCU75" s="131"/>
      <c r="KCV75" s="131"/>
      <c r="KCW75" s="131"/>
      <c r="KCX75" s="131"/>
      <c r="KCY75" s="131"/>
      <c r="KCZ75" s="131"/>
      <c r="KDA75" s="131"/>
      <c r="KDB75" s="131"/>
      <c r="KDC75" s="131"/>
      <c r="KDD75" s="131"/>
      <c r="KDE75" s="131"/>
      <c r="KDF75" s="131"/>
      <c r="KDG75" s="131"/>
      <c r="KDH75" s="131"/>
      <c r="KDI75" s="131"/>
      <c r="KDJ75" s="131"/>
      <c r="KDK75" s="131"/>
      <c r="KDL75" s="131"/>
      <c r="KDM75" s="131"/>
      <c r="KDN75" s="131"/>
      <c r="KDO75" s="131"/>
      <c r="KDP75" s="131"/>
      <c r="KDQ75" s="131"/>
      <c r="KDR75" s="131"/>
      <c r="KDS75" s="131"/>
      <c r="KDT75" s="131"/>
      <c r="KDU75" s="131"/>
      <c r="KDV75" s="131"/>
      <c r="KDW75" s="131"/>
      <c r="KDX75" s="131"/>
      <c r="KDY75" s="131"/>
      <c r="KDZ75" s="131"/>
      <c r="KEA75" s="131"/>
      <c r="KEB75" s="131"/>
      <c r="KEC75" s="131"/>
      <c r="KED75" s="131"/>
      <c r="KEE75" s="131"/>
      <c r="KEF75" s="131"/>
      <c r="KEG75" s="131"/>
      <c r="KEH75" s="131"/>
      <c r="KEI75" s="131"/>
      <c r="KEJ75" s="131"/>
      <c r="KEK75" s="131"/>
      <c r="KEL75" s="131"/>
      <c r="KEM75" s="131"/>
      <c r="KEN75" s="131"/>
      <c r="KEO75" s="131"/>
      <c r="KEP75" s="131"/>
      <c r="KEQ75" s="131"/>
      <c r="KER75" s="131"/>
      <c r="KES75" s="131"/>
      <c r="KET75" s="131"/>
      <c r="KEU75" s="131"/>
      <c r="KEV75" s="131"/>
      <c r="KEW75" s="131"/>
      <c r="KEX75" s="131"/>
      <c r="KEY75" s="131"/>
      <c r="KEZ75" s="131"/>
      <c r="KFA75" s="131"/>
      <c r="KFB75" s="131"/>
      <c r="KFC75" s="131"/>
      <c r="KFD75" s="131"/>
      <c r="KFE75" s="131"/>
      <c r="KFF75" s="131"/>
      <c r="KFG75" s="131"/>
      <c r="KFH75" s="131"/>
      <c r="KFI75" s="131"/>
      <c r="KFJ75" s="131"/>
      <c r="KFK75" s="131"/>
      <c r="KFL75" s="131"/>
      <c r="KFM75" s="131"/>
      <c r="KFN75" s="131"/>
      <c r="KFO75" s="131"/>
      <c r="KFP75" s="131"/>
      <c r="KFQ75" s="131"/>
      <c r="KFR75" s="131"/>
      <c r="KFS75" s="131"/>
      <c r="KFT75" s="131"/>
      <c r="KFU75" s="131"/>
      <c r="KFV75" s="131"/>
      <c r="KFW75" s="131"/>
      <c r="KFX75" s="131"/>
      <c r="KFY75" s="131"/>
      <c r="KFZ75" s="131"/>
      <c r="KGA75" s="131"/>
      <c r="KGB75" s="131"/>
      <c r="KGC75" s="131"/>
      <c r="KGD75" s="131"/>
      <c r="KGE75" s="131"/>
      <c r="KGF75" s="131"/>
      <c r="KGG75" s="131"/>
      <c r="KGH75" s="131"/>
      <c r="KGI75" s="131"/>
      <c r="KGJ75" s="131"/>
      <c r="KGK75" s="131"/>
      <c r="KGL75" s="131"/>
      <c r="KGM75" s="131"/>
      <c r="KGN75" s="131"/>
      <c r="KGO75" s="131"/>
      <c r="KGP75" s="131"/>
      <c r="KGQ75" s="131"/>
      <c r="KGR75" s="131"/>
      <c r="KGS75" s="131"/>
      <c r="KGT75" s="131"/>
      <c r="KGU75" s="131"/>
      <c r="KGV75" s="131"/>
      <c r="KGW75" s="131"/>
      <c r="KGX75" s="131"/>
      <c r="KGY75" s="131"/>
      <c r="KGZ75" s="131"/>
      <c r="KHA75" s="131"/>
      <c r="KHB75" s="131"/>
      <c r="KHC75" s="131"/>
      <c r="KHD75" s="131"/>
      <c r="KHE75" s="131"/>
      <c r="KHF75" s="131"/>
      <c r="KHG75" s="131"/>
      <c r="KHH75" s="131"/>
      <c r="KHI75" s="131"/>
      <c r="KHJ75" s="131"/>
      <c r="KHK75" s="131"/>
      <c r="KHL75" s="131"/>
      <c r="KHM75" s="131"/>
      <c r="KHN75" s="131"/>
      <c r="KHO75" s="131"/>
      <c r="KHP75" s="131"/>
      <c r="KHQ75" s="131"/>
      <c r="KHR75" s="131"/>
      <c r="KHS75" s="131"/>
      <c r="KHT75" s="131"/>
      <c r="KHU75" s="131"/>
      <c r="KHV75" s="131"/>
      <c r="KHW75" s="131"/>
      <c r="KHX75" s="131"/>
      <c r="KHY75" s="131"/>
      <c r="KHZ75" s="131"/>
      <c r="KIA75" s="131"/>
      <c r="KIB75" s="131"/>
      <c r="KIC75" s="131"/>
      <c r="KID75" s="131"/>
      <c r="KIE75" s="131"/>
      <c r="KIF75" s="131"/>
      <c r="KIG75" s="131"/>
      <c r="KIH75" s="131"/>
      <c r="KII75" s="131"/>
      <c r="KIJ75" s="131"/>
      <c r="KIK75" s="131"/>
      <c r="KIL75" s="131"/>
      <c r="KIM75" s="131"/>
      <c r="KIN75" s="131"/>
      <c r="KIO75" s="131"/>
      <c r="KIP75" s="131"/>
      <c r="KIQ75" s="131"/>
      <c r="KIR75" s="131"/>
      <c r="KIS75" s="131"/>
      <c r="KIT75" s="131"/>
      <c r="KIU75" s="131"/>
      <c r="KIV75" s="131"/>
      <c r="KIW75" s="131"/>
      <c r="KIX75" s="131"/>
      <c r="KIY75" s="131"/>
      <c r="KIZ75" s="131"/>
      <c r="KJA75" s="131"/>
      <c r="KJB75" s="131"/>
      <c r="KJC75" s="131"/>
      <c r="KJD75" s="131"/>
      <c r="KJE75" s="131"/>
      <c r="KJF75" s="131"/>
      <c r="KJG75" s="131"/>
      <c r="KJH75" s="131"/>
      <c r="KJI75" s="131"/>
      <c r="KJJ75" s="131"/>
      <c r="KJK75" s="131"/>
      <c r="KJL75" s="131"/>
      <c r="KJM75" s="131"/>
      <c r="KJN75" s="131"/>
      <c r="KJO75" s="131"/>
      <c r="KJP75" s="131"/>
      <c r="KJQ75" s="131"/>
      <c r="KJR75" s="131"/>
      <c r="KJS75" s="131"/>
      <c r="KJT75" s="131"/>
      <c r="KJU75" s="131"/>
      <c r="KJV75" s="131"/>
      <c r="KJW75" s="131"/>
      <c r="KJX75" s="131"/>
      <c r="KJY75" s="131"/>
      <c r="KJZ75" s="131"/>
      <c r="KKA75" s="131"/>
      <c r="KKB75" s="131"/>
      <c r="KKC75" s="131"/>
      <c r="KKD75" s="131"/>
      <c r="KKE75" s="131"/>
      <c r="KKF75" s="131"/>
      <c r="KKG75" s="131"/>
      <c r="KKH75" s="131"/>
      <c r="KKI75" s="131"/>
      <c r="KKJ75" s="131"/>
      <c r="KKK75" s="131"/>
      <c r="KKL75" s="131"/>
      <c r="KKM75" s="131"/>
      <c r="KKN75" s="131"/>
      <c r="KKO75" s="131"/>
      <c r="KKP75" s="131"/>
      <c r="KKQ75" s="131"/>
      <c r="KKR75" s="131"/>
      <c r="KKS75" s="131"/>
      <c r="KKT75" s="131"/>
      <c r="KKU75" s="131"/>
      <c r="KKV75" s="131"/>
      <c r="KKW75" s="131"/>
      <c r="KKX75" s="131"/>
      <c r="KKY75" s="131"/>
      <c r="KKZ75" s="131"/>
      <c r="KLA75" s="131"/>
      <c r="KLB75" s="131"/>
      <c r="KLC75" s="131"/>
      <c r="KLD75" s="131"/>
      <c r="KLE75" s="131"/>
      <c r="KLF75" s="131"/>
      <c r="KLG75" s="131"/>
      <c r="KLH75" s="131"/>
      <c r="KLI75" s="131"/>
      <c r="KLJ75" s="131"/>
      <c r="KLK75" s="131"/>
      <c r="KLL75" s="131"/>
      <c r="KLM75" s="131"/>
      <c r="KLN75" s="131"/>
      <c r="KLO75" s="131"/>
      <c r="KLP75" s="131"/>
      <c r="KLQ75" s="131"/>
      <c r="KLR75" s="131"/>
      <c r="KLS75" s="131"/>
      <c r="KLT75" s="131"/>
      <c r="KLU75" s="131"/>
      <c r="KLV75" s="131"/>
      <c r="KLW75" s="131"/>
      <c r="KLX75" s="131"/>
      <c r="KLY75" s="131"/>
      <c r="KLZ75" s="131"/>
      <c r="KMA75" s="131"/>
      <c r="KMB75" s="131"/>
      <c r="KMC75" s="131"/>
      <c r="KMD75" s="131"/>
      <c r="KME75" s="131"/>
      <c r="KMF75" s="131"/>
      <c r="KMG75" s="131"/>
      <c r="KMH75" s="131"/>
      <c r="KMI75" s="131"/>
      <c r="KMJ75" s="131"/>
      <c r="KMK75" s="131"/>
      <c r="KML75" s="131"/>
      <c r="KMM75" s="131"/>
      <c r="KMN75" s="131"/>
      <c r="KMO75" s="131"/>
      <c r="KMP75" s="131"/>
      <c r="KMQ75" s="131"/>
      <c r="KMR75" s="131"/>
      <c r="KMS75" s="131"/>
      <c r="KMT75" s="131"/>
      <c r="KMU75" s="131"/>
      <c r="KMV75" s="131"/>
      <c r="KMW75" s="131"/>
      <c r="KMX75" s="131"/>
      <c r="KMY75" s="131"/>
      <c r="KMZ75" s="131"/>
      <c r="KNA75" s="131"/>
      <c r="KNB75" s="131"/>
      <c r="KNC75" s="131"/>
      <c r="KND75" s="131"/>
      <c r="KNE75" s="131"/>
      <c r="KNF75" s="131"/>
      <c r="KNG75" s="131"/>
      <c r="KNH75" s="131"/>
      <c r="KNI75" s="131"/>
      <c r="KNJ75" s="131"/>
      <c r="KNK75" s="131"/>
      <c r="KNL75" s="131"/>
      <c r="KNM75" s="131"/>
      <c r="KNN75" s="131"/>
      <c r="KNO75" s="131"/>
      <c r="KNP75" s="131"/>
      <c r="KNQ75" s="131"/>
      <c r="KNR75" s="131"/>
      <c r="KNS75" s="131"/>
      <c r="KNT75" s="131"/>
      <c r="KNU75" s="131"/>
      <c r="KNV75" s="131"/>
      <c r="KNW75" s="131"/>
      <c r="KNX75" s="131"/>
      <c r="KNY75" s="131"/>
      <c r="KNZ75" s="131"/>
      <c r="KOA75" s="131"/>
      <c r="KOB75" s="131"/>
      <c r="KOC75" s="131"/>
      <c r="KOD75" s="131"/>
      <c r="KOE75" s="131"/>
      <c r="KOF75" s="131"/>
      <c r="KOG75" s="131"/>
      <c r="KOH75" s="131"/>
      <c r="KOI75" s="131"/>
      <c r="KOJ75" s="131"/>
      <c r="KOK75" s="131"/>
      <c r="KOL75" s="131"/>
      <c r="KOM75" s="131"/>
      <c r="KON75" s="131"/>
      <c r="KOO75" s="131"/>
      <c r="KOP75" s="131"/>
      <c r="KOQ75" s="131"/>
      <c r="KOR75" s="131"/>
      <c r="KOS75" s="131"/>
      <c r="KOT75" s="131"/>
      <c r="KOU75" s="131"/>
      <c r="KOV75" s="131"/>
      <c r="KOW75" s="131"/>
      <c r="KOX75" s="131"/>
      <c r="KOY75" s="131"/>
      <c r="KOZ75" s="131"/>
      <c r="KPA75" s="131"/>
      <c r="KPB75" s="131"/>
      <c r="KPC75" s="131"/>
      <c r="KPD75" s="131"/>
      <c r="KPE75" s="131"/>
      <c r="KPF75" s="131"/>
      <c r="KPG75" s="131"/>
      <c r="KPH75" s="131"/>
      <c r="KPI75" s="131"/>
      <c r="KPJ75" s="131"/>
      <c r="KPK75" s="131"/>
      <c r="KPL75" s="131"/>
      <c r="KPM75" s="131"/>
      <c r="KPN75" s="131"/>
      <c r="KPO75" s="131"/>
      <c r="KPP75" s="131"/>
      <c r="KPQ75" s="131"/>
      <c r="KPR75" s="131"/>
      <c r="KPS75" s="131"/>
      <c r="KPT75" s="131"/>
      <c r="KPU75" s="131"/>
      <c r="KPV75" s="131"/>
      <c r="KPW75" s="131"/>
      <c r="KPX75" s="131"/>
      <c r="KPY75" s="131"/>
      <c r="KPZ75" s="131"/>
      <c r="KQA75" s="131"/>
      <c r="KQB75" s="131"/>
      <c r="KQC75" s="131"/>
      <c r="KQD75" s="131"/>
      <c r="KQE75" s="131"/>
      <c r="KQF75" s="131"/>
      <c r="KQG75" s="131"/>
      <c r="KQH75" s="131"/>
      <c r="KQI75" s="131"/>
      <c r="KQJ75" s="131"/>
      <c r="KQK75" s="131"/>
      <c r="KQL75" s="131"/>
      <c r="KQM75" s="131"/>
      <c r="KQN75" s="131"/>
      <c r="KQO75" s="131"/>
      <c r="KQP75" s="131"/>
      <c r="KQQ75" s="131"/>
      <c r="KQR75" s="131"/>
      <c r="KQS75" s="131"/>
      <c r="KQT75" s="131"/>
      <c r="KQU75" s="131"/>
      <c r="KQV75" s="131"/>
      <c r="KQW75" s="131"/>
      <c r="KQX75" s="131"/>
      <c r="KQY75" s="131"/>
      <c r="KQZ75" s="131"/>
      <c r="KRA75" s="131"/>
      <c r="KRB75" s="131"/>
      <c r="KRC75" s="131"/>
      <c r="KRD75" s="131"/>
      <c r="KRE75" s="131"/>
      <c r="KRF75" s="131"/>
      <c r="KRG75" s="131"/>
      <c r="KRH75" s="131"/>
      <c r="KRI75" s="131"/>
      <c r="KRJ75" s="131"/>
      <c r="KRK75" s="131"/>
      <c r="KRL75" s="131"/>
      <c r="KRM75" s="131"/>
      <c r="KRN75" s="131"/>
      <c r="KRO75" s="131"/>
      <c r="KRP75" s="131"/>
      <c r="KRQ75" s="131"/>
      <c r="KRR75" s="131"/>
      <c r="KRS75" s="131"/>
      <c r="KRT75" s="131"/>
      <c r="KRU75" s="131"/>
      <c r="KRV75" s="131"/>
      <c r="KRW75" s="131"/>
      <c r="KRX75" s="131"/>
      <c r="KRY75" s="131"/>
      <c r="KRZ75" s="131"/>
      <c r="KSA75" s="131"/>
      <c r="KSB75" s="131"/>
      <c r="KSC75" s="131"/>
      <c r="KSD75" s="131"/>
      <c r="KSE75" s="131"/>
      <c r="KSF75" s="131"/>
      <c r="KSG75" s="131"/>
      <c r="KSH75" s="131"/>
      <c r="KSI75" s="131"/>
      <c r="KSJ75" s="131"/>
      <c r="KSK75" s="131"/>
      <c r="KSL75" s="131"/>
      <c r="KSM75" s="131"/>
      <c r="KSN75" s="131"/>
      <c r="KSO75" s="131"/>
      <c r="KSP75" s="131"/>
      <c r="KSQ75" s="131"/>
      <c r="KSR75" s="131"/>
      <c r="KSS75" s="131"/>
      <c r="KST75" s="131"/>
      <c r="KSU75" s="131"/>
      <c r="KSV75" s="131"/>
      <c r="KSW75" s="131"/>
      <c r="KSX75" s="131"/>
      <c r="KSY75" s="131"/>
      <c r="KSZ75" s="131"/>
      <c r="KTA75" s="131"/>
      <c r="KTB75" s="131"/>
      <c r="KTC75" s="131"/>
      <c r="KTD75" s="131"/>
      <c r="KTE75" s="131"/>
      <c r="KTF75" s="131"/>
      <c r="KTG75" s="131"/>
      <c r="KTH75" s="131"/>
      <c r="KTI75" s="131"/>
      <c r="KTJ75" s="131"/>
      <c r="KTK75" s="131"/>
      <c r="KTL75" s="131"/>
      <c r="KTM75" s="131"/>
      <c r="KTN75" s="131"/>
      <c r="KTO75" s="131"/>
      <c r="KTP75" s="131"/>
      <c r="KTQ75" s="131"/>
      <c r="KTR75" s="131"/>
      <c r="KTS75" s="131"/>
      <c r="KTT75" s="131"/>
      <c r="KTU75" s="131"/>
      <c r="KTV75" s="131"/>
      <c r="KTW75" s="131"/>
      <c r="KTX75" s="131"/>
      <c r="KTY75" s="131"/>
      <c r="KTZ75" s="131"/>
      <c r="KUA75" s="131"/>
      <c r="KUB75" s="131"/>
      <c r="KUC75" s="131"/>
      <c r="KUD75" s="131"/>
      <c r="KUE75" s="131"/>
      <c r="KUF75" s="131"/>
      <c r="KUG75" s="131"/>
      <c r="KUH75" s="131"/>
      <c r="KUI75" s="131"/>
      <c r="KUJ75" s="131"/>
      <c r="KUK75" s="131"/>
      <c r="KUL75" s="131"/>
      <c r="KUM75" s="131"/>
      <c r="KUN75" s="131"/>
      <c r="KUO75" s="131"/>
      <c r="KUP75" s="131"/>
      <c r="KUQ75" s="131"/>
      <c r="KUR75" s="131"/>
      <c r="KUS75" s="131"/>
      <c r="KUT75" s="131"/>
      <c r="KUU75" s="131"/>
      <c r="KUV75" s="131"/>
      <c r="KUW75" s="131"/>
      <c r="KUX75" s="131"/>
      <c r="KUY75" s="131"/>
      <c r="KUZ75" s="131"/>
      <c r="KVA75" s="131"/>
      <c r="KVB75" s="131"/>
      <c r="KVC75" s="131"/>
      <c r="KVD75" s="131"/>
      <c r="KVE75" s="131"/>
      <c r="KVF75" s="131"/>
      <c r="KVG75" s="131"/>
      <c r="KVH75" s="131"/>
      <c r="KVI75" s="131"/>
      <c r="KVJ75" s="131"/>
      <c r="KVK75" s="131"/>
      <c r="KVL75" s="131"/>
      <c r="KVM75" s="131"/>
      <c r="KVN75" s="131"/>
      <c r="KVO75" s="131"/>
      <c r="KVP75" s="131"/>
      <c r="KVQ75" s="131"/>
      <c r="KVR75" s="131"/>
      <c r="KVS75" s="131"/>
      <c r="KVT75" s="131"/>
      <c r="KVU75" s="131"/>
      <c r="KVV75" s="131"/>
      <c r="KVW75" s="131"/>
      <c r="KVX75" s="131"/>
      <c r="KVY75" s="131"/>
      <c r="KVZ75" s="131"/>
      <c r="KWA75" s="131"/>
      <c r="KWB75" s="131"/>
      <c r="KWC75" s="131"/>
      <c r="KWD75" s="131"/>
      <c r="KWE75" s="131"/>
      <c r="KWF75" s="131"/>
      <c r="KWG75" s="131"/>
      <c r="KWH75" s="131"/>
      <c r="KWI75" s="131"/>
      <c r="KWJ75" s="131"/>
      <c r="KWK75" s="131"/>
      <c r="KWL75" s="131"/>
      <c r="KWM75" s="131"/>
      <c r="KWN75" s="131"/>
      <c r="KWO75" s="131"/>
      <c r="KWP75" s="131"/>
      <c r="KWQ75" s="131"/>
      <c r="KWR75" s="131"/>
      <c r="KWS75" s="131"/>
      <c r="KWT75" s="131"/>
      <c r="KWU75" s="131"/>
      <c r="KWV75" s="131"/>
      <c r="KWW75" s="131"/>
      <c r="KWX75" s="131"/>
      <c r="KWY75" s="131"/>
      <c r="KWZ75" s="131"/>
      <c r="KXA75" s="131"/>
      <c r="KXB75" s="131"/>
      <c r="KXC75" s="131"/>
      <c r="KXD75" s="131"/>
      <c r="KXE75" s="131"/>
      <c r="KXF75" s="131"/>
      <c r="KXG75" s="131"/>
      <c r="KXH75" s="131"/>
      <c r="KXI75" s="131"/>
      <c r="KXJ75" s="131"/>
      <c r="KXK75" s="131"/>
      <c r="KXL75" s="131"/>
      <c r="KXM75" s="131"/>
      <c r="KXN75" s="131"/>
      <c r="KXO75" s="131"/>
      <c r="KXP75" s="131"/>
      <c r="KXQ75" s="131"/>
      <c r="KXR75" s="131"/>
      <c r="KXS75" s="131"/>
      <c r="KXT75" s="131"/>
      <c r="KXU75" s="131"/>
      <c r="KXV75" s="131"/>
      <c r="KXW75" s="131"/>
      <c r="KXX75" s="131"/>
      <c r="KXY75" s="131"/>
      <c r="KXZ75" s="131"/>
      <c r="KYA75" s="131"/>
      <c r="KYB75" s="131"/>
      <c r="KYC75" s="131"/>
      <c r="KYD75" s="131"/>
      <c r="KYE75" s="131"/>
      <c r="KYF75" s="131"/>
      <c r="KYG75" s="131"/>
      <c r="KYH75" s="131"/>
      <c r="KYI75" s="131"/>
      <c r="KYJ75" s="131"/>
      <c r="KYK75" s="131"/>
      <c r="KYL75" s="131"/>
      <c r="KYM75" s="131"/>
      <c r="KYN75" s="131"/>
      <c r="KYO75" s="131"/>
      <c r="KYP75" s="131"/>
      <c r="KYQ75" s="131"/>
      <c r="KYR75" s="131"/>
      <c r="KYS75" s="131"/>
      <c r="KYT75" s="131"/>
      <c r="KYU75" s="131"/>
      <c r="KYV75" s="131"/>
      <c r="KYW75" s="131"/>
      <c r="KYX75" s="131"/>
      <c r="KYY75" s="131"/>
      <c r="KYZ75" s="131"/>
      <c r="KZA75" s="131"/>
      <c r="KZB75" s="131"/>
      <c r="KZC75" s="131"/>
      <c r="KZD75" s="131"/>
      <c r="KZE75" s="131"/>
      <c r="KZF75" s="131"/>
      <c r="KZG75" s="131"/>
      <c r="KZH75" s="131"/>
      <c r="KZI75" s="131"/>
      <c r="KZJ75" s="131"/>
      <c r="KZK75" s="131"/>
      <c r="KZL75" s="131"/>
      <c r="KZM75" s="131"/>
      <c r="KZN75" s="131"/>
      <c r="KZO75" s="131"/>
      <c r="KZP75" s="131"/>
      <c r="KZQ75" s="131"/>
      <c r="KZR75" s="131"/>
      <c r="KZS75" s="131"/>
      <c r="KZT75" s="131"/>
      <c r="KZU75" s="131"/>
      <c r="KZV75" s="131"/>
      <c r="KZW75" s="131"/>
      <c r="KZX75" s="131"/>
      <c r="KZY75" s="131"/>
      <c r="KZZ75" s="131"/>
      <c r="LAA75" s="131"/>
      <c r="LAB75" s="131"/>
      <c r="LAC75" s="131"/>
      <c r="LAD75" s="131"/>
      <c r="LAE75" s="131"/>
      <c r="LAF75" s="131"/>
      <c r="LAG75" s="131"/>
      <c r="LAH75" s="131"/>
      <c r="LAI75" s="131"/>
      <c r="LAJ75" s="131"/>
      <c r="LAK75" s="131"/>
      <c r="LAL75" s="131"/>
      <c r="LAM75" s="131"/>
      <c r="LAN75" s="131"/>
      <c r="LAO75" s="131"/>
      <c r="LAP75" s="131"/>
      <c r="LAQ75" s="131"/>
      <c r="LAR75" s="131"/>
      <c r="LAS75" s="131"/>
      <c r="LAT75" s="131"/>
      <c r="LAU75" s="131"/>
      <c r="LAV75" s="131"/>
      <c r="LAW75" s="131"/>
      <c r="LAX75" s="131"/>
      <c r="LAY75" s="131"/>
      <c r="LAZ75" s="131"/>
      <c r="LBA75" s="131"/>
      <c r="LBB75" s="131"/>
      <c r="LBC75" s="131"/>
      <c r="LBD75" s="131"/>
      <c r="LBE75" s="131"/>
      <c r="LBF75" s="131"/>
      <c r="LBG75" s="131"/>
      <c r="LBH75" s="131"/>
      <c r="LBI75" s="131"/>
      <c r="LBJ75" s="131"/>
      <c r="LBK75" s="131"/>
      <c r="LBL75" s="131"/>
      <c r="LBM75" s="131"/>
      <c r="LBN75" s="131"/>
      <c r="LBO75" s="131"/>
      <c r="LBP75" s="131"/>
      <c r="LBQ75" s="131"/>
      <c r="LBR75" s="131"/>
      <c r="LBS75" s="131"/>
      <c r="LBT75" s="131"/>
      <c r="LBU75" s="131"/>
      <c r="LBV75" s="131"/>
      <c r="LBW75" s="131"/>
      <c r="LBX75" s="131"/>
      <c r="LBY75" s="131"/>
      <c r="LBZ75" s="131"/>
      <c r="LCA75" s="131"/>
      <c r="LCB75" s="131"/>
      <c r="LCC75" s="131"/>
      <c r="LCD75" s="131"/>
      <c r="LCE75" s="131"/>
      <c r="LCF75" s="131"/>
      <c r="LCG75" s="131"/>
      <c r="LCH75" s="131"/>
      <c r="LCI75" s="131"/>
      <c r="LCJ75" s="131"/>
      <c r="LCK75" s="131"/>
      <c r="LCL75" s="131"/>
      <c r="LCM75" s="131"/>
      <c r="LCN75" s="131"/>
      <c r="LCO75" s="131"/>
      <c r="LCP75" s="131"/>
      <c r="LCQ75" s="131"/>
      <c r="LCR75" s="131"/>
      <c r="LCS75" s="131"/>
      <c r="LCT75" s="131"/>
      <c r="LCU75" s="131"/>
      <c r="LCV75" s="131"/>
      <c r="LCW75" s="131"/>
      <c r="LCX75" s="131"/>
      <c r="LCY75" s="131"/>
      <c r="LCZ75" s="131"/>
      <c r="LDA75" s="131"/>
      <c r="LDB75" s="131"/>
      <c r="LDC75" s="131"/>
      <c r="LDD75" s="131"/>
      <c r="LDE75" s="131"/>
      <c r="LDF75" s="131"/>
      <c r="LDG75" s="131"/>
      <c r="LDH75" s="131"/>
      <c r="LDI75" s="131"/>
      <c r="LDJ75" s="131"/>
      <c r="LDK75" s="131"/>
      <c r="LDL75" s="131"/>
      <c r="LDM75" s="131"/>
      <c r="LDN75" s="131"/>
      <c r="LDO75" s="131"/>
      <c r="LDP75" s="131"/>
      <c r="LDQ75" s="131"/>
      <c r="LDR75" s="131"/>
      <c r="LDS75" s="131"/>
      <c r="LDT75" s="131"/>
      <c r="LDU75" s="131"/>
      <c r="LDV75" s="131"/>
      <c r="LDW75" s="131"/>
      <c r="LDX75" s="131"/>
      <c r="LDY75" s="131"/>
      <c r="LDZ75" s="131"/>
      <c r="LEA75" s="131"/>
      <c r="LEB75" s="131"/>
      <c r="LEC75" s="131"/>
      <c r="LED75" s="131"/>
      <c r="LEE75" s="131"/>
      <c r="LEF75" s="131"/>
      <c r="LEG75" s="131"/>
      <c r="LEH75" s="131"/>
      <c r="LEI75" s="131"/>
      <c r="LEJ75" s="131"/>
      <c r="LEK75" s="131"/>
      <c r="LEL75" s="131"/>
      <c r="LEM75" s="131"/>
      <c r="LEN75" s="131"/>
      <c r="LEO75" s="131"/>
      <c r="LEP75" s="131"/>
      <c r="LEQ75" s="131"/>
      <c r="LER75" s="131"/>
      <c r="LES75" s="131"/>
      <c r="LET75" s="131"/>
      <c r="LEU75" s="131"/>
      <c r="LEV75" s="131"/>
      <c r="LEW75" s="131"/>
      <c r="LEX75" s="131"/>
      <c r="LEY75" s="131"/>
      <c r="LEZ75" s="131"/>
      <c r="LFA75" s="131"/>
      <c r="LFB75" s="131"/>
      <c r="LFC75" s="131"/>
      <c r="LFD75" s="131"/>
      <c r="LFE75" s="131"/>
      <c r="LFF75" s="131"/>
      <c r="LFG75" s="131"/>
      <c r="LFH75" s="131"/>
      <c r="LFI75" s="131"/>
      <c r="LFJ75" s="131"/>
      <c r="LFK75" s="131"/>
      <c r="LFL75" s="131"/>
      <c r="LFM75" s="131"/>
      <c r="LFN75" s="131"/>
      <c r="LFO75" s="131"/>
      <c r="LFP75" s="131"/>
      <c r="LFQ75" s="131"/>
      <c r="LFR75" s="131"/>
      <c r="LFS75" s="131"/>
      <c r="LFT75" s="131"/>
      <c r="LFU75" s="131"/>
      <c r="LFV75" s="131"/>
      <c r="LFW75" s="131"/>
      <c r="LFX75" s="131"/>
      <c r="LFY75" s="131"/>
      <c r="LFZ75" s="131"/>
      <c r="LGA75" s="131"/>
      <c r="LGB75" s="131"/>
      <c r="LGC75" s="131"/>
      <c r="LGD75" s="131"/>
      <c r="LGE75" s="131"/>
      <c r="LGF75" s="131"/>
      <c r="LGG75" s="131"/>
      <c r="LGH75" s="131"/>
      <c r="LGI75" s="131"/>
      <c r="LGJ75" s="131"/>
      <c r="LGK75" s="131"/>
      <c r="LGL75" s="131"/>
      <c r="LGM75" s="131"/>
      <c r="LGN75" s="131"/>
      <c r="LGO75" s="131"/>
      <c r="LGP75" s="131"/>
      <c r="LGQ75" s="131"/>
      <c r="LGR75" s="131"/>
      <c r="LGS75" s="131"/>
      <c r="LGT75" s="131"/>
      <c r="LGU75" s="131"/>
      <c r="LGV75" s="131"/>
      <c r="LGW75" s="131"/>
      <c r="LGX75" s="131"/>
      <c r="LGY75" s="131"/>
      <c r="LGZ75" s="131"/>
      <c r="LHA75" s="131"/>
      <c r="LHB75" s="131"/>
      <c r="LHC75" s="131"/>
      <c r="LHD75" s="131"/>
      <c r="LHE75" s="131"/>
      <c r="LHF75" s="131"/>
      <c r="LHG75" s="131"/>
      <c r="LHH75" s="131"/>
      <c r="LHI75" s="131"/>
      <c r="LHJ75" s="131"/>
      <c r="LHK75" s="131"/>
      <c r="LHL75" s="131"/>
      <c r="LHM75" s="131"/>
      <c r="LHN75" s="131"/>
      <c r="LHO75" s="131"/>
      <c r="LHP75" s="131"/>
      <c r="LHQ75" s="131"/>
      <c r="LHR75" s="131"/>
      <c r="LHS75" s="131"/>
      <c r="LHT75" s="131"/>
      <c r="LHU75" s="131"/>
      <c r="LHV75" s="131"/>
      <c r="LHW75" s="131"/>
      <c r="LHX75" s="131"/>
      <c r="LHY75" s="131"/>
      <c r="LHZ75" s="131"/>
      <c r="LIA75" s="131"/>
      <c r="LIB75" s="131"/>
      <c r="LIC75" s="131"/>
      <c r="LID75" s="131"/>
      <c r="LIE75" s="131"/>
      <c r="LIF75" s="131"/>
      <c r="LIG75" s="131"/>
      <c r="LIH75" s="131"/>
      <c r="LII75" s="131"/>
      <c r="LIJ75" s="131"/>
      <c r="LIK75" s="131"/>
      <c r="LIL75" s="131"/>
      <c r="LIM75" s="131"/>
      <c r="LIN75" s="131"/>
      <c r="LIO75" s="131"/>
      <c r="LIP75" s="131"/>
      <c r="LIQ75" s="131"/>
      <c r="LIR75" s="131"/>
      <c r="LIS75" s="131"/>
      <c r="LIT75" s="131"/>
      <c r="LIU75" s="131"/>
      <c r="LIV75" s="131"/>
      <c r="LIW75" s="131"/>
      <c r="LIX75" s="131"/>
      <c r="LIY75" s="131"/>
      <c r="LIZ75" s="131"/>
      <c r="LJA75" s="131"/>
      <c r="LJB75" s="131"/>
      <c r="LJC75" s="131"/>
      <c r="LJD75" s="131"/>
      <c r="LJE75" s="131"/>
      <c r="LJF75" s="131"/>
      <c r="LJG75" s="131"/>
      <c r="LJH75" s="131"/>
      <c r="LJI75" s="131"/>
      <c r="LJJ75" s="131"/>
      <c r="LJK75" s="131"/>
      <c r="LJL75" s="131"/>
      <c r="LJM75" s="131"/>
      <c r="LJN75" s="131"/>
      <c r="LJO75" s="131"/>
      <c r="LJP75" s="131"/>
      <c r="LJQ75" s="131"/>
      <c r="LJR75" s="131"/>
      <c r="LJS75" s="131"/>
      <c r="LJT75" s="131"/>
      <c r="LJU75" s="131"/>
      <c r="LJV75" s="131"/>
      <c r="LJW75" s="131"/>
      <c r="LJX75" s="131"/>
      <c r="LJY75" s="131"/>
      <c r="LJZ75" s="131"/>
      <c r="LKA75" s="131"/>
      <c r="LKB75" s="131"/>
      <c r="LKC75" s="131"/>
      <c r="LKD75" s="131"/>
      <c r="LKE75" s="131"/>
      <c r="LKF75" s="131"/>
      <c r="LKG75" s="131"/>
      <c r="LKH75" s="131"/>
      <c r="LKI75" s="131"/>
      <c r="LKJ75" s="131"/>
      <c r="LKK75" s="131"/>
      <c r="LKL75" s="131"/>
      <c r="LKM75" s="131"/>
      <c r="LKN75" s="131"/>
      <c r="LKO75" s="131"/>
      <c r="LKP75" s="131"/>
      <c r="LKQ75" s="131"/>
      <c r="LKR75" s="131"/>
      <c r="LKS75" s="131"/>
      <c r="LKT75" s="131"/>
      <c r="LKU75" s="131"/>
      <c r="LKV75" s="131"/>
      <c r="LKW75" s="131"/>
      <c r="LKX75" s="131"/>
      <c r="LKY75" s="131"/>
      <c r="LKZ75" s="131"/>
      <c r="LLA75" s="131"/>
      <c r="LLB75" s="131"/>
      <c r="LLC75" s="131"/>
      <c r="LLD75" s="131"/>
      <c r="LLE75" s="131"/>
      <c r="LLF75" s="131"/>
      <c r="LLG75" s="131"/>
      <c r="LLH75" s="131"/>
      <c r="LLI75" s="131"/>
      <c r="LLJ75" s="131"/>
      <c r="LLK75" s="131"/>
      <c r="LLL75" s="131"/>
      <c r="LLM75" s="131"/>
      <c r="LLN75" s="131"/>
      <c r="LLO75" s="131"/>
      <c r="LLP75" s="131"/>
      <c r="LLQ75" s="131"/>
      <c r="LLR75" s="131"/>
      <c r="LLS75" s="131"/>
      <c r="LLT75" s="131"/>
      <c r="LLU75" s="131"/>
      <c r="LLV75" s="131"/>
      <c r="LLW75" s="131"/>
      <c r="LLX75" s="131"/>
      <c r="LLY75" s="131"/>
      <c r="LLZ75" s="131"/>
      <c r="LMA75" s="131"/>
      <c r="LMB75" s="131"/>
      <c r="LMC75" s="131"/>
      <c r="LMD75" s="131"/>
      <c r="LME75" s="131"/>
      <c r="LMF75" s="131"/>
      <c r="LMG75" s="131"/>
      <c r="LMH75" s="131"/>
      <c r="LMI75" s="131"/>
      <c r="LMJ75" s="131"/>
      <c r="LMK75" s="131"/>
      <c r="LML75" s="131"/>
      <c r="LMM75" s="131"/>
      <c r="LMN75" s="131"/>
      <c r="LMO75" s="131"/>
      <c r="LMP75" s="131"/>
      <c r="LMQ75" s="131"/>
      <c r="LMR75" s="131"/>
      <c r="LMS75" s="131"/>
      <c r="LMT75" s="131"/>
      <c r="LMU75" s="131"/>
      <c r="LMV75" s="131"/>
      <c r="LMW75" s="131"/>
      <c r="LMX75" s="131"/>
      <c r="LMY75" s="131"/>
      <c r="LMZ75" s="131"/>
      <c r="LNA75" s="131"/>
      <c r="LNB75" s="131"/>
      <c r="LNC75" s="131"/>
      <c r="LND75" s="131"/>
      <c r="LNE75" s="131"/>
      <c r="LNF75" s="131"/>
      <c r="LNG75" s="131"/>
      <c r="LNH75" s="131"/>
      <c r="LNI75" s="131"/>
      <c r="LNJ75" s="131"/>
      <c r="LNK75" s="131"/>
      <c r="LNL75" s="131"/>
      <c r="LNM75" s="131"/>
      <c r="LNN75" s="131"/>
      <c r="LNO75" s="131"/>
      <c r="LNP75" s="131"/>
      <c r="LNQ75" s="131"/>
      <c r="LNR75" s="131"/>
      <c r="LNS75" s="131"/>
      <c r="LNT75" s="131"/>
      <c r="LNU75" s="131"/>
      <c r="LNV75" s="131"/>
      <c r="LNW75" s="131"/>
      <c r="LNX75" s="131"/>
      <c r="LNY75" s="131"/>
      <c r="LNZ75" s="131"/>
      <c r="LOA75" s="131"/>
      <c r="LOB75" s="131"/>
      <c r="LOC75" s="131"/>
      <c r="LOD75" s="131"/>
      <c r="LOE75" s="131"/>
      <c r="LOF75" s="131"/>
      <c r="LOG75" s="131"/>
      <c r="LOH75" s="131"/>
      <c r="LOI75" s="131"/>
      <c r="LOJ75" s="131"/>
      <c r="LOK75" s="131"/>
      <c r="LOL75" s="131"/>
      <c r="LOM75" s="131"/>
      <c r="LON75" s="131"/>
      <c r="LOO75" s="131"/>
      <c r="LOP75" s="131"/>
      <c r="LOQ75" s="131"/>
      <c r="LOR75" s="131"/>
      <c r="LOS75" s="131"/>
      <c r="LOT75" s="131"/>
      <c r="LOU75" s="131"/>
      <c r="LOV75" s="131"/>
      <c r="LOW75" s="131"/>
      <c r="LOX75" s="131"/>
      <c r="LOY75" s="131"/>
      <c r="LOZ75" s="131"/>
      <c r="LPA75" s="131"/>
      <c r="LPB75" s="131"/>
      <c r="LPC75" s="131"/>
      <c r="LPD75" s="131"/>
      <c r="LPE75" s="131"/>
      <c r="LPF75" s="131"/>
      <c r="LPG75" s="131"/>
      <c r="LPH75" s="131"/>
      <c r="LPI75" s="131"/>
      <c r="LPJ75" s="131"/>
      <c r="LPK75" s="131"/>
      <c r="LPL75" s="131"/>
      <c r="LPM75" s="131"/>
      <c r="LPN75" s="131"/>
      <c r="LPO75" s="131"/>
      <c r="LPP75" s="131"/>
      <c r="LPQ75" s="131"/>
      <c r="LPR75" s="131"/>
      <c r="LPS75" s="131"/>
      <c r="LPT75" s="131"/>
      <c r="LPU75" s="131"/>
      <c r="LPV75" s="131"/>
      <c r="LPW75" s="131"/>
      <c r="LPX75" s="131"/>
      <c r="LPY75" s="131"/>
      <c r="LPZ75" s="131"/>
      <c r="LQA75" s="131"/>
      <c r="LQB75" s="131"/>
      <c r="LQC75" s="131"/>
      <c r="LQD75" s="131"/>
      <c r="LQE75" s="131"/>
      <c r="LQF75" s="131"/>
      <c r="LQG75" s="131"/>
      <c r="LQH75" s="131"/>
      <c r="LQI75" s="131"/>
      <c r="LQJ75" s="131"/>
      <c r="LQK75" s="131"/>
      <c r="LQL75" s="131"/>
      <c r="LQM75" s="131"/>
      <c r="LQN75" s="131"/>
      <c r="LQO75" s="131"/>
      <c r="LQP75" s="131"/>
      <c r="LQQ75" s="131"/>
      <c r="LQR75" s="131"/>
      <c r="LQS75" s="131"/>
      <c r="LQT75" s="131"/>
      <c r="LQU75" s="131"/>
      <c r="LQV75" s="131"/>
      <c r="LQW75" s="131"/>
      <c r="LQX75" s="131"/>
      <c r="LQY75" s="131"/>
      <c r="LQZ75" s="131"/>
      <c r="LRA75" s="131"/>
      <c r="LRB75" s="131"/>
      <c r="LRC75" s="131"/>
      <c r="LRD75" s="131"/>
      <c r="LRE75" s="131"/>
      <c r="LRF75" s="131"/>
      <c r="LRG75" s="131"/>
      <c r="LRH75" s="131"/>
      <c r="LRI75" s="131"/>
      <c r="LRJ75" s="131"/>
      <c r="LRK75" s="131"/>
      <c r="LRL75" s="131"/>
      <c r="LRM75" s="131"/>
      <c r="LRN75" s="131"/>
      <c r="LRO75" s="131"/>
      <c r="LRP75" s="131"/>
      <c r="LRQ75" s="131"/>
      <c r="LRR75" s="131"/>
      <c r="LRS75" s="131"/>
      <c r="LRT75" s="131"/>
      <c r="LRU75" s="131"/>
      <c r="LRV75" s="131"/>
      <c r="LRW75" s="131"/>
      <c r="LRX75" s="131"/>
      <c r="LRY75" s="131"/>
      <c r="LRZ75" s="131"/>
      <c r="LSA75" s="131"/>
      <c r="LSB75" s="131"/>
      <c r="LSC75" s="131"/>
      <c r="LSD75" s="131"/>
      <c r="LSE75" s="131"/>
      <c r="LSF75" s="131"/>
      <c r="LSG75" s="131"/>
      <c r="LSH75" s="131"/>
      <c r="LSI75" s="131"/>
      <c r="LSJ75" s="131"/>
      <c r="LSK75" s="131"/>
      <c r="LSL75" s="131"/>
      <c r="LSM75" s="131"/>
      <c r="LSN75" s="131"/>
      <c r="LSO75" s="131"/>
      <c r="LSP75" s="131"/>
      <c r="LSQ75" s="131"/>
      <c r="LSR75" s="131"/>
      <c r="LSS75" s="131"/>
      <c r="LST75" s="131"/>
      <c r="LSU75" s="131"/>
      <c r="LSV75" s="131"/>
      <c r="LSW75" s="131"/>
      <c r="LSX75" s="131"/>
      <c r="LSY75" s="131"/>
      <c r="LSZ75" s="131"/>
      <c r="LTA75" s="131"/>
      <c r="LTB75" s="131"/>
      <c r="LTC75" s="131"/>
      <c r="LTD75" s="131"/>
      <c r="LTE75" s="131"/>
      <c r="LTF75" s="131"/>
      <c r="LTG75" s="131"/>
      <c r="LTH75" s="131"/>
      <c r="LTI75" s="131"/>
      <c r="LTJ75" s="131"/>
      <c r="LTK75" s="131"/>
      <c r="LTL75" s="131"/>
      <c r="LTM75" s="131"/>
      <c r="LTN75" s="131"/>
      <c r="LTO75" s="131"/>
      <c r="LTP75" s="131"/>
      <c r="LTQ75" s="131"/>
      <c r="LTR75" s="131"/>
      <c r="LTS75" s="131"/>
      <c r="LTT75" s="131"/>
      <c r="LTU75" s="131"/>
      <c r="LTV75" s="131"/>
      <c r="LTW75" s="131"/>
      <c r="LTX75" s="131"/>
      <c r="LTY75" s="131"/>
      <c r="LTZ75" s="131"/>
      <c r="LUA75" s="131"/>
      <c r="LUB75" s="131"/>
      <c r="LUC75" s="131"/>
      <c r="LUD75" s="131"/>
      <c r="LUE75" s="131"/>
      <c r="LUF75" s="131"/>
      <c r="LUG75" s="131"/>
      <c r="LUH75" s="131"/>
      <c r="LUI75" s="131"/>
      <c r="LUJ75" s="131"/>
      <c r="LUK75" s="131"/>
      <c r="LUL75" s="131"/>
      <c r="LUM75" s="131"/>
      <c r="LUN75" s="131"/>
      <c r="LUO75" s="131"/>
      <c r="LUP75" s="131"/>
      <c r="LUQ75" s="131"/>
      <c r="LUR75" s="131"/>
      <c r="LUS75" s="131"/>
      <c r="LUT75" s="131"/>
      <c r="LUU75" s="131"/>
      <c r="LUV75" s="131"/>
      <c r="LUW75" s="131"/>
      <c r="LUX75" s="131"/>
      <c r="LUY75" s="131"/>
      <c r="LUZ75" s="131"/>
      <c r="LVA75" s="131"/>
      <c r="LVB75" s="131"/>
      <c r="LVC75" s="131"/>
      <c r="LVD75" s="131"/>
      <c r="LVE75" s="131"/>
      <c r="LVF75" s="131"/>
      <c r="LVG75" s="131"/>
      <c r="LVH75" s="131"/>
      <c r="LVI75" s="131"/>
      <c r="LVJ75" s="131"/>
      <c r="LVK75" s="131"/>
      <c r="LVL75" s="131"/>
      <c r="LVM75" s="131"/>
      <c r="LVN75" s="131"/>
      <c r="LVO75" s="131"/>
      <c r="LVP75" s="131"/>
      <c r="LVQ75" s="131"/>
      <c r="LVR75" s="131"/>
      <c r="LVS75" s="131"/>
      <c r="LVT75" s="131"/>
      <c r="LVU75" s="131"/>
      <c r="LVV75" s="131"/>
      <c r="LVW75" s="131"/>
      <c r="LVX75" s="131"/>
      <c r="LVY75" s="131"/>
      <c r="LVZ75" s="131"/>
      <c r="LWA75" s="131"/>
      <c r="LWB75" s="131"/>
      <c r="LWC75" s="131"/>
      <c r="LWD75" s="131"/>
      <c r="LWE75" s="131"/>
      <c r="LWF75" s="131"/>
      <c r="LWG75" s="131"/>
      <c r="LWH75" s="131"/>
      <c r="LWI75" s="131"/>
      <c r="LWJ75" s="131"/>
      <c r="LWK75" s="131"/>
      <c r="LWL75" s="131"/>
      <c r="LWM75" s="131"/>
      <c r="LWN75" s="131"/>
      <c r="LWO75" s="131"/>
      <c r="LWP75" s="131"/>
      <c r="LWQ75" s="131"/>
      <c r="LWR75" s="131"/>
      <c r="LWS75" s="131"/>
      <c r="LWT75" s="131"/>
      <c r="LWU75" s="131"/>
      <c r="LWV75" s="131"/>
      <c r="LWW75" s="131"/>
      <c r="LWX75" s="131"/>
      <c r="LWY75" s="131"/>
      <c r="LWZ75" s="131"/>
      <c r="LXA75" s="131"/>
      <c r="LXB75" s="131"/>
      <c r="LXC75" s="131"/>
      <c r="LXD75" s="131"/>
      <c r="LXE75" s="131"/>
      <c r="LXF75" s="131"/>
      <c r="LXG75" s="131"/>
      <c r="LXH75" s="131"/>
      <c r="LXI75" s="131"/>
      <c r="LXJ75" s="131"/>
      <c r="LXK75" s="131"/>
      <c r="LXL75" s="131"/>
      <c r="LXM75" s="131"/>
      <c r="LXN75" s="131"/>
      <c r="LXO75" s="131"/>
      <c r="LXP75" s="131"/>
      <c r="LXQ75" s="131"/>
      <c r="LXR75" s="131"/>
      <c r="LXS75" s="131"/>
      <c r="LXT75" s="131"/>
      <c r="LXU75" s="131"/>
      <c r="LXV75" s="131"/>
      <c r="LXW75" s="131"/>
      <c r="LXX75" s="131"/>
      <c r="LXY75" s="131"/>
      <c r="LXZ75" s="131"/>
      <c r="LYA75" s="131"/>
      <c r="LYB75" s="131"/>
      <c r="LYC75" s="131"/>
      <c r="LYD75" s="131"/>
      <c r="LYE75" s="131"/>
      <c r="LYF75" s="131"/>
      <c r="LYG75" s="131"/>
      <c r="LYH75" s="131"/>
      <c r="LYI75" s="131"/>
      <c r="LYJ75" s="131"/>
      <c r="LYK75" s="131"/>
      <c r="LYL75" s="131"/>
      <c r="LYM75" s="131"/>
      <c r="LYN75" s="131"/>
      <c r="LYO75" s="131"/>
      <c r="LYP75" s="131"/>
      <c r="LYQ75" s="131"/>
      <c r="LYR75" s="131"/>
      <c r="LYS75" s="131"/>
      <c r="LYT75" s="131"/>
      <c r="LYU75" s="131"/>
      <c r="LYV75" s="131"/>
      <c r="LYW75" s="131"/>
      <c r="LYX75" s="131"/>
      <c r="LYY75" s="131"/>
      <c r="LYZ75" s="131"/>
      <c r="LZA75" s="131"/>
      <c r="LZB75" s="131"/>
      <c r="LZC75" s="131"/>
      <c r="LZD75" s="131"/>
      <c r="LZE75" s="131"/>
      <c r="LZF75" s="131"/>
      <c r="LZG75" s="131"/>
      <c r="LZH75" s="131"/>
      <c r="LZI75" s="131"/>
      <c r="LZJ75" s="131"/>
      <c r="LZK75" s="131"/>
      <c r="LZL75" s="131"/>
      <c r="LZM75" s="131"/>
      <c r="LZN75" s="131"/>
      <c r="LZO75" s="131"/>
      <c r="LZP75" s="131"/>
      <c r="LZQ75" s="131"/>
      <c r="LZR75" s="131"/>
      <c r="LZS75" s="131"/>
      <c r="LZT75" s="131"/>
      <c r="LZU75" s="131"/>
      <c r="LZV75" s="131"/>
      <c r="LZW75" s="131"/>
      <c r="LZX75" s="131"/>
      <c r="LZY75" s="131"/>
      <c r="LZZ75" s="131"/>
      <c r="MAA75" s="131"/>
      <c r="MAB75" s="131"/>
      <c r="MAC75" s="131"/>
      <c r="MAD75" s="131"/>
      <c r="MAE75" s="131"/>
      <c r="MAF75" s="131"/>
      <c r="MAG75" s="131"/>
      <c r="MAH75" s="131"/>
      <c r="MAI75" s="131"/>
      <c r="MAJ75" s="131"/>
      <c r="MAK75" s="131"/>
      <c r="MAL75" s="131"/>
      <c r="MAM75" s="131"/>
      <c r="MAN75" s="131"/>
      <c r="MAO75" s="131"/>
      <c r="MAP75" s="131"/>
      <c r="MAQ75" s="131"/>
      <c r="MAR75" s="131"/>
      <c r="MAS75" s="131"/>
      <c r="MAT75" s="131"/>
      <c r="MAU75" s="131"/>
      <c r="MAV75" s="131"/>
      <c r="MAW75" s="131"/>
      <c r="MAX75" s="131"/>
      <c r="MAY75" s="131"/>
      <c r="MAZ75" s="131"/>
      <c r="MBA75" s="131"/>
      <c r="MBB75" s="131"/>
      <c r="MBC75" s="131"/>
      <c r="MBD75" s="131"/>
      <c r="MBE75" s="131"/>
      <c r="MBF75" s="131"/>
      <c r="MBG75" s="131"/>
      <c r="MBH75" s="131"/>
      <c r="MBI75" s="131"/>
      <c r="MBJ75" s="131"/>
      <c r="MBK75" s="131"/>
      <c r="MBL75" s="131"/>
      <c r="MBM75" s="131"/>
      <c r="MBN75" s="131"/>
      <c r="MBO75" s="131"/>
      <c r="MBP75" s="131"/>
      <c r="MBQ75" s="131"/>
      <c r="MBR75" s="131"/>
      <c r="MBS75" s="131"/>
      <c r="MBT75" s="131"/>
      <c r="MBU75" s="131"/>
      <c r="MBV75" s="131"/>
      <c r="MBW75" s="131"/>
      <c r="MBX75" s="131"/>
      <c r="MBY75" s="131"/>
      <c r="MBZ75" s="131"/>
      <c r="MCA75" s="131"/>
      <c r="MCB75" s="131"/>
      <c r="MCC75" s="131"/>
      <c r="MCD75" s="131"/>
      <c r="MCE75" s="131"/>
      <c r="MCF75" s="131"/>
      <c r="MCG75" s="131"/>
      <c r="MCH75" s="131"/>
      <c r="MCI75" s="131"/>
      <c r="MCJ75" s="131"/>
      <c r="MCK75" s="131"/>
      <c r="MCL75" s="131"/>
      <c r="MCM75" s="131"/>
      <c r="MCN75" s="131"/>
      <c r="MCO75" s="131"/>
      <c r="MCP75" s="131"/>
      <c r="MCQ75" s="131"/>
      <c r="MCR75" s="131"/>
      <c r="MCS75" s="131"/>
      <c r="MCT75" s="131"/>
      <c r="MCU75" s="131"/>
      <c r="MCV75" s="131"/>
      <c r="MCW75" s="131"/>
      <c r="MCX75" s="131"/>
      <c r="MCY75" s="131"/>
      <c r="MCZ75" s="131"/>
      <c r="MDA75" s="131"/>
      <c r="MDB75" s="131"/>
      <c r="MDC75" s="131"/>
      <c r="MDD75" s="131"/>
      <c r="MDE75" s="131"/>
      <c r="MDF75" s="131"/>
      <c r="MDG75" s="131"/>
      <c r="MDH75" s="131"/>
      <c r="MDI75" s="131"/>
      <c r="MDJ75" s="131"/>
      <c r="MDK75" s="131"/>
      <c r="MDL75" s="131"/>
      <c r="MDM75" s="131"/>
      <c r="MDN75" s="131"/>
      <c r="MDO75" s="131"/>
      <c r="MDP75" s="131"/>
      <c r="MDQ75" s="131"/>
      <c r="MDR75" s="131"/>
      <c r="MDS75" s="131"/>
      <c r="MDT75" s="131"/>
      <c r="MDU75" s="131"/>
      <c r="MDV75" s="131"/>
      <c r="MDW75" s="131"/>
      <c r="MDX75" s="131"/>
      <c r="MDY75" s="131"/>
      <c r="MDZ75" s="131"/>
      <c r="MEA75" s="131"/>
      <c r="MEB75" s="131"/>
      <c r="MEC75" s="131"/>
      <c r="MED75" s="131"/>
      <c r="MEE75" s="131"/>
      <c r="MEF75" s="131"/>
      <c r="MEG75" s="131"/>
      <c r="MEH75" s="131"/>
      <c r="MEI75" s="131"/>
      <c r="MEJ75" s="131"/>
      <c r="MEK75" s="131"/>
      <c r="MEL75" s="131"/>
      <c r="MEM75" s="131"/>
      <c r="MEN75" s="131"/>
      <c r="MEO75" s="131"/>
      <c r="MEP75" s="131"/>
      <c r="MEQ75" s="131"/>
      <c r="MER75" s="131"/>
      <c r="MES75" s="131"/>
      <c r="MET75" s="131"/>
      <c r="MEU75" s="131"/>
      <c r="MEV75" s="131"/>
      <c r="MEW75" s="131"/>
      <c r="MEX75" s="131"/>
      <c r="MEY75" s="131"/>
      <c r="MEZ75" s="131"/>
      <c r="MFA75" s="131"/>
      <c r="MFB75" s="131"/>
      <c r="MFC75" s="131"/>
      <c r="MFD75" s="131"/>
      <c r="MFE75" s="131"/>
      <c r="MFF75" s="131"/>
      <c r="MFG75" s="131"/>
      <c r="MFH75" s="131"/>
      <c r="MFI75" s="131"/>
      <c r="MFJ75" s="131"/>
      <c r="MFK75" s="131"/>
      <c r="MFL75" s="131"/>
      <c r="MFM75" s="131"/>
      <c r="MFN75" s="131"/>
      <c r="MFO75" s="131"/>
      <c r="MFP75" s="131"/>
      <c r="MFQ75" s="131"/>
      <c r="MFR75" s="131"/>
      <c r="MFS75" s="131"/>
      <c r="MFT75" s="131"/>
      <c r="MFU75" s="131"/>
      <c r="MFV75" s="131"/>
      <c r="MFW75" s="131"/>
      <c r="MFX75" s="131"/>
      <c r="MFY75" s="131"/>
      <c r="MFZ75" s="131"/>
      <c r="MGA75" s="131"/>
      <c r="MGB75" s="131"/>
      <c r="MGC75" s="131"/>
      <c r="MGD75" s="131"/>
      <c r="MGE75" s="131"/>
      <c r="MGF75" s="131"/>
      <c r="MGG75" s="131"/>
      <c r="MGH75" s="131"/>
      <c r="MGI75" s="131"/>
      <c r="MGJ75" s="131"/>
      <c r="MGK75" s="131"/>
      <c r="MGL75" s="131"/>
      <c r="MGM75" s="131"/>
      <c r="MGN75" s="131"/>
      <c r="MGO75" s="131"/>
      <c r="MGP75" s="131"/>
      <c r="MGQ75" s="131"/>
      <c r="MGR75" s="131"/>
      <c r="MGS75" s="131"/>
      <c r="MGT75" s="131"/>
      <c r="MGU75" s="131"/>
      <c r="MGV75" s="131"/>
      <c r="MGW75" s="131"/>
      <c r="MGX75" s="131"/>
      <c r="MGY75" s="131"/>
      <c r="MGZ75" s="131"/>
      <c r="MHA75" s="131"/>
      <c r="MHB75" s="131"/>
      <c r="MHC75" s="131"/>
      <c r="MHD75" s="131"/>
      <c r="MHE75" s="131"/>
      <c r="MHF75" s="131"/>
      <c r="MHG75" s="131"/>
      <c r="MHH75" s="131"/>
      <c r="MHI75" s="131"/>
      <c r="MHJ75" s="131"/>
      <c r="MHK75" s="131"/>
      <c r="MHL75" s="131"/>
      <c r="MHM75" s="131"/>
      <c r="MHN75" s="131"/>
      <c r="MHO75" s="131"/>
      <c r="MHP75" s="131"/>
      <c r="MHQ75" s="131"/>
      <c r="MHR75" s="131"/>
      <c r="MHS75" s="131"/>
      <c r="MHT75" s="131"/>
      <c r="MHU75" s="131"/>
      <c r="MHV75" s="131"/>
      <c r="MHW75" s="131"/>
      <c r="MHX75" s="131"/>
      <c r="MHY75" s="131"/>
      <c r="MHZ75" s="131"/>
      <c r="MIA75" s="131"/>
      <c r="MIB75" s="131"/>
      <c r="MIC75" s="131"/>
      <c r="MID75" s="131"/>
      <c r="MIE75" s="131"/>
      <c r="MIF75" s="131"/>
      <c r="MIG75" s="131"/>
      <c r="MIH75" s="131"/>
      <c r="MII75" s="131"/>
      <c r="MIJ75" s="131"/>
      <c r="MIK75" s="131"/>
      <c r="MIL75" s="131"/>
      <c r="MIM75" s="131"/>
      <c r="MIN75" s="131"/>
      <c r="MIO75" s="131"/>
      <c r="MIP75" s="131"/>
      <c r="MIQ75" s="131"/>
      <c r="MIR75" s="131"/>
      <c r="MIS75" s="131"/>
      <c r="MIT75" s="131"/>
      <c r="MIU75" s="131"/>
      <c r="MIV75" s="131"/>
      <c r="MIW75" s="131"/>
      <c r="MIX75" s="131"/>
      <c r="MIY75" s="131"/>
      <c r="MIZ75" s="131"/>
      <c r="MJA75" s="131"/>
      <c r="MJB75" s="131"/>
      <c r="MJC75" s="131"/>
      <c r="MJD75" s="131"/>
      <c r="MJE75" s="131"/>
      <c r="MJF75" s="131"/>
      <c r="MJG75" s="131"/>
      <c r="MJH75" s="131"/>
      <c r="MJI75" s="131"/>
      <c r="MJJ75" s="131"/>
      <c r="MJK75" s="131"/>
      <c r="MJL75" s="131"/>
      <c r="MJM75" s="131"/>
      <c r="MJN75" s="131"/>
      <c r="MJO75" s="131"/>
      <c r="MJP75" s="131"/>
      <c r="MJQ75" s="131"/>
      <c r="MJR75" s="131"/>
      <c r="MJS75" s="131"/>
      <c r="MJT75" s="131"/>
      <c r="MJU75" s="131"/>
      <c r="MJV75" s="131"/>
      <c r="MJW75" s="131"/>
      <c r="MJX75" s="131"/>
      <c r="MJY75" s="131"/>
      <c r="MJZ75" s="131"/>
      <c r="MKA75" s="131"/>
      <c r="MKB75" s="131"/>
      <c r="MKC75" s="131"/>
      <c r="MKD75" s="131"/>
      <c r="MKE75" s="131"/>
      <c r="MKF75" s="131"/>
      <c r="MKG75" s="131"/>
      <c r="MKH75" s="131"/>
      <c r="MKI75" s="131"/>
      <c r="MKJ75" s="131"/>
      <c r="MKK75" s="131"/>
      <c r="MKL75" s="131"/>
      <c r="MKM75" s="131"/>
      <c r="MKN75" s="131"/>
      <c r="MKO75" s="131"/>
      <c r="MKP75" s="131"/>
      <c r="MKQ75" s="131"/>
      <c r="MKR75" s="131"/>
      <c r="MKS75" s="131"/>
      <c r="MKT75" s="131"/>
      <c r="MKU75" s="131"/>
      <c r="MKV75" s="131"/>
      <c r="MKW75" s="131"/>
      <c r="MKX75" s="131"/>
      <c r="MKY75" s="131"/>
      <c r="MKZ75" s="131"/>
      <c r="MLA75" s="131"/>
      <c r="MLB75" s="131"/>
      <c r="MLC75" s="131"/>
      <c r="MLD75" s="131"/>
      <c r="MLE75" s="131"/>
      <c r="MLF75" s="131"/>
      <c r="MLG75" s="131"/>
      <c r="MLH75" s="131"/>
      <c r="MLI75" s="131"/>
      <c r="MLJ75" s="131"/>
      <c r="MLK75" s="131"/>
      <c r="MLL75" s="131"/>
      <c r="MLM75" s="131"/>
      <c r="MLN75" s="131"/>
      <c r="MLO75" s="131"/>
      <c r="MLP75" s="131"/>
      <c r="MLQ75" s="131"/>
      <c r="MLR75" s="131"/>
      <c r="MLS75" s="131"/>
      <c r="MLT75" s="131"/>
      <c r="MLU75" s="131"/>
      <c r="MLV75" s="131"/>
      <c r="MLW75" s="131"/>
      <c r="MLX75" s="131"/>
      <c r="MLY75" s="131"/>
      <c r="MLZ75" s="131"/>
      <c r="MMA75" s="131"/>
      <c r="MMB75" s="131"/>
      <c r="MMC75" s="131"/>
      <c r="MMD75" s="131"/>
      <c r="MME75" s="131"/>
      <c r="MMF75" s="131"/>
      <c r="MMG75" s="131"/>
      <c r="MMH75" s="131"/>
      <c r="MMI75" s="131"/>
      <c r="MMJ75" s="131"/>
      <c r="MMK75" s="131"/>
      <c r="MML75" s="131"/>
      <c r="MMM75" s="131"/>
      <c r="MMN75" s="131"/>
      <c r="MMO75" s="131"/>
      <c r="MMP75" s="131"/>
      <c r="MMQ75" s="131"/>
      <c r="MMR75" s="131"/>
      <c r="MMS75" s="131"/>
      <c r="MMT75" s="131"/>
      <c r="MMU75" s="131"/>
      <c r="MMV75" s="131"/>
      <c r="MMW75" s="131"/>
      <c r="MMX75" s="131"/>
      <c r="MMY75" s="131"/>
      <c r="MMZ75" s="131"/>
      <c r="MNA75" s="131"/>
      <c r="MNB75" s="131"/>
      <c r="MNC75" s="131"/>
      <c r="MND75" s="131"/>
      <c r="MNE75" s="131"/>
      <c r="MNF75" s="131"/>
      <c r="MNG75" s="131"/>
      <c r="MNH75" s="131"/>
      <c r="MNI75" s="131"/>
      <c r="MNJ75" s="131"/>
      <c r="MNK75" s="131"/>
      <c r="MNL75" s="131"/>
      <c r="MNM75" s="131"/>
      <c r="MNN75" s="131"/>
      <c r="MNO75" s="131"/>
      <c r="MNP75" s="131"/>
      <c r="MNQ75" s="131"/>
      <c r="MNR75" s="131"/>
      <c r="MNS75" s="131"/>
      <c r="MNT75" s="131"/>
      <c r="MNU75" s="131"/>
      <c r="MNV75" s="131"/>
      <c r="MNW75" s="131"/>
      <c r="MNX75" s="131"/>
      <c r="MNY75" s="131"/>
      <c r="MNZ75" s="131"/>
      <c r="MOA75" s="131"/>
      <c r="MOB75" s="131"/>
      <c r="MOC75" s="131"/>
      <c r="MOD75" s="131"/>
      <c r="MOE75" s="131"/>
      <c r="MOF75" s="131"/>
      <c r="MOG75" s="131"/>
      <c r="MOH75" s="131"/>
      <c r="MOI75" s="131"/>
      <c r="MOJ75" s="131"/>
      <c r="MOK75" s="131"/>
      <c r="MOL75" s="131"/>
      <c r="MOM75" s="131"/>
      <c r="MON75" s="131"/>
      <c r="MOO75" s="131"/>
      <c r="MOP75" s="131"/>
      <c r="MOQ75" s="131"/>
      <c r="MOR75" s="131"/>
      <c r="MOS75" s="131"/>
      <c r="MOT75" s="131"/>
      <c r="MOU75" s="131"/>
      <c r="MOV75" s="131"/>
      <c r="MOW75" s="131"/>
      <c r="MOX75" s="131"/>
      <c r="MOY75" s="131"/>
      <c r="MOZ75" s="131"/>
      <c r="MPA75" s="131"/>
      <c r="MPB75" s="131"/>
      <c r="MPC75" s="131"/>
      <c r="MPD75" s="131"/>
      <c r="MPE75" s="131"/>
      <c r="MPF75" s="131"/>
      <c r="MPG75" s="131"/>
      <c r="MPH75" s="131"/>
      <c r="MPI75" s="131"/>
      <c r="MPJ75" s="131"/>
      <c r="MPK75" s="131"/>
      <c r="MPL75" s="131"/>
      <c r="MPM75" s="131"/>
      <c r="MPN75" s="131"/>
      <c r="MPO75" s="131"/>
      <c r="MPP75" s="131"/>
      <c r="MPQ75" s="131"/>
      <c r="MPR75" s="131"/>
      <c r="MPS75" s="131"/>
      <c r="MPT75" s="131"/>
      <c r="MPU75" s="131"/>
      <c r="MPV75" s="131"/>
      <c r="MPW75" s="131"/>
      <c r="MPX75" s="131"/>
      <c r="MPY75" s="131"/>
      <c r="MPZ75" s="131"/>
      <c r="MQA75" s="131"/>
      <c r="MQB75" s="131"/>
      <c r="MQC75" s="131"/>
      <c r="MQD75" s="131"/>
      <c r="MQE75" s="131"/>
      <c r="MQF75" s="131"/>
      <c r="MQG75" s="131"/>
      <c r="MQH75" s="131"/>
      <c r="MQI75" s="131"/>
      <c r="MQJ75" s="131"/>
      <c r="MQK75" s="131"/>
      <c r="MQL75" s="131"/>
      <c r="MQM75" s="131"/>
      <c r="MQN75" s="131"/>
      <c r="MQO75" s="131"/>
      <c r="MQP75" s="131"/>
      <c r="MQQ75" s="131"/>
      <c r="MQR75" s="131"/>
      <c r="MQS75" s="131"/>
      <c r="MQT75" s="131"/>
      <c r="MQU75" s="131"/>
      <c r="MQV75" s="131"/>
      <c r="MQW75" s="131"/>
      <c r="MQX75" s="131"/>
      <c r="MQY75" s="131"/>
      <c r="MQZ75" s="131"/>
      <c r="MRA75" s="131"/>
      <c r="MRB75" s="131"/>
      <c r="MRC75" s="131"/>
      <c r="MRD75" s="131"/>
      <c r="MRE75" s="131"/>
      <c r="MRF75" s="131"/>
      <c r="MRG75" s="131"/>
      <c r="MRH75" s="131"/>
      <c r="MRI75" s="131"/>
      <c r="MRJ75" s="131"/>
      <c r="MRK75" s="131"/>
      <c r="MRL75" s="131"/>
      <c r="MRM75" s="131"/>
      <c r="MRN75" s="131"/>
      <c r="MRO75" s="131"/>
      <c r="MRP75" s="131"/>
      <c r="MRQ75" s="131"/>
      <c r="MRR75" s="131"/>
      <c r="MRS75" s="131"/>
      <c r="MRT75" s="131"/>
      <c r="MRU75" s="131"/>
      <c r="MRV75" s="131"/>
      <c r="MRW75" s="131"/>
      <c r="MRX75" s="131"/>
      <c r="MRY75" s="131"/>
      <c r="MRZ75" s="131"/>
      <c r="MSA75" s="131"/>
      <c r="MSB75" s="131"/>
      <c r="MSC75" s="131"/>
      <c r="MSD75" s="131"/>
      <c r="MSE75" s="131"/>
      <c r="MSF75" s="131"/>
      <c r="MSG75" s="131"/>
      <c r="MSH75" s="131"/>
      <c r="MSI75" s="131"/>
      <c r="MSJ75" s="131"/>
      <c r="MSK75" s="131"/>
      <c r="MSL75" s="131"/>
      <c r="MSM75" s="131"/>
      <c r="MSN75" s="131"/>
      <c r="MSO75" s="131"/>
      <c r="MSP75" s="131"/>
      <c r="MSQ75" s="131"/>
      <c r="MSR75" s="131"/>
      <c r="MSS75" s="131"/>
      <c r="MST75" s="131"/>
      <c r="MSU75" s="131"/>
      <c r="MSV75" s="131"/>
      <c r="MSW75" s="131"/>
      <c r="MSX75" s="131"/>
      <c r="MSY75" s="131"/>
      <c r="MSZ75" s="131"/>
      <c r="MTA75" s="131"/>
      <c r="MTB75" s="131"/>
      <c r="MTC75" s="131"/>
      <c r="MTD75" s="131"/>
      <c r="MTE75" s="131"/>
      <c r="MTF75" s="131"/>
      <c r="MTG75" s="131"/>
      <c r="MTH75" s="131"/>
      <c r="MTI75" s="131"/>
      <c r="MTJ75" s="131"/>
      <c r="MTK75" s="131"/>
      <c r="MTL75" s="131"/>
      <c r="MTM75" s="131"/>
      <c r="MTN75" s="131"/>
      <c r="MTO75" s="131"/>
      <c r="MTP75" s="131"/>
      <c r="MTQ75" s="131"/>
      <c r="MTR75" s="131"/>
      <c r="MTS75" s="131"/>
      <c r="MTT75" s="131"/>
      <c r="MTU75" s="131"/>
      <c r="MTV75" s="131"/>
      <c r="MTW75" s="131"/>
      <c r="MTX75" s="131"/>
      <c r="MTY75" s="131"/>
      <c r="MTZ75" s="131"/>
      <c r="MUA75" s="131"/>
      <c r="MUB75" s="131"/>
      <c r="MUC75" s="131"/>
      <c r="MUD75" s="131"/>
      <c r="MUE75" s="131"/>
      <c r="MUF75" s="131"/>
      <c r="MUG75" s="131"/>
      <c r="MUH75" s="131"/>
      <c r="MUI75" s="131"/>
      <c r="MUJ75" s="131"/>
      <c r="MUK75" s="131"/>
      <c r="MUL75" s="131"/>
      <c r="MUM75" s="131"/>
      <c r="MUN75" s="131"/>
      <c r="MUO75" s="131"/>
      <c r="MUP75" s="131"/>
      <c r="MUQ75" s="131"/>
      <c r="MUR75" s="131"/>
      <c r="MUS75" s="131"/>
      <c r="MUT75" s="131"/>
      <c r="MUU75" s="131"/>
      <c r="MUV75" s="131"/>
      <c r="MUW75" s="131"/>
      <c r="MUX75" s="131"/>
      <c r="MUY75" s="131"/>
      <c r="MUZ75" s="131"/>
      <c r="MVA75" s="131"/>
      <c r="MVB75" s="131"/>
      <c r="MVC75" s="131"/>
      <c r="MVD75" s="131"/>
      <c r="MVE75" s="131"/>
      <c r="MVF75" s="131"/>
      <c r="MVG75" s="131"/>
      <c r="MVH75" s="131"/>
      <c r="MVI75" s="131"/>
      <c r="MVJ75" s="131"/>
      <c r="MVK75" s="131"/>
      <c r="MVL75" s="131"/>
      <c r="MVM75" s="131"/>
      <c r="MVN75" s="131"/>
      <c r="MVO75" s="131"/>
      <c r="MVP75" s="131"/>
      <c r="MVQ75" s="131"/>
      <c r="MVR75" s="131"/>
      <c r="MVS75" s="131"/>
      <c r="MVT75" s="131"/>
      <c r="MVU75" s="131"/>
      <c r="MVV75" s="131"/>
      <c r="MVW75" s="131"/>
      <c r="MVX75" s="131"/>
      <c r="MVY75" s="131"/>
      <c r="MVZ75" s="131"/>
      <c r="MWA75" s="131"/>
      <c r="MWB75" s="131"/>
      <c r="MWC75" s="131"/>
      <c r="MWD75" s="131"/>
      <c r="MWE75" s="131"/>
      <c r="MWF75" s="131"/>
      <c r="MWG75" s="131"/>
      <c r="MWH75" s="131"/>
      <c r="MWI75" s="131"/>
      <c r="MWJ75" s="131"/>
      <c r="MWK75" s="131"/>
      <c r="MWL75" s="131"/>
      <c r="MWM75" s="131"/>
      <c r="MWN75" s="131"/>
      <c r="MWO75" s="131"/>
      <c r="MWP75" s="131"/>
      <c r="MWQ75" s="131"/>
      <c r="MWR75" s="131"/>
      <c r="MWS75" s="131"/>
      <c r="MWT75" s="131"/>
      <c r="MWU75" s="131"/>
      <c r="MWV75" s="131"/>
      <c r="MWW75" s="131"/>
      <c r="MWX75" s="131"/>
      <c r="MWY75" s="131"/>
      <c r="MWZ75" s="131"/>
      <c r="MXA75" s="131"/>
      <c r="MXB75" s="131"/>
      <c r="MXC75" s="131"/>
      <c r="MXD75" s="131"/>
      <c r="MXE75" s="131"/>
      <c r="MXF75" s="131"/>
      <c r="MXG75" s="131"/>
      <c r="MXH75" s="131"/>
      <c r="MXI75" s="131"/>
      <c r="MXJ75" s="131"/>
      <c r="MXK75" s="131"/>
      <c r="MXL75" s="131"/>
      <c r="MXM75" s="131"/>
      <c r="MXN75" s="131"/>
      <c r="MXO75" s="131"/>
      <c r="MXP75" s="131"/>
      <c r="MXQ75" s="131"/>
      <c r="MXR75" s="131"/>
      <c r="MXS75" s="131"/>
      <c r="MXT75" s="131"/>
      <c r="MXU75" s="131"/>
      <c r="MXV75" s="131"/>
      <c r="MXW75" s="131"/>
      <c r="MXX75" s="131"/>
      <c r="MXY75" s="131"/>
      <c r="MXZ75" s="131"/>
      <c r="MYA75" s="131"/>
      <c r="MYB75" s="131"/>
      <c r="MYC75" s="131"/>
      <c r="MYD75" s="131"/>
      <c r="MYE75" s="131"/>
      <c r="MYF75" s="131"/>
      <c r="MYG75" s="131"/>
      <c r="MYH75" s="131"/>
      <c r="MYI75" s="131"/>
      <c r="MYJ75" s="131"/>
      <c r="MYK75" s="131"/>
      <c r="MYL75" s="131"/>
      <c r="MYM75" s="131"/>
      <c r="MYN75" s="131"/>
      <c r="MYO75" s="131"/>
      <c r="MYP75" s="131"/>
      <c r="MYQ75" s="131"/>
      <c r="MYR75" s="131"/>
      <c r="MYS75" s="131"/>
      <c r="MYT75" s="131"/>
      <c r="MYU75" s="131"/>
      <c r="MYV75" s="131"/>
      <c r="MYW75" s="131"/>
      <c r="MYX75" s="131"/>
      <c r="MYY75" s="131"/>
      <c r="MYZ75" s="131"/>
      <c r="MZA75" s="131"/>
      <c r="MZB75" s="131"/>
      <c r="MZC75" s="131"/>
      <c r="MZD75" s="131"/>
      <c r="MZE75" s="131"/>
      <c r="MZF75" s="131"/>
      <c r="MZG75" s="131"/>
      <c r="MZH75" s="131"/>
      <c r="MZI75" s="131"/>
      <c r="MZJ75" s="131"/>
      <c r="MZK75" s="131"/>
      <c r="MZL75" s="131"/>
      <c r="MZM75" s="131"/>
      <c r="MZN75" s="131"/>
      <c r="MZO75" s="131"/>
      <c r="MZP75" s="131"/>
      <c r="MZQ75" s="131"/>
      <c r="MZR75" s="131"/>
      <c r="MZS75" s="131"/>
      <c r="MZT75" s="131"/>
      <c r="MZU75" s="131"/>
      <c r="MZV75" s="131"/>
      <c r="MZW75" s="131"/>
      <c r="MZX75" s="131"/>
      <c r="MZY75" s="131"/>
      <c r="MZZ75" s="131"/>
      <c r="NAA75" s="131"/>
      <c r="NAB75" s="131"/>
      <c r="NAC75" s="131"/>
      <c r="NAD75" s="131"/>
      <c r="NAE75" s="131"/>
      <c r="NAF75" s="131"/>
      <c r="NAG75" s="131"/>
      <c r="NAH75" s="131"/>
      <c r="NAI75" s="131"/>
      <c r="NAJ75" s="131"/>
      <c r="NAK75" s="131"/>
      <c r="NAL75" s="131"/>
      <c r="NAM75" s="131"/>
      <c r="NAN75" s="131"/>
      <c r="NAO75" s="131"/>
      <c r="NAP75" s="131"/>
      <c r="NAQ75" s="131"/>
      <c r="NAR75" s="131"/>
      <c r="NAS75" s="131"/>
      <c r="NAT75" s="131"/>
      <c r="NAU75" s="131"/>
      <c r="NAV75" s="131"/>
      <c r="NAW75" s="131"/>
      <c r="NAX75" s="131"/>
      <c r="NAY75" s="131"/>
      <c r="NAZ75" s="131"/>
      <c r="NBA75" s="131"/>
      <c r="NBB75" s="131"/>
      <c r="NBC75" s="131"/>
      <c r="NBD75" s="131"/>
      <c r="NBE75" s="131"/>
      <c r="NBF75" s="131"/>
      <c r="NBG75" s="131"/>
      <c r="NBH75" s="131"/>
      <c r="NBI75" s="131"/>
      <c r="NBJ75" s="131"/>
      <c r="NBK75" s="131"/>
      <c r="NBL75" s="131"/>
      <c r="NBM75" s="131"/>
      <c r="NBN75" s="131"/>
      <c r="NBO75" s="131"/>
      <c r="NBP75" s="131"/>
      <c r="NBQ75" s="131"/>
      <c r="NBR75" s="131"/>
      <c r="NBS75" s="131"/>
      <c r="NBT75" s="131"/>
      <c r="NBU75" s="131"/>
      <c r="NBV75" s="131"/>
      <c r="NBW75" s="131"/>
      <c r="NBX75" s="131"/>
      <c r="NBY75" s="131"/>
      <c r="NBZ75" s="131"/>
      <c r="NCA75" s="131"/>
      <c r="NCB75" s="131"/>
      <c r="NCC75" s="131"/>
      <c r="NCD75" s="131"/>
      <c r="NCE75" s="131"/>
      <c r="NCF75" s="131"/>
      <c r="NCG75" s="131"/>
      <c r="NCH75" s="131"/>
      <c r="NCI75" s="131"/>
      <c r="NCJ75" s="131"/>
      <c r="NCK75" s="131"/>
      <c r="NCL75" s="131"/>
      <c r="NCM75" s="131"/>
      <c r="NCN75" s="131"/>
      <c r="NCO75" s="131"/>
      <c r="NCP75" s="131"/>
      <c r="NCQ75" s="131"/>
      <c r="NCR75" s="131"/>
      <c r="NCS75" s="131"/>
      <c r="NCT75" s="131"/>
      <c r="NCU75" s="131"/>
      <c r="NCV75" s="131"/>
      <c r="NCW75" s="131"/>
      <c r="NCX75" s="131"/>
      <c r="NCY75" s="131"/>
      <c r="NCZ75" s="131"/>
      <c r="NDA75" s="131"/>
      <c r="NDB75" s="131"/>
      <c r="NDC75" s="131"/>
      <c r="NDD75" s="131"/>
      <c r="NDE75" s="131"/>
      <c r="NDF75" s="131"/>
      <c r="NDG75" s="131"/>
      <c r="NDH75" s="131"/>
      <c r="NDI75" s="131"/>
      <c r="NDJ75" s="131"/>
      <c r="NDK75" s="131"/>
      <c r="NDL75" s="131"/>
      <c r="NDM75" s="131"/>
      <c r="NDN75" s="131"/>
      <c r="NDO75" s="131"/>
      <c r="NDP75" s="131"/>
      <c r="NDQ75" s="131"/>
      <c r="NDR75" s="131"/>
      <c r="NDS75" s="131"/>
      <c r="NDT75" s="131"/>
      <c r="NDU75" s="131"/>
      <c r="NDV75" s="131"/>
      <c r="NDW75" s="131"/>
      <c r="NDX75" s="131"/>
      <c r="NDY75" s="131"/>
      <c r="NDZ75" s="131"/>
      <c r="NEA75" s="131"/>
      <c r="NEB75" s="131"/>
      <c r="NEC75" s="131"/>
      <c r="NED75" s="131"/>
      <c r="NEE75" s="131"/>
      <c r="NEF75" s="131"/>
      <c r="NEG75" s="131"/>
      <c r="NEH75" s="131"/>
      <c r="NEI75" s="131"/>
      <c r="NEJ75" s="131"/>
      <c r="NEK75" s="131"/>
      <c r="NEL75" s="131"/>
      <c r="NEM75" s="131"/>
      <c r="NEN75" s="131"/>
      <c r="NEO75" s="131"/>
      <c r="NEP75" s="131"/>
      <c r="NEQ75" s="131"/>
      <c r="NER75" s="131"/>
      <c r="NES75" s="131"/>
      <c r="NET75" s="131"/>
      <c r="NEU75" s="131"/>
      <c r="NEV75" s="131"/>
      <c r="NEW75" s="131"/>
      <c r="NEX75" s="131"/>
      <c r="NEY75" s="131"/>
      <c r="NEZ75" s="131"/>
      <c r="NFA75" s="131"/>
      <c r="NFB75" s="131"/>
      <c r="NFC75" s="131"/>
      <c r="NFD75" s="131"/>
      <c r="NFE75" s="131"/>
      <c r="NFF75" s="131"/>
      <c r="NFG75" s="131"/>
      <c r="NFH75" s="131"/>
      <c r="NFI75" s="131"/>
      <c r="NFJ75" s="131"/>
      <c r="NFK75" s="131"/>
      <c r="NFL75" s="131"/>
      <c r="NFM75" s="131"/>
      <c r="NFN75" s="131"/>
      <c r="NFO75" s="131"/>
      <c r="NFP75" s="131"/>
      <c r="NFQ75" s="131"/>
      <c r="NFR75" s="131"/>
      <c r="NFS75" s="131"/>
      <c r="NFT75" s="131"/>
      <c r="NFU75" s="131"/>
      <c r="NFV75" s="131"/>
      <c r="NFW75" s="131"/>
      <c r="NFX75" s="131"/>
      <c r="NFY75" s="131"/>
      <c r="NFZ75" s="131"/>
      <c r="NGA75" s="131"/>
      <c r="NGB75" s="131"/>
      <c r="NGC75" s="131"/>
      <c r="NGD75" s="131"/>
      <c r="NGE75" s="131"/>
      <c r="NGF75" s="131"/>
      <c r="NGG75" s="131"/>
      <c r="NGH75" s="131"/>
      <c r="NGI75" s="131"/>
      <c r="NGJ75" s="131"/>
      <c r="NGK75" s="131"/>
      <c r="NGL75" s="131"/>
      <c r="NGM75" s="131"/>
      <c r="NGN75" s="131"/>
      <c r="NGO75" s="131"/>
      <c r="NGP75" s="131"/>
      <c r="NGQ75" s="131"/>
      <c r="NGR75" s="131"/>
      <c r="NGS75" s="131"/>
      <c r="NGT75" s="131"/>
      <c r="NGU75" s="131"/>
      <c r="NGV75" s="131"/>
      <c r="NGW75" s="131"/>
      <c r="NGX75" s="131"/>
      <c r="NGY75" s="131"/>
      <c r="NGZ75" s="131"/>
      <c r="NHA75" s="131"/>
      <c r="NHB75" s="131"/>
      <c r="NHC75" s="131"/>
      <c r="NHD75" s="131"/>
      <c r="NHE75" s="131"/>
      <c r="NHF75" s="131"/>
      <c r="NHG75" s="131"/>
      <c r="NHH75" s="131"/>
      <c r="NHI75" s="131"/>
      <c r="NHJ75" s="131"/>
      <c r="NHK75" s="131"/>
      <c r="NHL75" s="131"/>
      <c r="NHM75" s="131"/>
      <c r="NHN75" s="131"/>
      <c r="NHO75" s="131"/>
      <c r="NHP75" s="131"/>
      <c r="NHQ75" s="131"/>
      <c r="NHR75" s="131"/>
      <c r="NHS75" s="131"/>
      <c r="NHT75" s="131"/>
      <c r="NHU75" s="131"/>
      <c r="NHV75" s="131"/>
      <c r="NHW75" s="131"/>
      <c r="NHX75" s="131"/>
      <c r="NHY75" s="131"/>
      <c r="NHZ75" s="131"/>
      <c r="NIA75" s="131"/>
      <c r="NIB75" s="131"/>
      <c r="NIC75" s="131"/>
      <c r="NID75" s="131"/>
      <c r="NIE75" s="131"/>
      <c r="NIF75" s="131"/>
      <c r="NIG75" s="131"/>
      <c r="NIH75" s="131"/>
      <c r="NII75" s="131"/>
      <c r="NIJ75" s="131"/>
      <c r="NIK75" s="131"/>
      <c r="NIL75" s="131"/>
      <c r="NIM75" s="131"/>
      <c r="NIN75" s="131"/>
      <c r="NIO75" s="131"/>
      <c r="NIP75" s="131"/>
      <c r="NIQ75" s="131"/>
      <c r="NIR75" s="131"/>
      <c r="NIS75" s="131"/>
      <c r="NIT75" s="131"/>
      <c r="NIU75" s="131"/>
      <c r="NIV75" s="131"/>
      <c r="NIW75" s="131"/>
      <c r="NIX75" s="131"/>
      <c r="NIY75" s="131"/>
      <c r="NIZ75" s="131"/>
      <c r="NJA75" s="131"/>
      <c r="NJB75" s="131"/>
      <c r="NJC75" s="131"/>
      <c r="NJD75" s="131"/>
      <c r="NJE75" s="131"/>
      <c r="NJF75" s="131"/>
      <c r="NJG75" s="131"/>
      <c r="NJH75" s="131"/>
      <c r="NJI75" s="131"/>
      <c r="NJJ75" s="131"/>
      <c r="NJK75" s="131"/>
      <c r="NJL75" s="131"/>
      <c r="NJM75" s="131"/>
      <c r="NJN75" s="131"/>
      <c r="NJO75" s="131"/>
      <c r="NJP75" s="131"/>
      <c r="NJQ75" s="131"/>
      <c r="NJR75" s="131"/>
      <c r="NJS75" s="131"/>
      <c r="NJT75" s="131"/>
      <c r="NJU75" s="131"/>
      <c r="NJV75" s="131"/>
      <c r="NJW75" s="131"/>
      <c r="NJX75" s="131"/>
      <c r="NJY75" s="131"/>
      <c r="NJZ75" s="131"/>
      <c r="NKA75" s="131"/>
      <c r="NKB75" s="131"/>
      <c r="NKC75" s="131"/>
      <c r="NKD75" s="131"/>
      <c r="NKE75" s="131"/>
      <c r="NKF75" s="131"/>
      <c r="NKG75" s="131"/>
      <c r="NKH75" s="131"/>
      <c r="NKI75" s="131"/>
      <c r="NKJ75" s="131"/>
      <c r="NKK75" s="131"/>
      <c r="NKL75" s="131"/>
      <c r="NKM75" s="131"/>
      <c r="NKN75" s="131"/>
      <c r="NKO75" s="131"/>
      <c r="NKP75" s="131"/>
      <c r="NKQ75" s="131"/>
      <c r="NKR75" s="131"/>
      <c r="NKS75" s="131"/>
      <c r="NKT75" s="131"/>
      <c r="NKU75" s="131"/>
      <c r="NKV75" s="131"/>
      <c r="NKW75" s="131"/>
      <c r="NKX75" s="131"/>
      <c r="NKY75" s="131"/>
      <c r="NKZ75" s="131"/>
      <c r="NLA75" s="131"/>
      <c r="NLB75" s="131"/>
      <c r="NLC75" s="131"/>
      <c r="NLD75" s="131"/>
      <c r="NLE75" s="131"/>
      <c r="NLF75" s="131"/>
      <c r="NLG75" s="131"/>
      <c r="NLH75" s="131"/>
      <c r="NLI75" s="131"/>
      <c r="NLJ75" s="131"/>
      <c r="NLK75" s="131"/>
      <c r="NLL75" s="131"/>
      <c r="NLM75" s="131"/>
      <c r="NLN75" s="131"/>
      <c r="NLO75" s="131"/>
      <c r="NLP75" s="131"/>
      <c r="NLQ75" s="131"/>
      <c r="NLR75" s="131"/>
      <c r="NLS75" s="131"/>
      <c r="NLT75" s="131"/>
      <c r="NLU75" s="131"/>
      <c r="NLV75" s="131"/>
      <c r="NLW75" s="131"/>
      <c r="NLX75" s="131"/>
      <c r="NLY75" s="131"/>
      <c r="NLZ75" s="131"/>
      <c r="NMA75" s="131"/>
      <c r="NMB75" s="131"/>
      <c r="NMC75" s="131"/>
      <c r="NMD75" s="131"/>
      <c r="NME75" s="131"/>
      <c r="NMF75" s="131"/>
      <c r="NMG75" s="131"/>
      <c r="NMH75" s="131"/>
      <c r="NMI75" s="131"/>
      <c r="NMJ75" s="131"/>
      <c r="NMK75" s="131"/>
      <c r="NML75" s="131"/>
      <c r="NMM75" s="131"/>
      <c r="NMN75" s="131"/>
      <c r="NMO75" s="131"/>
      <c r="NMP75" s="131"/>
      <c r="NMQ75" s="131"/>
      <c r="NMR75" s="131"/>
      <c r="NMS75" s="131"/>
      <c r="NMT75" s="131"/>
      <c r="NMU75" s="131"/>
      <c r="NMV75" s="131"/>
      <c r="NMW75" s="131"/>
      <c r="NMX75" s="131"/>
      <c r="NMY75" s="131"/>
      <c r="NMZ75" s="131"/>
      <c r="NNA75" s="131"/>
      <c r="NNB75" s="131"/>
      <c r="NNC75" s="131"/>
      <c r="NND75" s="131"/>
      <c r="NNE75" s="131"/>
      <c r="NNF75" s="131"/>
      <c r="NNG75" s="131"/>
      <c r="NNH75" s="131"/>
      <c r="NNI75" s="131"/>
      <c r="NNJ75" s="131"/>
      <c r="NNK75" s="131"/>
      <c r="NNL75" s="131"/>
      <c r="NNM75" s="131"/>
      <c r="NNN75" s="131"/>
      <c r="NNO75" s="131"/>
      <c r="NNP75" s="131"/>
      <c r="NNQ75" s="131"/>
      <c r="NNR75" s="131"/>
      <c r="NNS75" s="131"/>
      <c r="NNT75" s="131"/>
      <c r="NNU75" s="131"/>
      <c r="NNV75" s="131"/>
      <c r="NNW75" s="131"/>
      <c r="NNX75" s="131"/>
      <c r="NNY75" s="131"/>
      <c r="NNZ75" s="131"/>
      <c r="NOA75" s="131"/>
      <c r="NOB75" s="131"/>
      <c r="NOC75" s="131"/>
      <c r="NOD75" s="131"/>
      <c r="NOE75" s="131"/>
      <c r="NOF75" s="131"/>
      <c r="NOG75" s="131"/>
      <c r="NOH75" s="131"/>
      <c r="NOI75" s="131"/>
      <c r="NOJ75" s="131"/>
      <c r="NOK75" s="131"/>
      <c r="NOL75" s="131"/>
      <c r="NOM75" s="131"/>
      <c r="NON75" s="131"/>
      <c r="NOO75" s="131"/>
      <c r="NOP75" s="131"/>
      <c r="NOQ75" s="131"/>
      <c r="NOR75" s="131"/>
      <c r="NOS75" s="131"/>
      <c r="NOT75" s="131"/>
      <c r="NOU75" s="131"/>
      <c r="NOV75" s="131"/>
      <c r="NOW75" s="131"/>
      <c r="NOX75" s="131"/>
      <c r="NOY75" s="131"/>
      <c r="NOZ75" s="131"/>
      <c r="NPA75" s="131"/>
      <c r="NPB75" s="131"/>
      <c r="NPC75" s="131"/>
      <c r="NPD75" s="131"/>
      <c r="NPE75" s="131"/>
      <c r="NPF75" s="131"/>
      <c r="NPG75" s="131"/>
      <c r="NPH75" s="131"/>
      <c r="NPI75" s="131"/>
      <c r="NPJ75" s="131"/>
      <c r="NPK75" s="131"/>
      <c r="NPL75" s="131"/>
      <c r="NPM75" s="131"/>
      <c r="NPN75" s="131"/>
      <c r="NPO75" s="131"/>
      <c r="NPP75" s="131"/>
      <c r="NPQ75" s="131"/>
      <c r="NPR75" s="131"/>
      <c r="NPS75" s="131"/>
      <c r="NPT75" s="131"/>
      <c r="NPU75" s="131"/>
      <c r="NPV75" s="131"/>
      <c r="NPW75" s="131"/>
      <c r="NPX75" s="131"/>
      <c r="NPY75" s="131"/>
      <c r="NPZ75" s="131"/>
      <c r="NQA75" s="131"/>
      <c r="NQB75" s="131"/>
      <c r="NQC75" s="131"/>
      <c r="NQD75" s="131"/>
      <c r="NQE75" s="131"/>
      <c r="NQF75" s="131"/>
      <c r="NQG75" s="131"/>
      <c r="NQH75" s="131"/>
      <c r="NQI75" s="131"/>
      <c r="NQJ75" s="131"/>
      <c r="NQK75" s="131"/>
      <c r="NQL75" s="131"/>
      <c r="NQM75" s="131"/>
      <c r="NQN75" s="131"/>
      <c r="NQO75" s="131"/>
      <c r="NQP75" s="131"/>
      <c r="NQQ75" s="131"/>
      <c r="NQR75" s="131"/>
      <c r="NQS75" s="131"/>
      <c r="NQT75" s="131"/>
      <c r="NQU75" s="131"/>
      <c r="NQV75" s="131"/>
      <c r="NQW75" s="131"/>
      <c r="NQX75" s="131"/>
      <c r="NQY75" s="131"/>
      <c r="NQZ75" s="131"/>
      <c r="NRA75" s="131"/>
      <c r="NRB75" s="131"/>
      <c r="NRC75" s="131"/>
      <c r="NRD75" s="131"/>
      <c r="NRE75" s="131"/>
      <c r="NRF75" s="131"/>
      <c r="NRG75" s="131"/>
      <c r="NRH75" s="131"/>
      <c r="NRI75" s="131"/>
      <c r="NRJ75" s="131"/>
      <c r="NRK75" s="131"/>
      <c r="NRL75" s="131"/>
      <c r="NRM75" s="131"/>
      <c r="NRN75" s="131"/>
      <c r="NRO75" s="131"/>
      <c r="NRP75" s="131"/>
      <c r="NRQ75" s="131"/>
      <c r="NRR75" s="131"/>
      <c r="NRS75" s="131"/>
      <c r="NRT75" s="131"/>
      <c r="NRU75" s="131"/>
      <c r="NRV75" s="131"/>
      <c r="NRW75" s="131"/>
      <c r="NRX75" s="131"/>
      <c r="NRY75" s="131"/>
      <c r="NRZ75" s="131"/>
      <c r="NSA75" s="131"/>
      <c r="NSB75" s="131"/>
      <c r="NSC75" s="131"/>
      <c r="NSD75" s="131"/>
      <c r="NSE75" s="131"/>
      <c r="NSF75" s="131"/>
      <c r="NSG75" s="131"/>
      <c r="NSH75" s="131"/>
      <c r="NSI75" s="131"/>
      <c r="NSJ75" s="131"/>
      <c r="NSK75" s="131"/>
      <c r="NSL75" s="131"/>
      <c r="NSM75" s="131"/>
      <c r="NSN75" s="131"/>
      <c r="NSO75" s="131"/>
      <c r="NSP75" s="131"/>
      <c r="NSQ75" s="131"/>
      <c r="NSR75" s="131"/>
      <c r="NSS75" s="131"/>
      <c r="NST75" s="131"/>
      <c r="NSU75" s="131"/>
      <c r="NSV75" s="131"/>
      <c r="NSW75" s="131"/>
      <c r="NSX75" s="131"/>
      <c r="NSY75" s="131"/>
      <c r="NSZ75" s="131"/>
      <c r="NTA75" s="131"/>
      <c r="NTB75" s="131"/>
      <c r="NTC75" s="131"/>
      <c r="NTD75" s="131"/>
      <c r="NTE75" s="131"/>
      <c r="NTF75" s="131"/>
      <c r="NTG75" s="131"/>
      <c r="NTH75" s="131"/>
      <c r="NTI75" s="131"/>
      <c r="NTJ75" s="131"/>
      <c r="NTK75" s="131"/>
      <c r="NTL75" s="131"/>
      <c r="NTM75" s="131"/>
      <c r="NTN75" s="131"/>
      <c r="NTO75" s="131"/>
      <c r="NTP75" s="131"/>
      <c r="NTQ75" s="131"/>
      <c r="NTR75" s="131"/>
      <c r="NTS75" s="131"/>
      <c r="NTT75" s="131"/>
      <c r="NTU75" s="131"/>
      <c r="NTV75" s="131"/>
      <c r="NTW75" s="131"/>
      <c r="NTX75" s="131"/>
      <c r="NTY75" s="131"/>
      <c r="NTZ75" s="131"/>
      <c r="NUA75" s="131"/>
      <c r="NUB75" s="131"/>
      <c r="NUC75" s="131"/>
      <c r="NUD75" s="131"/>
      <c r="NUE75" s="131"/>
      <c r="NUF75" s="131"/>
      <c r="NUG75" s="131"/>
      <c r="NUH75" s="131"/>
      <c r="NUI75" s="131"/>
      <c r="NUJ75" s="131"/>
      <c r="NUK75" s="131"/>
      <c r="NUL75" s="131"/>
      <c r="NUM75" s="131"/>
      <c r="NUN75" s="131"/>
      <c r="NUO75" s="131"/>
      <c r="NUP75" s="131"/>
      <c r="NUQ75" s="131"/>
      <c r="NUR75" s="131"/>
      <c r="NUS75" s="131"/>
      <c r="NUT75" s="131"/>
      <c r="NUU75" s="131"/>
      <c r="NUV75" s="131"/>
      <c r="NUW75" s="131"/>
      <c r="NUX75" s="131"/>
      <c r="NUY75" s="131"/>
      <c r="NUZ75" s="131"/>
      <c r="NVA75" s="131"/>
      <c r="NVB75" s="131"/>
      <c r="NVC75" s="131"/>
      <c r="NVD75" s="131"/>
      <c r="NVE75" s="131"/>
      <c r="NVF75" s="131"/>
      <c r="NVG75" s="131"/>
      <c r="NVH75" s="131"/>
      <c r="NVI75" s="131"/>
      <c r="NVJ75" s="131"/>
      <c r="NVK75" s="131"/>
      <c r="NVL75" s="131"/>
      <c r="NVM75" s="131"/>
      <c r="NVN75" s="131"/>
      <c r="NVO75" s="131"/>
      <c r="NVP75" s="131"/>
      <c r="NVQ75" s="131"/>
      <c r="NVR75" s="131"/>
      <c r="NVS75" s="131"/>
      <c r="NVT75" s="131"/>
      <c r="NVU75" s="131"/>
      <c r="NVV75" s="131"/>
      <c r="NVW75" s="131"/>
      <c r="NVX75" s="131"/>
      <c r="NVY75" s="131"/>
      <c r="NVZ75" s="131"/>
      <c r="NWA75" s="131"/>
      <c r="NWB75" s="131"/>
      <c r="NWC75" s="131"/>
      <c r="NWD75" s="131"/>
      <c r="NWE75" s="131"/>
      <c r="NWF75" s="131"/>
      <c r="NWG75" s="131"/>
      <c r="NWH75" s="131"/>
      <c r="NWI75" s="131"/>
      <c r="NWJ75" s="131"/>
      <c r="NWK75" s="131"/>
      <c r="NWL75" s="131"/>
      <c r="NWM75" s="131"/>
      <c r="NWN75" s="131"/>
      <c r="NWO75" s="131"/>
      <c r="NWP75" s="131"/>
      <c r="NWQ75" s="131"/>
      <c r="NWR75" s="131"/>
      <c r="NWS75" s="131"/>
      <c r="NWT75" s="131"/>
      <c r="NWU75" s="131"/>
      <c r="NWV75" s="131"/>
      <c r="NWW75" s="131"/>
      <c r="NWX75" s="131"/>
      <c r="NWY75" s="131"/>
      <c r="NWZ75" s="131"/>
      <c r="NXA75" s="131"/>
      <c r="NXB75" s="131"/>
      <c r="NXC75" s="131"/>
      <c r="NXD75" s="131"/>
      <c r="NXE75" s="131"/>
      <c r="NXF75" s="131"/>
      <c r="NXG75" s="131"/>
      <c r="NXH75" s="131"/>
      <c r="NXI75" s="131"/>
      <c r="NXJ75" s="131"/>
      <c r="NXK75" s="131"/>
      <c r="NXL75" s="131"/>
      <c r="NXM75" s="131"/>
      <c r="NXN75" s="131"/>
      <c r="NXO75" s="131"/>
      <c r="NXP75" s="131"/>
      <c r="NXQ75" s="131"/>
      <c r="NXR75" s="131"/>
      <c r="NXS75" s="131"/>
      <c r="NXT75" s="131"/>
      <c r="NXU75" s="131"/>
      <c r="NXV75" s="131"/>
      <c r="NXW75" s="131"/>
      <c r="NXX75" s="131"/>
      <c r="NXY75" s="131"/>
      <c r="NXZ75" s="131"/>
      <c r="NYA75" s="131"/>
      <c r="NYB75" s="131"/>
      <c r="NYC75" s="131"/>
      <c r="NYD75" s="131"/>
      <c r="NYE75" s="131"/>
      <c r="NYF75" s="131"/>
      <c r="NYG75" s="131"/>
      <c r="NYH75" s="131"/>
      <c r="NYI75" s="131"/>
      <c r="NYJ75" s="131"/>
      <c r="NYK75" s="131"/>
      <c r="NYL75" s="131"/>
      <c r="NYM75" s="131"/>
      <c r="NYN75" s="131"/>
      <c r="NYO75" s="131"/>
      <c r="NYP75" s="131"/>
      <c r="NYQ75" s="131"/>
      <c r="NYR75" s="131"/>
      <c r="NYS75" s="131"/>
      <c r="NYT75" s="131"/>
      <c r="NYU75" s="131"/>
      <c r="NYV75" s="131"/>
      <c r="NYW75" s="131"/>
      <c r="NYX75" s="131"/>
      <c r="NYY75" s="131"/>
      <c r="NYZ75" s="131"/>
      <c r="NZA75" s="131"/>
      <c r="NZB75" s="131"/>
      <c r="NZC75" s="131"/>
      <c r="NZD75" s="131"/>
      <c r="NZE75" s="131"/>
      <c r="NZF75" s="131"/>
      <c r="NZG75" s="131"/>
      <c r="NZH75" s="131"/>
      <c r="NZI75" s="131"/>
      <c r="NZJ75" s="131"/>
      <c r="NZK75" s="131"/>
      <c r="NZL75" s="131"/>
      <c r="NZM75" s="131"/>
      <c r="NZN75" s="131"/>
      <c r="NZO75" s="131"/>
      <c r="NZP75" s="131"/>
      <c r="NZQ75" s="131"/>
      <c r="NZR75" s="131"/>
      <c r="NZS75" s="131"/>
      <c r="NZT75" s="131"/>
      <c r="NZU75" s="131"/>
      <c r="NZV75" s="131"/>
      <c r="NZW75" s="131"/>
      <c r="NZX75" s="131"/>
      <c r="NZY75" s="131"/>
      <c r="NZZ75" s="131"/>
      <c r="OAA75" s="131"/>
      <c r="OAB75" s="131"/>
      <c r="OAC75" s="131"/>
      <c r="OAD75" s="131"/>
      <c r="OAE75" s="131"/>
      <c r="OAF75" s="131"/>
      <c r="OAG75" s="131"/>
      <c r="OAH75" s="131"/>
      <c r="OAI75" s="131"/>
      <c r="OAJ75" s="131"/>
      <c r="OAK75" s="131"/>
      <c r="OAL75" s="131"/>
      <c r="OAM75" s="131"/>
      <c r="OAN75" s="131"/>
      <c r="OAO75" s="131"/>
      <c r="OAP75" s="131"/>
      <c r="OAQ75" s="131"/>
      <c r="OAR75" s="131"/>
      <c r="OAS75" s="131"/>
      <c r="OAT75" s="131"/>
      <c r="OAU75" s="131"/>
      <c r="OAV75" s="131"/>
      <c r="OAW75" s="131"/>
      <c r="OAX75" s="131"/>
      <c r="OAY75" s="131"/>
      <c r="OAZ75" s="131"/>
      <c r="OBA75" s="131"/>
      <c r="OBB75" s="131"/>
      <c r="OBC75" s="131"/>
      <c r="OBD75" s="131"/>
      <c r="OBE75" s="131"/>
      <c r="OBF75" s="131"/>
      <c r="OBG75" s="131"/>
      <c r="OBH75" s="131"/>
      <c r="OBI75" s="131"/>
      <c r="OBJ75" s="131"/>
      <c r="OBK75" s="131"/>
      <c r="OBL75" s="131"/>
      <c r="OBM75" s="131"/>
      <c r="OBN75" s="131"/>
      <c r="OBO75" s="131"/>
      <c r="OBP75" s="131"/>
      <c r="OBQ75" s="131"/>
      <c r="OBR75" s="131"/>
      <c r="OBS75" s="131"/>
      <c r="OBT75" s="131"/>
      <c r="OBU75" s="131"/>
      <c r="OBV75" s="131"/>
      <c r="OBW75" s="131"/>
      <c r="OBX75" s="131"/>
      <c r="OBY75" s="131"/>
      <c r="OBZ75" s="131"/>
      <c r="OCA75" s="131"/>
      <c r="OCB75" s="131"/>
      <c r="OCC75" s="131"/>
      <c r="OCD75" s="131"/>
      <c r="OCE75" s="131"/>
      <c r="OCF75" s="131"/>
      <c r="OCG75" s="131"/>
      <c r="OCH75" s="131"/>
      <c r="OCI75" s="131"/>
      <c r="OCJ75" s="131"/>
      <c r="OCK75" s="131"/>
      <c r="OCL75" s="131"/>
      <c r="OCM75" s="131"/>
      <c r="OCN75" s="131"/>
      <c r="OCO75" s="131"/>
      <c r="OCP75" s="131"/>
      <c r="OCQ75" s="131"/>
      <c r="OCR75" s="131"/>
      <c r="OCS75" s="131"/>
      <c r="OCT75" s="131"/>
      <c r="OCU75" s="131"/>
      <c r="OCV75" s="131"/>
      <c r="OCW75" s="131"/>
      <c r="OCX75" s="131"/>
      <c r="OCY75" s="131"/>
      <c r="OCZ75" s="131"/>
      <c r="ODA75" s="131"/>
      <c r="ODB75" s="131"/>
      <c r="ODC75" s="131"/>
      <c r="ODD75" s="131"/>
      <c r="ODE75" s="131"/>
      <c r="ODF75" s="131"/>
      <c r="ODG75" s="131"/>
      <c r="ODH75" s="131"/>
      <c r="ODI75" s="131"/>
      <c r="ODJ75" s="131"/>
      <c r="ODK75" s="131"/>
      <c r="ODL75" s="131"/>
      <c r="ODM75" s="131"/>
      <c r="ODN75" s="131"/>
      <c r="ODO75" s="131"/>
      <c r="ODP75" s="131"/>
      <c r="ODQ75" s="131"/>
      <c r="ODR75" s="131"/>
      <c r="ODS75" s="131"/>
      <c r="ODT75" s="131"/>
      <c r="ODU75" s="131"/>
      <c r="ODV75" s="131"/>
      <c r="ODW75" s="131"/>
      <c r="ODX75" s="131"/>
      <c r="ODY75" s="131"/>
      <c r="ODZ75" s="131"/>
      <c r="OEA75" s="131"/>
      <c r="OEB75" s="131"/>
      <c r="OEC75" s="131"/>
      <c r="OED75" s="131"/>
      <c r="OEE75" s="131"/>
      <c r="OEF75" s="131"/>
      <c r="OEG75" s="131"/>
      <c r="OEH75" s="131"/>
      <c r="OEI75" s="131"/>
      <c r="OEJ75" s="131"/>
      <c r="OEK75" s="131"/>
      <c r="OEL75" s="131"/>
      <c r="OEM75" s="131"/>
      <c r="OEN75" s="131"/>
      <c r="OEO75" s="131"/>
      <c r="OEP75" s="131"/>
      <c r="OEQ75" s="131"/>
      <c r="OER75" s="131"/>
      <c r="OES75" s="131"/>
      <c r="OET75" s="131"/>
      <c r="OEU75" s="131"/>
      <c r="OEV75" s="131"/>
      <c r="OEW75" s="131"/>
      <c r="OEX75" s="131"/>
      <c r="OEY75" s="131"/>
      <c r="OEZ75" s="131"/>
      <c r="OFA75" s="131"/>
      <c r="OFB75" s="131"/>
      <c r="OFC75" s="131"/>
      <c r="OFD75" s="131"/>
      <c r="OFE75" s="131"/>
      <c r="OFF75" s="131"/>
      <c r="OFG75" s="131"/>
      <c r="OFH75" s="131"/>
      <c r="OFI75" s="131"/>
      <c r="OFJ75" s="131"/>
      <c r="OFK75" s="131"/>
      <c r="OFL75" s="131"/>
      <c r="OFM75" s="131"/>
      <c r="OFN75" s="131"/>
      <c r="OFO75" s="131"/>
      <c r="OFP75" s="131"/>
      <c r="OFQ75" s="131"/>
      <c r="OFR75" s="131"/>
      <c r="OFS75" s="131"/>
      <c r="OFT75" s="131"/>
      <c r="OFU75" s="131"/>
      <c r="OFV75" s="131"/>
      <c r="OFW75" s="131"/>
      <c r="OFX75" s="131"/>
      <c r="OFY75" s="131"/>
      <c r="OFZ75" s="131"/>
      <c r="OGA75" s="131"/>
      <c r="OGB75" s="131"/>
      <c r="OGC75" s="131"/>
      <c r="OGD75" s="131"/>
      <c r="OGE75" s="131"/>
      <c r="OGF75" s="131"/>
      <c r="OGG75" s="131"/>
      <c r="OGH75" s="131"/>
      <c r="OGI75" s="131"/>
      <c r="OGJ75" s="131"/>
      <c r="OGK75" s="131"/>
      <c r="OGL75" s="131"/>
      <c r="OGM75" s="131"/>
      <c r="OGN75" s="131"/>
      <c r="OGO75" s="131"/>
      <c r="OGP75" s="131"/>
      <c r="OGQ75" s="131"/>
      <c r="OGR75" s="131"/>
      <c r="OGS75" s="131"/>
      <c r="OGT75" s="131"/>
      <c r="OGU75" s="131"/>
      <c r="OGV75" s="131"/>
      <c r="OGW75" s="131"/>
      <c r="OGX75" s="131"/>
      <c r="OGY75" s="131"/>
      <c r="OGZ75" s="131"/>
      <c r="OHA75" s="131"/>
      <c r="OHB75" s="131"/>
      <c r="OHC75" s="131"/>
      <c r="OHD75" s="131"/>
      <c r="OHE75" s="131"/>
      <c r="OHF75" s="131"/>
      <c r="OHG75" s="131"/>
      <c r="OHH75" s="131"/>
      <c r="OHI75" s="131"/>
      <c r="OHJ75" s="131"/>
      <c r="OHK75" s="131"/>
      <c r="OHL75" s="131"/>
      <c r="OHM75" s="131"/>
      <c r="OHN75" s="131"/>
      <c r="OHO75" s="131"/>
      <c r="OHP75" s="131"/>
      <c r="OHQ75" s="131"/>
      <c r="OHR75" s="131"/>
      <c r="OHS75" s="131"/>
      <c r="OHT75" s="131"/>
      <c r="OHU75" s="131"/>
      <c r="OHV75" s="131"/>
      <c r="OHW75" s="131"/>
      <c r="OHX75" s="131"/>
      <c r="OHY75" s="131"/>
      <c r="OHZ75" s="131"/>
      <c r="OIA75" s="131"/>
      <c r="OIB75" s="131"/>
      <c r="OIC75" s="131"/>
      <c r="OID75" s="131"/>
      <c r="OIE75" s="131"/>
      <c r="OIF75" s="131"/>
      <c r="OIG75" s="131"/>
      <c r="OIH75" s="131"/>
      <c r="OII75" s="131"/>
      <c r="OIJ75" s="131"/>
      <c r="OIK75" s="131"/>
      <c r="OIL75" s="131"/>
      <c r="OIM75" s="131"/>
      <c r="OIN75" s="131"/>
      <c r="OIO75" s="131"/>
      <c r="OIP75" s="131"/>
      <c r="OIQ75" s="131"/>
      <c r="OIR75" s="131"/>
      <c r="OIS75" s="131"/>
      <c r="OIT75" s="131"/>
      <c r="OIU75" s="131"/>
      <c r="OIV75" s="131"/>
      <c r="OIW75" s="131"/>
      <c r="OIX75" s="131"/>
      <c r="OIY75" s="131"/>
      <c r="OIZ75" s="131"/>
      <c r="OJA75" s="131"/>
      <c r="OJB75" s="131"/>
      <c r="OJC75" s="131"/>
      <c r="OJD75" s="131"/>
      <c r="OJE75" s="131"/>
      <c r="OJF75" s="131"/>
      <c r="OJG75" s="131"/>
      <c r="OJH75" s="131"/>
      <c r="OJI75" s="131"/>
      <c r="OJJ75" s="131"/>
      <c r="OJK75" s="131"/>
      <c r="OJL75" s="131"/>
      <c r="OJM75" s="131"/>
      <c r="OJN75" s="131"/>
      <c r="OJO75" s="131"/>
      <c r="OJP75" s="131"/>
      <c r="OJQ75" s="131"/>
      <c r="OJR75" s="131"/>
      <c r="OJS75" s="131"/>
      <c r="OJT75" s="131"/>
      <c r="OJU75" s="131"/>
      <c r="OJV75" s="131"/>
      <c r="OJW75" s="131"/>
      <c r="OJX75" s="131"/>
      <c r="OJY75" s="131"/>
      <c r="OJZ75" s="131"/>
      <c r="OKA75" s="131"/>
      <c r="OKB75" s="131"/>
      <c r="OKC75" s="131"/>
      <c r="OKD75" s="131"/>
      <c r="OKE75" s="131"/>
      <c r="OKF75" s="131"/>
      <c r="OKG75" s="131"/>
      <c r="OKH75" s="131"/>
      <c r="OKI75" s="131"/>
      <c r="OKJ75" s="131"/>
      <c r="OKK75" s="131"/>
      <c r="OKL75" s="131"/>
      <c r="OKM75" s="131"/>
      <c r="OKN75" s="131"/>
      <c r="OKO75" s="131"/>
      <c r="OKP75" s="131"/>
      <c r="OKQ75" s="131"/>
      <c r="OKR75" s="131"/>
      <c r="OKS75" s="131"/>
      <c r="OKT75" s="131"/>
      <c r="OKU75" s="131"/>
      <c r="OKV75" s="131"/>
      <c r="OKW75" s="131"/>
      <c r="OKX75" s="131"/>
      <c r="OKY75" s="131"/>
      <c r="OKZ75" s="131"/>
      <c r="OLA75" s="131"/>
      <c r="OLB75" s="131"/>
      <c r="OLC75" s="131"/>
      <c r="OLD75" s="131"/>
      <c r="OLE75" s="131"/>
      <c r="OLF75" s="131"/>
      <c r="OLG75" s="131"/>
      <c r="OLH75" s="131"/>
      <c r="OLI75" s="131"/>
      <c r="OLJ75" s="131"/>
      <c r="OLK75" s="131"/>
      <c r="OLL75" s="131"/>
      <c r="OLM75" s="131"/>
      <c r="OLN75" s="131"/>
      <c r="OLO75" s="131"/>
      <c r="OLP75" s="131"/>
      <c r="OLQ75" s="131"/>
      <c r="OLR75" s="131"/>
      <c r="OLS75" s="131"/>
      <c r="OLT75" s="131"/>
      <c r="OLU75" s="131"/>
      <c r="OLV75" s="131"/>
      <c r="OLW75" s="131"/>
      <c r="OLX75" s="131"/>
      <c r="OLY75" s="131"/>
      <c r="OLZ75" s="131"/>
      <c r="OMA75" s="131"/>
      <c r="OMB75" s="131"/>
      <c r="OMC75" s="131"/>
      <c r="OMD75" s="131"/>
      <c r="OME75" s="131"/>
      <c r="OMF75" s="131"/>
      <c r="OMG75" s="131"/>
      <c r="OMH75" s="131"/>
      <c r="OMI75" s="131"/>
      <c r="OMJ75" s="131"/>
      <c r="OMK75" s="131"/>
      <c r="OML75" s="131"/>
      <c r="OMM75" s="131"/>
      <c r="OMN75" s="131"/>
      <c r="OMO75" s="131"/>
      <c r="OMP75" s="131"/>
      <c r="OMQ75" s="131"/>
      <c r="OMR75" s="131"/>
      <c r="OMS75" s="131"/>
      <c r="OMT75" s="131"/>
      <c r="OMU75" s="131"/>
      <c r="OMV75" s="131"/>
      <c r="OMW75" s="131"/>
      <c r="OMX75" s="131"/>
      <c r="OMY75" s="131"/>
      <c r="OMZ75" s="131"/>
      <c r="ONA75" s="131"/>
      <c r="ONB75" s="131"/>
      <c r="ONC75" s="131"/>
      <c r="OND75" s="131"/>
      <c r="ONE75" s="131"/>
      <c r="ONF75" s="131"/>
      <c r="ONG75" s="131"/>
      <c r="ONH75" s="131"/>
      <c r="ONI75" s="131"/>
      <c r="ONJ75" s="131"/>
      <c r="ONK75" s="131"/>
      <c r="ONL75" s="131"/>
      <c r="ONM75" s="131"/>
      <c r="ONN75" s="131"/>
      <c r="ONO75" s="131"/>
      <c r="ONP75" s="131"/>
      <c r="ONQ75" s="131"/>
      <c r="ONR75" s="131"/>
      <c r="ONS75" s="131"/>
      <c r="ONT75" s="131"/>
      <c r="ONU75" s="131"/>
      <c r="ONV75" s="131"/>
      <c r="ONW75" s="131"/>
      <c r="ONX75" s="131"/>
      <c r="ONY75" s="131"/>
      <c r="ONZ75" s="131"/>
      <c r="OOA75" s="131"/>
      <c r="OOB75" s="131"/>
      <c r="OOC75" s="131"/>
      <c r="OOD75" s="131"/>
      <c r="OOE75" s="131"/>
      <c r="OOF75" s="131"/>
      <c r="OOG75" s="131"/>
      <c r="OOH75" s="131"/>
      <c r="OOI75" s="131"/>
      <c r="OOJ75" s="131"/>
      <c r="OOK75" s="131"/>
      <c r="OOL75" s="131"/>
      <c r="OOM75" s="131"/>
      <c r="OON75" s="131"/>
      <c r="OOO75" s="131"/>
      <c r="OOP75" s="131"/>
      <c r="OOQ75" s="131"/>
      <c r="OOR75" s="131"/>
      <c r="OOS75" s="131"/>
      <c r="OOT75" s="131"/>
      <c r="OOU75" s="131"/>
      <c r="OOV75" s="131"/>
      <c r="OOW75" s="131"/>
      <c r="OOX75" s="131"/>
      <c r="OOY75" s="131"/>
      <c r="OOZ75" s="131"/>
      <c r="OPA75" s="131"/>
      <c r="OPB75" s="131"/>
      <c r="OPC75" s="131"/>
      <c r="OPD75" s="131"/>
      <c r="OPE75" s="131"/>
      <c r="OPF75" s="131"/>
      <c r="OPG75" s="131"/>
      <c r="OPH75" s="131"/>
      <c r="OPI75" s="131"/>
      <c r="OPJ75" s="131"/>
      <c r="OPK75" s="131"/>
      <c r="OPL75" s="131"/>
      <c r="OPM75" s="131"/>
      <c r="OPN75" s="131"/>
      <c r="OPO75" s="131"/>
      <c r="OPP75" s="131"/>
      <c r="OPQ75" s="131"/>
      <c r="OPR75" s="131"/>
      <c r="OPS75" s="131"/>
      <c r="OPT75" s="131"/>
      <c r="OPU75" s="131"/>
      <c r="OPV75" s="131"/>
      <c r="OPW75" s="131"/>
      <c r="OPX75" s="131"/>
      <c r="OPY75" s="131"/>
      <c r="OPZ75" s="131"/>
      <c r="OQA75" s="131"/>
      <c r="OQB75" s="131"/>
      <c r="OQC75" s="131"/>
      <c r="OQD75" s="131"/>
      <c r="OQE75" s="131"/>
      <c r="OQF75" s="131"/>
      <c r="OQG75" s="131"/>
      <c r="OQH75" s="131"/>
      <c r="OQI75" s="131"/>
      <c r="OQJ75" s="131"/>
      <c r="OQK75" s="131"/>
      <c r="OQL75" s="131"/>
      <c r="OQM75" s="131"/>
      <c r="OQN75" s="131"/>
      <c r="OQO75" s="131"/>
      <c r="OQP75" s="131"/>
      <c r="OQQ75" s="131"/>
      <c r="OQR75" s="131"/>
      <c r="OQS75" s="131"/>
      <c r="OQT75" s="131"/>
      <c r="OQU75" s="131"/>
      <c r="OQV75" s="131"/>
      <c r="OQW75" s="131"/>
      <c r="OQX75" s="131"/>
      <c r="OQY75" s="131"/>
      <c r="OQZ75" s="131"/>
      <c r="ORA75" s="131"/>
      <c r="ORB75" s="131"/>
      <c r="ORC75" s="131"/>
      <c r="ORD75" s="131"/>
      <c r="ORE75" s="131"/>
      <c r="ORF75" s="131"/>
      <c r="ORG75" s="131"/>
      <c r="ORH75" s="131"/>
      <c r="ORI75" s="131"/>
      <c r="ORJ75" s="131"/>
      <c r="ORK75" s="131"/>
      <c r="ORL75" s="131"/>
      <c r="ORM75" s="131"/>
      <c r="ORN75" s="131"/>
      <c r="ORO75" s="131"/>
      <c r="ORP75" s="131"/>
      <c r="ORQ75" s="131"/>
      <c r="ORR75" s="131"/>
      <c r="ORS75" s="131"/>
      <c r="ORT75" s="131"/>
      <c r="ORU75" s="131"/>
      <c r="ORV75" s="131"/>
      <c r="ORW75" s="131"/>
      <c r="ORX75" s="131"/>
      <c r="ORY75" s="131"/>
      <c r="ORZ75" s="131"/>
      <c r="OSA75" s="131"/>
      <c r="OSB75" s="131"/>
      <c r="OSC75" s="131"/>
      <c r="OSD75" s="131"/>
      <c r="OSE75" s="131"/>
      <c r="OSF75" s="131"/>
      <c r="OSG75" s="131"/>
      <c r="OSH75" s="131"/>
      <c r="OSI75" s="131"/>
      <c r="OSJ75" s="131"/>
      <c r="OSK75" s="131"/>
      <c r="OSL75" s="131"/>
      <c r="OSM75" s="131"/>
      <c r="OSN75" s="131"/>
      <c r="OSO75" s="131"/>
      <c r="OSP75" s="131"/>
      <c r="OSQ75" s="131"/>
      <c r="OSR75" s="131"/>
      <c r="OSS75" s="131"/>
      <c r="OST75" s="131"/>
      <c r="OSU75" s="131"/>
      <c r="OSV75" s="131"/>
      <c r="OSW75" s="131"/>
      <c r="OSX75" s="131"/>
      <c r="OSY75" s="131"/>
      <c r="OSZ75" s="131"/>
      <c r="OTA75" s="131"/>
      <c r="OTB75" s="131"/>
      <c r="OTC75" s="131"/>
      <c r="OTD75" s="131"/>
      <c r="OTE75" s="131"/>
      <c r="OTF75" s="131"/>
      <c r="OTG75" s="131"/>
      <c r="OTH75" s="131"/>
      <c r="OTI75" s="131"/>
      <c r="OTJ75" s="131"/>
      <c r="OTK75" s="131"/>
      <c r="OTL75" s="131"/>
      <c r="OTM75" s="131"/>
      <c r="OTN75" s="131"/>
      <c r="OTO75" s="131"/>
      <c r="OTP75" s="131"/>
      <c r="OTQ75" s="131"/>
      <c r="OTR75" s="131"/>
      <c r="OTS75" s="131"/>
      <c r="OTT75" s="131"/>
      <c r="OTU75" s="131"/>
      <c r="OTV75" s="131"/>
      <c r="OTW75" s="131"/>
      <c r="OTX75" s="131"/>
      <c r="OTY75" s="131"/>
      <c r="OTZ75" s="131"/>
      <c r="OUA75" s="131"/>
      <c r="OUB75" s="131"/>
      <c r="OUC75" s="131"/>
      <c r="OUD75" s="131"/>
      <c r="OUE75" s="131"/>
      <c r="OUF75" s="131"/>
      <c r="OUG75" s="131"/>
      <c r="OUH75" s="131"/>
      <c r="OUI75" s="131"/>
      <c r="OUJ75" s="131"/>
      <c r="OUK75" s="131"/>
      <c r="OUL75" s="131"/>
      <c r="OUM75" s="131"/>
      <c r="OUN75" s="131"/>
      <c r="OUO75" s="131"/>
      <c r="OUP75" s="131"/>
      <c r="OUQ75" s="131"/>
      <c r="OUR75" s="131"/>
      <c r="OUS75" s="131"/>
      <c r="OUT75" s="131"/>
      <c r="OUU75" s="131"/>
      <c r="OUV75" s="131"/>
      <c r="OUW75" s="131"/>
      <c r="OUX75" s="131"/>
      <c r="OUY75" s="131"/>
      <c r="OUZ75" s="131"/>
      <c r="OVA75" s="131"/>
      <c r="OVB75" s="131"/>
      <c r="OVC75" s="131"/>
      <c r="OVD75" s="131"/>
      <c r="OVE75" s="131"/>
      <c r="OVF75" s="131"/>
      <c r="OVG75" s="131"/>
      <c r="OVH75" s="131"/>
      <c r="OVI75" s="131"/>
      <c r="OVJ75" s="131"/>
      <c r="OVK75" s="131"/>
      <c r="OVL75" s="131"/>
      <c r="OVM75" s="131"/>
      <c r="OVN75" s="131"/>
      <c r="OVO75" s="131"/>
      <c r="OVP75" s="131"/>
      <c r="OVQ75" s="131"/>
      <c r="OVR75" s="131"/>
      <c r="OVS75" s="131"/>
      <c r="OVT75" s="131"/>
      <c r="OVU75" s="131"/>
      <c r="OVV75" s="131"/>
      <c r="OVW75" s="131"/>
      <c r="OVX75" s="131"/>
      <c r="OVY75" s="131"/>
      <c r="OVZ75" s="131"/>
      <c r="OWA75" s="131"/>
      <c r="OWB75" s="131"/>
      <c r="OWC75" s="131"/>
      <c r="OWD75" s="131"/>
      <c r="OWE75" s="131"/>
      <c r="OWF75" s="131"/>
      <c r="OWG75" s="131"/>
      <c r="OWH75" s="131"/>
      <c r="OWI75" s="131"/>
      <c r="OWJ75" s="131"/>
      <c r="OWK75" s="131"/>
      <c r="OWL75" s="131"/>
      <c r="OWM75" s="131"/>
      <c r="OWN75" s="131"/>
      <c r="OWO75" s="131"/>
      <c r="OWP75" s="131"/>
      <c r="OWQ75" s="131"/>
      <c r="OWR75" s="131"/>
      <c r="OWS75" s="131"/>
      <c r="OWT75" s="131"/>
      <c r="OWU75" s="131"/>
      <c r="OWV75" s="131"/>
      <c r="OWW75" s="131"/>
      <c r="OWX75" s="131"/>
      <c r="OWY75" s="131"/>
      <c r="OWZ75" s="131"/>
      <c r="OXA75" s="131"/>
      <c r="OXB75" s="131"/>
      <c r="OXC75" s="131"/>
      <c r="OXD75" s="131"/>
      <c r="OXE75" s="131"/>
      <c r="OXF75" s="131"/>
      <c r="OXG75" s="131"/>
      <c r="OXH75" s="131"/>
      <c r="OXI75" s="131"/>
      <c r="OXJ75" s="131"/>
      <c r="OXK75" s="131"/>
      <c r="OXL75" s="131"/>
      <c r="OXM75" s="131"/>
      <c r="OXN75" s="131"/>
      <c r="OXO75" s="131"/>
      <c r="OXP75" s="131"/>
      <c r="OXQ75" s="131"/>
      <c r="OXR75" s="131"/>
      <c r="OXS75" s="131"/>
      <c r="OXT75" s="131"/>
      <c r="OXU75" s="131"/>
      <c r="OXV75" s="131"/>
      <c r="OXW75" s="131"/>
      <c r="OXX75" s="131"/>
      <c r="OXY75" s="131"/>
      <c r="OXZ75" s="131"/>
      <c r="OYA75" s="131"/>
      <c r="OYB75" s="131"/>
      <c r="OYC75" s="131"/>
      <c r="OYD75" s="131"/>
      <c r="OYE75" s="131"/>
      <c r="OYF75" s="131"/>
      <c r="OYG75" s="131"/>
      <c r="OYH75" s="131"/>
      <c r="OYI75" s="131"/>
      <c r="OYJ75" s="131"/>
      <c r="OYK75" s="131"/>
      <c r="OYL75" s="131"/>
      <c r="OYM75" s="131"/>
      <c r="OYN75" s="131"/>
      <c r="OYO75" s="131"/>
      <c r="OYP75" s="131"/>
      <c r="OYQ75" s="131"/>
      <c r="OYR75" s="131"/>
      <c r="OYS75" s="131"/>
      <c r="OYT75" s="131"/>
      <c r="OYU75" s="131"/>
      <c r="OYV75" s="131"/>
      <c r="OYW75" s="131"/>
      <c r="OYX75" s="131"/>
      <c r="OYY75" s="131"/>
      <c r="OYZ75" s="131"/>
      <c r="OZA75" s="131"/>
      <c r="OZB75" s="131"/>
      <c r="OZC75" s="131"/>
      <c r="OZD75" s="131"/>
      <c r="OZE75" s="131"/>
      <c r="OZF75" s="131"/>
      <c r="OZG75" s="131"/>
      <c r="OZH75" s="131"/>
      <c r="OZI75" s="131"/>
      <c r="OZJ75" s="131"/>
      <c r="OZK75" s="131"/>
      <c r="OZL75" s="131"/>
      <c r="OZM75" s="131"/>
      <c r="OZN75" s="131"/>
      <c r="OZO75" s="131"/>
      <c r="OZP75" s="131"/>
      <c r="OZQ75" s="131"/>
      <c r="OZR75" s="131"/>
      <c r="OZS75" s="131"/>
      <c r="OZT75" s="131"/>
      <c r="OZU75" s="131"/>
      <c r="OZV75" s="131"/>
      <c r="OZW75" s="131"/>
      <c r="OZX75" s="131"/>
      <c r="OZY75" s="131"/>
      <c r="OZZ75" s="131"/>
      <c r="PAA75" s="131"/>
      <c r="PAB75" s="131"/>
      <c r="PAC75" s="131"/>
      <c r="PAD75" s="131"/>
      <c r="PAE75" s="131"/>
      <c r="PAF75" s="131"/>
      <c r="PAG75" s="131"/>
      <c r="PAH75" s="131"/>
      <c r="PAI75" s="131"/>
      <c r="PAJ75" s="131"/>
      <c r="PAK75" s="131"/>
      <c r="PAL75" s="131"/>
      <c r="PAM75" s="131"/>
      <c r="PAN75" s="131"/>
      <c r="PAO75" s="131"/>
      <c r="PAP75" s="131"/>
      <c r="PAQ75" s="131"/>
      <c r="PAR75" s="131"/>
      <c r="PAS75" s="131"/>
      <c r="PAT75" s="131"/>
      <c r="PAU75" s="131"/>
      <c r="PAV75" s="131"/>
      <c r="PAW75" s="131"/>
      <c r="PAX75" s="131"/>
      <c r="PAY75" s="131"/>
      <c r="PAZ75" s="131"/>
      <c r="PBA75" s="131"/>
      <c r="PBB75" s="131"/>
      <c r="PBC75" s="131"/>
      <c r="PBD75" s="131"/>
      <c r="PBE75" s="131"/>
      <c r="PBF75" s="131"/>
      <c r="PBG75" s="131"/>
      <c r="PBH75" s="131"/>
      <c r="PBI75" s="131"/>
      <c r="PBJ75" s="131"/>
      <c r="PBK75" s="131"/>
      <c r="PBL75" s="131"/>
      <c r="PBM75" s="131"/>
      <c r="PBN75" s="131"/>
      <c r="PBO75" s="131"/>
      <c r="PBP75" s="131"/>
      <c r="PBQ75" s="131"/>
      <c r="PBR75" s="131"/>
      <c r="PBS75" s="131"/>
      <c r="PBT75" s="131"/>
      <c r="PBU75" s="131"/>
      <c r="PBV75" s="131"/>
      <c r="PBW75" s="131"/>
      <c r="PBX75" s="131"/>
      <c r="PBY75" s="131"/>
      <c r="PBZ75" s="131"/>
      <c r="PCA75" s="131"/>
      <c r="PCB75" s="131"/>
      <c r="PCC75" s="131"/>
      <c r="PCD75" s="131"/>
      <c r="PCE75" s="131"/>
      <c r="PCF75" s="131"/>
      <c r="PCG75" s="131"/>
      <c r="PCH75" s="131"/>
      <c r="PCI75" s="131"/>
      <c r="PCJ75" s="131"/>
      <c r="PCK75" s="131"/>
      <c r="PCL75" s="131"/>
      <c r="PCM75" s="131"/>
      <c r="PCN75" s="131"/>
      <c r="PCO75" s="131"/>
      <c r="PCP75" s="131"/>
      <c r="PCQ75" s="131"/>
      <c r="PCR75" s="131"/>
      <c r="PCS75" s="131"/>
      <c r="PCT75" s="131"/>
      <c r="PCU75" s="131"/>
      <c r="PCV75" s="131"/>
      <c r="PCW75" s="131"/>
      <c r="PCX75" s="131"/>
      <c r="PCY75" s="131"/>
      <c r="PCZ75" s="131"/>
      <c r="PDA75" s="131"/>
      <c r="PDB75" s="131"/>
      <c r="PDC75" s="131"/>
      <c r="PDD75" s="131"/>
      <c r="PDE75" s="131"/>
      <c r="PDF75" s="131"/>
      <c r="PDG75" s="131"/>
      <c r="PDH75" s="131"/>
      <c r="PDI75" s="131"/>
      <c r="PDJ75" s="131"/>
      <c r="PDK75" s="131"/>
      <c r="PDL75" s="131"/>
      <c r="PDM75" s="131"/>
      <c r="PDN75" s="131"/>
      <c r="PDO75" s="131"/>
      <c r="PDP75" s="131"/>
      <c r="PDQ75" s="131"/>
      <c r="PDR75" s="131"/>
      <c r="PDS75" s="131"/>
      <c r="PDT75" s="131"/>
      <c r="PDU75" s="131"/>
      <c r="PDV75" s="131"/>
      <c r="PDW75" s="131"/>
      <c r="PDX75" s="131"/>
      <c r="PDY75" s="131"/>
      <c r="PDZ75" s="131"/>
      <c r="PEA75" s="131"/>
      <c r="PEB75" s="131"/>
      <c r="PEC75" s="131"/>
      <c r="PED75" s="131"/>
      <c r="PEE75" s="131"/>
      <c r="PEF75" s="131"/>
      <c r="PEG75" s="131"/>
      <c r="PEH75" s="131"/>
      <c r="PEI75" s="131"/>
      <c r="PEJ75" s="131"/>
      <c r="PEK75" s="131"/>
      <c r="PEL75" s="131"/>
      <c r="PEM75" s="131"/>
      <c r="PEN75" s="131"/>
      <c r="PEO75" s="131"/>
      <c r="PEP75" s="131"/>
      <c r="PEQ75" s="131"/>
      <c r="PER75" s="131"/>
      <c r="PES75" s="131"/>
      <c r="PET75" s="131"/>
      <c r="PEU75" s="131"/>
      <c r="PEV75" s="131"/>
      <c r="PEW75" s="131"/>
      <c r="PEX75" s="131"/>
      <c r="PEY75" s="131"/>
      <c r="PEZ75" s="131"/>
      <c r="PFA75" s="131"/>
      <c r="PFB75" s="131"/>
      <c r="PFC75" s="131"/>
      <c r="PFD75" s="131"/>
      <c r="PFE75" s="131"/>
      <c r="PFF75" s="131"/>
      <c r="PFG75" s="131"/>
      <c r="PFH75" s="131"/>
      <c r="PFI75" s="131"/>
      <c r="PFJ75" s="131"/>
      <c r="PFK75" s="131"/>
      <c r="PFL75" s="131"/>
      <c r="PFM75" s="131"/>
      <c r="PFN75" s="131"/>
      <c r="PFO75" s="131"/>
      <c r="PFP75" s="131"/>
      <c r="PFQ75" s="131"/>
      <c r="PFR75" s="131"/>
      <c r="PFS75" s="131"/>
      <c r="PFT75" s="131"/>
      <c r="PFU75" s="131"/>
      <c r="PFV75" s="131"/>
      <c r="PFW75" s="131"/>
      <c r="PFX75" s="131"/>
      <c r="PFY75" s="131"/>
      <c r="PFZ75" s="131"/>
      <c r="PGA75" s="131"/>
      <c r="PGB75" s="131"/>
      <c r="PGC75" s="131"/>
      <c r="PGD75" s="131"/>
      <c r="PGE75" s="131"/>
      <c r="PGF75" s="131"/>
      <c r="PGG75" s="131"/>
      <c r="PGH75" s="131"/>
      <c r="PGI75" s="131"/>
      <c r="PGJ75" s="131"/>
      <c r="PGK75" s="131"/>
      <c r="PGL75" s="131"/>
      <c r="PGM75" s="131"/>
      <c r="PGN75" s="131"/>
      <c r="PGO75" s="131"/>
      <c r="PGP75" s="131"/>
      <c r="PGQ75" s="131"/>
      <c r="PGR75" s="131"/>
      <c r="PGS75" s="131"/>
      <c r="PGT75" s="131"/>
      <c r="PGU75" s="131"/>
      <c r="PGV75" s="131"/>
      <c r="PGW75" s="131"/>
      <c r="PGX75" s="131"/>
      <c r="PGY75" s="131"/>
      <c r="PGZ75" s="131"/>
      <c r="PHA75" s="131"/>
      <c r="PHB75" s="131"/>
      <c r="PHC75" s="131"/>
      <c r="PHD75" s="131"/>
      <c r="PHE75" s="131"/>
      <c r="PHF75" s="131"/>
      <c r="PHG75" s="131"/>
      <c r="PHH75" s="131"/>
      <c r="PHI75" s="131"/>
      <c r="PHJ75" s="131"/>
      <c r="PHK75" s="131"/>
      <c r="PHL75" s="131"/>
      <c r="PHM75" s="131"/>
      <c r="PHN75" s="131"/>
      <c r="PHO75" s="131"/>
      <c r="PHP75" s="131"/>
      <c r="PHQ75" s="131"/>
      <c r="PHR75" s="131"/>
      <c r="PHS75" s="131"/>
      <c r="PHT75" s="131"/>
      <c r="PHU75" s="131"/>
      <c r="PHV75" s="131"/>
      <c r="PHW75" s="131"/>
      <c r="PHX75" s="131"/>
      <c r="PHY75" s="131"/>
      <c r="PHZ75" s="131"/>
      <c r="PIA75" s="131"/>
      <c r="PIB75" s="131"/>
      <c r="PIC75" s="131"/>
      <c r="PID75" s="131"/>
      <c r="PIE75" s="131"/>
      <c r="PIF75" s="131"/>
      <c r="PIG75" s="131"/>
      <c r="PIH75" s="131"/>
      <c r="PII75" s="131"/>
      <c r="PIJ75" s="131"/>
      <c r="PIK75" s="131"/>
      <c r="PIL75" s="131"/>
      <c r="PIM75" s="131"/>
      <c r="PIN75" s="131"/>
      <c r="PIO75" s="131"/>
      <c r="PIP75" s="131"/>
      <c r="PIQ75" s="131"/>
      <c r="PIR75" s="131"/>
      <c r="PIS75" s="131"/>
      <c r="PIT75" s="131"/>
      <c r="PIU75" s="131"/>
      <c r="PIV75" s="131"/>
      <c r="PIW75" s="131"/>
      <c r="PIX75" s="131"/>
      <c r="PIY75" s="131"/>
      <c r="PIZ75" s="131"/>
      <c r="PJA75" s="131"/>
      <c r="PJB75" s="131"/>
      <c r="PJC75" s="131"/>
      <c r="PJD75" s="131"/>
      <c r="PJE75" s="131"/>
      <c r="PJF75" s="131"/>
      <c r="PJG75" s="131"/>
      <c r="PJH75" s="131"/>
      <c r="PJI75" s="131"/>
      <c r="PJJ75" s="131"/>
      <c r="PJK75" s="131"/>
      <c r="PJL75" s="131"/>
      <c r="PJM75" s="131"/>
      <c r="PJN75" s="131"/>
      <c r="PJO75" s="131"/>
      <c r="PJP75" s="131"/>
      <c r="PJQ75" s="131"/>
      <c r="PJR75" s="131"/>
      <c r="PJS75" s="131"/>
      <c r="PJT75" s="131"/>
      <c r="PJU75" s="131"/>
      <c r="PJV75" s="131"/>
      <c r="PJW75" s="131"/>
      <c r="PJX75" s="131"/>
      <c r="PJY75" s="131"/>
      <c r="PJZ75" s="131"/>
      <c r="PKA75" s="131"/>
      <c r="PKB75" s="131"/>
      <c r="PKC75" s="131"/>
      <c r="PKD75" s="131"/>
      <c r="PKE75" s="131"/>
      <c r="PKF75" s="131"/>
      <c r="PKG75" s="131"/>
      <c r="PKH75" s="131"/>
      <c r="PKI75" s="131"/>
      <c r="PKJ75" s="131"/>
      <c r="PKK75" s="131"/>
      <c r="PKL75" s="131"/>
      <c r="PKM75" s="131"/>
      <c r="PKN75" s="131"/>
      <c r="PKO75" s="131"/>
      <c r="PKP75" s="131"/>
      <c r="PKQ75" s="131"/>
      <c r="PKR75" s="131"/>
      <c r="PKS75" s="131"/>
      <c r="PKT75" s="131"/>
      <c r="PKU75" s="131"/>
      <c r="PKV75" s="131"/>
      <c r="PKW75" s="131"/>
      <c r="PKX75" s="131"/>
      <c r="PKY75" s="131"/>
      <c r="PKZ75" s="131"/>
      <c r="PLA75" s="131"/>
      <c r="PLB75" s="131"/>
      <c r="PLC75" s="131"/>
      <c r="PLD75" s="131"/>
      <c r="PLE75" s="131"/>
      <c r="PLF75" s="131"/>
      <c r="PLG75" s="131"/>
      <c r="PLH75" s="131"/>
      <c r="PLI75" s="131"/>
      <c r="PLJ75" s="131"/>
      <c r="PLK75" s="131"/>
      <c r="PLL75" s="131"/>
      <c r="PLM75" s="131"/>
      <c r="PLN75" s="131"/>
      <c r="PLO75" s="131"/>
      <c r="PLP75" s="131"/>
      <c r="PLQ75" s="131"/>
      <c r="PLR75" s="131"/>
      <c r="PLS75" s="131"/>
      <c r="PLT75" s="131"/>
      <c r="PLU75" s="131"/>
      <c r="PLV75" s="131"/>
      <c r="PLW75" s="131"/>
      <c r="PLX75" s="131"/>
      <c r="PLY75" s="131"/>
      <c r="PLZ75" s="131"/>
      <c r="PMA75" s="131"/>
      <c r="PMB75" s="131"/>
      <c r="PMC75" s="131"/>
      <c r="PMD75" s="131"/>
      <c r="PME75" s="131"/>
      <c r="PMF75" s="131"/>
      <c r="PMG75" s="131"/>
      <c r="PMH75" s="131"/>
      <c r="PMI75" s="131"/>
      <c r="PMJ75" s="131"/>
      <c r="PMK75" s="131"/>
      <c r="PML75" s="131"/>
      <c r="PMM75" s="131"/>
      <c r="PMN75" s="131"/>
      <c r="PMO75" s="131"/>
      <c r="PMP75" s="131"/>
      <c r="PMQ75" s="131"/>
      <c r="PMR75" s="131"/>
      <c r="PMS75" s="131"/>
      <c r="PMT75" s="131"/>
      <c r="PMU75" s="131"/>
      <c r="PMV75" s="131"/>
      <c r="PMW75" s="131"/>
      <c r="PMX75" s="131"/>
      <c r="PMY75" s="131"/>
      <c r="PMZ75" s="131"/>
      <c r="PNA75" s="131"/>
      <c r="PNB75" s="131"/>
      <c r="PNC75" s="131"/>
      <c r="PND75" s="131"/>
      <c r="PNE75" s="131"/>
      <c r="PNF75" s="131"/>
      <c r="PNG75" s="131"/>
      <c r="PNH75" s="131"/>
      <c r="PNI75" s="131"/>
      <c r="PNJ75" s="131"/>
      <c r="PNK75" s="131"/>
      <c r="PNL75" s="131"/>
      <c r="PNM75" s="131"/>
      <c r="PNN75" s="131"/>
      <c r="PNO75" s="131"/>
      <c r="PNP75" s="131"/>
      <c r="PNQ75" s="131"/>
      <c r="PNR75" s="131"/>
      <c r="PNS75" s="131"/>
      <c r="PNT75" s="131"/>
      <c r="PNU75" s="131"/>
      <c r="PNV75" s="131"/>
      <c r="PNW75" s="131"/>
      <c r="PNX75" s="131"/>
      <c r="PNY75" s="131"/>
      <c r="PNZ75" s="131"/>
      <c r="POA75" s="131"/>
      <c r="POB75" s="131"/>
      <c r="POC75" s="131"/>
      <c r="POD75" s="131"/>
      <c r="POE75" s="131"/>
      <c r="POF75" s="131"/>
      <c r="POG75" s="131"/>
      <c r="POH75" s="131"/>
      <c r="POI75" s="131"/>
      <c r="POJ75" s="131"/>
      <c r="POK75" s="131"/>
      <c r="POL75" s="131"/>
      <c r="POM75" s="131"/>
      <c r="PON75" s="131"/>
      <c r="POO75" s="131"/>
      <c r="POP75" s="131"/>
      <c r="POQ75" s="131"/>
      <c r="POR75" s="131"/>
      <c r="POS75" s="131"/>
      <c r="POT75" s="131"/>
      <c r="POU75" s="131"/>
      <c r="POV75" s="131"/>
      <c r="POW75" s="131"/>
      <c r="POX75" s="131"/>
      <c r="POY75" s="131"/>
      <c r="POZ75" s="131"/>
      <c r="PPA75" s="131"/>
      <c r="PPB75" s="131"/>
      <c r="PPC75" s="131"/>
      <c r="PPD75" s="131"/>
      <c r="PPE75" s="131"/>
      <c r="PPF75" s="131"/>
      <c r="PPG75" s="131"/>
      <c r="PPH75" s="131"/>
      <c r="PPI75" s="131"/>
      <c r="PPJ75" s="131"/>
      <c r="PPK75" s="131"/>
      <c r="PPL75" s="131"/>
      <c r="PPM75" s="131"/>
      <c r="PPN75" s="131"/>
      <c r="PPO75" s="131"/>
      <c r="PPP75" s="131"/>
      <c r="PPQ75" s="131"/>
      <c r="PPR75" s="131"/>
      <c r="PPS75" s="131"/>
      <c r="PPT75" s="131"/>
      <c r="PPU75" s="131"/>
      <c r="PPV75" s="131"/>
      <c r="PPW75" s="131"/>
      <c r="PPX75" s="131"/>
      <c r="PPY75" s="131"/>
      <c r="PPZ75" s="131"/>
      <c r="PQA75" s="131"/>
      <c r="PQB75" s="131"/>
      <c r="PQC75" s="131"/>
      <c r="PQD75" s="131"/>
      <c r="PQE75" s="131"/>
      <c r="PQF75" s="131"/>
      <c r="PQG75" s="131"/>
      <c r="PQH75" s="131"/>
      <c r="PQI75" s="131"/>
      <c r="PQJ75" s="131"/>
      <c r="PQK75" s="131"/>
      <c r="PQL75" s="131"/>
      <c r="PQM75" s="131"/>
      <c r="PQN75" s="131"/>
      <c r="PQO75" s="131"/>
      <c r="PQP75" s="131"/>
      <c r="PQQ75" s="131"/>
      <c r="PQR75" s="131"/>
      <c r="PQS75" s="131"/>
      <c r="PQT75" s="131"/>
      <c r="PQU75" s="131"/>
      <c r="PQV75" s="131"/>
      <c r="PQW75" s="131"/>
      <c r="PQX75" s="131"/>
      <c r="PQY75" s="131"/>
      <c r="PQZ75" s="131"/>
      <c r="PRA75" s="131"/>
      <c r="PRB75" s="131"/>
      <c r="PRC75" s="131"/>
      <c r="PRD75" s="131"/>
      <c r="PRE75" s="131"/>
      <c r="PRF75" s="131"/>
      <c r="PRG75" s="131"/>
      <c r="PRH75" s="131"/>
      <c r="PRI75" s="131"/>
      <c r="PRJ75" s="131"/>
      <c r="PRK75" s="131"/>
      <c r="PRL75" s="131"/>
      <c r="PRM75" s="131"/>
      <c r="PRN75" s="131"/>
      <c r="PRO75" s="131"/>
      <c r="PRP75" s="131"/>
      <c r="PRQ75" s="131"/>
      <c r="PRR75" s="131"/>
      <c r="PRS75" s="131"/>
      <c r="PRT75" s="131"/>
      <c r="PRU75" s="131"/>
      <c r="PRV75" s="131"/>
      <c r="PRW75" s="131"/>
      <c r="PRX75" s="131"/>
      <c r="PRY75" s="131"/>
      <c r="PRZ75" s="131"/>
      <c r="PSA75" s="131"/>
      <c r="PSB75" s="131"/>
      <c r="PSC75" s="131"/>
      <c r="PSD75" s="131"/>
      <c r="PSE75" s="131"/>
      <c r="PSF75" s="131"/>
      <c r="PSG75" s="131"/>
      <c r="PSH75" s="131"/>
      <c r="PSI75" s="131"/>
      <c r="PSJ75" s="131"/>
      <c r="PSK75" s="131"/>
      <c r="PSL75" s="131"/>
      <c r="PSM75" s="131"/>
      <c r="PSN75" s="131"/>
      <c r="PSO75" s="131"/>
      <c r="PSP75" s="131"/>
      <c r="PSQ75" s="131"/>
      <c r="PSR75" s="131"/>
      <c r="PSS75" s="131"/>
      <c r="PST75" s="131"/>
      <c r="PSU75" s="131"/>
      <c r="PSV75" s="131"/>
      <c r="PSW75" s="131"/>
      <c r="PSX75" s="131"/>
      <c r="PSY75" s="131"/>
      <c r="PSZ75" s="131"/>
      <c r="PTA75" s="131"/>
      <c r="PTB75" s="131"/>
      <c r="PTC75" s="131"/>
      <c r="PTD75" s="131"/>
      <c r="PTE75" s="131"/>
      <c r="PTF75" s="131"/>
      <c r="PTG75" s="131"/>
      <c r="PTH75" s="131"/>
      <c r="PTI75" s="131"/>
      <c r="PTJ75" s="131"/>
      <c r="PTK75" s="131"/>
      <c r="PTL75" s="131"/>
      <c r="PTM75" s="131"/>
      <c r="PTN75" s="131"/>
      <c r="PTO75" s="131"/>
      <c r="PTP75" s="131"/>
      <c r="PTQ75" s="131"/>
      <c r="PTR75" s="131"/>
      <c r="PTS75" s="131"/>
      <c r="PTT75" s="131"/>
      <c r="PTU75" s="131"/>
      <c r="PTV75" s="131"/>
      <c r="PTW75" s="131"/>
      <c r="PTX75" s="131"/>
      <c r="PTY75" s="131"/>
      <c r="PTZ75" s="131"/>
      <c r="PUA75" s="131"/>
      <c r="PUB75" s="131"/>
      <c r="PUC75" s="131"/>
      <c r="PUD75" s="131"/>
      <c r="PUE75" s="131"/>
      <c r="PUF75" s="131"/>
      <c r="PUG75" s="131"/>
      <c r="PUH75" s="131"/>
      <c r="PUI75" s="131"/>
      <c r="PUJ75" s="131"/>
      <c r="PUK75" s="131"/>
      <c r="PUL75" s="131"/>
      <c r="PUM75" s="131"/>
      <c r="PUN75" s="131"/>
      <c r="PUO75" s="131"/>
      <c r="PUP75" s="131"/>
      <c r="PUQ75" s="131"/>
      <c r="PUR75" s="131"/>
      <c r="PUS75" s="131"/>
      <c r="PUT75" s="131"/>
      <c r="PUU75" s="131"/>
      <c r="PUV75" s="131"/>
      <c r="PUW75" s="131"/>
      <c r="PUX75" s="131"/>
      <c r="PUY75" s="131"/>
      <c r="PUZ75" s="131"/>
      <c r="PVA75" s="131"/>
      <c r="PVB75" s="131"/>
      <c r="PVC75" s="131"/>
      <c r="PVD75" s="131"/>
      <c r="PVE75" s="131"/>
      <c r="PVF75" s="131"/>
      <c r="PVG75" s="131"/>
      <c r="PVH75" s="131"/>
      <c r="PVI75" s="131"/>
      <c r="PVJ75" s="131"/>
      <c r="PVK75" s="131"/>
      <c r="PVL75" s="131"/>
      <c r="PVM75" s="131"/>
      <c r="PVN75" s="131"/>
      <c r="PVO75" s="131"/>
      <c r="PVP75" s="131"/>
      <c r="PVQ75" s="131"/>
      <c r="PVR75" s="131"/>
      <c r="PVS75" s="131"/>
      <c r="PVT75" s="131"/>
      <c r="PVU75" s="131"/>
      <c r="PVV75" s="131"/>
      <c r="PVW75" s="131"/>
      <c r="PVX75" s="131"/>
      <c r="PVY75" s="131"/>
      <c r="PVZ75" s="131"/>
      <c r="PWA75" s="131"/>
      <c r="PWB75" s="131"/>
      <c r="PWC75" s="131"/>
      <c r="PWD75" s="131"/>
      <c r="PWE75" s="131"/>
      <c r="PWF75" s="131"/>
      <c r="PWG75" s="131"/>
      <c r="PWH75" s="131"/>
      <c r="PWI75" s="131"/>
      <c r="PWJ75" s="131"/>
      <c r="PWK75" s="131"/>
      <c r="PWL75" s="131"/>
      <c r="PWM75" s="131"/>
      <c r="PWN75" s="131"/>
      <c r="PWO75" s="131"/>
      <c r="PWP75" s="131"/>
      <c r="PWQ75" s="131"/>
      <c r="PWR75" s="131"/>
      <c r="PWS75" s="131"/>
      <c r="PWT75" s="131"/>
      <c r="PWU75" s="131"/>
      <c r="PWV75" s="131"/>
      <c r="PWW75" s="131"/>
      <c r="PWX75" s="131"/>
      <c r="PWY75" s="131"/>
      <c r="PWZ75" s="131"/>
      <c r="PXA75" s="131"/>
      <c r="PXB75" s="131"/>
      <c r="PXC75" s="131"/>
      <c r="PXD75" s="131"/>
      <c r="PXE75" s="131"/>
      <c r="PXF75" s="131"/>
      <c r="PXG75" s="131"/>
      <c r="PXH75" s="131"/>
      <c r="PXI75" s="131"/>
      <c r="PXJ75" s="131"/>
      <c r="PXK75" s="131"/>
      <c r="PXL75" s="131"/>
      <c r="PXM75" s="131"/>
      <c r="PXN75" s="131"/>
      <c r="PXO75" s="131"/>
      <c r="PXP75" s="131"/>
      <c r="PXQ75" s="131"/>
      <c r="PXR75" s="131"/>
      <c r="PXS75" s="131"/>
      <c r="PXT75" s="131"/>
      <c r="PXU75" s="131"/>
      <c r="PXV75" s="131"/>
      <c r="PXW75" s="131"/>
      <c r="PXX75" s="131"/>
      <c r="PXY75" s="131"/>
      <c r="PXZ75" s="131"/>
      <c r="PYA75" s="131"/>
      <c r="PYB75" s="131"/>
      <c r="PYC75" s="131"/>
      <c r="PYD75" s="131"/>
      <c r="PYE75" s="131"/>
      <c r="PYF75" s="131"/>
      <c r="PYG75" s="131"/>
      <c r="PYH75" s="131"/>
      <c r="PYI75" s="131"/>
      <c r="PYJ75" s="131"/>
      <c r="PYK75" s="131"/>
      <c r="PYL75" s="131"/>
      <c r="PYM75" s="131"/>
      <c r="PYN75" s="131"/>
      <c r="PYO75" s="131"/>
      <c r="PYP75" s="131"/>
      <c r="PYQ75" s="131"/>
      <c r="PYR75" s="131"/>
      <c r="PYS75" s="131"/>
      <c r="PYT75" s="131"/>
      <c r="PYU75" s="131"/>
      <c r="PYV75" s="131"/>
      <c r="PYW75" s="131"/>
      <c r="PYX75" s="131"/>
      <c r="PYY75" s="131"/>
      <c r="PYZ75" s="131"/>
      <c r="PZA75" s="131"/>
      <c r="PZB75" s="131"/>
      <c r="PZC75" s="131"/>
      <c r="PZD75" s="131"/>
      <c r="PZE75" s="131"/>
      <c r="PZF75" s="131"/>
      <c r="PZG75" s="131"/>
      <c r="PZH75" s="131"/>
      <c r="PZI75" s="131"/>
      <c r="PZJ75" s="131"/>
      <c r="PZK75" s="131"/>
      <c r="PZL75" s="131"/>
      <c r="PZM75" s="131"/>
      <c r="PZN75" s="131"/>
      <c r="PZO75" s="131"/>
      <c r="PZP75" s="131"/>
      <c r="PZQ75" s="131"/>
      <c r="PZR75" s="131"/>
      <c r="PZS75" s="131"/>
      <c r="PZT75" s="131"/>
      <c r="PZU75" s="131"/>
      <c r="PZV75" s="131"/>
      <c r="PZW75" s="131"/>
      <c r="PZX75" s="131"/>
      <c r="PZY75" s="131"/>
      <c r="PZZ75" s="131"/>
      <c r="QAA75" s="131"/>
      <c r="QAB75" s="131"/>
      <c r="QAC75" s="131"/>
      <c r="QAD75" s="131"/>
      <c r="QAE75" s="131"/>
      <c r="QAF75" s="131"/>
      <c r="QAG75" s="131"/>
      <c r="QAH75" s="131"/>
      <c r="QAI75" s="131"/>
      <c r="QAJ75" s="131"/>
      <c r="QAK75" s="131"/>
      <c r="QAL75" s="131"/>
      <c r="QAM75" s="131"/>
      <c r="QAN75" s="131"/>
      <c r="QAO75" s="131"/>
      <c r="QAP75" s="131"/>
      <c r="QAQ75" s="131"/>
      <c r="QAR75" s="131"/>
      <c r="QAS75" s="131"/>
      <c r="QAT75" s="131"/>
      <c r="QAU75" s="131"/>
      <c r="QAV75" s="131"/>
      <c r="QAW75" s="131"/>
      <c r="QAX75" s="131"/>
      <c r="QAY75" s="131"/>
      <c r="QAZ75" s="131"/>
      <c r="QBA75" s="131"/>
      <c r="QBB75" s="131"/>
      <c r="QBC75" s="131"/>
      <c r="QBD75" s="131"/>
      <c r="QBE75" s="131"/>
      <c r="QBF75" s="131"/>
      <c r="QBG75" s="131"/>
      <c r="QBH75" s="131"/>
      <c r="QBI75" s="131"/>
      <c r="QBJ75" s="131"/>
      <c r="QBK75" s="131"/>
      <c r="QBL75" s="131"/>
      <c r="QBM75" s="131"/>
      <c r="QBN75" s="131"/>
      <c r="QBO75" s="131"/>
      <c r="QBP75" s="131"/>
      <c r="QBQ75" s="131"/>
      <c r="QBR75" s="131"/>
      <c r="QBS75" s="131"/>
      <c r="QBT75" s="131"/>
      <c r="QBU75" s="131"/>
      <c r="QBV75" s="131"/>
      <c r="QBW75" s="131"/>
      <c r="QBX75" s="131"/>
      <c r="QBY75" s="131"/>
      <c r="QBZ75" s="131"/>
      <c r="QCA75" s="131"/>
      <c r="QCB75" s="131"/>
      <c r="QCC75" s="131"/>
      <c r="QCD75" s="131"/>
      <c r="QCE75" s="131"/>
      <c r="QCF75" s="131"/>
      <c r="QCG75" s="131"/>
      <c r="QCH75" s="131"/>
      <c r="QCI75" s="131"/>
      <c r="QCJ75" s="131"/>
      <c r="QCK75" s="131"/>
      <c r="QCL75" s="131"/>
      <c r="QCM75" s="131"/>
      <c r="QCN75" s="131"/>
      <c r="QCO75" s="131"/>
      <c r="QCP75" s="131"/>
      <c r="QCQ75" s="131"/>
      <c r="QCR75" s="131"/>
      <c r="QCS75" s="131"/>
      <c r="QCT75" s="131"/>
      <c r="QCU75" s="131"/>
      <c r="QCV75" s="131"/>
      <c r="QCW75" s="131"/>
      <c r="QCX75" s="131"/>
      <c r="QCY75" s="131"/>
      <c r="QCZ75" s="131"/>
      <c r="QDA75" s="131"/>
      <c r="QDB75" s="131"/>
      <c r="QDC75" s="131"/>
      <c r="QDD75" s="131"/>
      <c r="QDE75" s="131"/>
      <c r="QDF75" s="131"/>
      <c r="QDG75" s="131"/>
      <c r="QDH75" s="131"/>
      <c r="QDI75" s="131"/>
      <c r="QDJ75" s="131"/>
      <c r="QDK75" s="131"/>
      <c r="QDL75" s="131"/>
      <c r="QDM75" s="131"/>
      <c r="QDN75" s="131"/>
      <c r="QDO75" s="131"/>
      <c r="QDP75" s="131"/>
      <c r="QDQ75" s="131"/>
      <c r="QDR75" s="131"/>
      <c r="QDS75" s="131"/>
      <c r="QDT75" s="131"/>
      <c r="QDU75" s="131"/>
      <c r="QDV75" s="131"/>
      <c r="QDW75" s="131"/>
      <c r="QDX75" s="131"/>
      <c r="QDY75" s="131"/>
      <c r="QDZ75" s="131"/>
      <c r="QEA75" s="131"/>
      <c r="QEB75" s="131"/>
      <c r="QEC75" s="131"/>
      <c r="QED75" s="131"/>
      <c r="QEE75" s="131"/>
      <c r="QEF75" s="131"/>
      <c r="QEG75" s="131"/>
      <c r="QEH75" s="131"/>
      <c r="QEI75" s="131"/>
      <c r="QEJ75" s="131"/>
      <c r="QEK75" s="131"/>
      <c r="QEL75" s="131"/>
      <c r="QEM75" s="131"/>
      <c r="QEN75" s="131"/>
      <c r="QEO75" s="131"/>
      <c r="QEP75" s="131"/>
      <c r="QEQ75" s="131"/>
      <c r="QER75" s="131"/>
      <c r="QES75" s="131"/>
      <c r="QET75" s="131"/>
      <c r="QEU75" s="131"/>
      <c r="QEV75" s="131"/>
      <c r="QEW75" s="131"/>
      <c r="QEX75" s="131"/>
      <c r="QEY75" s="131"/>
      <c r="QEZ75" s="131"/>
      <c r="QFA75" s="131"/>
      <c r="QFB75" s="131"/>
      <c r="QFC75" s="131"/>
      <c r="QFD75" s="131"/>
      <c r="QFE75" s="131"/>
      <c r="QFF75" s="131"/>
      <c r="QFG75" s="131"/>
      <c r="QFH75" s="131"/>
      <c r="QFI75" s="131"/>
      <c r="QFJ75" s="131"/>
      <c r="QFK75" s="131"/>
      <c r="QFL75" s="131"/>
      <c r="QFM75" s="131"/>
      <c r="QFN75" s="131"/>
      <c r="QFO75" s="131"/>
      <c r="QFP75" s="131"/>
      <c r="QFQ75" s="131"/>
      <c r="QFR75" s="131"/>
      <c r="QFS75" s="131"/>
      <c r="QFT75" s="131"/>
      <c r="QFU75" s="131"/>
      <c r="QFV75" s="131"/>
      <c r="QFW75" s="131"/>
      <c r="QFX75" s="131"/>
      <c r="QFY75" s="131"/>
      <c r="QFZ75" s="131"/>
      <c r="QGA75" s="131"/>
      <c r="QGB75" s="131"/>
      <c r="QGC75" s="131"/>
      <c r="QGD75" s="131"/>
      <c r="QGE75" s="131"/>
      <c r="QGF75" s="131"/>
      <c r="QGG75" s="131"/>
      <c r="QGH75" s="131"/>
      <c r="QGI75" s="131"/>
      <c r="QGJ75" s="131"/>
      <c r="QGK75" s="131"/>
      <c r="QGL75" s="131"/>
      <c r="QGM75" s="131"/>
      <c r="QGN75" s="131"/>
      <c r="QGO75" s="131"/>
      <c r="QGP75" s="131"/>
      <c r="QGQ75" s="131"/>
      <c r="QGR75" s="131"/>
      <c r="QGS75" s="131"/>
      <c r="QGT75" s="131"/>
      <c r="QGU75" s="131"/>
      <c r="QGV75" s="131"/>
      <c r="QGW75" s="131"/>
      <c r="QGX75" s="131"/>
      <c r="QGY75" s="131"/>
      <c r="QGZ75" s="131"/>
      <c r="QHA75" s="131"/>
      <c r="QHB75" s="131"/>
      <c r="QHC75" s="131"/>
      <c r="QHD75" s="131"/>
      <c r="QHE75" s="131"/>
      <c r="QHF75" s="131"/>
      <c r="QHG75" s="131"/>
      <c r="QHH75" s="131"/>
      <c r="QHI75" s="131"/>
      <c r="QHJ75" s="131"/>
      <c r="QHK75" s="131"/>
      <c r="QHL75" s="131"/>
      <c r="QHM75" s="131"/>
      <c r="QHN75" s="131"/>
      <c r="QHO75" s="131"/>
      <c r="QHP75" s="131"/>
      <c r="QHQ75" s="131"/>
      <c r="QHR75" s="131"/>
      <c r="QHS75" s="131"/>
      <c r="QHT75" s="131"/>
      <c r="QHU75" s="131"/>
      <c r="QHV75" s="131"/>
      <c r="QHW75" s="131"/>
      <c r="QHX75" s="131"/>
      <c r="QHY75" s="131"/>
      <c r="QHZ75" s="131"/>
      <c r="QIA75" s="131"/>
      <c r="QIB75" s="131"/>
      <c r="QIC75" s="131"/>
      <c r="QID75" s="131"/>
      <c r="QIE75" s="131"/>
      <c r="QIF75" s="131"/>
      <c r="QIG75" s="131"/>
      <c r="QIH75" s="131"/>
      <c r="QII75" s="131"/>
      <c r="QIJ75" s="131"/>
      <c r="QIK75" s="131"/>
      <c r="QIL75" s="131"/>
      <c r="QIM75" s="131"/>
      <c r="QIN75" s="131"/>
      <c r="QIO75" s="131"/>
      <c r="QIP75" s="131"/>
      <c r="QIQ75" s="131"/>
      <c r="QIR75" s="131"/>
      <c r="QIS75" s="131"/>
      <c r="QIT75" s="131"/>
      <c r="QIU75" s="131"/>
      <c r="QIV75" s="131"/>
      <c r="QIW75" s="131"/>
      <c r="QIX75" s="131"/>
      <c r="QIY75" s="131"/>
      <c r="QIZ75" s="131"/>
      <c r="QJA75" s="131"/>
      <c r="QJB75" s="131"/>
      <c r="QJC75" s="131"/>
      <c r="QJD75" s="131"/>
      <c r="QJE75" s="131"/>
      <c r="QJF75" s="131"/>
      <c r="QJG75" s="131"/>
      <c r="QJH75" s="131"/>
      <c r="QJI75" s="131"/>
      <c r="QJJ75" s="131"/>
      <c r="QJK75" s="131"/>
      <c r="QJL75" s="131"/>
      <c r="QJM75" s="131"/>
      <c r="QJN75" s="131"/>
      <c r="QJO75" s="131"/>
      <c r="QJP75" s="131"/>
      <c r="QJQ75" s="131"/>
      <c r="QJR75" s="131"/>
      <c r="QJS75" s="131"/>
      <c r="QJT75" s="131"/>
      <c r="QJU75" s="131"/>
      <c r="QJV75" s="131"/>
      <c r="QJW75" s="131"/>
      <c r="QJX75" s="131"/>
      <c r="QJY75" s="131"/>
      <c r="QJZ75" s="131"/>
      <c r="QKA75" s="131"/>
      <c r="QKB75" s="131"/>
      <c r="QKC75" s="131"/>
      <c r="QKD75" s="131"/>
      <c r="QKE75" s="131"/>
      <c r="QKF75" s="131"/>
      <c r="QKG75" s="131"/>
      <c r="QKH75" s="131"/>
      <c r="QKI75" s="131"/>
      <c r="QKJ75" s="131"/>
      <c r="QKK75" s="131"/>
      <c r="QKL75" s="131"/>
      <c r="QKM75" s="131"/>
      <c r="QKN75" s="131"/>
      <c r="QKO75" s="131"/>
      <c r="QKP75" s="131"/>
      <c r="QKQ75" s="131"/>
      <c r="QKR75" s="131"/>
      <c r="QKS75" s="131"/>
      <c r="QKT75" s="131"/>
      <c r="QKU75" s="131"/>
      <c r="QKV75" s="131"/>
      <c r="QKW75" s="131"/>
      <c r="QKX75" s="131"/>
      <c r="QKY75" s="131"/>
      <c r="QKZ75" s="131"/>
      <c r="QLA75" s="131"/>
      <c r="QLB75" s="131"/>
      <c r="QLC75" s="131"/>
      <c r="QLD75" s="131"/>
      <c r="QLE75" s="131"/>
      <c r="QLF75" s="131"/>
      <c r="QLG75" s="131"/>
      <c r="QLH75" s="131"/>
      <c r="QLI75" s="131"/>
      <c r="QLJ75" s="131"/>
      <c r="QLK75" s="131"/>
      <c r="QLL75" s="131"/>
      <c r="QLM75" s="131"/>
      <c r="QLN75" s="131"/>
      <c r="QLO75" s="131"/>
      <c r="QLP75" s="131"/>
      <c r="QLQ75" s="131"/>
      <c r="QLR75" s="131"/>
      <c r="QLS75" s="131"/>
      <c r="QLT75" s="131"/>
      <c r="QLU75" s="131"/>
      <c r="QLV75" s="131"/>
      <c r="QLW75" s="131"/>
      <c r="QLX75" s="131"/>
      <c r="QLY75" s="131"/>
      <c r="QLZ75" s="131"/>
      <c r="QMA75" s="131"/>
      <c r="QMB75" s="131"/>
      <c r="QMC75" s="131"/>
      <c r="QMD75" s="131"/>
      <c r="QME75" s="131"/>
      <c r="QMF75" s="131"/>
      <c r="QMG75" s="131"/>
      <c r="QMH75" s="131"/>
      <c r="QMI75" s="131"/>
      <c r="QMJ75" s="131"/>
      <c r="QMK75" s="131"/>
      <c r="QML75" s="131"/>
      <c r="QMM75" s="131"/>
      <c r="QMN75" s="131"/>
      <c r="QMO75" s="131"/>
      <c r="QMP75" s="131"/>
      <c r="QMQ75" s="131"/>
      <c r="QMR75" s="131"/>
      <c r="QMS75" s="131"/>
      <c r="QMT75" s="131"/>
      <c r="QMU75" s="131"/>
      <c r="QMV75" s="131"/>
      <c r="QMW75" s="131"/>
      <c r="QMX75" s="131"/>
      <c r="QMY75" s="131"/>
      <c r="QMZ75" s="131"/>
      <c r="QNA75" s="131"/>
      <c r="QNB75" s="131"/>
      <c r="QNC75" s="131"/>
      <c r="QND75" s="131"/>
      <c r="QNE75" s="131"/>
      <c r="QNF75" s="131"/>
      <c r="QNG75" s="131"/>
      <c r="QNH75" s="131"/>
      <c r="QNI75" s="131"/>
      <c r="QNJ75" s="131"/>
      <c r="QNK75" s="131"/>
      <c r="QNL75" s="131"/>
      <c r="QNM75" s="131"/>
      <c r="QNN75" s="131"/>
      <c r="QNO75" s="131"/>
      <c r="QNP75" s="131"/>
      <c r="QNQ75" s="131"/>
      <c r="QNR75" s="131"/>
      <c r="QNS75" s="131"/>
      <c r="QNT75" s="131"/>
      <c r="QNU75" s="131"/>
      <c r="QNV75" s="131"/>
      <c r="QNW75" s="131"/>
      <c r="QNX75" s="131"/>
      <c r="QNY75" s="131"/>
      <c r="QNZ75" s="131"/>
      <c r="QOA75" s="131"/>
      <c r="QOB75" s="131"/>
      <c r="QOC75" s="131"/>
      <c r="QOD75" s="131"/>
      <c r="QOE75" s="131"/>
      <c r="QOF75" s="131"/>
      <c r="QOG75" s="131"/>
      <c r="QOH75" s="131"/>
      <c r="QOI75" s="131"/>
      <c r="QOJ75" s="131"/>
      <c r="QOK75" s="131"/>
      <c r="QOL75" s="131"/>
      <c r="QOM75" s="131"/>
      <c r="QON75" s="131"/>
      <c r="QOO75" s="131"/>
      <c r="QOP75" s="131"/>
      <c r="QOQ75" s="131"/>
      <c r="QOR75" s="131"/>
      <c r="QOS75" s="131"/>
      <c r="QOT75" s="131"/>
      <c r="QOU75" s="131"/>
      <c r="QOV75" s="131"/>
      <c r="QOW75" s="131"/>
      <c r="QOX75" s="131"/>
      <c r="QOY75" s="131"/>
      <c r="QOZ75" s="131"/>
      <c r="QPA75" s="131"/>
      <c r="QPB75" s="131"/>
      <c r="QPC75" s="131"/>
      <c r="QPD75" s="131"/>
      <c r="QPE75" s="131"/>
      <c r="QPF75" s="131"/>
      <c r="QPG75" s="131"/>
      <c r="QPH75" s="131"/>
      <c r="QPI75" s="131"/>
      <c r="QPJ75" s="131"/>
      <c r="QPK75" s="131"/>
      <c r="QPL75" s="131"/>
      <c r="QPM75" s="131"/>
      <c r="QPN75" s="131"/>
      <c r="QPO75" s="131"/>
      <c r="QPP75" s="131"/>
      <c r="QPQ75" s="131"/>
      <c r="QPR75" s="131"/>
      <c r="QPS75" s="131"/>
      <c r="QPT75" s="131"/>
      <c r="QPU75" s="131"/>
      <c r="QPV75" s="131"/>
      <c r="QPW75" s="131"/>
      <c r="QPX75" s="131"/>
      <c r="QPY75" s="131"/>
      <c r="QPZ75" s="131"/>
      <c r="QQA75" s="131"/>
      <c r="QQB75" s="131"/>
      <c r="QQC75" s="131"/>
      <c r="QQD75" s="131"/>
      <c r="QQE75" s="131"/>
      <c r="QQF75" s="131"/>
      <c r="QQG75" s="131"/>
      <c r="QQH75" s="131"/>
      <c r="QQI75" s="131"/>
      <c r="QQJ75" s="131"/>
      <c r="QQK75" s="131"/>
      <c r="QQL75" s="131"/>
      <c r="QQM75" s="131"/>
      <c r="QQN75" s="131"/>
      <c r="QQO75" s="131"/>
      <c r="QQP75" s="131"/>
      <c r="QQQ75" s="131"/>
      <c r="QQR75" s="131"/>
      <c r="QQS75" s="131"/>
      <c r="QQT75" s="131"/>
      <c r="QQU75" s="131"/>
      <c r="QQV75" s="131"/>
      <c r="QQW75" s="131"/>
      <c r="QQX75" s="131"/>
      <c r="QQY75" s="131"/>
      <c r="QQZ75" s="131"/>
      <c r="QRA75" s="131"/>
      <c r="QRB75" s="131"/>
      <c r="QRC75" s="131"/>
      <c r="QRD75" s="131"/>
      <c r="QRE75" s="131"/>
      <c r="QRF75" s="131"/>
      <c r="QRG75" s="131"/>
      <c r="QRH75" s="131"/>
      <c r="QRI75" s="131"/>
      <c r="QRJ75" s="131"/>
      <c r="QRK75" s="131"/>
      <c r="QRL75" s="131"/>
      <c r="QRM75" s="131"/>
      <c r="QRN75" s="131"/>
      <c r="QRO75" s="131"/>
      <c r="QRP75" s="131"/>
      <c r="QRQ75" s="131"/>
      <c r="QRR75" s="131"/>
      <c r="QRS75" s="131"/>
      <c r="QRT75" s="131"/>
      <c r="QRU75" s="131"/>
      <c r="QRV75" s="131"/>
      <c r="QRW75" s="131"/>
      <c r="QRX75" s="131"/>
      <c r="QRY75" s="131"/>
      <c r="QRZ75" s="131"/>
      <c r="QSA75" s="131"/>
      <c r="QSB75" s="131"/>
      <c r="QSC75" s="131"/>
      <c r="QSD75" s="131"/>
      <c r="QSE75" s="131"/>
      <c r="QSF75" s="131"/>
      <c r="QSG75" s="131"/>
      <c r="QSH75" s="131"/>
      <c r="QSI75" s="131"/>
      <c r="QSJ75" s="131"/>
      <c r="QSK75" s="131"/>
      <c r="QSL75" s="131"/>
      <c r="QSM75" s="131"/>
      <c r="QSN75" s="131"/>
      <c r="QSO75" s="131"/>
      <c r="QSP75" s="131"/>
      <c r="QSQ75" s="131"/>
      <c r="QSR75" s="131"/>
      <c r="QSS75" s="131"/>
      <c r="QST75" s="131"/>
      <c r="QSU75" s="131"/>
      <c r="QSV75" s="131"/>
      <c r="QSW75" s="131"/>
      <c r="QSX75" s="131"/>
      <c r="QSY75" s="131"/>
      <c r="QSZ75" s="131"/>
      <c r="QTA75" s="131"/>
      <c r="QTB75" s="131"/>
      <c r="QTC75" s="131"/>
      <c r="QTD75" s="131"/>
      <c r="QTE75" s="131"/>
      <c r="QTF75" s="131"/>
      <c r="QTG75" s="131"/>
      <c r="QTH75" s="131"/>
      <c r="QTI75" s="131"/>
      <c r="QTJ75" s="131"/>
      <c r="QTK75" s="131"/>
      <c r="QTL75" s="131"/>
      <c r="QTM75" s="131"/>
      <c r="QTN75" s="131"/>
      <c r="QTO75" s="131"/>
      <c r="QTP75" s="131"/>
      <c r="QTQ75" s="131"/>
      <c r="QTR75" s="131"/>
      <c r="QTS75" s="131"/>
      <c r="QTT75" s="131"/>
      <c r="QTU75" s="131"/>
      <c r="QTV75" s="131"/>
      <c r="QTW75" s="131"/>
      <c r="QTX75" s="131"/>
      <c r="QTY75" s="131"/>
      <c r="QTZ75" s="131"/>
      <c r="QUA75" s="131"/>
      <c r="QUB75" s="131"/>
      <c r="QUC75" s="131"/>
      <c r="QUD75" s="131"/>
      <c r="QUE75" s="131"/>
      <c r="QUF75" s="131"/>
      <c r="QUG75" s="131"/>
      <c r="QUH75" s="131"/>
      <c r="QUI75" s="131"/>
      <c r="QUJ75" s="131"/>
      <c r="QUK75" s="131"/>
      <c r="QUL75" s="131"/>
      <c r="QUM75" s="131"/>
      <c r="QUN75" s="131"/>
      <c r="QUO75" s="131"/>
      <c r="QUP75" s="131"/>
      <c r="QUQ75" s="131"/>
      <c r="QUR75" s="131"/>
      <c r="QUS75" s="131"/>
      <c r="QUT75" s="131"/>
      <c r="QUU75" s="131"/>
      <c r="QUV75" s="131"/>
      <c r="QUW75" s="131"/>
      <c r="QUX75" s="131"/>
      <c r="QUY75" s="131"/>
      <c r="QUZ75" s="131"/>
      <c r="QVA75" s="131"/>
      <c r="QVB75" s="131"/>
      <c r="QVC75" s="131"/>
      <c r="QVD75" s="131"/>
      <c r="QVE75" s="131"/>
      <c r="QVF75" s="131"/>
      <c r="QVG75" s="131"/>
      <c r="QVH75" s="131"/>
      <c r="QVI75" s="131"/>
      <c r="QVJ75" s="131"/>
      <c r="QVK75" s="131"/>
      <c r="QVL75" s="131"/>
      <c r="QVM75" s="131"/>
      <c r="QVN75" s="131"/>
      <c r="QVO75" s="131"/>
      <c r="QVP75" s="131"/>
      <c r="QVQ75" s="131"/>
      <c r="QVR75" s="131"/>
      <c r="QVS75" s="131"/>
      <c r="QVT75" s="131"/>
      <c r="QVU75" s="131"/>
      <c r="QVV75" s="131"/>
      <c r="QVW75" s="131"/>
      <c r="QVX75" s="131"/>
      <c r="QVY75" s="131"/>
      <c r="QVZ75" s="131"/>
      <c r="QWA75" s="131"/>
      <c r="QWB75" s="131"/>
      <c r="QWC75" s="131"/>
      <c r="QWD75" s="131"/>
      <c r="QWE75" s="131"/>
      <c r="QWF75" s="131"/>
      <c r="QWG75" s="131"/>
      <c r="QWH75" s="131"/>
      <c r="QWI75" s="131"/>
      <c r="QWJ75" s="131"/>
      <c r="QWK75" s="131"/>
      <c r="QWL75" s="131"/>
      <c r="QWM75" s="131"/>
      <c r="QWN75" s="131"/>
      <c r="QWO75" s="131"/>
      <c r="QWP75" s="131"/>
      <c r="QWQ75" s="131"/>
      <c r="QWR75" s="131"/>
      <c r="QWS75" s="131"/>
      <c r="QWT75" s="131"/>
      <c r="QWU75" s="131"/>
      <c r="QWV75" s="131"/>
      <c r="QWW75" s="131"/>
      <c r="QWX75" s="131"/>
      <c r="QWY75" s="131"/>
      <c r="QWZ75" s="131"/>
      <c r="QXA75" s="131"/>
      <c r="QXB75" s="131"/>
      <c r="QXC75" s="131"/>
      <c r="QXD75" s="131"/>
      <c r="QXE75" s="131"/>
      <c r="QXF75" s="131"/>
      <c r="QXG75" s="131"/>
      <c r="QXH75" s="131"/>
      <c r="QXI75" s="131"/>
      <c r="QXJ75" s="131"/>
      <c r="QXK75" s="131"/>
      <c r="QXL75" s="131"/>
      <c r="QXM75" s="131"/>
      <c r="QXN75" s="131"/>
      <c r="QXO75" s="131"/>
      <c r="QXP75" s="131"/>
      <c r="QXQ75" s="131"/>
      <c r="QXR75" s="131"/>
      <c r="QXS75" s="131"/>
      <c r="QXT75" s="131"/>
      <c r="QXU75" s="131"/>
      <c r="QXV75" s="131"/>
      <c r="QXW75" s="131"/>
      <c r="QXX75" s="131"/>
      <c r="QXY75" s="131"/>
      <c r="QXZ75" s="131"/>
      <c r="QYA75" s="131"/>
      <c r="QYB75" s="131"/>
      <c r="QYC75" s="131"/>
      <c r="QYD75" s="131"/>
      <c r="QYE75" s="131"/>
      <c r="QYF75" s="131"/>
      <c r="QYG75" s="131"/>
      <c r="QYH75" s="131"/>
      <c r="QYI75" s="131"/>
      <c r="QYJ75" s="131"/>
      <c r="QYK75" s="131"/>
      <c r="QYL75" s="131"/>
      <c r="QYM75" s="131"/>
      <c r="QYN75" s="131"/>
      <c r="QYO75" s="131"/>
      <c r="QYP75" s="131"/>
      <c r="QYQ75" s="131"/>
      <c r="QYR75" s="131"/>
      <c r="QYS75" s="131"/>
      <c r="QYT75" s="131"/>
      <c r="QYU75" s="131"/>
      <c r="QYV75" s="131"/>
      <c r="QYW75" s="131"/>
      <c r="QYX75" s="131"/>
      <c r="QYY75" s="131"/>
      <c r="QYZ75" s="131"/>
      <c r="QZA75" s="131"/>
      <c r="QZB75" s="131"/>
      <c r="QZC75" s="131"/>
      <c r="QZD75" s="131"/>
      <c r="QZE75" s="131"/>
      <c r="QZF75" s="131"/>
      <c r="QZG75" s="131"/>
      <c r="QZH75" s="131"/>
      <c r="QZI75" s="131"/>
      <c r="QZJ75" s="131"/>
      <c r="QZK75" s="131"/>
      <c r="QZL75" s="131"/>
      <c r="QZM75" s="131"/>
      <c r="QZN75" s="131"/>
      <c r="QZO75" s="131"/>
      <c r="QZP75" s="131"/>
      <c r="QZQ75" s="131"/>
      <c r="QZR75" s="131"/>
      <c r="QZS75" s="131"/>
      <c r="QZT75" s="131"/>
      <c r="QZU75" s="131"/>
      <c r="QZV75" s="131"/>
      <c r="QZW75" s="131"/>
      <c r="QZX75" s="131"/>
      <c r="QZY75" s="131"/>
      <c r="QZZ75" s="131"/>
      <c r="RAA75" s="131"/>
      <c r="RAB75" s="131"/>
      <c r="RAC75" s="131"/>
      <c r="RAD75" s="131"/>
      <c r="RAE75" s="131"/>
      <c r="RAF75" s="131"/>
      <c r="RAG75" s="131"/>
      <c r="RAH75" s="131"/>
      <c r="RAI75" s="131"/>
      <c r="RAJ75" s="131"/>
      <c r="RAK75" s="131"/>
      <c r="RAL75" s="131"/>
      <c r="RAM75" s="131"/>
      <c r="RAN75" s="131"/>
      <c r="RAO75" s="131"/>
      <c r="RAP75" s="131"/>
      <c r="RAQ75" s="131"/>
      <c r="RAR75" s="131"/>
      <c r="RAS75" s="131"/>
      <c r="RAT75" s="131"/>
      <c r="RAU75" s="131"/>
      <c r="RAV75" s="131"/>
      <c r="RAW75" s="131"/>
      <c r="RAX75" s="131"/>
      <c r="RAY75" s="131"/>
      <c r="RAZ75" s="131"/>
      <c r="RBA75" s="131"/>
      <c r="RBB75" s="131"/>
      <c r="RBC75" s="131"/>
      <c r="RBD75" s="131"/>
      <c r="RBE75" s="131"/>
      <c r="RBF75" s="131"/>
      <c r="RBG75" s="131"/>
      <c r="RBH75" s="131"/>
      <c r="RBI75" s="131"/>
      <c r="RBJ75" s="131"/>
      <c r="RBK75" s="131"/>
      <c r="RBL75" s="131"/>
      <c r="RBM75" s="131"/>
      <c r="RBN75" s="131"/>
      <c r="RBO75" s="131"/>
      <c r="RBP75" s="131"/>
      <c r="RBQ75" s="131"/>
      <c r="RBR75" s="131"/>
      <c r="RBS75" s="131"/>
      <c r="RBT75" s="131"/>
      <c r="RBU75" s="131"/>
      <c r="RBV75" s="131"/>
      <c r="RBW75" s="131"/>
      <c r="RBX75" s="131"/>
      <c r="RBY75" s="131"/>
      <c r="RBZ75" s="131"/>
      <c r="RCA75" s="131"/>
      <c r="RCB75" s="131"/>
      <c r="RCC75" s="131"/>
      <c r="RCD75" s="131"/>
      <c r="RCE75" s="131"/>
      <c r="RCF75" s="131"/>
      <c r="RCG75" s="131"/>
      <c r="RCH75" s="131"/>
      <c r="RCI75" s="131"/>
      <c r="RCJ75" s="131"/>
      <c r="RCK75" s="131"/>
      <c r="RCL75" s="131"/>
      <c r="RCM75" s="131"/>
      <c r="RCN75" s="131"/>
      <c r="RCO75" s="131"/>
      <c r="RCP75" s="131"/>
      <c r="RCQ75" s="131"/>
      <c r="RCR75" s="131"/>
      <c r="RCS75" s="131"/>
      <c r="RCT75" s="131"/>
      <c r="RCU75" s="131"/>
      <c r="RCV75" s="131"/>
      <c r="RCW75" s="131"/>
      <c r="RCX75" s="131"/>
      <c r="RCY75" s="131"/>
      <c r="RCZ75" s="131"/>
      <c r="RDA75" s="131"/>
      <c r="RDB75" s="131"/>
      <c r="RDC75" s="131"/>
      <c r="RDD75" s="131"/>
      <c r="RDE75" s="131"/>
      <c r="RDF75" s="131"/>
      <c r="RDG75" s="131"/>
      <c r="RDH75" s="131"/>
      <c r="RDI75" s="131"/>
      <c r="RDJ75" s="131"/>
      <c r="RDK75" s="131"/>
      <c r="RDL75" s="131"/>
      <c r="RDM75" s="131"/>
      <c r="RDN75" s="131"/>
      <c r="RDO75" s="131"/>
      <c r="RDP75" s="131"/>
      <c r="RDQ75" s="131"/>
      <c r="RDR75" s="131"/>
      <c r="RDS75" s="131"/>
      <c r="RDT75" s="131"/>
      <c r="RDU75" s="131"/>
      <c r="RDV75" s="131"/>
      <c r="RDW75" s="131"/>
      <c r="RDX75" s="131"/>
      <c r="RDY75" s="131"/>
      <c r="RDZ75" s="131"/>
      <c r="REA75" s="131"/>
      <c r="REB75" s="131"/>
      <c r="REC75" s="131"/>
      <c r="RED75" s="131"/>
      <c r="REE75" s="131"/>
      <c r="REF75" s="131"/>
      <c r="REG75" s="131"/>
      <c r="REH75" s="131"/>
      <c r="REI75" s="131"/>
      <c r="REJ75" s="131"/>
      <c r="REK75" s="131"/>
      <c r="REL75" s="131"/>
      <c r="REM75" s="131"/>
      <c r="REN75" s="131"/>
      <c r="REO75" s="131"/>
      <c r="REP75" s="131"/>
      <c r="REQ75" s="131"/>
      <c r="RER75" s="131"/>
      <c r="RES75" s="131"/>
      <c r="RET75" s="131"/>
      <c r="REU75" s="131"/>
      <c r="REV75" s="131"/>
      <c r="REW75" s="131"/>
      <c r="REX75" s="131"/>
      <c r="REY75" s="131"/>
      <c r="REZ75" s="131"/>
      <c r="RFA75" s="131"/>
      <c r="RFB75" s="131"/>
      <c r="RFC75" s="131"/>
      <c r="RFD75" s="131"/>
      <c r="RFE75" s="131"/>
      <c r="RFF75" s="131"/>
      <c r="RFG75" s="131"/>
      <c r="RFH75" s="131"/>
      <c r="RFI75" s="131"/>
      <c r="RFJ75" s="131"/>
      <c r="RFK75" s="131"/>
      <c r="RFL75" s="131"/>
      <c r="RFM75" s="131"/>
      <c r="RFN75" s="131"/>
      <c r="RFO75" s="131"/>
      <c r="RFP75" s="131"/>
      <c r="RFQ75" s="131"/>
      <c r="RFR75" s="131"/>
      <c r="RFS75" s="131"/>
      <c r="RFT75" s="131"/>
      <c r="RFU75" s="131"/>
      <c r="RFV75" s="131"/>
      <c r="RFW75" s="131"/>
      <c r="RFX75" s="131"/>
      <c r="RFY75" s="131"/>
      <c r="RFZ75" s="131"/>
      <c r="RGA75" s="131"/>
      <c r="RGB75" s="131"/>
      <c r="RGC75" s="131"/>
      <c r="RGD75" s="131"/>
      <c r="RGE75" s="131"/>
      <c r="RGF75" s="131"/>
      <c r="RGG75" s="131"/>
      <c r="RGH75" s="131"/>
      <c r="RGI75" s="131"/>
      <c r="RGJ75" s="131"/>
      <c r="RGK75" s="131"/>
      <c r="RGL75" s="131"/>
      <c r="RGM75" s="131"/>
      <c r="RGN75" s="131"/>
      <c r="RGO75" s="131"/>
      <c r="RGP75" s="131"/>
      <c r="RGQ75" s="131"/>
      <c r="RGR75" s="131"/>
      <c r="RGS75" s="131"/>
      <c r="RGT75" s="131"/>
      <c r="RGU75" s="131"/>
      <c r="RGV75" s="131"/>
      <c r="RGW75" s="131"/>
      <c r="RGX75" s="131"/>
      <c r="RGY75" s="131"/>
      <c r="RGZ75" s="131"/>
      <c r="RHA75" s="131"/>
      <c r="RHB75" s="131"/>
      <c r="RHC75" s="131"/>
      <c r="RHD75" s="131"/>
      <c r="RHE75" s="131"/>
      <c r="RHF75" s="131"/>
      <c r="RHG75" s="131"/>
      <c r="RHH75" s="131"/>
      <c r="RHI75" s="131"/>
      <c r="RHJ75" s="131"/>
      <c r="RHK75" s="131"/>
      <c r="RHL75" s="131"/>
      <c r="RHM75" s="131"/>
      <c r="RHN75" s="131"/>
      <c r="RHO75" s="131"/>
      <c r="RHP75" s="131"/>
      <c r="RHQ75" s="131"/>
      <c r="RHR75" s="131"/>
      <c r="RHS75" s="131"/>
      <c r="RHT75" s="131"/>
      <c r="RHU75" s="131"/>
      <c r="RHV75" s="131"/>
      <c r="RHW75" s="131"/>
      <c r="RHX75" s="131"/>
      <c r="RHY75" s="131"/>
      <c r="RHZ75" s="131"/>
      <c r="RIA75" s="131"/>
      <c r="RIB75" s="131"/>
      <c r="RIC75" s="131"/>
      <c r="RID75" s="131"/>
      <c r="RIE75" s="131"/>
      <c r="RIF75" s="131"/>
      <c r="RIG75" s="131"/>
      <c r="RIH75" s="131"/>
      <c r="RII75" s="131"/>
      <c r="RIJ75" s="131"/>
      <c r="RIK75" s="131"/>
      <c r="RIL75" s="131"/>
      <c r="RIM75" s="131"/>
      <c r="RIN75" s="131"/>
      <c r="RIO75" s="131"/>
      <c r="RIP75" s="131"/>
      <c r="RIQ75" s="131"/>
      <c r="RIR75" s="131"/>
      <c r="RIS75" s="131"/>
      <c r="RIT75" s="131"/>
      <c r="RIU75" s="131"/>
      <c r="RIV75" s="131"/>
      <c r="RIW75" s="131"/>
      <c r="RIX75" s="131"/>
      <c r="RIY75" s="131"/>
      <c r="RIZ75" s="131"/>
      <c r="RJA75" s="131"/>
      <c r="RJB75" s="131"/>
      <c r="RJC75" s="131"/>
      <c r="RJD75" s="131"/>
      <c r="RJE75" s="131"/>
      <c r="RJF75" s="131"/>
      <c r="RJG75" s="131"/>
      <c r="RJH75" s="131"/>
      <c r="RJI75" s="131"/>
      <c r="RJJ75" s="131"/>
      <c r="RJK75" s="131"/>
      <c r="RJL75" s="131"/>
      <c r="RJM75" s="131"/>
      <c r="RJN75" s="131"/>
      <c r="RJO75" s="131"/>
      <c r="RJP75" s="131"/>
      <c r="RJQ75" s="131"/>
      <c r="RJR75" s="131"/>
      <c r="RJS75" s="131"/>
      <c r="RJT75" s="131"/>
      <c r="RJU75" s="131"/>
      <c r="RJV75" s="131"/>
      <c r="RJW75" s="131"/>
      <c r="RJX75" s="131"/>
      <c r="RJY75" s="131"/>
      <c r="RJZ75" s="131"/>
      <c r="RKA75" s="131"/>
      <c r="RKB75" s="131"/>
      <c r="RKC75" s="131"/>
      <c r="RKD75" s="131"/>
      <c r="RKE75" s="131"/>
      <c r="RKF75" s="131"/>
      <c r="RKG75" s="131"/>
      <c r="RKH75" s="131"/>
      <c r="RKI75" s="131"/>
      <c r="RKJ75" s="131"/>
      <c r="RKK75" s="131"/>
      <c r="RKL75" s="131"/>
      <c r="RKM75" s="131"/>
      <c r="RKN75" s="131"/>
      <c r="RKO75" s="131"/>
      <c r="RKP75" s="131"/>
      <c r="RKQ75" s="131"/>
      <c r="RKR75" s="131"/>
      <c r="RKS75" s="131"/>
      <c r="RKT75" s="131"/>
      <c r="RKU75" s="131"/>
      <c r="RKV75" s="131"/>
      <c r="RKW75" s="131"/>
      <c r="RKX75" s="131"/>
      <c r="RKY75" s="131"/>
      <c r="RKZ75" s="131"/>
      <c r="RLA75" s="131"/>
      <c r="RLB75" s="131"/>
      <c r="RLC75" s="131"/>
      <c r="RLD75" s="131"/>
      <c r="RLE75" s="131"/>
      <c r="RLF75" s="131"/>
      <c r="RLG75" s="131"/>
      <c r="RLH75" s="131"/>
      <c r="RLI75" s="131"/>
      <c r="RLJ75" s="131"/>
      <c r="RLK75" s="131"/>
      <c r="RLL75" s="131"/>
      <c r="RLM75" s="131"/>
      <c r="RLN75" s="131"/>
      <c r="RLO75" s="131"/>
      <c r="RLP75" s="131"/>
      <c r="RLQ75" s="131"/>
      <c r="RLR75" s="131"/>
      <c r="RLS75" s="131"/>
      <c r="RLT75" s="131"/>
      <c r="RLU75" s="131"/>
      <c r="RLV75" s="131"/>
      <c r="RLW75" s="131"/>
      <c r="RLX75" s="131"/>
      <c r="RLY75" s="131"/>
      <c r="RLZ75" s="131"/>
      <c r="RMA75" s="131"/>
      <c r="RMB75" s="131"/>
      <c r="RMC75" s="131"/>
      <c r="RMD75" s="131"/>
      <c r="RME75" s="131"/>
      <c r="RMF75" s="131"/>
      <c r="RMG75" s="131"/>
      <c r="RMH75" s="131"/>
      <c r="RMI75" s="131"/>
      <c r="RMJ75" s="131"/>
      <c r="RMK75" s="131"/>
      <c r="RML75" s="131"/>
      <c r="RMM75" s="131"/>
      <c r="RMN75" s="131"/>
      <c r="RMO75" s="131"/>
      <c r="RMP75" s="131"/>
      <c r="RMQ75" s="131"/>
      <c r="RMR75" s="131"/>
      <c r="RMS75" s="131"/>
      <c r="RMT75" s="131"/>
      <c r="RMU75" s="131"/>
      <c r="RMV75" s="131"/>
      <c r="RMW75" s="131"/>
      <c r="RMX75" s="131"/>
      <c r="RMY75" s="131"/>
      <c r="RMZ75" s="131"/>
      <c r="RNA75" s="131"/>
      <c r="RNB75" s="131"/>
      <c r="RNC75" s="131"/>
      <c r="RND75" s="131"/>
      <c r="RNE75" s="131"/>
      <c r="RNF75" s="131"/>
      <c r="RNG75" s="131"/>
      <c r="RNH75" s="131"/>
      <c r="RNI75" s="131"/>
      <c r="RNJ75" s="131"/>
      <c r="RNK75" s="131"/>
      <c r="RNL75" s="131"/>
      <c r="RNM75" s="131"/>
      <c r="RNN75" s="131"/>
      <c r="RNO75" s="131"/>
      <c r="RNP75" s="131"/>
      <c r="RNQ75" s="131"/>
      <c r="RNR75" s="131"/>
      <c r="RNS75" s="131"/>
      <c r="RNT75" s="131"/>
      <c r="RNU75" s="131"/>
      <c r="RNV75" s="131"/>
      <c r="RNW75" s="131"/>
      <c r="RNX75" s="131"/>
      <c r="RNY75" s="131"/>
      <c r="RNZ75" s="131"/>
      <c r="ROA75" s="131"/>
      <c r="ROB75" s="131"/>
      <c r="ROC75" s="131"/>
      <c r="ROD75" s="131"/>
      <c r="ROE75" s="131"/>
      <c r="ROF75" s="131"/>
      <c r="ROG75" s="131"/>
      <c r="ROH75" s="131"/>
      <c r="ROI75" s="131"/>
      <c r="ROJ75" s="131"/>
      <c r="ROK75" s="131"/>
      <c r="ROL75" s="131"/>
      <c r="ROM75" s="131"/>
      <c r="RON75" s="131"/>
      <c r="ROO75" s="131"/>
      <c r="ROP75" s="131"/>
      <c r="ROQ75" s="131"/>
      <c r="ROR75" s="131"/>
      <c r="ROS75" s="131"/>
      <c r="ROT75" s="131"/>
      <c r="ROU75" s="131"/>
      <c r="ROV75" s="131"/>
      <c r="ROW75" s="131"/>
      <c r="ROX75" s="131"/>
      <c r="ROY75" s="131"/>
      <c r="ROZ75" s="131"/>
      <c r="RPA75" s="131"/>
      <c r="RPB75" s="131"/>
      <c r="RPC75" s="131"/>
      <c r="RPD75" s="131"/>
      <c r="RPE75" s="131"/>
      <c r="RPF75" s="131"/>
      <c r="RPG75" s="131"/>
      <c r="RPH75" s="131"/>
      <c r="RPI75" s="131"/>
      <c r="RPJ75" s="131"/>
      <c r="RPK75" s="131"/>
      <c r="RPL75" s="131"/>
      <c r="RPM75" s="131"/>
      <c r="RPN75" s="131"/>
      <c r="RPO75" s="131"/>
      <c r="RPP75" s="131"/>
      <c r="RPQ75" s="131"/>
      <c r="RPR75" s="131"/>
      <c r="RPS75" s="131"/>
      <c r="RPT75" s="131"/>
      <c r="RPU75" s="131"/>
      <c r="RPV75" s="131"/>
      <c r="RPW75" s="131"/>
      <c r="RPX75" s="131"/>
      <c r="RPY75" s="131"/>
      <c r="RPZ75" s="131"/>
      <c r="RQA75" s="131"/>
      <c r="RQB75" s="131"/>
      <c r="RQC75" s="131"/>
      <c r="RQD75" s="131"/>
      <c r="RQE75" s="131"/>
      <c r="RQF75" s="131"/>
      <c r="RQG75" s="131"/>
      <c r="RQH75" s="131"/>
      <c r="RQI75" s="131"/>
      <c r="RQJ75" s="131"/>
      <c r="RQK75" s="131"/>
      <c r="RQL75" s="131"/>
      <c r="RQM75" s="131"/>
      <c r="RQN75" s="131"/>
      <c r="RQO75" s="131"/>
      <c r="RQP75" s="131"/>
      <c r="RQQ75" s="131"/>
      <c r="RQR75" s="131"/>
      <c r="RQS75" s="131"/>
      <c r="RQT75" s="131"/>
      <c r="RQU75" s="131"/>
      <c r="RQV75" s="131"/>
      <c r="RQW75" s="131"/>
      <c r="RQX75" s="131"/>
      <c r="RQY75" s="131"/>
      <c r="RQZ75" s="131"/>
      <c r="RRA75" s="131"/>
      <c r="RRB75" s="131"/>
      <c r="RRC75" s="131"/>
      <c r="RRD75" s="131"/>
      <c r="RRE75" s="131"/>
      <c r="RRF75" s="131"/>
      <c r="RRG75" s="131"/>
      <c r="RRH75" s="131"/>
      <c r="RRI75" s="131"/>
      <c r="RRJ75" s="131"/>
      <c r="RRK75" s="131"/>
      <c r="RRL75" s="131"/>
      <c r="RRM75" s="131"/>
      <c r="RRN75" s="131"/>
      <c r="RRO75" s="131"/>
      <c r="RRP75" s="131"/>
      <c r="RRQ75" s="131"/>
      <c r="RRR75" s="131"/>
      <c r="RRS75" s="131"/>
      <c r="RRT75" s="131"/>
      <c r="RRU75" s="131"/>
      <c r="RRV75" s="131"/>
      <c r="RRW75" s="131"/>
      <c r="RRX75" s="131"/>
      <c r="RRY75" s="131"/>
      <c r="RRZ75" s="131"/>
      <c r="RSA75" s="131"/>
      <c r="RSB75" s="131"/>
      <c r="RSC75" s="131"/>
      <c r="RSD75" s="131"/>
      <c r="RSE75" s="131"/>
      <c r="RSF75" s="131"/>
      <c r="RSG75" s="131"/>
      <c r="RSH75" s="131"/>
      <c r="RSI75" s="131"/>
      <c r="RSJ75" s="131"/>
      <c r="RSK75" s="131"/>
      <c r="RSL75" s="131"/>
      <c r="RSM75" s="131"/>
      <c r="RSN75" s="131"/>
      <c r="RSO75" s="131"/>
      <c r="RSP75" s="131"/>
      <c r="RSQ75" s="131"/>
      <c r="RSR75" s="131"/>
      <c r="RSS75" s="131"/>
      <c r="RST75" s="131"/>
      <c r="RSU75" s="131"/>
      <c r="RSV75" s="131"/>
      <c r="RSW75" s="131"/>
      <c r="RSX75" s="131"/>
      <c r="RSY75" s="131"/>
      <c r="RSZ75" s="131"/>
      <c r="RTA75" s="131"/>
      <c r="RTB75" s="131"/>
      <c r="RTC75" s="131"/>
      <c r="RTD75" s="131"/>
      <c r="RTE75" s="131"/>
      <c r="RTF75" s="131"/>
      <c r="RTG75" s="131"/>
      <c r="RTH75" s="131"/>
      <c r="RTI75" s="131"/>
      <c r="RTJ75" s="131"/>
      <c r="RTK75" s="131"/>
      <c r="RTL75" s="131"/>
      <c r="RTM75" s="131"/>
      <c r="RTN75" s="131"/>
      <c r="RTO75" s="131"/>
      <c r="RTP75" s="131"/>
      <c r="RTQ75" s="131"/>
      <c r="RTR75" s="131"/>
      <c r="RTS75" s="131"/>
      <c r="RTT75" s="131"/>
      <c r="RTU75" s="131"/>
      <c r="RTV75" s="131"/>
      <c r="RTW75" s="131"/>
      <c r="RTX75" s="131"/>
      <c r="RTY75" s="131"/>
      <c r="RTZ75" s="131"/>
      <c r="RUA75" s="131"/>
      <c r="RUB75" s="131"/>
      <c r="RUC75" s="131"/>
      <c r="RUD75" s="131"/>
      <c r="RUE75" s="131"/>
      <c r="RUF75" s="131"/>
      <c r="RUG75" s="131"/>
      <c r="RUH75" s="131"/>
      <c r="RUI75" s="131"/>
      <c r="RUJ75" s="131"/>
      <c r="RUK75" s="131"/>
      <c r="RUL75" s="131"/>
      <c r="RUM75" s="131"/>
      <c r="RUN75" s="131"/>
      <c r="RUO75" s="131"/>
      <c r="RUP75" s="131"/>
      <c r="RUQ75" s="131"/>
      <c r="RUR75" s="131"/>
      <c r="RUS75" s="131"/>
      <c r="RUT75" s="131"/>
      <c r="RUU75" s="131"/>
      <c r="RUV75" s="131"/>
      <c r="RUW75" s="131"/>
      <c r="RUX75" s="131"/>
      <c r="RUY75" s="131"/>
      <c r="RUZ75" s="131"/>
      <c r="RVA75" s="131"/>
      <c r="RVB75" s="131"/>
      <c r="RVC75" s="131"/>
      <c r="RVD75" s="131"/>
      <c r="RVE75" s="131"/>
      <c r="RVF75" s="131"/>
      <c r="RVG75" s="131"/>
      <c r="RVH75" s="131"/>
      <c r="RVI75" s="131"/>
      <c r="RVJ75" s="131"/>
      <c r="RVK75" s="131"/>
      <c r="RVL75" s="131"/>
      <c r="RVM75" s="131"/>
      <c r="RVN75" s="131"/>
      <c r="RVO75" s="131"/>
      <c r="RVP75" s="131"/>
      <c r="RVQ75" s="131"/>
      <c r="RVR75" s="131"/>
      <c r="RVS75" s="131"/>
      <c r="RVT75" s="131"/>
      <c r="RVU75" s="131"/>
      <c r="RVV75" s="131"/>
      <c r="RVW75" s="131"/>
      <c r="RVX75" s="131"/>
      <c r="RVY75" s="131"/>
      <c r="RVZ75" s="131"/>
      <c r="RWA75" s="131"/>
      <c r="RWB75" s="131"/>
      <c r="RWC75" s="131"/>
      <c r="RWD75" s="131"/>
      <c r="RWE75" s="131"/>
      <c r="RWF75" s="131"/>
      <c r="RWG75" s="131"/>
      <c r="RWH75" s="131"/>
      <c r="RWI75" s="131"/>
      <c r="RWJ75" s="131"/>
      <c r="RWK75" s="131"/>
      <c r="RWL75" s="131"/>
      <c r="RWM75" s="131"/>
      <c r="RWN75" s="131"/>
      <c r="RWO75" s="131"/>
      <c r="RWP75" s="131"/>
      <c r="RWQ75" s="131"/>
      <c r="RWR75" s="131"/>
      <c r="RWS75" s="131"/>
      <c r="RWT75" s="131"/>
      <c r="RWU75" s="131"/>
      <c r="RWV75" s="131"/>
      <c r="RWW75" s="131"/>
      <c r="RWX75" s="131"/>
      <c r="RWY75" s="131"/>
      <c r="RWZ75" s="131"/>
      <c r="RXA75" s="131"/>
      <c r="RXB75" s="131"/>
      <c r="RXC75" s="131"/>
      <c r="RXD75" s="131"/>
      <c r="RXE75" s="131"/>
      <c r="RXF75" s="131"/>
      <c r="RXG75" s="131"/>
      <c r="RXH75" s="131"/>
      <c r="RXI75" s="131"/>
      <c r="RXJ75" s="131"/>
      <c r="RXK75" s="131"/>
      <c r="RXL75" s="131"/>
      <c r="RXM75" s="131"/>
      <c r="RXN75" s="131"/>
      <c r="RXO75" s="131"/>
      <c r="RXP75" s="131"/>
      <c r="RXQ75" s="131"/>
      <c r="RXR75" s="131"/>
      <c r="RXS75" s="131"/>
      <c r="RXT75" s="131"/>
      <c r="RXU75" s="131"/>
      <c r="RXV75" s="131"/>
      <c r="RXW75" s="131"/>
      <c r="RXX75" s="131"/>
      <c r="RXY75" s="131"/>
      <c r="RXZ75" s="131"/>
      <c r="RYA75" s="131"/>
      <c r="RYB75" s="131"/>
      <c r="RYC75" s="131"/>
      <c r="RYD75" s="131"/>
      <c r="RYE75" s="131"/>
      <c r="RYF75" s="131"/>
      <c r="RYG75" s="131"/>
      <c r="RYH75" s="131"/>
      <c r="RYI75" s="131"/>
      <c r="RYJ75" s="131"/>
      <c r="RYK75" s="131"/>
      <c r="RYL75" s="131"/>
      <c r="RYM75" s="131"/>
      <c r="RYN75" s="131"/>
      <c r="RYO75" s="131"/>
      <c r="RYP75" s="131"/>
      <c r="RYQ75" s="131"/>
      <c r="RYR75" s="131"/>
      <c r="RYS75" s="131"/>
      <c r="RYT75" s="131"/>
      <c r="RYU75" s="131"/>
      <c r="RYV75" s="131"/>
      <c r="RYW75" s="131"/>
      <c r="RYX75" s="131"/>
      <c r="RYY75" s="131"/>
      <c r="RYZ75" s="131"/>
      <c r="RZA75" s="131"/>
      <c r="RZB75" s="131"/>
      <c r="RZC75" s="131"/>
      <c r="RZD75" s="131"/>
      <c r="RZE75" s="131"/>
      <c r="RZF75" s="131"/>
      <c r="RZG75" s="131"/>
      <c r="RZH75" s="131"/>
      <c r="RZI75" s="131"/>
      <c r="RZJ75" s="131"/>
      <c r="RZK75" s="131"/>
      <c r="RZL75" s="131"/>
      <c r="RZM75" s="131"/>
      <c r="RZN75" s="131"/>
      <c r="RZO75" s="131"/>
      <c r="RZP75" s="131"/>
      <c r="RZQ75" s="131"/>
      <c r="RZR75" s="131"/>
      <c r="RZS75" s="131"/>
      <c r="RZT75" s="131"/>
      <c r="RZU75" s="131"/>
      <c r="RZV75" s="131"/>
      <c r="RZW75" s="131"/>
      <c r="RZX75" s="131"/>
      <c r="RZY75" s="131"/>
      <c r="RZZ75" s="131"/>
      <c r="SAA75" s="131"/>
      <c r="SAB75" s="131"/>
      <c r="SAC75" s="131"/>
      <c r="SAD75" s="131"/>
      <c r="SAE75" s="131"/>
      <c r="SAF75" s="131"/>
      <c r="SAG75" s="131"/>
      <c r="SAH75" s="131"/>
      <c r="SAI75" s="131"/>
      <c r="SAJ75" s="131"/>
      <c r="SAK75" s="131"/>
      <c r="SAL75" s="131"/>
      <c r="SAM75" s="131"/>
      <c r="SAN75" s="131"/>
      <c r="SAO75" s="131"/>
      <c r="SAP75" s="131"/>
      <c r="SAQ75" s="131"/>
      <c r="SAR75" s="131"/>
      <c r="SAS75" s="131"/>
      <c r="SAT75" s="131"/>
      <c r="SAU75" s="131"/>
      <c r="SAV75" s="131"/>
      <c r="SAW75" s="131"/>
      <c r="SAX75" s="131"/>
      <c r="SAY75" s="131"/>
      <c r="SAZ75" s="131"/>
      <c r="SBA75" s="131"/>
      <c r="SBB75" s="131"/>
      <c r="SBC75" s="131"/>
      <c r="SBD75" s="131"/>
      <c r="SBE75" s="131"/>
      <c r="SBF75" s="131"/>
      <c r="SBG75" s="131"/>
      <c r="SBH75" s="131"/>
      <c r="SBI75" s="131"/>
      <c r="SBJ75" s="131"/>
      <c r="SBK75" s="131"/>
      <c r="SBL75" s="131"/>
      <c r="SBM75" s="131"/>
      <c r="SBN75" s="131"/>
      <c r="SBO75" s="131"/>
      <c r="SBP75" s="131"/>
      <c r="SBQ75" s="131"/>
      <c r="SBR75" s="131"/>
      <c r="SBS75" s="131"/>
      <c r="SBT75" s="131"/>
      <c r="SBU75" s="131"/>
      <c r="SBV75" s="131"/>
      <c r="SBW75" s="131"/>
      <c r="SBX75" s="131"/>
      <c r="SBY75" s="131"/>
      <c r="SBZ75" s="131"/>
      <c r="SCA75" s="131"/>
      <c r="SCB75" s="131"/>
      <c r="SCC75" s="131"/>
      <c r="SCD75" s="131"/>
      <c r="SCE75" s="131"/>
      <c r="SCF75" s="131"/>
      <c r="SCG75" s="131"/>
      <c r="SCH75" s="131"/>
      <c r="SCI75" s="131"/>
      <c r="SCJ75" s="131"/>
      <c r="SCK75" s="131"/>
      <c r="SCL75" s="131"/>
      <c r="SCM75" s="131"/>
      <c r="SCN75" s="131"/>
      <c r="SCO75" s="131"/>
      <c r="SCP75" s="131"/>
      <c r="SCQ75" s="131"/>
      <c r="SCR75" s="131"/>
      <c r="SCS75" s="131"/>
      <c r="SCT75" s="131"/>
      <c r="SCU75" s="131"/>
      <c r="SCV75" s="131"/>
      <c r="SCW75" s="131"/>
      <c r="SCX75" s="131"/>
      <c r="SCY75" s="131"/>
      <c r="SCZ75" s="131"/>
      <c r="SDA75" s="131"/>
      <c r="SDB75" s="131"/>
      <c r="SDC75" s="131"/>
      <c r="SDD75" s="131"/>
      <c r="SDE75" s="131"/>
      <c r="SDF75" s="131"/>
      <c r="SDG75" s="131"/>
      <c r="SDH75" s="131"/>
      <c r="SDI75" s="131"/>
      <c r="SDJ75" s="131"/>
      <c r="SDK75" s="131"/>
      <c r="SDL75" s="131"/>
      <c r="SDM75" s="131"/>
      <c r="SDN75" s="131"/>
      <c r="SDO75" s="131"/>
      <c r="SDP75" s="131"/>
      <c r="SDQ75" s="131"/>
      <c r="SDR75" s="131"/>
      <c r="SDS75" s="131"/>
      <c r="SDT75" s="131"/>
      <c r="SDU75" s="131"/>
      <c r="SDV75" s="131"/>
      <c r="SDW75" s="131"/>
      <c r="SDX75" s="131"/>
      <c r="SDY75" s="131"/>
      <c r="SDZ75" s="131"/>
      <c r="SEA75" s="131"/>
      <c r="SEB75" s="131"/>
      <c r="SEC75" s="131"/>
      <c r="SED75" s="131"/>
      <c r="SEE75" s="131"/>
      <c r="SEF75" s="131"/>
      <c r="SEG75" s="131"/>
      <c r="SEH75" s="131"/>
      <c r="SEI75" s="131"/>
      <c r="SEJ75" s="131"/>
      <c r="SEK75" s="131"/>
      <c r="SEL75" s="131"/>
      <c r="SEM75" s="131"/>
      <c r="SEN75" s="131"/>
      <c r="SEO75" s="131"/>
      <c r="SEP75" s="131"/>
      <c r="SEQ75" s="131"/>
      <c r="SER75" s="131"/>
      <c r="SES75" s="131"/>
      <c r="SET75" s="131"/>
      <c r="SEU75" s="131"/>
      <c r="SEV75" s="131"/>
      <c r="SEW75" s="131"/>
      <c r="SEX75" s="131"/>
      <c r="SEY75" s="131"/>
      <c r="SEZ75" s="131"/>
      <c r="SFA75" s="131"/>
      <c r="SFB75" s="131"/>
      <c r="SFC75" s="131"/>
      <c r="SFD75" s="131"/>
      <c r="SFE75" s="131"/>
      <c r="SFF75" s="131"/>
      <c r="SFG75" s="131"/>
      <c r="SFH75" s="131"/>
      <c r="SFI75" s="131"/>
      <c r="SFJ75" s="131"/>
      <c r="SFK75" s="131"/>
      <c r="SFL75" s="131"/>
      <c r="SFM75" s="131"/>
      <c r="SFN75" s="131"/>
      <c r="SFO75" s="131"/>
      <c r="SFP75" s="131"/>
      <c r="SFQ75" s="131"/>
      <c r="SFR75" s="131"/>
      <c r="SFS75" s="131"/>
      <c r="SFT75" s="131"/>
      <c r="SFU75" s="131"/>
      <c r="SFV75" s="131"/>
      <c r="SFW75" s="131"/>
      <c r="SFX75" s="131"/>
      <c r="SFY75" s="131"/>
      <c r="SFZ75" s="131"/>
      <c r="SGA75" s="131"/>
      <c r="SGB75" s="131"/>
      <c r="SGC75" s="131"/>
      <c r="SGD75" s="131"/>
      <c r="SGE75" s="131"/>
      <c r="SGF75" s="131"/>
      <c r="SGG75" s="131"/>
      <c r="SGH75" s="131"/>
      <c r="SGI75" s="131"/>
      <c r="SGJ75" s="131"/>
      <c r="SGK75" s="131"/>
      <c r="SGL75" s="131"/>
      <c r="SGM75" s="131"/>
      <c r="SGN75" s="131"/>
      <c r="SGO75" s="131"/>
      <c r="SGP75" s="131"/>
      <c r="SGQ75" s="131"/>
      <c r="SGR75" s="131"/>
      <c r="SGS75" s="131"/>
      <c r="SGT75" s="131"/>
      <c r="SGU75" s="131"/>
      <c r="SGV75" s="131"/>
      <c r="SGW75" s="131"/>
      <c r="SGX75" s="131"/>
      <c r="SGY75" s="131"/>
      <c r="SGZ75" s="131"/>
      <c r="SHA75" s="131"/>
      <c r="SHB75" s="131"/>
      <c r="SHC75" s="131"/>
      <c r="SHD75" s="131"/>
      <c r="SHE75" s="131"/>
      <c r="SHF75" s="131"/>
      <c r="SHG75" s="131"/>
      <c r="SHH75" s="131"/>
      <c r="SHI75" s="131"/>
      <c r="SHJ75" s="131"/>
      <c r="SHK75" s="131"/>
      <c r="SHL75" s="131"/>
      <c r="SHM75" s="131"/>
      <c r="SHN75" s="131"/>
      <c r="SHO75" s="131"/>
      <c r="SHP75" s="131"/>
      <c r="SHQ75" s="131"/>
      <c r="SHR75" s="131"/>
      <c r="SHS75" s="131"/>
      <c r="SHT75" s="131"/>
      <c r="SHU75" s="131"/>
      <c r="SHV75" s="131"/>
      <c r="SHW75" s="131"/>
      <c r="SHX75" s="131"/>
      <c r="SHY75" s="131"/>
      <c r="SHZ75" s="131"/>
      <c r="SIA75" s="131"/>
      <c r="SIB75" s="131"/>
      <c r="SIC75" s="131"/>
      <c r="SID75" s="131"/>
      <c r="SIE75" s="131"/>
      <c r="SIF75" s="131"/>
      <c r="SIG75" s="131"/>
      <c r="SIH75" s="131"/>
      <c r="SII75" s="131"/>
      <c r="SIJ75" s="131"/>
      <c r="SIK75" s="131"/>
      <c r="SIL75" s="131"/>
      <c r="SIM75" s="131"/>
      <c r="SIN75" s="131"/>
      <c r="SIO75" s="131"/>
      <c r="SIP75" s="131"/>
      <c r="SIQ75" s="131"/>
      <c r="SIR75" s="131"/>
      <c r="SIS75" s="131"/>
      <c r="SIT75" s="131"/>
      <c r="SIU75" s="131"/>
      <c r="SIV75" s="131"/>
      <c r="SIW75" s="131"/>
      <c r="SIX75" s="131"/>
      <c r="SIY75" s="131"/>
      <c r="SIZ75" s="131"/>
      <c r="SJA75" s="131"/>
      <c r="SJB75" s="131"/>
      <c r="SJC75" s="131"/>
      <c r="SJD75" s="131"/>
      <c r="SJE75" s="131"/>
      <c r="SJF75" s="131"/>
      <c r="SJG75" s="131"/>
      <c r="SJH75" s="131"/>
      <c r="SJI75" s="131"/>
      <c r="SJJ75" s="131"/>
      <c r="SJK75" s="131"/>
      <c r="SJL75" s="131"/>
      <c r="SJM75" s="131"/>
      <c r="SJN75" s="131"/>
      <c r="SJO75" s="131"/>
      <c r="SJP75" s="131"/>
      <c r="SJQ75" s="131"/>
      <c r="SJR75" s="131"/>
      <c r="SJS75" s="131"/>
      <c r="SJT75" s="131"/>
      <c r="SJU75" s="131"/>
      <c r="SJV75" s="131"/>
      <c r="SJW75" s="131"/>
      <c r="SJX75" s="131"/>
      <c r="SJY75" s="131"/>
      <c r="SJZ75" s="131"/>
      <c r="SKA75" s="131"/>
      <c r="SKB75" s="131"/>
      <c r="SKC75" s="131"/>
      <c r="SKD75" s="131"/>
      <c r="SKE75" s="131"/>
      <c r="SKF75" s="131"/>
      <c r="SKG75" s="131"/>
      <c r="SKH75" s="131"/>
      <c r="SKI75" s="131"/>
      <c r="SKJ75" s="131"/>
      <c r="SKK75" s="131"/>
      <c r="SKL75" s="131"/>
      <c r="SKM75" s="131"/>
      <c r="SKN75" s="131"/>
      <c r="SKO75" s="131"/>
      <c r="SKP75" s="131"/>
      <c r="SKQ75" s="131"/>
      <c r="SKR75" s="131"/>
      <c r="SKS75" s="131"/>
      <c r="SKT75" s="131"/>
      <c r="SKU75" s="131"/>
      <c r="SKV75" s="131"/>
      <c r="SKW75" s="131"/>
      <c r="SKX75" s="131"/>
      <c r="SKY75" s="131"/>
      <c r="SKZ75" s="131"/>
      <c r="SLA75" s="131"/>
      <c r="SLB75" s="131"/>
      <c r="SLC75" s="131"/>
      <c r="SLD75" s="131"/>
      <c r="SLE75" s="131"/>
      <c r="SLF75" s="131"/>
      <c r="SLG75" s="131"/>
      <c r="SLH75" s="131"/>
      <c r="SLI75" s="131"/>
      <c r="SLJ75" s="131"/>
      <c r="SLK75" s="131"/>
      <c r="SLL75" s="131"/>
      <c r="SLM75" s="131"/>
      <c r="SLN75" s="131"/>
      <c r="SLO75" s="131"/>
      <c r="SLP75" s="131"/>
      <c r="SLQ75" s="131"/>
      <c r="SLR75" s="131"/>
      <c r="SLS75" s="131"/>
      <c r="SLT75" s="131"/>
      <c r="SLU75" s="131"/>
      <c r="SLV75" s="131"/>
      <c r="SLW75" s="131"/>
      <c r="SLX75" s="131"/>
      <c r="SLY75" s="131"/>
      <c r="SLZ75" s="131"/>
      <c r="SMA75" s="131"/>
      <c r="SMB75" s="131"/>
      <c r="SMC75" s="131"/>
      <c r="SMD75" s="131"/>
      <c r="SME75" s="131"/>
      <c r="SMF75" s="131"/>
      <c r="SMG75" s="131"/>
      <c r="SMH75" s="131"/>
      <c r="SMI75" s="131"/>
      <c r="SMJ75" s="131"/>
      <c r="SMK75" s="131"/>
      <c r="SML75" s="131"/>
      <c r="SMM75" s="131"/>
      <c r="SMN75" s="131"/>
      <c r="SMO75" s="131"/>
      <c r="SMP75" s="131"/>
      <c r="SMQ75" s="131"/>
      <c r="SMR75" s="131"/>
      <c r="SMS75" s="131"/>
      <c r="SMT75" s="131"/>
      <c r="SMU75" s="131"/>
      <c r="SMV75" s="131"/>
      <c r="SMW75" s="131"/>
      <c r="SMX75" s="131"/>
      <c r="SMY75" s="131"/>
      <c r="SMZ75" s="131"/>
      <c r="SNA75" s="131"/>
      <c r="SNB75" s="131"/>
      <c r="SNC75" s="131"/>
      <c r="SND75" s="131"/>
      <c r="SNE75" s="131"/>
      <c r="SNF75" s="131"/>
      <c r="SNG75" s="131"/>
      <c r="SNH75" s="131"/>
      <c r="SNI75" s="131"/>
      <c r="SNJ75" s="131"/>
      <c r="SNK75" s="131"/>
      <c r="SNL75" s="131"/>
      <c r="SNM75" s="131"/>
      <c r="SNN75" s="131"/>
      <c r="SNO75" s="131"/>
      <c r="SNP75" s="131"/>
      <c r="SNQ75" s="131"/>
      <c r="SNR75" s="131"/>
      <c r="SNS75" s="131"/>
      <c r="SNT75" s="131"/>
      <c r="SNU75" s="131"/>
      <c r="SNV75" s="131"/>
      <c r="SNW75" s="131"/>
      <c r="SNX75" s="131"/>
      <c r="SNY75" s="131"/>
      <c r="SNZ75" s="131"/>
      <c r="SOA75" s="131"/>
      <c r="SOB75" s="131"/>
      <c r="SOC75" s="131"/>
      <c r="SOD75" s="131"/>
      <c r="SOE75" s="131"/>
      <c r="SOF75" s="131"/>
      <c r="SOG75" s="131"/>
      <c r="SOH75" s="131"/>
      <c r="SOI75" s="131"/>
      <c r="SOJ75" s="131"/>
      <c r="SOK75" s="131"/>
      <c r="SOL75" s="131"/>
      <c r="SOM75" s="131"/>
      <c r="SON75" s="131"/>
      <c r="SOO75" s="131"/>
      <c r="SOP75" s="131"/>
      <c r="SOQ75" s="131"/>
      <c r="SOR75" s="131"/>
      <c r="SOS75" s="131"/>
      <c r="SOT75" s="131"/>
      <c r="SOU75" s="131"/>
      <c r="SOV75" s="131"/>
      <c r="SOW75" s="131"/>
      <c r="SOX75" s="131"/>
      <c r="SOY75" s="131"/>
      <c r="SOZ75" s="131"/>
      <c r="SPA75" s="131"/>
      <c r="SPB75" s="131"/>
      <c r="SPC75" s="131"/>
      <c r="SPD75" s="131"/>
      <c r="SPE75" s="131"/>
      <c r="SPF75" s="131"/>
      <c r="SPG75" s="131"/>
      <c r="SPH75" s="131"/>
      <c r="SPI75" s="131"/>
      <c r="SPJ75" s="131"/>
      <c r="SPK75" s="131"/>
      <c r="SPL75" s="131"/>
      <c r="SPM75" s="131"/>
      <c r="SPN75" s="131"/>
      <c r="SPO75" s="131"/>
      <c r="SPP75" s="131"/>
      <c r="SPQ75" s="131"/>
      <c r="SPR75" s="131"/>
      <c r="SPS75" s="131"/>
      <c r="SPT75" s="131"/>
      <c r="SPU75" s="131"/>
      <c r="SPV75" s="131"/>
      <c r="SPW75" s="131"/>
      <c r="SPX75" s="131"/>
      <c r="SPY75" s="131"/>
      <c r="SPZ75" s="131"/>
      <c r="SQA75" s="131"/>
      <c r="SQB75" s="131"/>
      <c r="SQC75" s="131"/>
      <c r="SQD75" s="131"/>
      <c r="SQE75" s="131"/>
      <c r="SQF75" s="131"/>
      <c r="SQG75" s="131"/>
      <c r="SQH75" s="131"/>
      <c r="SQI75" s="131"/>
      <c r="SQJ75" s="131"/>
      <c r="SQK75" s="131"/>
      <c r="SQL75" s="131"/>
      <c r="SQM75" s="131"/>
      <c r="SQN75" s="131"/>
      <c r="SQO75" s="131"/>
      <c r="SQP75" s="131"/>
      <c r="SQQ75" s="131"/>
      <c r="SQR75" s="131"/>
      <c r="SQS75" s="131"/>
      <c r="SQT75" s="131"/>
      <c r="SQU75" s="131"/>
      <c r="SQV75" s="131"/>
      <c r="SQW75" s="131"/>
      <c r="SQX75" s="131"/>
      <c r="SQY75" s="131"/>
      <c r="SQZ75" s="131"/>
      <c r="SRA75" s="131"/>
      <c r="SRB75" s="131"/>
      <c r="SRC75" s="131"/>
      <c r="SRD75" s="131"/>
      <c r="SRE75" s="131"/>
      <c r="SRF75" s="131"/>
      <c r="SRG75" s="131"/>
      <c r="SRH75" s="131"/>
      <c r="SRI75" s="131"/>
      <c r="SRJ75" s="131"/>
      <c r="SRK75" s="131"/>
      <c r="SRL75" s="131"/>
      <c r="SRM75" s="131"/>
      <c r="SRN75" s="131"/>
      <c r="SRO75" s="131"/>
      <c r="SRP75" s="131"/>
      <c r="SRQ75" s="131"/>
      <c r="SRR75" s="131"/>
      <c r="SRS75" s="131"/>
      <c r="SRT75" s="131"/>
      <c r="SRU75" s="131"/>
      <c r="SRV75" s="131"/>
      <c r="SRW75" s="131"/>
      <c r="SRX75" s="131"/>
      <c r="SRY75" s="131"/>
      <c r="SRZ75" s="131"/>
      <c r="SSA75" s="131"/>
      <c r="SSB75" s="131"/>
      <c r="SSC75" s="131"/>
      <c r="SSD75" s="131"/>
      <c r="SSE75" s="131"/>
      <c r="SSF75" s="131"/>
      <c r="SSG75" s="131"/>
      <c r="SSH75" s="131"/>
      <c r="SSI75" s="131"/>
      <c r="SSJ75" s="131"/>
      <c r="SSK75" s="131"/>
      <c r="SSL75" s="131"/>
      <c r="SSM75" s="131"/>
      <c r="SSN75" s="131"/>
      <c r="SSO75" s="131"/>
      <c r="SSP75" s="131"/>
      <c r="SSQ75" s="131"/>
      <c r="SSR75" s="131"/>
      <c r="SSS75" s="131"/>
      <c r="SST75" s="131"/>
      <c r="SSU75" s="131"/>
      <c r="SSV75" s="131"/>
      <c r="SSW75" s="131"/>
      <c r="SSX75" s="131"/>
      <c r="SSY75" s="131"/>
      <c r="SSZ75" s="131"/>
      <c r="STA75" s="131"/>
      <c r="STB75" s="131"/>
      <c r="STC75" s="131"/>
      <c r="STD75" s="131"/>
      <c r="STE75" s="131"/>
      <c r="STF75" s="131"/>
      <c r="STG75" s="131"/>
      <c r="STH75" s="131"/>
      <c r="STI75" s="131"/>
      <c r="STJ75" s="131"/>
      <c r="STK75" s="131"/>
      <c r="STL75" s="131"/>
      <c r="STM75" s="131"/>
      <c r="STN75" s="131"/>
      <c r="STO75" s="131"/>
      <c r="STP75" s="131"/>
      <c r="STQ75" s="131"/>
      <c r="STR75" s="131"/>
      <c r="STS75" s="131"/>
      <c r="STT75" s="131"/>
      <c r="STU75" s="131"/>
      <c r="STV75" s="131"/>
      <c r="STW75" s="131"/>
      <c r="STX75" s="131"/>
      <c r="STY75" s="131"/>
      <c r="STZ75" s="131"/>
      <c r="SUA75" s="131"/>
      <c r="SUB75" s="131"/>
      <c r="SUC75" s="131"/>
      <c r="SUD75" s="131"/>
      <c r="SUE75" s="131"/>
      <c r="SUF75" s="131"/>
      <c r="SUG75" s="131"/>
      <c r="SUH75" s="131"/>
      <c r="SUI75" s="131"/>
      <c r="SUJ75" s="131"/>
      <c r="SUK75" s="131"/>
      <c r="SUL75" s="131"/>
      <c r="SUM75" s="131"/>
      <c r="SUN75" s="131"/>
      <c r="SUO75" s="131"/>
      <c r="SUP75" s="131"/>
      <c r="SUQ75" s="131"/>
      <c r="SUR75" s="131"/>
      <c r="SUS75" s="131"/>
      <c r="SUT75" s="131"/>
      <c r="SUU75" s="131"/>
      <c r="SUV75" s="131"/>
      <c r="SUW75" s="131"/>
      <c r="SUX75" s="131"/>
      <c r="SUY75" s="131"/>
      <c r="SUZ75" s="131"/>
      <c r="SVA75" s="131"/>
      <c r="SVB75" s="131"/>
      <c r="SVC75" s="131"/>
      <c r="SVD75" s="131"/>
      <c r="SVE75" s="131"/>
      <c r="SVF75" s="131"/>
      <c r="SVG75" s="131"/>
      <c r="SVH75" s="131"/>
      <c r="SVI75" s="131"/>
      <c r="SVJ75" s="131"/>
      <c r="SVK75" s="131"/>
      <c r="SVL75" s="131"/>
      <c r="SVM75" s="131"/>
      <c r="SVN75" s="131"/>
      <c r="SVO75" s="131"/>
      <c r="SVP75" s="131"/>
      <c r="SVQ75" s="131"/>
      <c r="SVR75" s="131"/>
      <c r="SVS75" s="131"/>
      <c r="SVT75" s="131"/>
      <c r="SVU75" s="131"/>
      <c r="SVV75" s="131"/>
      <c r="SVW75" s="131"/>
      <c r="SVX75" s="131"/>
      <c r="SVY75" s="131"/>
      <c r="SVZ75" s="131"/>
      <c r="SWA75" s="131"/>
      <c r="SWB75" s="131"/>
      <c r="SWC75" s="131"/>
      <c r="SWD75" s="131"/>
      <c r="SWE75" s="131"/>
      <c r="SWF75" s="131"/>
      <c r="SWG75" s="131"/>
      <c r="SWH75" s="131"/>
      <c r="SWI75" s="131"/>
      <c r="SWJ75" s="131"/>
      <c r="SWK75" s="131"/>
      <c r="SWL75" s="131"/>
      <c r="SWM75" s="131"/>
      <c r="SWN75" s="131"/>
      <c r="SWO75" s="131"/>
      <c r="SWP75" s="131"/>
      <c r="SWQ75" s="131"/>
      <c r="SWR75" s="131"/>
      <c r="SWS75" s="131"/>
      <c r="SWT75" s="131"/>
      <c r="SWU75" s="131"/>
      <c r="SWV75" s="131"/>
      <c r="SWW75" s="131"/>
      <c r="SWX75" s="131"/>
      <c r="SWY75" s="131"/>
      <c r="SWZ75" s="131"/>
      <c r="SXA75" s="131"/>
      <c r="SXB75" s="131"/>
      <c r="SXC75" s="131"/>
      <c r="SXD75" s="131"/>
      <c r="SXE75" s="131"/>
      <c r="SXF75" s="131"/>
      <c r="SXG75" s="131"/>
      <c r="SXH75" s="131"/>
      <c r="SXI75" s="131"/>
      <c r="SXJ75" s="131"/>
      <c r="SXK75" s="131"/>
      <c r="SXL75" s="131"/>
      <c r="SXM75" s="131"/>
      <c r="SXN75" s="131"/>
      <c r="SXO75" s="131"/>
      <c r="SXP75" s="131"/>
      <c r="SXQ75" s="131"/>
      <c r="SXR75" s="131"/>
      <c r="SXS75" s="131"/>
      <c r="SXT75" s="131"/>
      <c r="SXU75" s="131"/>
      <c r="SXV75" s="131"/>
      <c r="SXW75" s="131"/>
      <c r="SXX75" s="131"/>
      <c r="SXY75" s="131"/>
      <c r="SXZ75" s="131"/>
      <c r="SYA75" s="131"/>
      <c r="SYB75" s="131"/>
      <c r="SYC75" s="131"/>
      <c r="SYD75" s="131"/>
      <c r="SYE75" s="131"/>
      <c r="SYF75" s="131"/>
      <c r="SYG75" s="131"/>
      <c r="SYH75" s="131"/>
      <c r="SYI75" s="131"/>
      <c r="SYJ75" s="131"/>
      <c r="SYK75" s="131"/>
      <c r="SYL75" s="131"/>
      <c r="SYM75" s="131"/>
      <c r="SYN75" s="131"/>
      <c r="SYO75" s="131"/>
      <c r="SYP75" s="131"/>
      <c r="SYQ75" s="131"/>
      <c r="SYR75" s="131"/>
      <c r="SYS75" s="131"/>
      <c r="SYT75" s="131"/>
      <c r="SYU75" s="131"/>
      <c r="SYV75" s="131"/>
      <c r="SYW75" s="131"/>
      <c r="SYX75" s="131"/>
      <c r="SYY75" s="131"/>
      <c r="SYZ75" s="131"/>
      <c r="SZA75" s="131"/>
      <c r="SZB75" s="131"/>
      <c r="SZC75" s="131"/>
      <c r="SZD75" s="131"/>
      <c r="SZE75" s="131"/>
      <c r="SZF75" s="131"/>
      <c r="SZG75" s="131"/>
      <c r="SZH75" s="131"/>
      <c r="SZI75" s="131"/>
      <c r="SZJ75" s="131"/>
      <c r="SZK75" s="131"/>
      <c r="SZL75" s="131"/>
      <c r="SZM75" s="131"/>
      <c r="SZN75" s="131"/>
      <c r="SZO75" s="131"/>
      <c r="SZP75" s="131"/>
      <c r="SZQ75" s="131"/>
      <c r="SZR75" s="131"/>
      <c r="SZS75" s="131"/>
      <c r="SZT75" s="131"/>
      <c r="SZU75" s="131"/>
      <c r="SZV75" s="131"/>
      <c r="SZW75" s="131"/>
      <c r="SZX75" s="131"/>
      <c r="SZY75" s="131"/>
      <c r="SZZ75" s="131"/>
      <c r="TAA75" s="131"/>
      <c r="TAB75" s="131"/>
      <c r="TAC75" s="131"/>
      <c r="TAD75" s="131"/>
      <c r="TAE75" s="131"/>
      <c r="TAF75" s="131"/>
      <c r="TAG75" s="131"/>
      <c r="TAH75" s="131"/>
      <c r="TAI75" s="131"/>
      <c r="TAJ75" s="131"/>
      <c r="TAK75" s="131"/>
      <c r="TAL75" s="131"/>
      <c r="TAM75" s="131"/>
      <c r="TAN75" s="131"/>
      <c r="TAO75" s="131"/>
      <c r="TAP75" s="131"/>
      <c r="TAQ75" s="131"/>
      <c r="TAR75" s="131"/>
      <c r="TAS75" s="131"/>
      <c r="TAT75" s="131"/>
      <c r="TAU75" s="131"/>
      <c r="TAV75" s="131"/>
      <c r="TAW75" s="131"/>
      <c r="TAX75" s="131"/>
      <c r="TAY75" s="131"/>
      <c r="TAZ75" s="131"/>
      <c r="TBA75" s="131"/>
      <c r="TBB75" s="131"/>
      <c r="TBC75" s="131"/>
      <c r="TBD75" s="131"/>
      <c r="TBE75" s="131"/>
      <c r="TBF75" s="131"/>
      <c r="TBG75" s="131"/>
      <c r="TBH75" s="131"/>
      <c r="TBI75" s="131"/>
      <c r="TBJ75" s="131"/>
      <c r="TBK75" s="131"/>
      <c r="TBL75" s="131"/>
      <c r="TBM75" s="131"/>
      <c r="TBN75" s="131"/>
      <c r="TBO75" s="131"/>
      <c r="TBP75" s="131"/>
      <c r="TBQ75" s="131"/>
      <c r="TBR75" s="131"/>
      <c r="TBS75" s="131"/>
      <c r="TBT75" s="131"/>
      <c r="TBU75" s="131"/>
      <c r="TBV75" s="131"/>
      <c r="TBW75" s="131"/>
      <c r="TBX75" s="131"/>
      <c r="TBY75" s="131"/>
      <c r="TBZ75" s="131"/>
      <c r="TCA75" s="131"/>
      <c r="TCB75" s="131"/>
      <c r="TCC75" s="131"/>
      <c r="TCD75" s="131"/>
      <c r="TCE75" s="131"/>
      <c r="TCF75" s="131"/>
      <c r="TCG75" s="131"/>
      <c r="TCH75" s="131"/>
      <c r="TCI75" s="131"/>
      <c r="TCJ75" s="131"/>
      <c r="TCK75" s="131"/>
      <c r="TCL75" s="131"/>
      <c r="TCM75" s="131"/>
      <c r="TCN75" s="131"/>
      <c r="TCO75" s="131"/>
      <c r="TCP75" s="131"/>
      <c r="TCQ75" s="131"/>
      <c r="TCR75" s="131"/>
      <c r="TCS75" s="131"/>
      <c r="TCT75" s="131"/>
      <c r="TCU75" s="131"/>
      <c r="TCV75" s="131"/>
      <c r="TCW75" s="131"/>
      <c r="TCX75" s="131"/>
      <c r="TCY75" s="131"/>
      <c r="TCZ75" s="131"/>
      <c r="TDA75" s="131"/>
      <c r="TDB75" s="131"/>
      <c r="TDC75" s="131"/>
      <c r="TDD75" s="131"/>
      <c r="TDE75" s="131"/>
      <c r="TDF75" s="131"/>
      <c r="TDG75" s="131"/>
      <c r="TDH75" s="131"/>
      <c r="TDI75" s="131"/>
      <c r="TDJ75" s="131"/>
      <c r="TDK75" s="131"/>
      <c r="TDL75" s="131"/>
      <c r="TDM75" s="131"/>
      <c r="TDN75" s="131"/>
      <c r="TDO75" s="131"/>
      <c r="TDP75" s="131"/>
      <c r="TDQ75" s="131"/>
      <c r="TDR75" s="131"/>
      <c r="TDS75" s="131"/>
      <c r="TDT75" s="131"/>
      <c r="TDU75" s="131"/>
      <c r="TDV75" s="131"/>
      <c r="TDW75" s="131"/>
      <c r="TDX75" s="131"/>
      <c r="TDY75" s="131"/>
      <c r="TDZ75" s="131"/>
      <c r="TEA75" s="131"/>
      <c r="TEB75" s="131"/>
      <c r="TEC75" s="131"/>
      <c r="TED75" s="131"/>
      <c r="TEE75" s="131"/>
      <c r="TEF75" s="131"/>
      <c r="TEG75" s="131"/>
      <c r="TEH75" s="131"/>
      <c r="TEI75" s="131"/>
      <c r="TEJ75" s="131"/>
      <c r="TEK75" s="131"/>
      <c r="TEL75" s="131"/>
      <c r="TEM75" s="131"/>
      <c r="TEN75" s="131"/>
      <c r="TEO75" s="131"/>
      <c r="TEP75" s="131"/>
      <c r="TEQ75" s="131"/>
      <c r="TER75" s="131"/>
      <c r="TES75" s="131"/>
      <c r="TET75" s="131"/>
      <c r="TEU75" s="131"/>
      <c r="TEV75" s="131"/>
      <c r="TEW75" s="131"/>
      <c r="TEX75" s="131"/>
      <c r="TEY75" s="131"/>
      <c r="TEZ75" s="131"/>
      <c r="TFA75" s="131"/>
      <c r="TFB75" s="131"/>
      <c r="TFC75" s="131"/>
      <c r="TFD75" s="131"/>
      <c r="TFE75" s="131"/>
      <c r="TFF75" s="131"/>
      <c r="TFG75" s="131"/>
      <c r="TFH75" s="131"/>
      <c r="TFI75" s="131"/>
      <c r="TFJ75" s="131"/>
      <c r="TFK75" s="131"/>
      <c r="TFL75" s="131"/>
      <c r="TFM75" s="131"/>
      <c r="TFN75" s="131"/>
      <c r="TFO75" s="131"/>
      <c r="TFP75" s="131"/>
      <c r="TFQ75" s="131"/>
      <c r="TFR75" s="131"/>
      <c r="TFS75" s="131"/>
      <c r="TFT75" s="131"/>
      <c r="TFU75" s="131"/>
      <c r="TFV75" s="131"/>
      <c r="TFW75" s="131"/>
      <c r="TFX75" s="131"/>
      <c r="TFY75" s="131"/>
      <c r="TFZ75" s="131"/>
      <c r="TGA75" s="131"/>
      <c r="TGB75" s="131"/>
      <c r="TGC75" s="131"/>
      <c r="TGD75" s="131"/>
      <c r="TGE75" s="131"/>
      <c r="TGF75" s="131"/>
      <c r="TGG75" s="131"/>
      <c r="TGH75" s="131"/>
      <c r="TGI75" s="131"/>
      <c r="TGJ75" s="131"/>
      <c r="TGK75" s="131"/>
      <c r="TGL75" s="131"/>
      <c r="TGM75" s="131"/>
      <c r="TGN75" s="131"/>
      <c r="TGO75" s="131"/>
      <c r="TGP75" s="131"/>
      <c r="TGQ75" s="131"/>
      <c r="TGR75" s="131"/>
      <c r="TGS75" s="131"/>
      <c r="TGT75" s="131"/>
      <c r="TGU75" s="131"/>
      <c r="TGV75" s="131"/>
      <c r="TGW75" s="131"/>
      <c r="TGX75" s="131"/>
      <c r="TGY75" s="131"/>
      <c r="TGZ75" s="131"/>
      <c r="THA75" s="131"/>
      <c r="THB75" s="131"/>
      <c r="THC75" s="131"/>
      <c r="THD75" s="131"/>
      <c r="THE75" s="131"/>
      <c r="THF75" s="131"/>
      <c r="THG75" s="131"/>
      <c r="THH75" s="131"/>
      <c r="THI75" s="131"/>
      <c r="THJ75" s="131"/>
      <c r="THK75" s="131"/>
      <c r="THL75" s="131"/>
      <c r="THM75" s="131"/>
      <c r="THN75" s="131"/>
      <c r="THO75" s="131"/>
      <c r="THP75" s="131"/>
      <c r="THQ75" s="131"/>
      <c r="THR75" s="131"/>
      <c r="THS75" s="131"/>
      <c r="THT75" s="131"/>
      <c r="THU75" s="131"/>
      <c r="THV75" s="131"/>
      <c r="THW75" s="131"/>
      <c r="THX75" s="131"/>
      <c r="THY75" s="131"/>
      <c r="THZ75" s="131"/>
      <c r="TIA75" s="131"/>
      <c r="TIB75" s="131"/>
      <c r="TIC75" s="131"/>
      <c r="TID75" s="131"/>
      <c r="TIE75" s="131"/>
      <c r="TIF75" s="131"/>
      <c r="TIG75" s="131"/>
      <c r="TIH75" s="131"/>
      <c r="TII75" s="131"/>
      <c r="TIJ75" s="131"/>
      <c r="TIK75" s="131"/>
      <c r="TIL75" s="131"/>
      <c r="TIM75" s="131"/>
      <c r="TIN75" s="131"/>
      <c r="TIO75" s="131"/>
      <c r="TIP75" s="131"/>
      <c r="TIQ75" s="131"/>
      <c r="TIR75" s="131"/>
      <c r="TIS75" s="131"/>
      <c r="TIT75" s="131"/>
      <c r="TIU75" s="131"/>
      <c r="TIV75" s="131"/>
      <c r="TIW75" s="131"/>
      <c r="TIX75" s="131"/>
      <c r="TIY75" s="131"/>
      <c r="TIZ75" s="131"/>
      <c r="TJA75" s="131"/>
      <c r="TJB75" s="131"/>
      <c r="TJC75" s="131"/>
      <c r="TJD75" s="131"/>
      <c r="TJE75" s="131"/>
      <c r="TJF75" s="131"/>
      <c r="TJG75" s="131"/>
      <c r="TJH75" s="131"/>
      <c r="TJI75" s="131"/>
      <c r="TJJ75" s="131"/>
      <c r="TJK75" s="131"/>
      <c r="TJL75" s="131"/>
      <c r="TJM75" s="131"/>
      <c r="TJN75" s="131"/>
      <c r="TJO75" s="131"/>
      <c r="TJP75" s="131"/>
      <c r="TJQ75" s="131"/>
      <c r="TJR75" s="131"/>
      <c r="TJS75" s="131"/>
      <c r="TJT75" s="131"/>
      <c r="TJU75" s="131"/>
      <c r="TJV75" s="131"/>
      <c r="TJW75" s="131"/>
      <c r="TJX75" s="131"/>
      <c r="TJY75" s="131"/>
      <c r="TJZ75" s="131"/>
      <c r="TKA75" s="131"/>
      <c r="TKB75" s="131"/>
      <c r="TKC75" s="131"/>
      <c r="TKD75" s="131"/>
      <c r="TKE75" s="131"/>
      <c r="TKF75" s="131"/>
      <c r="TKG75" s="131"/>
      <c r="TKH75" s="131"/>
      <c r="TKI75" s="131"/>
      <c r="TKJ75" s="131"/>
      <c r="TKK75" s="131"/>
      <c r="TKL75" s="131"/>
      <c r="TKM75" s="131"/>
      <c r="TKN75" s="131"/>
      <c r="TKO75" s="131"/>
      <c r="TKP75" s="131"/>
      <c r="TKQ75" s="131"/>
      <c r="TKR75" s="131"/>
      <c r="TKS75" s="131"/>
      <c r="TKT75" s="131"/>
      <c r="TKU75" s="131"/>
      <c r="TKV75" s="131"/>
      <c r="TKW75" s="131"/>
      <c r="TKX75" s="131"/>
      <c r="TKY75" s="131"/>
      <c r="TKZ75" s="131"/>
      <c r="TLA75" s="131"/>
      <c r="TLB75" s="131"/>
      <c r="TLC75" s="131"/>
      <c r="TLD75" s="131"/>
      <c r="TLE75" s="131"/>
      <c r="TLF75" s="131"/>
      <c r="TLG75" s="131"/>
      <c r="TLH75" s="131"/>
      <c r="TLI75" s="131"/>
      <c r="TLJ75" s="131"/>
      <c r="TLK75" s="131"/>
      <c r="TLL75" s="131"/>
      <c r="TLM75" s="131"/>
      <c r="TLN75" s="131"/>
      <c r="TLO75" s="131"/>
      <c r="TLP75" s="131"/>
      <c r="TLQ75" s="131"/>
      <c r="TLR75" s="131"/>
      <c r="TLS75" s="131"/>
      <c r="TLT75" s="131"/>
      <c r="TLU75" s="131"/>
      <c r="TLV75" s="131"/>
      <c r="TLW75" s="131"/>
      <c r="TLX75" s="131"/>
      <c r="TLY75" s="131"/>
      <c r="TLZ75" s="131"/>
      <c r="TMA75" s="131"/>
      <c r="TMB75" s="131"/>
      <c r="TMC75" s="131"/>
      <c r="TMD75" s="131"/>
      <c r="TME75" s="131"/>
      <c r="TMF75" s="131"/>
      <c r="TMG75" s="131"/>
      <c r="TMH75" s="131"/>
      <c r="TMI75" s="131"/>
      <c r="TMJ75" s="131"/>
      <c r="TMK75" s="131"/>
      <c r="TML75" s="131"/>
      <c r="TMM75" s="131"/>
      <c r="TMN75" s="131"/>
      <c r="TMO75" s="131"/>
      <c r="TMP75" s="131"/>
      <c r="TMQ75" s="131"/>
      <c r="TMR75" s="131"/>
      <c r="TMS75" s="131"/>
      <c r="TMT75" s="131"/>
      <c r="TMU75" s="131"/>
      <c r="TMV75" s="131"/>
      <c r="TMW75" s="131"/>
      <c r="TMX75" s="131"/>
      <c r="TMY75" s="131"/>
      <c r="TMZ75" s="131"/>
      <c r="TNA75" s="131"/>
      <c r="TNB75" s="131"/>
      <c r="TNC75" s="131"/>
      <c r="TND75" s="131"/>
      <c r="TNE75" s="131"/>
      <c r="TNF75" s="131"/>
      <c r="TNG75" s="131"/>
      <c r="TNH75" s="131"/>
      <c r="TNI75" s="131"/>
      <c r="TNJ75" s="131"/>
      <c r="TNK75" s="131"/>
      <c r="TNL75" s="131"/>
      <c r="TNM75" s="131"/>
      <c r="TNN75" s="131"/>
      <c r="TNO75" s="131"/>
      <c r="TNP75" s="131"/>
      <c r="TNQ75" s="131"/>
      <c r="TNR75" s="131"/>
      <c r="TNS75" s="131"/>
      <c r="TNT75" s="131"/>
      <c r="TNU75" s="131"/>
      <c r="TNV75" s="131"/>
      <c r="TNW75" s="131"/>
      <c r="TNX75" s="131"/>
      <c r="TNY75" s="131"/>
      <c r="TNZ75" s="131"/>
      <c r="TOA75" s="131"/>
      <c r="TOB75" s="131"/>
      <c r="TOC75" s="131"/>
      <c r="TOD75" s="131"/>
      <c r="TOE75" s="131"/>
      <c r="TOF75" s="131"/>
      <c r="TOG75" s="131"/>
      <c r="TOH75" s="131"/>
      <c r="TOI75" s="131"/>
      <c r="TOJ75" s="131"/>
      <c r="TOK75" s="131"/>
      <c r="TOL75" s="131"/>
      <c r="TOM75" s="131"/>
      <c r="TON75" s="131"/>
      <c r="TOO75" s="131"/>
      <c r="TOP75" s="131"/>
      <c r="TOQ75" s="131"/>
      <c r="TOR75" s="131"/>
      <c r="TOS75" s="131"/>
      <c r="TOT75" s="131"/>
      <c r="TOU75" s="131"/>
      <c r="TOV75" s="131"/>
      <c r="TOW75" s="131"/>
      <c r="TOX75" s="131"/>
      <c r="TOY75" s="131"/>
      <c r="TOZ75" s="131"/>
      <c r="TPA75" s="131"/>
      <c r="TPB75" s="131"/>
      <c r="TPC75" s="131"/>
      <c r="TPD75" s="131"/>
      <c r="TPE75" s="131"/>
      <c r="TPF75" s="131"/>
      <c r="TPG75" s="131"/>
      <c r="TPH75" s="131"/>
      <c r="TPI75" s="131"/>
      <c r="TPJ75" s="131"/>
      <c r="TPK75" s="131"/>
      <c r="TPL75" s="131"/>
      <c r="TPM75" s="131"/>
      <c r="TPN75" s="131"/>
      <c r="TPO75" s="131"/>
      <c r="TPP75" s="131"/>
      <c r="TPQ75" s="131"/>
      <c r="TPR75" s="131"/>
      <c r="TPS75" s="131"/>
      <c r="TPT75" s="131"/>
      <c r="TPU75" s="131"/>
      <c r="TPV75" s="131"/>
      <c r="TPW75" s="131"/>
      <c r="TPX75" s="131"/>
      <c r="TPY75" s="131"/>
      <c r="TPZ75" s="131"/>
      <c r="TQA75" s="131"/>
      <c r="TQB75" s="131"/>
      <c r="TQC75" s="131"/>
      <c r="TQD75" s="131"/>
      <c r="TQE75" s="131"/>
      <c r="TQF75" s="131"/>
      <c r="TQG75" s="131"/>
      <c r="TQH75" s="131"/>
      <c r="TQI75" s="131"/>
      <c r="TQJ75" s="131"/>
      <c r="TQK75" s="131"/>
      <c r="TQL75" s="131"/>
      <c r="TQM75" s="131"/>
      <c r="TQN75" s="131"/>
      <c r="TQO75" s="131"/>
      <c r="TQP75" s="131"/>
      <c r="TQQ75" s="131"/>
      <c r="TQR75" s="131"/>
      <c r="TQS75" s="131"/>
      <c r="TQT75" s="131"/>
      <c r="TQU75" s="131"/>
      <c r="TQV75" s="131"/>
      <c r="TQW75" s="131"/>
      <c r="TQX75" s="131"/>
      <c r="TQY75" s="131"/>
      <c r="TQZ75" s="131"/>
      <c r="TRA75" s="131"/>
      <c r="TRB75" s="131"/>
      <c r="TRC75" s="131"/>
      <c r="TRD75" s="131"/>
      <c r="TRE75" s="131"/>
      <c r="TRF75" s="131"/>
      <c r="TRG75" s="131"/>
      <c r="TRH75" s="131"/>
      <c r="TRI75" s="131"/>
      <c r="TRJ75" s="131"/>
      <c r="TRK75" s="131"/>
      <c r="TRL75" s="131"/>
      <c r="TRM75" s="131"/>
      <c r="TRN75" s="131"/>
      <c r="TRO75" s="131"/>
      <c r="TRP75" s="131"/>
      <c r="TRQ75" s="131"/>
      <c r="TRR75" s="131"/>
      <c r="TRS75" s="131"/>
      <c r="TRT75" s="131"/>
      <c r="TRU75" s="131"/>
      <c r="TRV75" s="131"/>
      <c r="TRW75" s="131"/>
      <c r="TRX75" s="131"/>
      <c r="TRY75" s="131"/>
      <c r="TRZ75" s="131"/>
      <c r="TSA75" s="131"/>
      <c r="TSB75" s="131"/>
      <c r="TSC75" s="131"/>
      <c r="TSD75" s="131"/>
      <c r="TSE75" s="131"/>
      <c r="TSF75" s="131"/>
      <c r="TSG75" s="131"/>
      <c r="TSH75" s="131"/>
      <c r="TSI75" s="131"/>
      <c r="TSJ75" s="131"/>
      <c r="TSK75" s="131"/>
      <c r="TSL75" s="131"/>
      <c r="TSM75" s="131"/>
      <c r="TSN75" s="131"/>
      <c r="TSO75" s="131"/>
      <c r="TSP75" s="131"/>
      <c r="TSQ75" s="131"/>
      <c r="TSR75" s="131"/>
      <c r="TSS75" s="131"/>
      <c r="TST75" s="131"/>
      <c r="TSU75" s="131"/>
      <c r="TSV75" s="131"/>
      <c r="TSW75" s="131"/>
      <c r="TSX75" s="131"/>
      <c r="TSY75" s="131"/>
      <c r="TSZ75" s="131"/>
      <c r="TTA75" s="131"/>
      <c r="TTB75" s="131"/>
      <c r="TTC75" s="131"/>
      <c r="TTD75" s="131"/>
      <c r="TTE75" s="131"/>
      <c r="TTF75" s="131"/>
      <c r="TTG75" s="131"/>
      <c r="TTH75" s="131"/>
      <c r="TTI75" s="131"/>
      <c r="TTJ75" s="131"/>
      <c r="TTK75" s="131"/>
      <c r="TTL75" s="131"/>
      <c r="TTM75" s="131"/>
      <c r="TTN75" s="131"/>
      <c r="TTO75" s="131"/>
      <c r="TTP75" s="131"/>
      <c r="TTQ75" s="131"/>
      <c r="TTR75" s="131"/>
      <c r="TTS75" s="131"/>
      <c r="TTT75" s="131"/>
      <c r="TTU75" s="131"/>
      <c r="TTV75" s="131"/>
      <c r="TTW75" s="131"/>
      <c r="TTX75" s="131"/>
      <c r="TTY75" s="131"/>
      <c r="TTZ75" s="131"/>
      <c r="TUA75" s="131"/>
      <c r="TUB75" s="131"/>
      <c r="TUC75" s="131"/>
      <c r="TUD75" s="131"/>
      <c r="TUE75" s="131"/>
      <c r="TUF75" s="131"/>
      <c r="TUG75" s="131"/>
      <c r="TUH75" s="131"/>
      <c r="TUI75" s="131"/>
      <c r="TUJ75" s="131"/>
      <c r="TUK75" s="131"/>
      <c r="TUL75" s="131"/>
      <c r="TUM75" s="131"/>
      <c r="TUN75" s="131"/>
      <c r="TUO75" s="131"/>
      <c r="TUP75" s="131"/>
      <c r="TUQ75" s="131"/>
      <c r="TUR75" s="131"/>
      <c r="TUS75" s="131"/>
      <c r="TUT75" s="131"/>
      <c r="TUU75" s="131"/>
      <c r="TUV75" s="131"/>
      <c r="TUW75" s="131"/>
      <c r="TUX75" s="131"/>
      <c r="TUY75" s="131"/>
      <c r="TUZ75" s="131"/>
      <c r="TVA75" s="131"/>
      <c r="TVB75" s="131"/>
      <c r="TVC75" s="131"/>
      <c r="TVD75" s="131"/>
      <c r="TVE75" s="131"/>
      <c r="TVF75" s="131"/>
      <c r="TVG75" s="131"/>
      <c r="TVH75" s="131"/>
      <c r="TVI75" s="131"/>
      <c r="TVJ75" s="131"/>
      <c r="TVK75" s="131"/>
      <c r="TVL75" s="131"/>
      <c r="TVM75" s="131"/>
      <c r="TVN75" s="131"/>
      <c r="TVO75" s="131"/>
      <c r="TVP75" s="131"/>
      <c r="TVQ75" s="131"/>
      <c r="TVR75" s="131"/>
      <c r="TVS75" s="131"/>
      <c r="TVT75" s="131"/>
      <c r="TVU75" s="131"/>
      <c r="TVV75" s="131"/>
      <c r="TVW75" s="131"/>
      <c r="TVX75" s="131"/>
      <c r="TVY75" s="131"/>
      <c r="TVZ75" s="131"/>
      <c r="TWA75" s="131"/>
      <c r="TWB75" s="131"/>
      <c r="TWC75" s="131"/>
      <c r="TWD75" s="131"/>
      <c r="TWE75" s="131"/>
      <c r="TWF75" s="131"/>
      <c r="TWG75" s="131"/>
      <c r="TWH75" s="131"/>
      <c r="TWI75" s="131"/>
      <c r="TWJ75" s="131"/>
      <c r="TWK75" s="131"/>
      <c r="TWL75" s="131"/>
      <c r="TWM75" s="131"/>
      <c r="TWN75" s="131"/>
      <c r="TWO75" s="131"/>
      <c r="TWP75" s="131"/>
      <c r="TWQ75" s="131"/>
      <c r="TWR75" s="131"/>
      <c r="TWS75" s="131"/>
      <c r="TWT75" s="131"/>
      <c r="TWU75" s="131"/>
      <c r="TWV75" s="131"/>
      <c r="TWW75" s="131"/>
      <c r="TWX75" s="131"/>
      <c r="TWY75" s="131"/>
      <c r="TWZ75" s="131"/>
      <c r="TXA75" s="131"/>
      <c r="TXB75" s="131"/>
      <c r="TXC75" s="131"/>
      <c r="TXD75" s="131"/>
      <c r="TXE75" s="131"/>
      <c r="TXF75" s="131"/>
      <c r="TXG75" s="131"/>
      <c r="TXH75" s="131"/>
      <c r="TXI75" s="131"/>
      <c r="TXJ75" s="131"/>
      <c r="TXK75" s="131"/>
      <c r="TXL75" s="131"/>
      <c r="TXM75" s="131"/>
      <c r="TXN75" s="131"/>
      <c r="TXO75" s="131"/>
      <c r="TXP75" s="131"/>
      <c r="TXQ75" s="131"/>
      <c r="TXR75" s="131"/>
      <c r="TXS75" s="131"/>
      <c r="TXT75" s="131"/>
      <c r="TXU75" s="131"/>
      <c r="TXV75" s="131"/>
      <c r="TXW75" s="131"/>
      <c r="TXX75" s="131"/>
      <c r="TXY75" s="131"/>
      <c r="TXZ75" s="131"/>
      <c r="TYA75" s="131"/>
      <c r="TYB75" s="131"/>
      <c r="TYC75" s="131"/>
      <c r="TYD75" s="131"/>
      <c r="TYE75" s="131"/>
      <c r="TYF75" s="131"/>
      <c r="TYG75" s="131"/>
      <c r="TYH75" s="131"/>
      <c r="TYI75" s="131"/>
      <c r="TYJ75" s="131"/>
      <c r="TYK75" s="131"/>
      <c r="TYL75" s="131"/>
      <c r="TYM75" s="131"/>
      <c r="TYN75" s="131"/>
      <c r="TYO75" s="131"/>
      <c r="TYP75" s="131"/>
      <c r="TYQ75" s="131"/>
      <c r="TYR75" s="131"/>
      <c r="TYS75" s="131"/>
      <c r="TYT75" s="131"/>
      <c r="TYU75" s="131"/>
      <c r="TYV75" s="131"/>
      <c r="TYW75" s="131"/>
      <c r="TYX75" s="131"/>
      <c r="TYY75" s="131"/>
      <c r="TYZ75" s="131"/>
      <c r="TZA75" s="131"/>
      <c r="TZB75" s="131"/>
      <c r="TZC75" s="131"/>
      <c r="TZD75" s="131"/>
      <c r="TZE75" s="131"/>
      <c r="TZF75" s="131"/>
      <c r="TZG75" s="131"/>
      <c r="TZH75" s="131"/>
      <c r="TZI75" s="131"/>
      <c r="TZJ75" s="131"/>
      <c r="TZK75" s="131"/>
      <c r="TZL75" s="131"/>
      <c r="TZM75" s="131"/>
      <c r="TZN75" s="131"/>
      <c r="TZO75" s="131"/>
      <c r="TZP75" s="131"/>
      <c r="TZQ75" s="131"/>
      <c r="TZR75" s="131"/>
      <c r="TZS75" s="131"/>
      <c r="TZT75" s="131"/>
      <c r="TZU75" s="131"/>
      <c r="TZV75" s="131"/>
      <c r="TZW75" s="131"/>
      <c r="TZX75" s="131"/>
      <c r="TZY75" s="131"/>
      <c r="TZZ75" s="131"/>
      <c r="UAA75" s="131"/>
      <c r="UAB75" s="131"/>
      <c r="UAC75" s="131"/>
      <c r="UAD75" s="131"/>
      <c r="UAE75" s="131"/>
      <c r="UAF75" s="131"/>
      <c r="UAG75" s="131"/>
      <c r="UAH75" s="131"/>
      <c r="UAI75" s="131"/>
      <c r="UAJ75" s="131"/>
      <c r="UAK75" s="131"/>
      <c r="UAL75" s="131"/>
      <c r="UAM75" s="131"/>
      <c r="UAN75" s="131"/>
      <c r="UAO75" s="131"/>
      <c r="UAP75" s="131"/>
      <c r="UAQ75" s="131"/>
      <c r="UAR75" s="131"/>
      <c r="UAS75" s="131"/>
      <c r="UAT75" s="131"/>
      <c r="UAU75" s="131"/>
      <c r="UAV75" s="131"/>
      <c r="UAW75" s="131"/>
      <c r="UAX75" s="131"/>
      <c r="UAY75" s="131"/>
      <c r="UAZ75" s="131"/>
      <c r="UBA75" s="131"/>
      <c r="UBB75" s="131"/>
      <c r="UBC75" s="131"/>
      <c r="UBD75" s="131"/>
      <c r="UBE75" s="131"/>
      <c r="UBF75" s="131"/>
      <c r="UBG75" s="131"/>
      <c r="UBH75" s="131"/>
      <c r="UBI75" s="131"/>
      <c r="UBJ75" s="131"/>
      <c r="UBK75" s="131"/>
      <c r="UBL75" s="131"/>
      <c r="UBM75" s="131"/>
      <c r="UBN75" s="131"/>
      <c r="UBO75" s="131"/>
      <c r="UBP75" s="131"/>
      <c r="UBQ75" s="131"/>
      <c r="UBR75" s="131"/>
      <c r="UBS75" s="131"/>
      <c r="UBT75" s="131"/>
      <c r="UBU75" s="131"/>
      <c r="UBV75" s="131"/>
      <c r="UBW75" s="131"/>
      <c r="UBX75" s="131"/>
      <c r="UBY75" s="131"/>
      <c r="UBZ75" s="131"/>
      <c r="UCA75" s="131"/>
      <c r="UCB75" s="131"/>
      <c r="UCC75" s="131"/>
      <c r="UCD75" s="131"/>
      <c r="UCE75" s="131"/>
      <c r="UCF75" s="131"/>
      <c r="UCG75" s="131"/>
      <c r="UCH75" s="131"/>
      <c r="UCI75" s="131"/>
      <c r="UCJ75" s="131"/>
      <c r="UCK75" s="131"/>
      <c r="UCL75" s="131"/>
      <c r="UCM75" s="131"/>
      <c r="UCN75" s="131"/>
      <c r="UCO75" s="131"/>
      <c r="UCP75" s="131"/>
      <c r="UCQ75" s="131"/>
      <c r="UCR75" s="131"/>
      <c r="UCS75" s="131"/>
      <c r="UCT75" s="131"/>
      <c r="UCU75" s="131"/>
      <c r="UCV75" s="131"/>
      <c r="UCW75" s="131"/>
      <c r="UCX75" s="131"/>
      <c r="UCY75" s="131"/>
      <c r="UCZ75" s="131"/>
      <c r="UDA75" s="131"/>
      <c r="UDB75" s="131"/>
      <c r="UDC75" s="131"/>
      <c r="UDD75" s="131"/>
      <c r="UDE75" s="131"/>
      <c r="UDF75" s="131"/>
      <c r="UDG75" s="131"/>
      <c r="UDH75" s="131"/>
      <c r="UDI75" s="131"/>
      <c r="UDJ75" s="131"/>
      <c r="UDK75" s="131"/>
      <c r="UDL75" s="131"/>
      <c r="UDM75" s="131"/>
      <c r="UDN75" s="131"/>
      <c r="UDO75" s="131"/>
      <c r="UDP75" s="131"/>
      <c r="UDQ75" s="131"/>
      <c r="UDR75" s="131"/>
      <c r="UDS75" s="131"/>
      <c r="UDT75" s="131"/>
      <c r="UDU75" s="131"/>
      <c r="UDV75" s="131"/>
      <c r="UDW75" s="131"/>
      <c r="UDX75" s="131"/>
      <c r="UDY75" s="131"/>
      <c r="UDZ75" s="131"/>
      <c r="UEA75" s="131"/>
      <c r="UEB75" s="131"/>
      <c r="UEC75" s="131"/>
      <c r="UED75" s="131"/>
      <c r="UEE75" s="131"/>
      <c r="UEF75" s="131"/>
      <c r="UEG75" s="131"/>
      <c r="UEH75" s="131"/>
      <c r="UEI75" s="131"/>
      <c r="UEJ75" s="131"/>
      <c r="UEK75" s="131"/>
      <c r="UEL75" s="131"/>
      <c r="UEM75" s="131"/>
      <c r="UEN75" s="131"/>
      <c r="UEO75" s="131"/>
      <c r="UEP75" s="131"/>
      <c r="UEQ75" s="131"/>
      <c r="UER75" s="131"/>
      <c r="UES75" s="131"/>
      <c r="UET75" s="131"/>
      <c r="UEU75" s="131"/>
      <c r="UEV75" s="131"/>
      <c r="UEW75" s="131"/>
      <c r="UEX75" s="131"/>
      <c r="UEY75" s="131"/>
      <c r="UEZ75" s="131"/>
      <c r="UFA75" s="131"/>
      <c r="UFB75" s="131"/>
      <c r="UFC75" s="131"/>
      <c r="UFD75" s="131"/>
      <c r="UFE75" s="131"/>
      <c r="UFF75" s="131"/>
      <c r="UFG75" s="131"/>
      <c r="UFH75" s="131"/>
      <c r="UFI75" s="131"/>
      <c r="UFJ75" s="131"/>
      <c r="UFK75" s="131"/>
      <c r="UFL75" s="131"/>
      <c r="UFM75" s="131"/>
      <c r="UFN75" s="131"/>
      <c r="UFO75" s="131"/>
      <c r="UFP75" s="131"/>
      <c r="UFQ75" s="131"/>
      <c r="UFR75" s="131"/>
      <c r="UFS75" s="131"/>
      <c r="UFT75" s="131"/>
      <c r="UFU75" s="131"/>
      <c r="UFV75" s="131"/>
      <c r="UFW75" s="131"/>
      <c r="UFX75" s="131"/>
      <c r="UFY75" s="131"/>
      <c r="UFZ75" s="131"/>
      <c r="UGA75" s="131"/>
      <c r="UGB75" s="131"/>
      <c r="UGC75" s="131"/>
      <c r="UGD75" s="131"/>
      <c r="UGE75" s="131"/>
      <c r="UGF75" s="131"/>
      <c r="UGG75" s="131"/>
      <c r="UGH75" s="131"/>
      <c r="UGI75" s="131"/>
      <c r="UGJ75" s="131"/>
      <c r="UGK75" s="131"/>
      <c r="UGL75" s="131"/>
      <c r="UGM75" s="131"/>
      <c r="UGN75" s="131"/>
      <c r="UGO75" s="131"/>
      <c r="UGP75" s="131"/>
      <c r="UGQ75" s="131"/>
      <c r="UGR75" s="131"/>
      <c r="UGS75" s="131"/>
      <c r="UGT75" s="131"/>
      <c r="UGU75" s="131"/>
      <c r="UGV75" s="131"/>
      <c r="UGW75" s="131"/>
      <c r="UGX75" s="131"/>
      <c r="UGY75" s="131"/>
      <c r="UGZ75" s="131"/>
      <c r="UHA75" s="131"/>
      <c r="UHB75" s="131"/>
      <c r="UHC75" s="131"/>
      <c r="UHD75" s="131"/>
      <c r="UHE75" s="131"/>
      <c r="UHF75" s="131"/>
      <c r="UHG75" s="131"/>
      <c r="UHH75" s="131"/>
      <c r="UHI75" s="131"/>
      <c r="UHJ75" s="131"/>
      <c r="UHK75" s="131"/>
      <c r="UHL75" s="131"/>
      <c r="UHM75" s="131"/>
      <c r="UHN75" s="131"/>
      <c r="UHO75" s="131"/>
      <c r="UHP75" s="131"/>
      <c r="UHQ75" s="131"/>
      <c r="UHR75" s="131"/>
      <c r="UHS75" s="131"/>
      <c r="UHT75" s="131"/>
      <c r="UHU75" s="131"/>
      <c r="UHV75" s="131"/>
      <c r="UHW75" s="131"/>
      <c r="UHX75" s="131"/>
      <c r="UHY75" s="131"/>
      <c r="UHZ75" s="131"/>
      <c r="UIA75" s="131"/>
      <c r="UIB75" s="131"/>
      <c r="UIC75" s="131"/>
      <c r="UID75" s="131"/>
      <c r="UIE75" s="131"/>
      <c r="UIF75" s="131"/>
      <c r="UIG75" s="131"/>
      <c r="UIH75" s="131"/>
      <c r="UII75" s="131"/>
      <c r="UIJ75" s="131"/>
      <c r="UIK75" s="131"/>
      <c r="UIL75" s="131"/>
      <c r="UIM75" s="131"/>
      <c r="UIN75" s="131"/>
      <c r="UIO75" s="131"/>
      <c r="UIP75" s="131"/>
      <c r="UIQ75" s="131"/>
      <c r="UIR75" s="131"/>
      <c r="UIS75" s="131"/>
      <c r="UIT75" s="131"/>
      <c r="UIU75" s="131"/>
      <c r="UIV75" s="131"/>
      <c r="UIW75" s="131"/>
      <c r="UIX75" s="131"/>
      <c r="UIY75" s="131"/>
      <c r="UIZ75" s="131"/>
      <c r="UJA75" s="131"/>
      <c r="UJB75" s="131"/>
      <c r="UJC75" s="131"/>
      <c r="UJD75" s="131"/>
      <c r="UJE75" s="131"/>
      <c r="UJF75" s="131"/>
      <c r="UJG75" s="131"/>
      <c r="UJH75" s="131"/>
      <c r="UJI75" s="131"/>
      <c r="UJJ75" s="131"/>
      <c r="UJK75" s="131"/>
      <c r="UJL75" s="131"/>
      <c r="UJM75" s="131"/>
      <c r="UJN75" s="131"/>
      <c r="UJO75" s="131"/>
      <c r="UJP75" s="131"/>
      <c r="UJQ75" s="131"/>
      <c r="UJR75" s="131"/>
      <c r="UJS75" s="131"/>
      <c r="UJT75" s="131"/>
      <c r="UJU75" s="131"/>
      <c r="UJV75" s="131"/>
      <c r="UJW75" s="131"/>
      <c r="UJX75" s="131"/>
      <c r="UJY75" s="131"/>
      <c r="UJZ75" s="131"/>
      <c r="UKA75" s="131"/>
      <c r="UKB75" s="131"/>
      <c r="UKC75" s="131"/>
      <c r="UKD75" s="131"/>
      <c r="UKE75" s="131"/>
      <c r="UKF75" s="131"/>
      <c r="UKG75" s="131"/>
      <c r="UKH75" s="131"/>
      <c r="UKI75" s="131"/>
      <c r="UKJ75" s="131"/>
      <c r="UKK75" s="131"/>
      <c r="UKL75" s="131"/>
      <c r="UKM75" s="131"/>
      <c r="UKN75" s="131"/>
      <c r="UKO75" s="131"/>
      <c r="UKP75" s="131"/>
      <c r="UKQ75" s="131"/>
      <c r="UKR75" s="131"/>
      <c r="UKS75" s="131"/>
      <c r="UKT75" s="131"/>
      <c r="UKU75" s="131"/>
      <c r="UKV75" s="131"/>
      <c r="UKW75" s="131"/>
      <c r="UKX75" s="131"/>
      <c r="UKY75" s="131"/>
      <c r="UKZ75" s="131"/>
      <c r="ULA75" s="131"/>
      <c r="ULB75" s="131"/>
      <c r="ULC75" s="131"/>
      <c r="ULD75" s="131"/>
      <c r="ULE75" s="131"/>
      <c r="ULF75" s="131"/>
      <c r="ULG75" s="131"/>
      <c r="ULH75" s="131"/>
      <c r="ULI75" s="131"/>
      <c r="ULJ75" s="131"/>
      <c r="ULK75" s="131"/>
      <c r="ULL75" s="131"/>
      <c r="ULM75" s="131"/>
      <c r="ULN75" s="131"/>
      <c r="ULO75" s="131"/>
      <c r="ULP75" s="131"/>
      <c r="ULQ75" s="131"/>
      <c r="ULR75" s="131"/>
      <c r="ULS75" s="131"/>
      <c r="ULT75" s="131"/>
      <c r="ULU75" s="131"/>
      <c r="ULV75" s="131"/>
      <c r="ULW75" s="131"/>
      <c r="ULX75" s="131"/>
      <c r="ULY75" s="131"/>
      <c r="ULZ75" s="131"/>
      <c r="UMA75" s="131"/>
      <c r="UMB75" s="131"/>
      <c r="UMC75" s="131"/>
      <c r="UMD75" s="131"/>
      <c r="UME75" s="131"/>
      <c r="UMF75" s="131"/>
      <c r="UMG75" s="131"/>
      <c r="UMH75" s="131"/>
      <c r="UMI75" s="131"/>
      <c r="UMJ75" s="131"/>
      <c r="UMK75" s="131"/>
      <c r="UML75" s="131"/>
      <c r="UMM75" s="131"/>
      <c r="UMN75" s="131"/>
      <c r="UMO75" s="131"/>
      <c r="UMP75" s="131"/>
      <c r="UMQ75" s="131"/>
      <c r="UMR75" s="131"/>
      <c r="UMS75" s="131"/>
      <c r="UMT75" s="131"/>
      <c r="UMU75" s="131"/>
      <c r="UMV75" s="131"/>
      <c r="UMW75" s="131"/>
      <c r="UMX75" s="131"/>
      <c r="UMY75" s="131"/>
      <c r="UMZ75" s="131"/>
      <c r="UNA75" s="131"/>
      <c r="UNB75" s="131"/>
      <c r="UNC75" s="131"/>
      <c r="UND75" s="131"/>
      <c r="UNE75" s="131"/>
      <c r="UNF75" s="131"/>
      <c r="UNG75" s="131"/>
      <c r="UNH75" s="131"/>
      <c r="UNI75" s="131"/>
      <c r="UNJ75" s="131"/>
      <c r="UNK75" s="131"/>
      <c r="UNL75" s="131"/>
      <c r="UNM75" s="131"/>
      <c r="UNN75" s="131"/>
      <c r="UNO75" s="131"/>
      <c r="UNP75" s="131"/>
      <c r="UNQ75" s="131"/>
      <c r="UNR75" s="131"/>
      <c r="UNS75" s="131"/>
      <c r="UNT75" s="131"/>
      <c r="UNU75" s="131"/>
      <c r="UNV75" s="131"/>
      <c r="UNW75" s="131"/>
      <c r="UNX75" s="131"/>
      <c r="UNY75" s="131"/>
      <c r="UNZ75" s="131"/>
      <c r="UOA75" s="131"/>
      <c r="UOB75" s="131"/>
      <c r="UOC75" s="131"/>
      <c r="UOD75" s="131"/>
      <c r="UOE75" s="131"/>
      <c r="UOF75" s="131"/>
      <c r="UOG75" s="131"/>
      <c r="UOH75" s="131"/>
      <c r="UOI75" s="131"/>
      <c r="UOJ75" s="131"/>
      <c r="UOK75" s="131"/>
      <c r="UOL75" s="131"/>
      <c r="UOM75" s="131"/>
      <c r="UON75" s="131"/>
      <c r="UOO75" s="131"/>
      <c r="UOP75" s="131"/>
      <c r="UOQ75" s="131"/>
      <c r="UOR75" s="131"/>
      <c r="UOS75" s="131"/>
      <c r="UOT75" s="131"/>
      <c r="UOU75" s="131"/>
      <c r="UOV75" s="131"/>
      <c r="UOW75" s="131"/>
      <c r="UOX75" s="131"/>
      <c r="UOY75" s="131"/>
      <c r="UOZ75" s="131"/>
      <c r="UPA75" s="131"/>
      <c r="UPB75" s="131"/>
      <c r="UPC75" s="131"/>
      <c r="UPD75" s="131"/>
      <c r="UPE75" s="131"/>
      <c r="UPF75" s="131"/>
      <c r="UPG75" s="131"/>
      <c r="UPH75" s="131"/>
      <c r="UPI75" s="131"/>
      <c r="UPJ75" s="131"/>
      <c r="UPK75" s="131"/>
      <c r="UPL75" s="131"/>
      <c r="UPM75" s="131"/>
      <c r="UPN75" s="131"/>
      <c r="UPO75" s="131"/>
      <c r="UPP75" s="131"/>
      <c r="UPQ75" s="131"/>
      <c r="UPR75" s="131"/>
      <c r="UPS75" s="131"/>
      <c r="UPT75" s="131"/>
      <c r="UPU75" s="131"/>
      <c r="UPV75" s="131"/>
      <c r="UPW75" s="131"/>
      <c r="UPX75" s="131"/>
      <c r="UPY75" s="131"/>
      <c r="UPZ75" s="131"/>
      <c r="UQA75" s="131"/>
      <c r="UQB75" s="131"/>
      <c r="UQC75" s="131"/>
      <c r="UQD75" s="131"/>
      <c r="UQE75" s="131"/>
      <c r="UQF75" s="131"/>
      <c r="UQG75" s="131"/>
      <c r="UQH75" s="131"/>
      <c r="UQI75" s="131"/>
      <c r="UQJ75" s="131"/>
      <c r="UQK75" s="131"/>
      <c r="UQL75" s="131"/>
      <c r="UQM75" s="131"/>
      <c r="UQN75" s="131"/>
      <c r="UQO75" s="131"/>
      <c r="UQP75" s="131"/>
      <c r="UQQ75" s="131"/>
      <c r="UQR75" s="131"/>
      <c r="UQS75" s="131"/>
      <c r="UQT75" s="131"/>
      <c r="UQU75" s="131"/>
      <c r="UQV75" s="131"/>
      <c r="UQW75" s="131"/>
      <c r="UQX75" s="131"/>
      <c r="UQY75" s="131"/>
      <c r="UQZ75" s="131"/>
      <c r="URA75" s="131"/>
      <c r="URB75" s="131"/>
      <c r="URC75" s="131"/>
      <c r="URD75" s="131"/>
      <c r="URE75" s="131"/>
      <c r="URF75" s="131"/>
      <c r="URG75" s="131"/>
      <c r="URH75" s="131"/>
      <c r="URI75" s="131"/>
      <c r="URJ75" s="131"/>
      <c r="URK75" s="131"/>
      <c r="URL75" s="131"/>
      <c r="URM75" s="131"/>
      <c r="URN75" s="131"/>
      <c r="URO75" s="131"/>
      <c r="URP75" s="131"/>
      <c r="URQ75" s="131"/>
      <c r="URR75" s="131"/>
      <c r="URS75" s="131"/>
      <c r="URT75" s="131"/>
      <c r="URU75" s="131"/>
      <c r="URV75" s="131"/>
      <c r="URW75" s="131"/>
      <c r="URX75" s="131"/>
      <c r="URY75" s="131"/>
      <c r="URZ75" s="131"/>
      <c r="USA75" s="131"/>
      <c r="USB75" s="131"/>
      <c r="USC75" s="131"/>
      <c r="USD75" s="131"/>
      <c r="USE75" s="131"/>
      <c r="USF75" s="131"/>
      <c r="USG75" s="131"/>
      <c r="USH75" s="131"/>
      <c r="USI75" s="131"/>
      <c r="USJ75" s="131"/>
      <c r="USK75" s="131"/>
      <c r="USL75" s="131"/>
      <c r="USM75" s="131"/>
      <c r="USN75" s="131"/>
      <c r="USO75" s="131"/>
      <c r="USP75" s="131"/>
      <c r="USQ75" s="131"/>
      <c r="USR75" s="131"/>
      <c r="USS75" s="131"/>
      <c r="UST75" s="131"/>
      <c r="USU75" s="131"/>
      <c r="USV75" s="131"/>
      <c r="USW75" s="131"/>
      <c r="USX75" s="131"/>
      <c r="USY75" s="131"/>
      <c r="USZ75" s="131"/>
      <c r="UTA75" s="131"/>
      <c r="UTB75" s="131"/>
      <c r="UTC75" s="131"/>
      <c r="UTD75" s="131"/>
      <c r="UTE75" s="131"/>
      <c r="UTF75" s="131"/>
      <c r="UTG75" s="131"/>
      <c r="UTH75" s="131"/>
      <c r="UTI75" s="131"/>
      <c r="UTJ75" s="131"/>
      <c r="UTK75" s="131"/>
      <c r="UTL75" s="131"/>
      <c r="UTM75" s="131"/>
      <c r="UTN75" s="131"/>
      <c r="UTO75" s="131"/>
      <c r="UTP75" s="131"/>
      <c r="UTQ75" s="131"/>
      <c r="UTR75" s="131"/>
      <c r="UTS75" s="131"/>
      <c r="UTT75" s="131"/>
      <c r="UTU75" s="131"/>
      <c r="UTV75" s="131"/>
      <c r="UTW75" s="131"/>
      <c r="UTX75" s="131"/>
      <c r="UTY75" s="131"/>
      <c r="UTZ75" s="131"/>
      <c r="UUA75" s="131"/>
      <c r="UUB75" s="131"/>
      <c r="UUC75" s="131"/>
      <c r="UUD75" s="131"/>
      <c r="UUE75" s="131"/>
      <c r="UUF75" s="131"/>
      <c r="UUG75" s="131"/>
      <c r="UUH75" s="131"/>
      <c r="UUI75" s="131"/>
      <c r="UUJ75" s="131"/>
      <c r="UUK75" s="131"/>
      <c r="UUL75" s="131"/>
      <c r="UUM75" s="131"/>
      <c r="UUN75" s="131"/>
      <c r="UUO75" s="131"/>
      <c r="UUP75" s="131"/>
      <c r="UUQ75" s="131"/>
      <c r="UUR75" s="131"/>
      <c r="UUS75" s="131"/>
      <c r="UUT75" s="131"/>
      <c r="UUU75" s="131"/>
      <c r="UUV75" s="131"/>
      <c r="UUW75" s="131"/>
      <c r="UUX75" s="131"/>
      <c r="UUY75" s="131"/>
      <c r="UUZ75" s="131"/>
      <c r="UVA75" s="131"/>
      <c r="UVB75" s="131"/>
      <c r="UVC75" s="131"/>
      <c r="UVD75" s="131"/>
      <c r="UVE75" s="131"/>
      <c r="UVF75" s="131"/>
      <c r="UVG75" s="131"/>
      <c r="UVH75" s="131"/>
      <c r="UVI75" s="131"/>
      <c r="UVJ75" s="131"/>
      <c r="UVK75" s="131"/>
      <c r="UVL75" s="131"/>
      <c r="UVM75" s="131"/>
      <c r="UVN75" s="131"/>
      <c r="UVO75" s="131"/>
      <c r="UVP75" s="131"/>
      <c r="UVQ75" s="131"/>
      <c r="UVR75" s="131"/>
      <c r="UVS75" s="131"/>
      <c r="UVT75" s="131"/>
      <c r="UVU75" s="131"/>
      <c r="UVV75" s="131"/>
      <c r="UVW75" s="131"/>
      <c r="UVX75" s="131"/>
      <c r="UVY75" s="131"/>
      <c r="UVZ75" s="131"/>
      <c r="UWA75" s="131"/>
      <c r="UWB75" s="131"/>
      <c r="UWC75" s="131"/>
      <c r="UWD75" s="131"/>
      <c r="UWE75" s="131"/>
      <c r="UWF75" s="131"/>
      <c r="UWG75" s="131"/>
      <c r="UWH75" s="131"/>
      <c r="UWI75" s="131"/>
      <c r="UWJ75" s="131"/>
      <c r="UWK75" s="131"/>
      <c r="UWL75" s="131"/>
      <c r="UWM75" s="131"/>
      <c r="UWN75" s="131"/>
      <c r="UWO75" s="131"/>
      <c r="UWP75" s="131"/>
      <c r="UWQ75" s="131"/>
      <c r="UWR75" s="131"/>
      <c r="UWS75" s="131"/>
      <c r="UWT75" s="131"/>
      <c r="UWU75" s="131"/>
      <c r="UWV75" s="131"/>
      <c r="UWW75" s="131"/>
      <c r="UWX75" s="131"/>
      <c r="UWY75" s="131"/>
      <c r="UWZ75" s="131"/>
      <c r="UXA75" s="131"/>
      <c r="UXB75" s="131"/>
      <c r="UXC75" s="131"/>
      <c r="UXD75" s="131"/>
      <c r="UXE75" s="131"/>
      <c r="UXF75" s="131"/>
      <c r="UXG75" s="131"/>
      <c r="UXH75" s="131"/>
      <c r="UXI75" s="131"/>
      <c r="UXJ75" s="131"/>
      <c r="UXK75" s="131"/>
      <c r="UXL75" s="131"/>
      <c r="UXM75" s="131"/>
      <c r="UXN75" s="131"/>
      <c r="UXO75" s="131"/>
      <c r="UXP75" s="131"/>
      <c r="UXQ75" s="131"/>
      <c r="UXR75" s="131"/>
      <c r="UXS75" s="131"/>
      <c r="UXT75" s="131"/>
      <c r="UXU75" s="131"/>
      <c r="UXV75" s="131"/>
      <c r="UXW75" s="131"/>
      <c r="UXX75" s="131"/>
      <c r="UXY75" s="131"/>
      <c r="UXZ75" s="131"/>
      <c r="UYA75" s="131"/>
      <c r="UYB75" s="131"/>
      <c r="UYC75" s="131"/>
      <c r="UYD75" s="131"/>
      <c r="UYE75" s="131"/>
      <c r="UYF75" s="131"/>
      <c r="UYG75" s="131"/>
      <c r="UYH75" s="131"/>
      <c r="UYI75" s="131"/>
      <c r="UYJ75" s="131"/>
      <c r="UYK75" s="131"/>
      <c r="UYL75" s="131"/>
      <c r="UYM75" s="131"/>
      <c r="UYN75" s="131"/>
      <c r="UYO75" s="131"/>
      <c r="UYP75" s="131"/>
      <c r="UYQ75" s="131"/>
      <c r="UYR75" s="131"/>
      <c r="UYS75" s="131"/>
      <c r="UYT75" s="131"/>
      <c r="UYU75" s="131"/>
      <c r="UYV75" s="131"/>
      <c r="UYW75" s="131"/>
      <c r="UYX75" s="131"/>
      <c r="UYY75" s="131"/>
      <c r="UYZ75" s="131"/>
      <c r="UZA75" s="131"/>
      <c r="UZB75" s="131"/>
      <c r="UZC75" s="131"/>
      <c r="UZD75" s="131"/>
      <c r="UZE75" s="131"/>
      <c r="UZF75" s="131"/>
      <c r="UZG75" s="131"/>
      <c r="UZH75" s="131"/>
      <c r="UZI75" s="131"/>
      <c r="UZJ75" s="131"/>
      <c r="UZK75" s="131"/>
      <c r="UZL75" s="131"/>
      <c r="UZM75" s="131"/>
      <c r="UZN75" s="131"/>
      <c r="UZO75" s="131"/>
      <c r="UZP75" s="131"/>
      <c r="UZQ75" s="131"/>
      <c r="UZR75" s="131"/>
      <c r="UZS75" s="131"/>
      <c r="UZT75" s="131"/>
      <c r="UZU75" s="131"/>
      <c r="UZV75" s="131"/>
      <c r="UZW75" s="131"/>
      <c r="UZX75" s="131"/>
      <c r="UZY75" s="131"/>
      <c r="UZZ75" s="131"/>
      <c r="VAA75" s="131"/>
      <c r="VAB75" s="131"/>
      <c r="VAC75" s="131"/>
      <c r="VAD75" s="131"/>
      <c r="VAE75" s="131"/>
      <c r="VAF75" s="131"/>
      <c r="VAG75" s="131"/>
      <c r="VAH75" s="131"/>
      <c r="VAI75" s="131"/>
      <c r="VAJ75" s="131"/>
      <c r="VAK75" s="131"/>
      <c r="VAL75" s="131"/>
      <c r="VAM75" s="131"/>
      <c r="VAN75" s="131"/>
      <c r="VAO75" s="131"/>
      <c r="VAP75" s="131"/>
      <c r="VAQ75" s="131"/>
      <c r="VAR75" s="131"/>
      <c r="VAS75" s="131"/>
      <c r="VAT75" s="131"/>
      <c r="VAU75" s="131"/>
      <c r="VAV75" s="131"/>
      <c r="VAW75" s="131"/>
      <c r="VAX75" s="131"/>
      <c r="VAY75" s="131"/>
      <c r="VAZ75" s="131"/>
      <c r="VBA75" s="131"/>
      <c r="VBB75" s="131"/>
      <c r="VBC75" s="131"/>
      <c r="VBD75" s="131"/>
      <c r="VBE75" s="131"/>
      <c r="VBF75" s="131"/>
      <c r="VBG75" s="131"/>
      <c r="VBH75" s="131"/>
      <c r="VBI75" s="131"/>
      <c r="VBJ75" s="131"/>
      <c r="VBK75" s="131"/>
      <c r="VBL75" s="131"/>
      <c r="VBM75" s="131"/>
      <c r="VBN75" s="131"/>
      <c r="VBO75" s="131"/>
      <c r="VBP75" s="131"/>
      <c r="VBQ75" s="131"/>
      <c r="VBR75" s="131"/>
      <c r="VBS75" s="131"/>
      <c r="VBT75" s="131"/>
      <c r="VBU75" s="131"/>
      <c r="VBV75" s="131"/>
      <c r="VBW75" s="131"/>
      <c r="VBX75" s="131"/>
      <c r="VBY75" s="131"/>
      <c r="VBZ75" s="131"/>
      <c r="VCA75" s="131"/>
      <c r="VCB75" s="131"/>
      <c r="VCC75" s="131"/>
      <c r="VCD75" s="131"/>
      <c r="VCE75" s="131"/>
      <c r="VCF75" s="131"/>
      <c r="VCG75" s="131"/>
      <c r="VCH75" s="131"/>
      <c r="VCI75" s="131"/>
      <c r="VCJ75" s="131"/>
      <c r="VCK75" s="131"/>
      <c r="VCL75" s="131"/>
      <c r="VCM75" s="131"/>
      <c r="VCN75" s="131"/>
      <c r="VCO75" s="131"/>
      <c r="VCP75" s="131"/>
      <c r="VCQ75" s="131"/>
      <c r="VCR75" s="131"/>
      <c r="VCS75" s="131"/>
      <c r="VCT75" s="131"/>
      <c r="VCU75" s="131"/>
      <c r="VCV75" s="131"/>
      <c r="VCW75" s="131"/>
      <c r="VCX75" s="131"/>
      <c r="VCY75" s="131"/>
      <c r="VCZ75" s="131"/>
      <c r="VDA75" s="131"/>
      <c r="VDB75" s="131"/>
      <c r="VDC75" s="131"/>
      <c r="VDD75" s="131"/>
      <c r="VDE75" s="131"/>
      <c r="VDF75" s="131"/>
      <c r="VDG75" s="131"/>
      <c r="VDH75" s="131"/>
      <c r="VDI75" s="131"/>
      <c r="VDJ75" s="131"/>
      <c r="VDK75" s="131"/>
      <c r="VDL75" s="131"/>
      <c r="VDM75" s="131"/>
      <c r="VDN75" s="131"/>
      <c r="VDO75" s="131"/>
      <c r="VDP75" s="131"/>
      <c r="VDQ75" s="131"/>
      <c r="VDR75" s="131"/>
      <c r="VDS75" s="131"/>
      <c r="VDT75" s="131"/>
      <c r="VDU75" s="131"/>
      <c r="VDV75" s="131"/>
      <c r="VDW75" s="131"/>
      <c r="VDX75" s="131"/>
      <c r="VDY75" s="131"/>
      <c r="VDZ75" s="131"/>
      <c r="VEA75" s="131"/>
      <c r="VEB75" s="131"/>
      <c r="VEC75" s="131"/>
      <c r="VED75" s="131"/>
      <c r="VEE75" s="131"/>
      <c r="VEF75" s="131"/>
      <c r="VEG75" s="131"/>
      <c r="VEH75" s="131"/>
      <c r="VEI75" s="131"/>
      <c r="VEJ75" s="131"/>
      <c r="VEK75" s="131"/>
      <c r="VEL75" s="131"/>
      <c r="VEM75" s="131"/>
      <c r="VEN75" s="131"/>
      <c r="VEO75" s="131"/>
      <c r="VEP75" s="131"/>
      <c r="VEQ75" s="131"/>
      <c r="VER75" s="131"/>
      <c r="VES75" s="131"/>
      <c r="VET75" s="131"/>
      <c r="VEU75" s="131"/>
      <c r="VEV75" s="131"/>
      <c r="VEW75" s="131"/>
      <c r="VEX75" s="131"/>
      <c r="VEY75" s="131"/>
      <c r="VEZ75" s="131"/>
      <c r="VFA75" s="131"/>
      <c r="VFB75" s="131"/>
      <c r="VFC75" s="131"/>
      <c r="VFD75" s="131"/>
      <c r="VFE75" s="131"/>
      <c r="VFF75" s="131"/>
      <c r="VFG75" s="131"/>
      <c r="VFH75" s="131"/>
      <c r="VFI75" s="131"/>
      <c r="VFJ75" s="131"/>
      <c r="VFK75" s="131"/>
      <c r="VFL75" s="131"/>
      <c r="VFM75" s="131"/>
      <c r="VFN75" s="131"/>
      <c r="VFO75" s="131"/>
      <c r="VFP75" s="131"/>
      <c r="VFQ75" s="131"/>
      <c r="VFR75" s="131"/>
      <c r="VFS75" s="131"/>
      <c r="VFT75" s="131"/>
      <c r="VFU75" s="131"/>
      <c r="VFV75" s="131"/>
      <c r="VFW75" s="131"/>
      <c r="VFX75" s="131"/>
      <c r="VFY75" s="131"/>
      <c r="VFZ75" s="131"/>
      <c r="VGA75" s="131"/>
      <c r="VGB75" s="131"/>
      <c r="VGC75" s="131"/>
      <c r="VGD75" s="131"/>
      <c r="VGE75" s="131"/>
      <c r="VGF75" s="131"/>
      <c r="VGG75" s="131"/>
      <c r="VGH75" s="131"/>
      <c r="VGI75" s="131"/>
      <c r="VGJ75" s="131"/>
      <c r="VGK75" s="131"/>
      <c r="VGL75" s="131"/>
      <c r="VGM75" s="131"/>
      <c r="VGN75" s="131"/>
      <c r="VGO75" s="131"/>
      <c r="VGP75" s="131"/>
      <c r="VGQ75" s="131"/>
      <c r="VGR75" s="131"/>
      <c r="VGS75" s="131"/>
      <c r="VGT75" s="131"/>
      <c r="VGU75" s="131"/>
      <c r="VGV75" s="131"/>
      <c r="VGW75" s="131"/>
      <c r="VGX75" s="131"/>
      <c r="VGY75" s="131"/>
      <c r="VGZ75" s="131"/>
      <c r="VHA75" s="131"/>
      <c r="VHB75" s="131"/>
      <c r="VHC75" s="131"/>
      <c r="VHD75" s="131"/>
      <c r="VHE75" s="131"/>
      <c r="VHF75" s="131"/>
      <c r="VHG75" s="131"/>
      <c r="VHH75" s="131"/>
      <c r="VHI75" s="131"/>
      <c r="VHJ75" s="131"/>
      <c r="VHK75" s="131"/>
      <c r="VHL75" s="131"/>
      <c r="VHM75" s="131"/>
      <c r="VHN75" s="131"/>
      <c r="VHO75" s="131"/>
      <c r="VHP75" s="131"/>
      <c r="VHQ75" s="131"/>
      <c r="VHR75" s="131"/>
      <c r="VHS75" s="131"/>
      <c r="VHT75" s="131"/>
      <c r="VHU75" s="131"/>
      <c r="VHV75" s="131"/>
      <c r="VHW75" s="131"/>
      <c r="VHX75" s="131"/>
      <c r="VHY75" s="131"/>
      <c r="VHZ75" s="131"/>
      <c r="VIA75" s="131"/>
      <c r="VIB75" s="131"/>
      <c r="VIC75" s="131"/>
      <c r="VID75" s="131"/>
      <c r="VIE75" s="131"/>
      <c r="VIF75" s="131"/>
      <c r="VIG75" s="131"/>
      <c r="VIH75" s="131"/>
      <c r="VII75" s="131"/>
      <c r="VIJ75" s="131"/>
      <c r="VIK75" s="131"/>
      <c r="VIL75" s="131"/>
      <c r="VIM75" s="131"/>
      <c r="VIN75" s="131"/>
      <c r="VIO75" s="131"/>
      <c r="VIP75" s="131"/>
      <c r="VIQ75" s="131"/>
      <c r="VIR75" s="131"/>
      <c r="VIS75" s="131"/>
      <c r="VIT75" s="131"/>
      <c r="VIU75" s="131"/>
      <c r="VIV75" s="131"/>
      <c r="VIW75" s="131"/>
      <c r="VIX75" s="131"/>
      <c r="VIY75" s="131"/>
      <c r="VIZ75" s="131"/>
      <c r="VJA75" s="131"/>
      <c r="VJB75" s="131"/>
      <c r="VJC75" s="131"/>
      <c r="VJD75" s="131"/>
      <c r="VJE75" s="131"/>
      <c r="VJF75" s="131"/>
      <c r="VJG75" s="131"/>
      <c r="VJH75" s="131"/>
      <c r="VJI75" s="131"/>
      <c r="VJJ75" s="131"/>
      <c r="VJK75" s="131"/>
      <c r="VJL75" s="131"/>
      <c r="VJM75" s="131"/>
      <c r="VJN75" s="131"/>
      <c r="VJO75" s="131"/>
      <c r="VJP75" s="131"/>
      <c r="VJQ75" s="131"/>
      <c r="VJR75" s="131"/>
      <c r="VJS75" s="131"/>
      <c r="VJT75" s="131"/>
      <c r="VJU75" s="131"/>
      <c r="VJV75" s="131"/>
      <c r="VJW75" s="131"/>
      <c r="VJX75" s="131"/>
      <c r="VJY75" s="131"/>
      <c r="VJZ75" s="131"/>
      <c r="VKA75" s="131"/>
      <c r="VKB75" s="131"/>
      <c r="VKC75" s="131"/>
      <c r="VKD75" s="131"/>
      <c r="VKE75" s="131"/>
      <c r="VKF75" s="131"/>
      <c r="VKG75" s="131"/>
      <c r="VKH75" s="131"/>
      <c r="VKI75" s="131"/>
      <c r="VKJ75" s="131"/>
      <c r="VKK75" s="131"/>
      <c r="VKL75" s="131"/>
      <c r="VKM75" s="131"/>
      <c r="VKN75" s="131"/>
      <c r="VKO75" s="131"/>
      <c r="VKP75" s="131"/>
      <c r="VKQ75" s="131"/>
      <c r="VKR75" s="131"/>
      <c r="VKS75" s="131"/>
      <c r="VKT75" s="131"/>
      <c r="VKU75" s="131"/>
      <c r="VKV75" s="131"/>
      <c r="VKW75" s="131"/>
      <c r="VKX75" s="131"/>
      <c r="VKY75" s="131"/>
      <c r="VKZ75" s="131"/>
      <c r="VLA75" s="131"/>
      <c r="VLB75" s="131"/>
      <c r="VLC75" s="131"/>
      <c r="VLD75" s="131"/>
      <c r="VLE75" s="131"/>
      <c r="VLF75" s="131"/>
      <c r="VLG75" s="131"/>
      <c r="VLH75" s="131"/>
      <c r="VLI75" s="131"/>
      <c r="VLJ75" s="131"/>
      <c r="VLK75" s="131"/>
      <c r="VLL75" s="131"/>
      <c r="VLM75" s="131"/>
      <c r="VLN75" s="131"/>
      <c r="VLO75" s="131"/>
      <c r="VLP75" s="131"/>
      <c r="VLQ75" s="131"/>
      <c r="VLR75" s="131"/>
      <c r="VLS75" s="131"/>
      <c r="VLT75" s="131"/>
      <c r="VLU75" s="131"/>
      <c r="VLV75" s="131"/>
      <c r="VLW75" s="131"/>
      <c r="VLX75" s="131"/>
      <c r="VLY75" s="131"/>
      <c r="VLZ75" s="131"/>
      <c r="VMA75" s="131"/>
      <c r="VMB75" s="131"/>
      <c r="VMC75" s="131"/>
      <c r="VMD75" s="131"/>
      <c r="VME75" s="131"/>
      <c r="VMF75" s="131"/>
      <c r="VMG75" s="131"/>
      <c r="VMH75" s="131"/>
      <c r="VMI75" s="131"/>
      <c r="VMJ75" s="131"/>
      <c r="VMK75" s="131"/>
      <c r="VML75" s="131"/>
      <c r="VMM75" s="131"/>
      <c r="VMN75" s="131"/>
      <c r="VMO75" s="131"/>
      <c r="VMP75" s="131"/>
      <c r="VMQ75" s="131"/>
      <c r="VMR75" s="131"/>
      <c r="VMS75" s="131"/>
      <c r="VMT75" s="131"/>
      <c r="VMU75" s="131"/>
      <c r="VMV75" s="131"/>
      <c r="VMW75" s="131"/>
      <c r="VMX75" s="131"/>
      <c r="VMY75" s="131"/>
      <c r="VMZ75" s="131"/>
      <c r="VNA75" s="131"/>
      <c r="VNB75" s="131"/>
      <c r="VNC75" s="131"/>
      <c r="VND75" s="131"/>
      <c r="VNE75" s="131"/>
      <c r="VNF75" s="131"/>
      <c r="VNG75" s="131"/>
      <c r="VNH75" s="131"/>
      <c r="VNI75" s="131"/>
      <c r="VNJ75" s="131"/>
      <c r="VNK75" s="131"/>
      <c r="VNL75" s="131"/>
      <c r="VNM75" s="131"/>
      <c r="VNN75" s="131"/>
      <c r="VNO75" s="131"/>
      <c r="VNP75" s="131"/>
      <c r="VNQ75" s="131"/>
      <c r="VNR75" s="131"/>
      <c r="VNS75" s="131"/>
      <c r="VNT75" s="131"/>
      <c r="VNU75" s="131"/>
      <c r="VNV75" s="131"/>
      <c r="VNW75" s="131"/>
      <c r="VNX75" s="131"/>
      <c r="VNY75" s="131"/>
      <c r="VNZ75" s="131"/>
      <c r="VOA75" s="131"/>
      <c r="VOB75" s="131"/>
      <c r="VOC75" s="131"/>
      <c r="VOD75" s="131"/>
      <c r="VOE75" s="131"/>
      <c r="VOF75" s="131"/>
      <c r="VOG75" s="131"/>
      <c r="VOH75" s="131"/>
      <c r="VOI75" s="131"/>
      <c r="VOJ75" s="131"/>
      <c r="VOK75" s="131"/>
      <c r="VOL75" s="131"/>
      <c r="VOM75" s="131"/>
      <c r="VON75" s="131"/>
      <c r="VOO75" s="131"/>
      <c r="VOP75" s="131"/>
      <c r="VOQ75" s="131"/>
      <c r="VOR75" s="131"/>
      <c r="VOS75" s="131"/>
      <c r="VOT75" s="131"/>
      <c r="VOU75" s="131"/>
      <c r="VOV75" s="131"/>
      <c r="VOW75" s="131"/>
      <c r="VOX75" s="131"/>
      <c r="VOY75" s="131"/>
      <c r="VOZ75" s="131"/>
      <c r="VPA75" s="131"/>
      <c r="VPB75" s="131"/>
      <c r="VPC75" s="131"/>
      <c r="VPD75" s="131"/>
      <c r="VPE75" s="131"/>
      <c r="VPF75" s="131"/>
      <c r="VPG75" s="131"/>
      <c r="VPH75" s="131"/>
      <c r="VPI75" s="131"/>
      <c r="VPJ75" s="131"/>
      <c r="VPK75" s="131"/>
      <c r="VPL75" s="131"/>
      <c r="VPM75" s="131"/>
      <c r="VPN75" s="131"/>
      <c r="VPO75" s="131"/>
      <c r="VPP75" s="131"/>
      <c r="VPQ75" s="131"/>
      <c r="VPR75" s="131"/>
      <c r="VPS75" s="131"/>
      <c r="VPT75" s="131"/>
      <c r="VPU75" s="131"/>
      <c r="VPV75" s="131"/>
      <c r="VPW75" s="131"/>
      <c r="VPX75" s="131"/>
      <c r="VPY75" s="131"/>
      <c r="VPZ75" s="131"/>
      <c r="VQA75" s="131"/>
      <c r="VQB75" s="131"/>
      <c r="VQC75" s="131"/>
      <c r="VQD75" s="131"/>
      <c r="VQE75" s="131"/>
      <c r="VQF75" s="131"/>
      <c r="VQG75" s="131"/>
      <c r="VQH75" s="131"/>
      <c r="VQI75" s="131"/>
      <c r="VQJ75" s="131"/>
      <c r="VQK75" s="131"/>
      <c r="VQL75" s="131"/>
      <c r="VQM75" s="131"/>
      <c r="VQN75" s="131"/>
      <c r="VQO75" s="131"/>
      <c r="VQP75" s="131"/>
      <c r="VQQ75" s="131"/>
      <c r="VQR75" s="131"/>
      <c r="VQS75" s="131"/>
      <c r="VQT75" s="131"/>
      <c r="VQU75" s="131"/>
      <c r="VQV75" s="131"/>
      <c r="VQW75" s="131"/>
      <c r="VQX75" s="131"/>
      <c r="VQY75" s="131"/>
      <c r="VQZ75" s="131"/>
      <c r="VRA75" s="131"/>
      <c r="VRB75" s="131"/>
      <c r="VRC75" s="131"/>
      <c r="VRD75" s="131"/>
      <c r="VRE75" s="131"/>
      <c r="VRF75" s="131"/>
      <c r="VRG75" s="131"/>
      <c r="VRH75" s="131"/>
      <c r="VRI75" s="131"/>
      <c r="VRJ75" s="131"/>
      <c r="VRK75" s="131"/>
      <c r="VRL75" s="131"/>
      <c r="VRM75" s="131"/>
      <c r="VRN75" s="131"/>
      <c r="VRO75" s="131"/>
      <c r="VRP75" s="131"/>
      <c r="VRQ75" s="131"/>
      <c r="VRR75" s="131"/>
      <c r="VRS75" s="131"/>
      <c r="VRT75" s="131"/>
      <c r="VRU75" s="131"/>
      <c r="VRV75" s="131"/>
      <c r="VRW75" s="131"/>
      <c r="VRX75" s="131"/>
      <c r="VRY75" s="131"/>
      <c r="VRZ75" s="131"/>
      <c r="VSA75" s="131"/>
      <c r="VSB75" s="131"/>
      <c r="VSC75" s="131"/>
      <c r="VSD75" s="131"/>
      <c r="VSE75" s="131"/>
      <c r="VSF75" s="131"/>
      <c r="VSG75" s="131"/>
      <c r="VSH75" s="131"/>
      <c r="VSI75" s="131"/>
      <c r="VSJ75" s="131"/>
      <c r="VSK75" s="131"/>
      <c r="VSL75" s="131"/>
      <c r="VSM75" s="131"/>
      <c r="VSN75" s="131"/>
      <c r="VSO75" s="131"/>
      <c r="VSP75" s="131"/>
      <c r="VSQ75" s="131"/>
      <c r="VSR75" s="131"/>
      <c r="VSS75" s="131"/>
      <c r="VST75" s="131"/>
      <c r="VSU75" s="131"/>
      <c r="VSV75" s="131"/>
      <c r="VSW75" s="131"/>
      <c r="VSX75" s="131"/>
      <c r="VSY75" s="131"/>
      <c r="VSZ75" s="131"/>
      <c r="VTA75" s="131"/>
      <c r="VTB75" s="131"/>
      <c r="VTC75" s="131"/>
      <c r="VTD75" s="131"/>
      <c r="VTE75" s="131"/>
      <c r="VTF75" s="131"/>
      <c r="VTG75" s="131"/>
      <c r="VTH75" s="131"/>
      <c r="VTI75" s="131"/>
      <c r="VTJ75" s="131"/>
      <c r="VTK75" s="131"/>
      <c r="VTL75" s="131"/>
      <c r="VTM75" s="131"/>
      <c r="VTN75" s="131"/>
      <c r="VTO75" s="131"/>
      <c r="VTP75" s="131"/>
      <c r="VTQ75" s="131"/>
      <c r="VTR75" s="131"/>
      <c r="VTS75" s="131"/>
      <c r="VTT75" s="131"/>
      <c r="VTU75" s="131"/>
      <c r="VTV75" s="131"/>
      <c r="VTW75" s="131"/>
      <c r="VTX75" s="131"/>
      <c r="VTY75" s="131"/>
      <c r="VTZ75" s="131"/>
      <c r="VUA75" s="131"/>
      <c r="VUB75" s="131"/>
      <c r="VUC75" s="131"/>
      <c r="VUD75" s="131"/>
      <c r="VUE75" s="131"/>
      <c r="VUF75" s="131"/>
      <c r="VUG75" s="131"/>
      <c r="VUH75" s="131"/>
      <c r="VUI75" s="131"/>
      <c r="VUJ75" s="131"/>
      <c r="VUK75" s="131"/>
      <c r="VUL75" s="131"/>
      <c r="VUM75" s="131"/>
      <c r="VUN75" s="131"/>
      <c r="VUO75" s="131"/>
      <c r="VUP75" s="131"/>
      <c r="VUQ75" s="131"/>
      <c r="VUR75" s="131"/>
      <c r="VUS75" s="131"/>
      <c r="VUT75" s="131"/>
      <c r="VUU75" s="131"/>
      <c r="VUV75" s="131"/>
      <c r="VUW75" s="131"/>
      <c r="VUX75" s="131"/>
      <c r="VUY75" s="131"/>
      <c r="VUZ75" s="131"/>
      <c r="VVA75" s="131"/>
      <c r="VVB75" s="131"/>
      <c r="VVC75" s="131"/>
      <c r="VVD75" s="131"/>
      <c r="VVE75" s="131"/>
      <c r="VVF75" s="131"/>
      <c r="VVG75" s="131"/>
      <c r="VVH75" s="131"/>
      <c r="VVI75" s="131"/>
      <c r="VVJ75" s="131"/>
      <c r="VVK75" s="131"/>
      <c r="VVL75" s="131"/>
      <c r="VVM75" s="131"/>
      <c r="VVN75" s="131"/>
      <c r="VVO75" s="131"/>
      <c r="VVP75" s="131"/>
      <c r="VVQ75" s="131"/>
      <c r="VVR75" s="131"/>
      <c r="VVS75" s="131"/>
      <c r="VVT75" s="131"/>
      <c r="VVU75" s="131"/>
      <c r="VVV75" s="131"/>
      <c r="VVW75" s="131"/>
      <c r="VVX75" s="131"/>
      <c r="VVY75" s="131"/>
      <c r="VVZ75" s="131"/>
      <c r="VWA75" s="131"/>
      <c r="VWB75" s="131"/>
      <c r="VWC75" s="131"/>
      <c r="VWD75" s="131"/>
      <c r="VWE75" s="131"/>
      <c r="VWF75" s="131"/>
      <c r="VWG75" s="131"/>
      <c r="VWH75" s="131"/>
      <c r="VWI75" s="131"/>
      <c r="VWJ75" s="131"/>
      <c r="VWK75" s="131"/>
      <c r="VWL75" s="131"/>
      <c r="VWM75" s="131"/>
      <c r="VWN75" s="131"/>
      <c r="VWO75" s="131"/>
      <c r="VWP75" s="131"/>
      <c r="VWQ75" s="131"/>
      <c r="VWR75" s="131"/>
      <c r="VWS75" s="131"/>
      <c r="VWT75" s="131"/>
      <c r="VWU75" s="131"/>
      <c r="VWV75" s="131"/>
      <c r="VWW75" s="131"/>
      <c r="VWX75" s="131"/>
      <c r="VWY75" s="131"/>
      <c r="VWZ75" s="131"/>
      <c r="VXA75" s="131"/>
      <c r="VXB75" s="131"/>
      <c r="VXC75" s="131"/>
      <c r="VXD75" s="131"/>
      <c r="VXE75" s="131"/>
      <c r="VXF75" s="131"/>
      <c r="VXG75" s="131"/>
      <c r="VXH75" s="131"/>
      <c r="VXI75" s="131"/>
      <c r="VXJ75" s="131"/>
      <c r="VXK75" s="131"/>
      <c r="VXL75" s="131"/>
      <c r="VXM75" s="131"/>
      <c r="VXN75" s="131"/>
      <c r="VXO75" s="131"/>
      <c r="VXP75" s="131"/>
      <c r="VXQ75" s="131"/>
      <c r="VXR75" s="131"/>
      <c r="VXS75" s="131"/>
      <c r="VXT75" s="131"/>
      <c r="VXU75" s="131"/>
      <c r="VXV75" s="131"/>
      <c r="VXW75" s="131"/>
      <c r="VXX75" s="131"/>
      <c r="VXY75" s="131"/>
      <c r="VXZ75" s="131"/>
      <c r="VYA75" s="131"/>
      <c r="VYB75" s="131"/>
      <c r="VYC75" s="131"/>
      <c r="VYD75" s="131"/>
      <c r="VYE75" s="131"/>
      <c r="VYF75" s="131"/>
      <c r="VYG75" s="131"/>
      <c r="VYH75" s="131"/>
      <c r="VYI75" s="131"/>
      <c r="VYJ75" s="131"/>
      <c r="VYK75" s="131"/>
      <c r="VYL75" s="131"/>
      <c r="VYM75" s="131"/>
      <c r="VYN75" s="131"/>
      <c r="VYO75" s="131"/>
      <c r="VYP75" s="131"/>
      <c r="VYQ75" s="131"/>
      <c r="VYR75" s="131"/>
      <c r="VYS75" s="131"/>
      <c r="VYT75" s="131"/>
      <c r="VYU75" s="131"/>
      <c r="VYV75" s="131"/>
      <c r="VYW75" s="131"/>
      <c r="VYX75" s="131"/>
      <c r="VYY75" s="131"/>
      <c r="VYZ75" s="131"/>
      <c r="VZA75" s="131"/>
      <c r="VZB75" s="131"/>
      <c r="VZC75" s="131"/>
      <c r="VZD75" s="131"/>
      <c r="VZE75" s="131"/>
      <c r="VZF75" s="131"/>
      <c r="VZG75" s="131"/>
      <c r="VZH75" s="131"/>
      <c r="VZI75" s="131"/>
      <c r="VZJ75" s="131"/>
      <c r="VZK75" s="131"/>
      <c r="VZL75" s="131"/>
      <c r="VZM75" s="131"/>
      <c r="VZN75" s="131"/>
      <c r="VZO75" s="131"/>
      <c r="VZP75" s="131"/>
      <c r="VZQ75" s="131"/>
      <c r="VZR75" s="131"/>
      <c r="VZS75" s="131"/>
      <c r="VZT75" s="131"/>
      <c r="VZU75" s="131"/>
      <c r="VZV75" s="131"/>
      <c r="VZW75" s="131"/>
      <c r="VZX75" s="131"/>
      <c r="VZY75" s="131"/>
      <c r="VZZ75" s="131"/>
      <c r="WAA75" s="131"/>
      <c r="WAB75" s="131"/>
      <c r="WAC75" s="131"/>
      <c r="WAD75" s="131"/>
      <c r="WAE75" s="131"/>
      <c r="WAF75" s="131"/>
      <c r="WAG75" s="131"/>
      <c r="WAH75" s="131"/>
      <c r="WAI75" s="131"/>
      <c r="WAJ75" s="131"/>
      <c r="WAK75" s="131"/>
      <c r="WAL75" s="131"/>
      <c r="WAM75" s="131"/>
      <c r="WAN75" s="131"/>
      <c r="WAO75" s="131"/>
      <c r="WAP75" s="131"/>
      <c r="WAQ75" s="131"/>
      <c r="WAR75" s="131"/>
      <c r="WAS75" s="131"/>
      <c r="WAT75" s="131"/>
      <c r="WAU75" s="131"/>
      <c r="WAV75" s="131"/>
      <c r="WAW75" s="131"/>
      <c r="WAX75" s="131"/>
      <c r="WAY75" s="131"/>
      <c r="WAZ75" s="131"/>
      <c r="WBA75" s="131"/>
      <c r="WBB75" s="131"/>
      <c r="WBC75" s="131"/>
      <c r="WBD75" s="131"/>
      <c r="WBE75" s="131"/>
      <c r="WBF75" s="131"/>
      <c r="WBG75" s="131"/>
      <c r="WBH75" s="131"/>
      <c r="WBI75" s="131"/>
      <c r="WBJ75" s="131"/>
      <c r="WBK75" s="131"/>
      <c r="WBL75" s="131"/>
      <c r="WBM75" s="131"/>
      <c r="WBN75" s="131"/>
      <c r="WBO75" s="131"/>
      <c r="WBP75" s="131"/>
      <c r="WBQ75" s="131"/>
      <c r="WBR75" s="131"/>
      <c r="WBS75" s="131"/>
      <c r="WBT75" s="131"/>
      <c r="WBU75" s="131"/>
      <c r="WBV75" s="131"/>
      <c r="WBW75" s="131"/>
      <c r="WBX75" s="131"/>
      <c r="WBY75" s="131"/>
      <c r="WBZ75" s="131"/>
      <c r="WCA75" s="131"/>
      <c r="WCB75" s="131"/>
      <c r="WCC75" s="131"/>
      <c r="WCD75" s="131"/>
      <c r="WCE75" s="131"/>
      <c r="WCF75" s="131"/>
      <c r="WCG75" s="131"/>
      <c r="WCH75" s="131"/>
      <c r="WCI75" s="131"/>
      <c r="WCJ75" s="131"/>
      <c r="WCK75" s="131"/>
      <c r="WCL75" s="131"/>
      <c r="WCM75" s="131"/>
      <c r="WCN75" s="131"/>
      <c r="WCO75" s="131"/>
      <c r="WCP75" s="131"/>
      <c r="WCQ75" s="131"/>
      <c r="WCR75" s="131"/>
      <c r="WCS75" s="131"/>
      <c r="WCT75" s="131"/>
      <c r="WCU75" s="131"/>
      <c r="WCV75" s="131"/>
      <c r="WCW75" s="131"/>
      <c r="WCX75" s="131"/>
      <c r="WCY75" s="131"/>
      <c r="WCZ75" s="131"/>
      <c r="WDA75" s="131"/>
      <c r="WDB75" s="131"/>
      <c r="WDC75" s="131"/>
      <c r="WDD75" s="131"/>
      <c r="WDE75" s="131"/>
      <c r="WDF75" s="131"/>
      <c r="WDG75" s="131"/>
      <c r="WDH75" s="131"/>
      <c r="WDI75" s="131"/>
      <c r="WDJ75" s="131"/>
      <c r="WDK75" s="131"/>
      <c r="WDL75" s="131"/>
      <c r="WDM75" s="131"/>
      <c r="WDN75" s="131"/>
      <c r="WDO75" s="131"/>
      <c r="WDP75" s="131"/>
      <c r="WDQ75" s="131"/>
      <c r="WDR75" s="131"/>
      <c r="WDS75" s="131"/>
      <c r="WDT75" s="131"/>
      <c r="WDU75" s="131"/>
      <c r="WDV75" s="131"/>
      <c r="WDW75" s="131"/>
      <c r="WDX75" s="131"/>
      <c r="WDY75" s="131"/>
      <c r="WDZ75" s="131"/>
      <c r="WEA75" s="131"/>
      <c r="WEB75" s="131"/>
      <c r="WEC75" s="131"/>
      <c r="WED75" s="131"/>
      <c r="WEE75" s="131"/>
      <c r="WEF75" s="131"/>
      <c r="WEG75" s="131"/>
      <c r="WEH75" s="131"/>
      <c r="WEI75" s="131"/>
      <c r="WEJ75" s="131"/>
      <c r="WEK75" s="131"/>
      <c r="WEL75" s="131"/>
      <c r="WEM75" s="131"/>
      <c r="WEN75" s="131"/>
      <c r="WEO75" s="131"/>
      <c r="WEP75" s="131"/>
      <c r="WEQ75" s="131"/>
      <c r="WER75" s="131"/>
      <c r="WES75" s="131"/>
      <c r="WET75" s="131"/>
      <c r="WEU75" s="131"/>
      <c r="WEV75" s="131"/>
      <c r="WEW75" s="131"/>
      <c r="WEX75" s="131"/>
      <c r="WEY75" s="131"/>
      <c r="WEZ75" s="131"/>
      <c r="WFA75" s="131"/>
      <c r="WFB75" s="131"/>
      <c r="WFC75" s="131"/>
      <c r="WFD75" s="131"/>
      <c r="WFE75" s="131"/>
      <c r="WFF75" s="131"/>
      <c r="WFG75" s="131"/>
      <c r="WFH75" s="131"/>
      <c r="WFI75" s="131"/>
      <c r="WFJ75" s="131"/>
      <c r="WFK75" s="131"/>
      <c r="WFL75" s="131"/>
      <c r="WFM75" s="131"/>
      <c r="WFN75" s="131"/>
      <c r="WFO75" s="131"/>
      <c r="WFP75" s="131"/>
      <c r="WFQ75" s="131"/>
      <c r="WFR75" s="131"/>
      <c r="WFS75" s="131"/>
      <c r="WFT75" s="131"/>
      <c r="WFU75" s="131"/>
      <c r="WFV75" s="131"/>
      <c r="WFW75" s="131"/>
      <c r="WFX75" s="131"/>
      <c r="WFY75" s="131"/>
      <c r="WFZ75" s="131"/>
      <c r="WGA75" s="131"/>
      <c r="WGB75" s="131"/>
      <c r="WGC75" s="131"/>
      <c r="WGD75" s="131"/>
      <c r="WGE75" s="131"/>
      <c r="WGF75" s="131"/>
      <c r="WGG75" s="131"/>
      <c r="WGH75" s="131"/>
      <c r="WGI75" s="131"/>
      <c r="WGJ75" s="131"/>
      <c r="WGK75" s="131"/>
      <c r="WGL75" s="131"/>
      <c r="WGM75" s="131"/>
      <c r="WGN75" s="131"/>
      <c r="WGO75" s="131"/>
      <c r="WGP75" s="131"/>
      <c r="WGQ75" s="131"/>
      <c r="WGR75" s="131"/>
      <c r="WGS75" s="131"/>
      <c r="WGT75" s="131"/>
      <c r="WGU75" s="131"/>
      <c r="WGV75" s="131"/>
      <c r="WGW75" s="131"/>
      <c r="WGX75" s="131"/>
      <c r="WGY75" s="131"/>
      <c r="WGZ75" s="131"/>
      <c r="WHA75" s="131"/>
      <c r="WHB75" s="131"/>
      <c r="WHC75" s="131"/>
      <c r="WHD75" s="131"/>
      <c r="WHE75" s="131"/>
      <c r="WHF75" s="131"/>
      <c r="WHG75" s="131"/>
      <c r="WHH75" s="131"/>
      <c r="WHI75" s="131"/>
      <c r="WHJ75" s="131"/>
      <c r="WHK75" s="131"/>
      <c r="WHL75" s="131"/>
      <c r="WHM75" s="131"/>
      <c r="WHN75" s="131"/>
      <c r="WHO75" s="131"/>
      <c r="WHP75" s="131"/>
      <c r="WHQ75" s="131"/>
      <c r="WHR75" s="131"/>
      <c r="WHS75" s="131"/>
      <c r="WHT75" s="131"/>
      <c r="WHU75" s="131"/>
      <c r="WHV75" s="131"/>
      <c r="WHW75" s="131"/>
      <c r="WHX75" s="131"/>
      <c r="WHY75" s="131"/>
      <c r="WHZ75" s="131"/>
      <c r="WIA75" s="131"/>
      <c r="WIB75" s="131"/>
      <c r="WIC75" s="131"/>
      <c r="WID75" s="131"/>
      <c r="WIE75" s="131"/>
      <c r="WIF75" s="131"/>
      <c r="WIG75" s="131"/>
      <c r="WIH75" s="131"/>
      <c r="WII75" s="131"/>
      <c r="WIJ75" s="131"/>
      <c r="WIK75" s="131"/>
      <c r="WIL75" s="131"/>
      <c r="WIM75" s="131"/>
      <c r="WIN75" s="131"/>
      <c r="WIO75" s="131"/>
      <c r="WIP75" s="131"/>
      <c r="WIQ75" s="131"/>
      <c r="WIR75" s="131"/>
      <c r="WIS75" s="131"/>
      <c r="WIT75" s="131"/>
      <c r="WIU75" s="131"/>
      <c r="WIV75" s="131"/>
      <c r="WIW75" s="131"/>
      <c r="WIX75" s="131"/>
      <c r="WIY75" s="131"/>
      <c r="WIZ75" s="131"/>
      <c r="WJA75" s="131"/>
      <c r="WJB75" s="131"/>
      <c r="WJC75" s="131"/>
      <c r="WJD75" s="131"/>
      <c r="WJE75" s="131"/>
      <c r="WJF75" s="131"/>
      <c r="WJG75" s="131"/>
      <c r="WJH75" s="131"/>
      <c r="WJI75" s="131"/>
      <c r="WJJ75" s="131"/>
      <c r="WJK75" s="131"/>
      <c r="WJL75" s="131"/>
      <c r="WJM75" s="131"/>
      <c r="WJN75" s="131"/>
      <c r="WJO75" s="131"/>
      <c r="WJP75" s="131"/>
      <c r="WJQ75" s="131"/>
      <c r="WJR75" s="131"/>
      <c r="WJS75" s="131"/>
      <c r="WJT75" s="131"/>
      <c r="WJU75" s="131"/>
      <c r="WJV75" s="131"/>
      <c r="WJW75" s="131"/>
      <c r="WJX75" s="131"/>
      <c r="WJY75" s="131"/>
      <c r="WJZ75" s="131"/>
      <c r="WKA75" s="131"/>
      <c r="WKB75" s="131"/>
      <c r="WKC75" s="131"/>
      <c r="WKD75" s="131"/>
      <c r="WKE75" s="131"/>
      <c r="WKF75" s="131"/>
      <c r="WKG75" s="131"/>
      <c r="WKH75" s="131"/>
      <c r="WKI75" s="131"/>
      <c r="WKJ75" s="131"/>
      <c r="WKK75" s="131"/>
      <c r="WKL75" s="131"/>
      <c r="WKM75" s="131"/>
      <c r="WKN75" s="131"/>
      <c r="WKO75" s="131"/>
      <c r="WKP75" s="131"/>
      <c r="WKQ75" s="131"/>
      <c r="WKR75" s="131"/>
      <c r="WKS75" s="131"/>
      <c r="WKT75" s="131"/>
      <c r="WKU75" s="131"/>
      <c r="WKV75" s="131"/>
      <c r="WKW75" s="131"/>
      <c r="WKX75" s="131"/>
      <c r="WKY75" s="131"/>
      <c r="WKZ75" s="131"/>
      <c r="WLA75" s="131"/>
      <c r="WLB75" s="131"/>
      <c r="WLC75" s="131"/>
      <c r="WLD75" s="131"/>
      <c r="WLE75" s="131"/>
      <c r="WLF75" s="131"/>
      <c r="WLG75" s="131"/>
      <c r="WLH75" s="131"/>
      <c r="WLI75" s="131"/>
      <c r="WLJ75" s="131"/>
      <c r="WLK75" s="131"/>
      <c r="WLL75" s="131"/>
      <c r="WLM75" s="131"/>
      <c r="WLN75" s="131"/>
      <c r="WLO75" s="131"/>
      <c r="WLP75" s="131"/>
      <c r="WLQ75" s="131"/>
      <c r="WLR75" s="131"/>
      <c r="WLS75" s="131"/>
      <c r="WLT75" s="131"/>
      <c r="WLU75" s="131"/>
      <c r="WLV75" s="131"/>
      <c r="WLW75" s="131"/>
      <c r="WLX75" s="131"/>
      <c r="WLY75" s="131"/>
      <c r="WLZ75" s="131"/>
      <c r="WMA75" s="131"/>
      <c r="WMB75" s="131"/>
      <c r="WMC75" s="131"/>
      <c r="WMD75" s="131"/>
      <c r="WME75" s="131"/>
      <c r="WMF75" s="131"/>
      <c r="WMG75" s="131"/>
      <c r="WMH75" s="131"/>
      <c r="WMI75" s="131"/>
      <c r="WMJ75" s="131"/>
      <c r="WMK75" s="131"/>
      <c r="WML75" s="131"/>
      <c r="WMM75" s="131"/>
      <c r="WMN75" s="131"/>
      <c r="WMO75" s="131"/>
      <c r="WMP75" s="131"/>
      <c r="WMQ75" s="131"/>
      <c r="WMR75" s="131"/>
      <c r="WMS75" s="131"/>
      <c r="WMT75" s="131"/>
      <c r="WMU75" s="131"/>
      <c r="WMV75" s="131"/>
      <c r="WMW75" s="131"/>
      <c r="WMX75" s="131"/>
      <c r="WMY75" s="131"/>
      <c r="WMZ75" s="131"/>
      <c r="WNA75" s="131"/>
      <c r="WNB75" s="131"/>
      <c r="WNC75" s="131"/>
      <c r="WND75" s="131"/>
      <c r="WNE75" s="131"/>
      <c r="WNF75" s="131"/>
      <c r="WNG75" s="131"/>
      <c r="WNH75" s="131"/>
      <c r="WNI75" s="131"/>
      <c r="WNJ75" s="131"/>
      <c r="WNK75" s="131"/>
      <c r="WNL75" s="131"/>
      <c r="WNM75" s="131"/>
      <c r="WNN75" s="131"/>
      <c r="WNO75" s="131"/>
      <c r="WNP75" s="131"/>
      <c r="WNQ75" s="131"/>
      <c r="WNR75" s="131"/>
      <c r="WNS75" s="131"/>
      <c r="WNT75" s="131"/>
      <c r="WNU75" s="131"/>
      <c r="WNV75" s="131"/>
      <c r="WNW75" s="131"/>
      <c r="WNX75" s="131"/>
      <c r="WNY75" s="131"/>
      <c r="WNZ75" s="131"/>
      <c r="WOA75" s="131"/>
      <c r="WOB75" s="131"/>
      <c r="WOC75" s="131"/>
      <c r="WOD75" s="131"/>
      <c r="WOE75" s="131"/>
      <c r="WOF75" s="131"/>
      <c r="WOG75" s="131"/>
      <c r="WOH75" s="131"/>
      <c r="WOI75" s="131"/>
      <c r="WOJ75" s="131"/>
      <c r="WOK75" s="131"/>
      <c r="WOL75" s="131"/>
      <c r="WOM75" s="131"/>
      <c r="WON75" s="131"/>
      <c r="WOO75" s="131"/>
      <c r="WOP75" s="131"/>
      <c r="WOQ75" s="131"/>
      <c r="WOR75" s="131"/>
      <c r="WOS75" s="131"/>
      <c r="WOT75" s="131"/>
      <c r="WOU75" s="131"/>
      <c r="WOV75" s="131"/>
      <c r="WOW75" s="131"/>
      <c r="WOX75" s="131"/>
      <c r="WOY75" s="131"/>
      <c r="WOZ75" s="131"/>
      <c r="WPA75" s="131"/>
      <c r="WPB75" s="131"/>
      <c r="WPC75" s="131"/>
      <c r="WPD75" s="131"/>
      <c r="WPE75" s="131"/>
      <c r="WPF75" s="131"/>
      <c r="WPG75" s="131"/>
      <c r="WPH75" s="131"/>
      <c r="WPI75" s="131"/>
      <c r="WPJ75" s="131"/>
      <c r="WPK75" s="131"/>
      <c r="WPL75" s="131"/>
      <c r="WPM75" s="131"/>
      <c r="WPN75" s="131"/>
      <c r="WPO75" s="131"/>
      <c r="WPP75" s="131"/>
      <c r="WPQ75" s="131"/>
      <c r="WPR75" s="131"/>
      <c r="WPS75" s="131"/>
      <c r="WPT75" s="131"/>
      <c r="WPU75" s="131"/>
      <c r="WPV75" s="131"/>
      <c r="WPW75" s="131"/>
      <c r="WPX75" s="131"/>
      <c r="WPY75" s="131"/>
      <c r="WPZ75" s="131"/>
      <c r="WQA75" s="131"/>
      <c r="WQB75" s="131"/>
      <c r="WQC75" s="131"/>
      <c r="WQD75" s="131"/>
      <c r="WQE75" s="131"/>
      <c r="WQF75" s="131"/>
      <c r="WQG75" s="131"/>
      <c r="WQH75" s="131"/>
      <c r="WQI75" s="131"/>
      <c r="WQJ75" s="131"/>
      <c r="WQK75" s="131"/>
      <c r="WQL75" s="131"/>
      <c r="WQM75" s="131"/>
      <c r="WQN75" s="131"/>
      <c r="WQO75" s="131"/>
      <c r="WQP75" s="131"/>
      <c r="WQQ75" s="131"/>
      <c r="WQR75" s="131"/>
      <c r="WQS75" s="131"/>
      <c r="WQT75" s="131"/>
      <c r="WQU75" s="131"/>
      <c r="WQV75" s="131"/>
      <c r="WQW75" s="131"/>
      <c r="WQX75" s="131"/>
      <c r="WQY75" s="131"/>
      <c r="WQZ75" s="131"/>
      <c r="WRA75" s="131"/>
      <c r="WRB75" s="131"/>
      <c r="WRC75" s="131"/>
      <c r="WRD75" s="131"/>
      <c r="WRE75" s="131"/>
      <c r="WRF75" s="131"/>
      <c r="WRG75" s="131"/>
      <c r="WRH75" s="131"/>
      <c r="WRI75" s="131"/>
      <c r="WRJ75" s="131"/>
      <c r="WRK75" s="131"/>
      <c r="WRL75" s="131"/>
      <c r="WRM75" s="131"/>
      <c r="WRN75" s="131"/>
      <c r="WRO75" s="131"/>
      <c r="WRP75" s="131"/>
      <c r="WRQ75" s="131"/>
      <c r="WRR75" s="131"/>
      <c r="WRS75" s="131"/>
      <c r="WRT75" s="131"/>
      <c r="WRU75" s="131"/>
      <c r="WRV75" s="131"/>
      <c r="WRW75" s="131"/>
      <c r="WRX75" s="131"/>
      <c r="WRY75" s="131"/>
      <c r="WRZ75" s="131"/>
      <c r="WSA75" s="131"/>
      <c r="WSB75" s="131"/>
      <c r="WSC75" s="131"/>
      <c r="WSD75" s="131"/>
      <c r="WSE75" s="131"/>
      <c r="WSF75" s="131"/>
      <c r="WSG75" s="131"/>
      <c r="WSH75" s="131"/>
      <c r="WSI75" s="131"/>
      <c r="WSJ75" s="131"/>
      <c r="WSK75" s="131"/>
      <c r="WSL75" s="131"/>
      <c r="WSM75" s="131"/>
      <c r="WSN75" s="131"/>
      <c r="WSO75" s="131"/>
      <c r="WSP75" s="131"/>
      <c r="WSQ75" s="131"/>
      <c r="WSR75" s="131"/>
      <c r="WSS75" s="131"/>
      <c r="WST75" s="131"/>
      <c r="WSU75" s="131"/>
      <c r="WSV75" s="131"/>
      <c r="WSW75" s="131"/>
      <c r="WSX75" s="131"/>
      <c r="WSY75" s="131"/>
      <c r="WSZ75" s="131"/>
      <c r="WTA75" s="131"/>
      <c r="WTB75" s="131"/>
      <c r="WTC75" s="131"/>
      <c r="WTD75" s="131"/>
      <c r="WTE75" s="131"/>
      <c r="WTF75" s="131"/>
      <c r="WTG75" s="131"/>
      <c r="WTH75" s="131"/>
      <c r="WTI75" s="131"/>
      <c r="WTJ75" s="131"/>
      <c r="WTK75" s="131"/>
      <c r="WTL75" s="131"/>
      <c r="WTM75" s="131"/>
      <c r="WTN75" s="131"/>
      <c r="WTO75" s="131"/>
      <c r="WTP75" s="131"/>
      <c r="WTQ75" s="131"/>
      <c r="WTR75" s="131"/>
      <c r="WTS75" s="131"/>
      <c r="WTT75" s="131"/>
      <c r="WTU75" s="131"/>
      <c r="WTV75" s="131"/>
      <c r="WTW75" s="131"/>
      <c r="WTX75" s="131"/>
      <c r="WTY75" s="131"/>
      <c r="WTZ75" s="131"/>
      <c r="WUA75" s="131"/>
      <c r="WUB75" s="131"/>
      <c r="WUC75" s="131"/>
      <c r="WUD75" s="131"/>
      <c r="WUE75" s="131"/>
      <c r="WUF75" s="131"/>
      <c r="WUG75" s="131"/>
      <c r="WUH75" s="131"/>
      <c r="WUI75" s="131"/>
      <c r="WUJ75" s="131"/>
      <c r="WUK75" s="131"/>
      <c r="WUL75" s="131"/>
      <c r="WUM75" s="131"/>
      <c r="WUN75" s="131"/>
      <c r="WUO75" s="131"/>
      <c r="WUP75" s="131"/>
      <c r="WUQ75" s="131"/>
      <c r="WUR75" s="131"/>
      <c r="WUS75" s="131"/>
      <c r="WUT75" s="131"/>
      <c r="WUU75" s="131"/>
      <c r="WUV75" s="131"/>
      <c r="WUW75" s="131"/>
      <c r="WUX75" s="131"/>
      <c r="WUY75" s="131"/>
      <c r="WUZ75" s="131"/>
      <c r="WVA75" s="131"/>
      <c r="WVB75" s="131"/>
      <c r="WVC75" s="131"/>
      <c r="WVD75" s="131"/>
      <c r="WVE75" s="131"/>
      <c r="WVF75" s="131"/>
      <c r="WVG75" s="131"/>
      <c r="WVH75" s="131"/>
      <c r="WVI75" s="131"/>
      <c r="WVJ75" s="131"/>
      <c r="WVK75" s="131"/>
      <c r="WVL75" s="131"/>
      <c r="WVM75" s="131"/>
      <c r="WVN75" s="131"/>
      <c r="WVO75" s="131"/>
      <c r="WVP75" s="131"/>
      <c r="WVQ75" s="131"/>
      <c r="WVR75" s="131"/>
      <c r="WVS75" s="131"/>
      <c r="WVT75" s="131"/>
      <c r="WVU75" s="131"/>
      <c r="WVV75" s="131"/>
      <c r="WVW75" s="131"/>
      <c r="WVX75" s="131"/>
      <c r="WVY75" s="131"/>
      <c r="WVZ75" s="131"/>
      <c r="WWA75" s="131"/>
      <c r="WWB75" s="131"/>
      <c r="WWC75" s="131"/>
      <c r="WWD75" s="131"/>
      <c r="WWE75" s="131"/>
      <c r="WWF75" s="131"/>
      <c r="WWG75" s="131"/>
      <c r="WWH75" s="131"/>
      <c r="WWI75" s="131"/>
      <c r="WWJ75" s="131"/>
      <c r="WWK75" s="131"/>
      <c r="WWL75" s="131"/>
      <c r="WWM75" s="131"/>
      <c r="WWN75" s="131"/>
      <c r="WWO75" s="131"/>
      <c r="WWP75" s="131"/>
      <c r="WWQ75" s="131"/>
      <c r="WWR75" s="131"/>
      <c r="WWS75" s="131"/>
      <c r="WWT75" s="131"/>
      <c r="WWU75" s="131"/>
      <c r="WWV75" s="131"/>
      <c r="WWW75" s="131"/>
      <c r="WWX75" s="131"/>
      <c r="WWY75" s="131"/>
      <c r="WWZ75" s="131"/>
      <c r="WXA75" s="131"/>
      <c r="WXB75" s="131"/>
      <c r="WXC75" s="131"/>
      <c r="WXD75" s="131"/>
      <c r="WXE75" s="131"/>
      <c r="WXF75" s="131"/>
      <c r="WXG75" s="131"/>
      <c r="WXH75" s="131"/>
      <c r="WXI75" s="131"/>
      <c r="WXJ75" s="131"/>
      <c r="WXK75" s="131"/>
      <c r="WXL75" s="131"/>
      <c r="WXM75" s="131"/>
      <c r="WXN75" s="131"/>
      <c r="WXO75" s="131"/>
      <c r="WXP75" s="131"/>
      <c r="WXQ75" s="131"/>
      <c r="WXR75" s="131"/>
      <c r="WXS75" s="131"/>
      <c r="WXT75" s="131"/>
      <c r="WXU75" s="131"/>
      <c r="WXV75" s="131"/>
      <c r="WXW75" s="131"/>
      <c r="WXX75" s="131"/>
      <c r="WXY75" s="131"/>
      <c r="WXZ75" s="131"/>
      <c r="WYA75" s="131"/>
      <c r="WYB75" s="131"/>
      <c r="WYC75" s="131"/>
      <c r="WYD75" s="131"/>
      <c r="WYE75" s="131"/>
      <c r="WYF75" s="131"/>
      <c r="WYG75" s="131"/>
      <c r="WYH75" s="131"/>
      <c r="WYI75" s="131"/>
      <c r="WYJ75" s="131"/>
      <c r="WYK75" s="131"/>
      <c r="WYL75" s="131"/>
      <c r="WYM75" s="131"/>
      <c r="WYN75" s="131"/>
      <c r="WYO75" s="131"/>
      <c r="WYP75" s="131"/>
      <c r="WYQ75" s="131"/>
      <c r="WYR75" s="131"/>
      <c r="WYS75" s="131"/>
      <c r="WYT75" s="131"/>
      <c r="WYU75" s="131"/>
      <c r="WYV75" s="131"/>
      <c r="WYW75" s="131"/>
      <c r="WYX75" s="131"/>
      <c r="WYY75" s="131"/>
      <c r="WYZ75" s="131"/>
      <c r="WZA75" s="131"/>
      <c r="WZB75" s="131"/>
      <c r="WZC75" s="131"/>
      <c r="WZD75" s="131"/>
      <c r="WZE75" s="131"/>
      <c r="WZF75" s="131"/>
      <c r="WZG75" s="131"/>
      <c r="WZH75" s="131"/>
      <c r="WZI75" s="131"/>
      <c r="WZJ75" s="131"/>
      <c r="WZK75" s="131"/>
      <c r="WZL75" s="131"/>
      <c r="WZM75" s="131"/>
      <c r="WZN75" s="131"/>
      <c r="WZO75" s="131"/>
      <c r="WZP75" s="131"/>
      <c r="WZQ75" s="131"/>
      <c r="WZR75" s="131"/>
      <c r="WZS75" s="131"/>
      <c r="WZT75" s="131"/>
      <c r="WZU75" s="131"/>
      <c r="WZV75" s="131"/>
      <c r="WZW75" s="131"/>
      <c r="WZX75" s="131"/>
      <c r="WZY75" s="131"/>
      <c r="WZZ75" s="131"/>
      <c r="XAA75" s="131"/>
      <c r="XAB75" s="131"/>
      <c r="XAC75" s="131"/>
      <c r="XAD75" s="131"/>
      <c r="XAE75" s="131"/>
      <c r="XAF75" s="131"/>
      <c r="XAG75" s="131"/>
      <c r="XAH75" s="131"/>
      <c r="XAI75" s="131"/>
      <c r="XAJ75" s="131"/>
      <c r="XAK75" s="131"/>
      <c r="XAL75" s="131"/>
      <c r="XAM75" s="131"/>
      <c r="XAN75" s="131"/>
      <c r="XAO75" s="131"/>
      <c r="XAP75" s="131"/>
      <c r="XAQ75" s="131"/>
      <c r="XAR75" s="131"/>
      <c r="XAS75" s="131"/>
      <c r="XAT75" s="131"/>
      <c r="XAU75" s="131"/>
      <c r="XAV75" s="131"/>
      <c r="XAW75" s="131"/>
      <c r="XAX75" s="131"/>
      <c r="XAY75" s="131"/>
      <c r="XAZ75" s="131"/>
      <c r="XBA75" s="131"/>
      <c r="XBB75" s="131"/>
      <c r="XBC75" s="131"/>
      <c r="XBD75" s="131"/>
      <c r="XBE75" s="131"/>
      <c r="XBF75" s="131"/>
      <c r="XBG75" s="131"/>
      <c r="XBH75" s="131"/>
      <c r="XBI75" s="131"/>
      <c r="XBJ75" s="131"/>
      <c r="XBK75" s="131"/>
      <c r="XBL75" s="131"/>
      <c r="XBM75" s="131"/>
      <c r="XBN75" s="131"/>
      <c r="XBO75" s="131"/>
      <c r="XBP75" s="131"/>
      <c r="XBQ75" s="131"/>
      <c r="XBR75" s="131"/>
      <c r="XBS75" s="131"/>
      <c r="XBT75" s="131"/>
      <c r="XBU75" s="131"/>
      <c r="XBV75" s="131"/>
      <c r="XBW75" s="131"/>
      <c r="XBX75" s="131"/>
      <c r="XBY75" s="131"/>
      <c r="XBZ75" s="131"/>
      <c r="XCA75" s="131"/>
      <c r="XCB75" s="131"/>
      <c r="XCC75" s="131"/>
      <c r="XCD75" s="131"/>
      <c r="XCE75" s="131"/>
      <c r="XCF75" s="131"/>
      <c r="XCG75" s="131"/>
      <c r="XCH75" s="131"/>
      <c r="XCI75" s="131"/>
      <c r="XCJ75" s="131"/>
      <c r="XCK75" s="131"/>
      <c r="XCL75" s="131"/>
      <c r="XCM75" s="131"/>
      <c r="XCN75" s="131"/>
      <c r="XCO75" s="131"/>
      <c r="XCP75" s="131"/>
      <c r="XCQ75" s="131"/>
      <c r="XCR75" s="131"/>
      <c r="XCS75" s="131"/>
      <c r="XCT75" s="131"/>
      <c r="XCU75" s="131"/>
      <c r="XCV75" s="131"/>
      <c r="XCW75" s="131"/>
      <c r="XCX75" s="131"/>
      <c r="XCY75" s="131"/>
      <c r="XCZ75" s="131"/>
      <c r="XDA75" s="131"/>
      <c r="XDB75" s="131"/>
      <c r="XDC75" s="131"/>
      <c r="XDD75" s="131"/>
      <c r="XDE75" s="131"/>
      <c r="XDF75" s="131"/>
      <c r="XDG75" s="131"/>
      <c r="XDH75" s="131"/>
      <c r="XDI75" s="131"/>
      <c r="XDJ75" s="131"/>
      <c r="XDK75" s="131"/>
      <c r="XDL75" s="131"/>
      <c r="XDM75" s="131"/>
      <c r="XDN75" s="131"/>
      <c r="XDO75" s="131"/>
      <c r="XDP75" s="131"/>
      <c r="XDQ75" s="131"/>
      <c r="XDR75" s="131"/>
      <c r="XDS75" s="131"/>
      <c r="XDT75" s="131"/>
      <c r="XDU75" s="131"/>
      <c r="XDV75" s="131"/>
      <c r="XDW75" s="131"/>
    </row>
    <row r="76" spans="1:16351" customFormat="1" ht="52.2">
      <c r="A76" s="174">
        <v>72</v>
      </c>
      <c r="B76" s="174"/>
      <c r="C76" s="179" t="s">
        <v>66</v>
      </c>
      <c r="D76" s="180" t="s">
        <v>103</v>
      </c>
      <c r="E76" s="205" t="s">
        <v>104</v>
      </c>
      <c r="F76" s="185" t="s">
        <v>71</v>
      </c>
      <c r="G76" s="177" t="s">
        <v>72</v>
      </c>
      <c r="H76" s="177"/>
      <c r="I76" s="181" t="s">
        <v>72</v>
      </c>
      <c r="J76" s="186" t="s">
        <v>1208</v>
      </c>
      <c r="K76" s="226" t="s">
        <v>1549</v>
      </c>
      <c r="L76" s="214" t="s">
        <v>1550</v>
      </c>
      <c r="M76" s="147"/>
      <c r="N76" s="211" t="s">
        <v>1551</v>
      </c>
      <c r="O76" s="147"/>
      <c r="P76" s="159"/>
    </row>
    <row r="77" spans="1:16351" customFormat="1" ht="34.799999999999997">
      <c r="A77" s="174">
        <v>73</v>
      </c>
      <c r="B77" s="174"/>
      <c r="C77" s="179" t="s">
        <v>514</v>
      </c>
      <c r="D77" s="180" t="s">
        <v>103</v>
      </c>
      <c r="E77" s="206" t="s">
        <v>88</v>
      </c>
      <c r="F77" s="180" t="s">
        <v>116</v>
      </c>
      <c r="G77" s="180" t="s">
        <v>1209</v>
      </c>
      <c r="H77" s="180"/>
      <c r="I77" s="180" t="s">
        <v>516</v>
      </c>
      <c r="J77" s="179" t="s">
        <v>515</v>
      </c>
      <c r="K77" s="226" t="s">
        <v>1031</v>
      </c>
      <c r="L77" s="213" t="s">
        <v>1210</v>
      </c>
      <c r="M77" s="143"/>
      <c r="N77" s="213"/>
      <c r="O77" s="143"/>
      <c r="P77" s="155"/>
    </row>
    <row r="78" spans="1:16351" customFormat="1" ht="77.099999999999994" customHeight="1">
      <c r="A78" s="174">
        <v>74</v>
      </c>
      <c r="B78" s="174"/>
      <c r="C78" s="179" t="s">
        <v>500</v>
      </c>
      <c r="D78" s="180" t="s">
        <v>103</v>
      </c>
      <c r="E78" s="206" t="s">
        <v>88</v>
      </c>
      <c r="F78" s="180" t="s">
        <v>227</v>
      </c>
      <c r="G78" s="180" t="s">
        <v>105</v>
      </c>
      <c r="H78" s="180"/>
      <c r="I78" s="181" t="s">
        <v>203</v>
      </c>
      <c r="J78" s="179" t="s">
        <v>501</v>
      </c>
      <c r="K78" s="227" t="s">
        <v>1211</v>
      </c>
      <c r="L78" s="213" t="s">
        <v>1212</v>
      </c>
      <c r="M78" s="143"/>
      <c r="N78" s="213"/>
      <c r="O78" s="143" t="s">
        <v>1213</v>
      </c>
      <c r="P78" s="155"/>
    </row>
    <row r="79" spans="1:16351" customFormat="1" ht="34.799999999999997">
      <c r="A79" s="174">
        <v>75</v>
      </c>
      <c r="B79" s="174"/>
      <c r="C79" s="179" t="s">
        <v>491</v>
      </c>
      <c r="D79" s="180" t="s">
        <v>103</v>
      </c>
      <c r="E79" s="206" t="s">
        <v>88</v>
      </c>
      <c r="F79" s="180" t="s">
        <v>116</v>
      </c>
      <c r="G79" s="180" t="s">
        <v>105</v>
      </c>
      <c r="H79" s="180"/>
      <c r="I79" s="180" t="s">
        <v>203</v>
      </c>
      <c r="J79" s="179" t="s">
        <v>492</v>
      </c>
      <c r="K79" s="226" t="s">
        <v>1031</v>
      </c>
      <c r="L79" s="213" t="s">
        <v>1200</v>
      </c>
      <c r="M79" s="143"/>
      <c r="N79" s="213"/>
      <c r="O79" s="143"/>
      <c r="P79" s="155"/>
    </row>
    <row r="80" spans="1:16351" customFormat="1" ht="71.099999999999994" customHeight="1">
      <c r="A80" s="174">
        <v>76</v>
      </c>
      <c r="B80" s="174"/>
      <c r="C80" s="183" t="s">
        <v>333</v>
      </c>
      <c r="D80" s="184" t="s">
        <v>103</v>
      </c>
      <c r="E80" s="204" t="s">
        <v>88</v>
      </c>
      <c r="F80" s="185" t="s">
        <v>71</v>
      </c>
      <c r="G80" s="177" t="s">
        <v>221</v>
      </c>
      <c r="H80" s="177"/>
      <c r="I80" s="177" t="s">
        <v>1118</v>
      </c>
      <c r="J80" s="182" t="s">
        <v>1214</v>
      </c>
      <c r="K80" s="226" t="s">
        <v>1031</v>
      </c>
      <c r="L80" s="211" t="s">
        <v>70</v>
      </c>
      <c r="M80" s="147"/>
      <c r="N80" s="211" t="s">
        <v>207</v>
      </c>
      <c r="O80" s="158" t="s">
        <v>1215</v>
      </c>
      <c r="P80" s="148"/>
    </row>
    <row r="81" spans="1:16351" s="141" customFormat="1" ht="63" customHeight="1">
      <c r="A81" s="174">
        <v>77</v>
      </c>
      <c r="B81" s="174"/>
      <c r="C81" s="183" t="s">
        <v>274</v>
      </c>
      <c r="D81" s="184" t="s">
        <v>103</v>
      </c>
      <c r="E81" s="204" t="s">
        <v>88</v>
      </c>
      <c r="F81" s="185" t="s">
        <v>71</v>
      </c>
      <c r="G81" s="177" t="s">
        <v>221</v>
      </c>
      <c r="H81" s="177"/>
      <c r="I81" s="177" t="s">
        <v>1118</v>
      </c>
      <c r="J81" s="183" t="s">
        <v>275</v>
      </c>
      <c r="K81" s="226" t="s">
        <v>1031</v>
      </c>
      <c r="L81" s="211" t="s">
        <v>70</v>
      </c>
      <c r="M81" s="147"/>
      <c r="N81" s="211" t="s">
        <v>207</v>
      </c>
      <c r="O81" s="146" t="s">
        <v>1217</v>
      </c>
      <c r="P81" s="148"/>
    </row>
    <row r="82" spans="1:16351" s="141" customFormat="1" ht="69" customHeight="1">
      <c r="A82" s="174">
        <v>78</v>
      </c>
      <c r="B82" s="174"/>
      <c r="C82" s="183" t="s">
        <v>243</v>
      </c>
      <c r="D82" s="184" t="s">
        <v>103</v>
      </c>
      <c r="E82" s="204" t="s">
        <v>88</v>
      </c>
      <c r="F82" s="185" t="s">
        <v>71</v>
      </c>
      <c r="G82" s="177" t="s">
        <v>221</v>
      </c>
      <c r="H82" s="177"/>
      <c r="I82" s="177" t="s">
        <v>1118</v>
      </c>
      <c r="J82" s="183" t="s">
        <v>244</v>
      </c>
      <c r="K82" s="226" t="s">
        <v>1031</v>
      </c>
      <c r="L82" s="211" t="s">
        <v>70</v>
      </c>
      <c r="M82" s="147"/>
      <c r="N82" s="211" t="s">
        <v>207</v>
      </c>
      <c r="O82" s="146" t="s">
        <v>244</v>
      </c>
      <c r="P82" s="148"/>
    </row>
    <row r="83" spans="1:16351" s="141" customFormat="1" ht="69">
      <c r="A83" s="174">
        <v>79</v>
      </c>
      <c r="B83" s="174"/>
      <c r="C83" s="183" t="s">
        <v>381</v>
      </c>
      <c r="D83" s="184" t="s">
        <v>103</v>
      </c>
      <c r="E83" s="204" t="s">
        <v>88</v>
      </c>
      <c r="F83" s="185" t="s">
        <v>383</v>
      </c>
      <c r="G83" s="177" t="s">
        <v>221</v>
      </c>
      <c r="H83" s="177"/>
      <c r="I83" s="177" t="s">
        <v>1118</v>
      </c>
      <c r="J83" s="183" t="s">
        <v>1218</v>
      </c>
      <c r="K83" s="226" t="s">
        <v>1031</v>
      </c>
      <c r="L83" s="211" t="s">
        <v>70</v>
      </c>
      <c r="M83" s="147"/>
      <c r="N83" s="211"/>
      <c r="O83" s="146" t="s">
        <v>1219</v>
      </c>
      <c r="P83" s="148"/>
    </row>
    <row r="84" spans="1:16351" s="141" customFormat="1" ht="77.099999999999994" customHeight="1">
      <c r="A84" s="174">
        <v>80</v>
      </c>
      <c r="B84" s="174"/>
      <c r="C84" s="183" t="s">
        <v>536</v>
      </c>
      <c r="D84" s="184" t="s">
        <v>103</v>
      </c>
      <c r="E84" s="205" t="s">
        <v>88</v>
      </c>
      <c r="F84" s="185" t="s">
        <v>133</v>
      </c>
      <c r="G84" s="177" t="s">
        <v>538</v>
      </c>
      <c r="H84" s="177"/>
      <c r="I84" s="177" t="s">
        <v>538</v>
      </c>
      <c r="J84" s="183" t="s">
        <v>537</v>
      </c>
      <c r="K84" s="226" t="s">
        <v>1031</v>
      </c>
      <c r="L84" s="211" t="s">
        <v>70</v>
      </c>
      <c r="M84" s="147"/>
      <c r="N84" s="211" t="s">
        <v>207</v>
      </c>
      <c r="O84" s="147"/>
      <c r="P84" s="148"/>
    </row>
    <row r="85" spans="1:16351" customFormat="1" ht="41.4">
      <c r="A85" s="174">
        <v>81</v>
      </c>
      <c r="B85" s="174"/>
      <c r="C85" s="183" t="s">
        <v>1220</v>
      </c>
      <c r="D85" s="184" t="s">
        <v>103</v>
      </c>
      <c r="E85" s="205" t="s">
        <v>88</v>
      </c>
      <c r="F85" s="185" t="s">
        <v>227</v>
      </c>
      <c r="G85" s="177" t="s">
        <v>538</v>
      </c>
      <c r="H85" s="177"/>
      <c r="I85" s="177" t="s">
        <v>538</v>
      </c>
      <c r="J85" s="183" t="s">
        <v>1221</v>
      </c>
      <c r="K85" s="226" t="s">
        <v>1031</v>
      </c>
      <c r="L85" s="211" t="s">
        <v>70</v>
      </c>
      <c r="M85" s="147"/>
      <c r="N85" s="211"/>
      <c r="O85" s="146" t="s">
        <v>1222</v>
      </c>
      <c r="P85" s="148"/>
    </row>
    <row r="86" spans="1:16351" s="141" customFormat="1" ht="52.2">
      <c r="A86" s="174">
        <v>82</v>
      </c>
      <c r="B86" s="202"/>
      <c r="C86" s="187" t="s">
        <v>540</v>
      </c>
      <c r="D86" s="188" t="s">
        <v>103</v>
      </c>
      <c r="E86" s="207" t="s">
        <v>88</v>
      </c>
      <c r="F86" s="199" t="s">
        <v>227</v>
      </c>
      <c r="G86" s="190" t="s">
        <v>538</v>
      </c>
      <c r="H86" s="190"/>
      <c r="I86" s="190" t="s">
        <v>538</v>
      </c>
      <c r="J86" s="183" t="s">
        <v>541</v>
      </c>
      <c r="K86" s="226" t="s">
        <v>1031</v>
      </c>
      <c r="L86" s="220" t="s">
        <v>70</v>
      </c>
      <c r="M86" s="161"/>
      <c r="N86" s="220"/>
      <c r="O86" s="161"/>
      <c r="P86" s="162"/>
      <c r="Q86" s="138"/>
      <c r="R86" s="138"/>
      <c r="S86" s="138"/>
      <c r="T86" s="138"/>
      <c r="U86" s="138"/>
      <c r="V86" s="138"/>
      <c r="W86" s="138"/>
      <c r="X86" s="138"/>
      <c r="Y86" s="138"/>
      <c r="Z86" s="138"/>
      <c r="AA86" s="138"/>
      <c r="AB86" s="138"/>
      <c r="AC86" s="138"/>
      <c r="AD86" s="138"/>
      <c r="AE86" s="138"/>
      <c r="AF86" s="138"/>
      <c r="AG86" s="138"/>
      <c r="AH86" s="138"/>
      <c r="AI86" s="138"/>
      <c r="AJ86" s="138"/>
      <c r="AK86" s="138"/>
      <c r="AL86" s="138"/>
      <c r="AM86" s="138"/>
      <c r="AN86" s="138"/>
      <c r="AO86" s="138"/>
      <c r="AP86" s="138"/>
      <c r="AQ86" s="138"/>
      <c r="AR86" s="138"/>
      <c r="AS86" s="138"/>
      <c r="AT86" s="138"/>
      <c r="AU86" s="138"/>
      <c r="AV86" s="138"/>
      <c r="AW86" s="138"/>
      <c r="AX86" s="138"/>
      <c r="AY86" s="138"/>
      <c r="AZ86" s="138"/>
      <c r="BA86" s="138"/>
      <c r="BB86" s="138"/>
      <c r="BC86" s="138"/>
      <c r="BD86" s="138"/>
      <c r="BE86" s="138"/>
      <c r="BF86" s="138"/>
      <c r="BG86" s="138"/>
      <c r="BH86" s="138"/>
      <c r="BI86" s="138"/>
      <c r="BJ86" s="138"/>
      <c r="BK86" s="138"/>
      <c r="BL86" s="138"/>
      <c r="BM86" s="138"/>
      <c r="BN86" s="138"/>
      <c r="BO86" s="138"/>
      <c r="BP86" s="138"/>
      <c r="BQ86" s="138"/>
      <c r="BR86" s="138"/>
      <c r="BS86" s="138"/>
      <c r="BT86" s="138"/>
      <c r="BU86" s="138"/>
      <c r="BV86" s="138"/>
      <c r="BW86" s="138"/>
      <c r="BX86" s="138"/>
      <c r="BY86" s="138"/>
      <c r="BZ86" s="138"/>
      <c r="CA86" s="138"/>
      <c r="CB86" s="138"/>
      <c r="CC86" s="138"/>
      <c r="CD86" s="138"/>
      <c r="CE86" s="138"/>
      <c r="CF86" s="138"/>
      <c r="CG86" s="138"/>
      <c r="CH86" s="138"/>
      <c r="CI86" s="138"/>
      <c r="CJ86" s="138"/>
      <c r="CK86" s="138"/>
      <c r="CL86" s="138"/>
      <c r="CM86" s="138"/>
      <c r="CN86" s="138"/>
      <c r="CO86" s="138"/>
      <c r="CP86" s="138"/>
      <c r="CQ86" s="138"/>
      <c r="CR86" s="138"/>
      <c r="CS86" s="138"/>
      <c r="CT86" s="138"/>
      <c r="CU86" s="138"/>
      <c r="CV86" s="138"/>
      <c r="CW86" s="138"/>
      <c r="CX86" s="138"/>
      <c r="CY86" s="138"/>
      <c r="CZ86" s="138"/>
      <c r="DA86" s="138"/>
      <c r="DB86" s="138"/>
      <c r="DC86" s="138"/>
      <c r="DD86" s="138"/>
      <c r="DE86" s="138"/>
      <c r="DF86" s="138"/>
      <c r="DG86" s="138"/>
      <c r="DH86" s="138"/>
      <c r="DI86" s="138"/>
      <c r="DJ86" s="138"/>
      <c r="DK86" s="138"/>
      <c r="DL86" s="138"/>
      <c r="DM86" s="138"/>
      <c r="DN86" s="138"/>
      <c r="DO86" s="138"/>
      <c r="DP86" s="138"/>
      <c r="DQ86" s="138"/>
      <c r="DR86" s="138"/>
      <c r="DS86" s="138"/>
      <c r="DT86" s="138"/>
      <c r="DU86" s="138"/>
      <c r="DV86" s="138"/>
      <c r="DW86" s="138"/>
      <c r="DX86" s="138"/>
      <c r="DY86" s="138"/>
      <c r="DZ86" s="138"/>
      <c r="EA86" s="138"/>
      <c r="EB86" s="138"/>
      <c r="EC86" s="138"/>
      <c r="ED86" s="138"/>
      <c r="EE86" s="138"/>
      <c r="EF86" s="138"/>
      <c r="EG86" s="138"/>
      <c r="EH86" s="138"/>
      <c r="EI86" s="138"/>
      <c r="EJ86" s="138"/>
      <c r="EK86" s="138"/>
      <c r="EL86" s="138"/>
      <c r="EM86" s="138"/>
      <c r="EN86" s="138"/>
      <c r="EO86" s="138"/>
      <c r="EP86" s="138"/>
      <c r="EQ86" s="138"/>
      <c r="ER86" s="138"/>
      <c r="ES86" s="138"/>
      <c r="ET86" s="138"/>
      <c r="EU86" s="138"/>
      <c r="EV86" s="138"/>
      <c r="EW86" s="138"/>
      <c r="EX86" s="138"/>
      <c r="EY86" s="138"/>
      <c r="EZ86" s="138"/>
      <c r="FA86" s="138"/>
      <c r="FB86" s="138"/>
      <c r="FC86" s="138"/>
      <c r="FD86" s="138"/>
      <c r="FE86" s="138"/>
      <c r="FF86" s="138"/>
      <c r="FG86" s="138"/>
      <c r="FH86" s="138"/>
      <c r="FI86" s="138"/>
      <c r="FJ86" s="138"/>
      <c r="FK86" s="138"/>
      <c r="FL86" s="138"/>
      <c r="FM86" s="138"/>
      <c r="FN86" s="138"/>
      <c r="FO86" s="138"/>
      <c r="FP86" s="138"/>
      <c r="FQ86" s="138"/>
      <c r="FR86" s="138"/>
      <c r="FS86" s="138"/>
      <c r="FT86" s="138"/>
      <c r="FU86" s="138"/>
      <c r="FV86" s="138"/>
      <c r="FW86" s="138"/>
      <c r="FX86" s="138"/>
      <c r="FY86" s="138"/>
      <c r="FZ86" s="138"/>
      <c r="GA86" s="138"/>
      <c r="GB86" s="138"/>
      <c r="GC86" s="138"/>
      <c r="GD86" s="138"/>
      <c r="GE86" s="138"/>
      <c r="GF86" s="138"/>
      <c r="GG86" s="138"/>
      <c r="GH86" s="138"/>
      <c r="GI86" s="138"/>
      <c r="GJ86" s="138"/>
      <c r="GK86" s="138"/>
      <c r="GL86" s="138"/>
      <c r="GM86" s="138"/>
      <c r="GN86" s="138"/>
      <c r="GO86" s="138"/>
      <c r="GP86" s="138"/>
      <c r="GQ86" s="138"/>
      <c r="GR86" s="138"/>
      <c r="GS86" s="138"/>
      <c r="GT86" s="138"/>
      <c r="GU86" s="138"/>
      <c r="GV86" s="138"/>
      <c r="GW86" s="138"/>
      <c r="GX86" s="138"/>
      <c r="GY86" s="138"/>
      <c r="GZ86" s="138"/>
      <c r="HA86" s="138"/>
      <c r="HB86" s="138"/>
      <c r="HC86" s="138"/>
      <c r="HD86" s="138"/>
      <c r="HE86" s="138"/>
      <c r="HF86" s="138"/>
      <c r="HG86" s="138"/>
      <c r="HH86" s="138"/>
      <c r="HI86" s="138"/>
      <c r="HJ86" s="138"/>
      <c r="HK86" s="138"/>
      <c r="HL86" s="138"/>
      <c r="HM86" s="138"/>
      <c r="HN86" s="138"/>
      <c r="HO86" s="138"/>
      <c r="HP86" s="138"/>
      <c r="HQ86" s="138"/>
      <c r="HR86" s="138"/>
      <c r="HS86" s="138"/>
      <c r="HT86" s="138"/>
      <c r="HU86" s="138"/>
      <c r="HV86" s="138"/>
      <c r="HW86" s="138"/>
      <c r="HX86" s="138"/>
      <c r="HY86" s="138"/>
      <c r="HZ86" s="138"/>
      <c r="IA86" s="138"/>
      <c r="IB86" s="138"/>
      <c r="IC86" s="138"/>
      <c r="ID86" s="138"/>
      <c r="IE86" s="138"/>
      <c r="IF86" s="138"/>
      <c r="IG86" s="138"/>
      <c r="IH86" s="138"/>
      <c r="II86" s="138"/>
      <c r="IJ86" s="138"/>
      <c r="IK86" s="138"/>
      <c r="IL86" s="138"/>
      <c r="IM86" s="138"/>
      <c r="IN86" s="138"/>
      <c r="IO86" s="138"/>
      <c r="IP86" s="138"/>
      <c r="IQ86" s="138"/>
      <c r="IR86" s="138"/>
      <c r="IS86" s="138"/>
      <c r="IT86" s="138"/>
      <c r="IU86" s="138"/>
      <c r="IV86" s="138"/>
      <c r="IW86" s="138"/>
      <c r="IX86" s="138"/>
      <c r="IY86" s="138"/>
      <c r="IZ86" s="138"/>
      <c r="JA86" s="138"/>
      <c r="JB86" s="138"/>
      <c r="JC86" s="138"/>
      <c r="JD86" s="138"/>
      <c r="JE86" s="138"/>
      <c r="JF86" s="138"/>
      <c r="JG86" s="138"/>
      <c r="JH86" s="138"/>
      <c r="JI86" s="138"/>
      <c r="JJ86" s="138"/>
      <c r="JK86" s="138"/>
      <c r="JL86" s="138"/>
      <c r="JM86" s="138"/>
      <c r="JN86" s="138"/>
      <c r="JO86" s="138"/>
      <c r="JP86" s="138"/>
      <c r="JQ86" s="138"/>
      <c r="JR86" s="138"/>
      <c r="JS86" s="138"/>
      <c r="JT86" s="138"/>
      <c r="JU86" s="138"/>
      <c r="JV86" s="138"/>
      <c r="JW86" s="138"/>
      <c r="JX86" s="138"/>
      <c r="JY86" s="138"/>
      <c r="JZ86" s="138"/>
      <c r="KA86" s="138"/>
      <c r="KB86" s="138"/>
      <c r="KC86" s="138"/>
      <c r="KD86" s="138"/>
      <c r="KE86" s="138"/>
      <c r="KF86" s="138"/>
      <c r="KG86" s="138"/>
      <c r="KH86" s="138"/>
      <c r="KI86" s="138"/>
      <c r="KJ86" s="138"/>
      <c r="KK86" s="138"/>
      <c r="KL86" s="138"/>
      <c r="KM86" s="138"/>
      <c r="KN86" s="138"/>
      <c r="KO86" s="138"/>
      <c r="KP86" s="138"/>
      <c r="KQ86" s="138"/>
      <c r="KR86" s="138"/>
      <c r="KS86" s="138"/>
      <c r="KT86" s="138"/>
      <c r="KU86" s="138"/>
      <c r="KV86" s="138"/>
      <c r="KW86" s="138"/>
      <c r="KX86" s="138"/>
      <c r="KY86" s="138"/>
      <c r="KZ86" s="138"/>
      <c r="LA86" s="138"/>
      <c r="LB86" s="138"/>
      <c r="LC86" s="138"/>
      <c r="LD86" s="138"/>
      <c r="LE86" s="138"/>
      <c r="LF86" s="138"/>
      <c r="LG86" s="138"/>
      <c r="LH86" s="138"/>
      <c r="LI86" s="138"/>
      <c r="LJ86" s="138"/>
      <c r="LK86" s="138"/>
      <c r="LL86" s="138"/>
      <c r="LM86" s="138"/>
      <c r="LN86" s="138"/>
      <c r="LO86" s="138"/>
      <c r="LP86" s="138"/>
      <c r="LQ86" s="138"/>
      <c r="LR86" s="138"/>
      <c r="LS86" s="138"/>
      <c r="LT86" s="138"/>
      <c r="LU86" s="138"/>
      <c r="LV86" s="138"/>
      <c r="LW86" s="138"/>
      <c r="LX86" s="138"/>
      <c r="LY86" s="138"/>
      <c r="LZ86" s="138"/>
      <c r="MA86" s="138"/>
      <c r="MB86" s="138"/>
      <c r="MC86" s="138"/>
      <c r="MD86" s="138"/>
      <c r="ME86" s="138"/>
      <c r="MF86" s="138"/>
      <c r="MG86" s="138"/>
      <c r="MH86" s="138"/>
      <c r="MI86" s="138"/>
      <c r="MJ86" s="138"/>
      <c r="MK86" s="138"/>
      <c r="ML86" s="138"/>
      <c r="MM86" s="138"/>
      <c r="MN86" s="138"/>
      <c r="MO86" s="138"/>
      <c r="MP86" s="138"/>
      <c r="MQ86" s="138"/>
      <c r="MR86" s="138"/>
      <c r="MS86" s="138"/>
      <c r="MT86" s="138"/>
      <c r="MU86" s="138"/>
      <c r="MV86" s="138"/>
      <c r="MW86" s="138"/>
      <c r="MX86" s="138"/>
      <c r="MY86" s="138"/>
      <c r="MZ86" s="138"/>
      <c r="NA86" s="138"/>
      <c r="NB86" s="138"/>
      <c r="NC86" s="138"/>
      <c r="ND86" s="138"/>
      <c r="NE86" s="138"/>
      <c r="NF86" s="138"/>
      <c r="NG86" s="138"/>
      <c r="NH86" s="138"/>
      <c r="NI86" s="138"/>
      <c r="NJ86" s="138"/>
      <c r="NK86" s="138"/>
      <c r="NL86" s="138"/>
      <c r="NM86" s="138"/>
      <c r="NN86" s="138"/>
      <c r="NO86" s="138"/>
      <c r="NP86" s="138"/>
      <c r="NQ86" s="138"/>
      <c r="NR86" s="138"/>
      <c r="NS86" s="138"/>
      <c r="NT86" s="138"/>
      <c r="NU86" s="138"/>
      <c r="NV86" s="138"/>
      <c r="NW86" s="138"/>
      <c r="NX86" s="138"/>
      <c r="NY86" s="138"/>
      <c r="NZ86" s="138"/>
      <c r="OA86" s="138"/>
      <c r="OB86" s="138"/>
      <c r="OC86" s="138"/>
      <c r="OD86" s="138"/>
      <c r="OE86" s="138"/>
      <c r="OF86" s="138"/>
      <c r="OG86" s="138"/>
      <c r="OH86" s="138"/>
      <c r="OI86" s="138"/>
      <c r="OJ86" s="138"/>
      <c r="OK86" s="138"/>
      <c r="OL86" s="138"/>
      <c r="OM86" s="138"/>
      <c r="ON86" s="138"/>
      <c r="OO86" s="138"/>
      <c r="OP86" s="138"/>
      <c r="OQ86" s="138"/>
      <c r="OR86" s="138"/>
      <c r="OS86" s="138"/>
      <c r="OT86" s="138"/>
      <c r="OU86" s="138"/>
      <c r="OV86" s="138"/>
      <c r="OW86" s="138"/>
      <c r="OX86" s="138"/>
      <c r="OY86" s="138"/>
      <c r="OZ86" s="138"/>
      <c r="PA86" s="138"/>
      <c r="PB86" s="138"/>
      <c r="PC86" s="138"/>
      <c r="PD86" s="138"/>
      <c r="PE86" s="138"/>
      <c r="PF86" s="138"/>
      <c r="PG86" s="138"/>
      <c r="PH86" s="138"/>
      <c r="PI86" s="138"/>
      <c r="PJ86" s="138"/>
      <c r="PK86" s="138"/>
      <c r="PL86" s="138"/>
      <c r="PM86" s="138"/>
      <c r="PN86" s="138"/>
      <c r="PO86" s="138"/>
      <c r="PP86" s="138"/>
      <c r="PQ86" s="138"/>
      <c r="PR86" s="138"/>
      <c r="PS86" s="138"/>
      <c r="PT86" s="138"/>
      <c r="PU86" s="138"/>
      <c r="PV86" s="138"/>
      <c r="PW86" s="138"/>
      <c r="PX86" s="138"/>
      <c r="PY86" s="138"/>
      <c r="PZ86" s="138"/>
      <c r="QA86" s="138"/>
      <c r="QB86" s="138"/>
      <c r="QC86" s="138"/>
      <c r="QD86" s="138"/>
      <c r="QE86" s="138"/>
      <c r="QF86" s="138"/>
      <c r="QG86" s="138"/>
      <c r="QH86" s="138"/>
      <c r="QI86" s="138"/>
      <c r="QJ86" s="138"/>
      <c r="QK86" s="138"/>
      <c r="QL86" s="138"/>
      <c r="QM86" s="138"/>
      <c r="QN86" s="138"/>
      <c r="QO86" s="138"/>
      <c r="QP86" s="138"/>
      <c r="QQ86" s="138"/>
      <c r="QR86" s="138"/>
      <c r="QS86" s="138"/>
      <c r="QT86" s="138"/>
      <c r="QU86" s="138"/>
      <c r="QV86" s="138"/>
      <c r="QW86" s="138"/>
      <c r="QX86" s="138"/>
      <c r="QY86" s="138"/>
      <c r="QZ86" s="138"/>
      <c r="RA86" s="138"/>
      <c r="RB86" s="138"/>
      <c r="RC86" s="138"/>
      <c r="RD86" s="138"/>
      <c r="RE86" s="138"/>
      <c r="RF86" s="138"/>
      <c r="RG86" s="138"/>
      <c r="RH86" s="138"/>
      <c r="RI86" s="138"/>
      <c r="RJ86" s="138"/>
      <c r="RK86" s="138"/>
      <c r="RL86" s="138"/>
      <c r="RM86" s="138"/>
      <c r="RN86" s="138"/>
      <c r="RO86" s="138"/>
      <c r="RP86" s="138"/>
      <c r="RQ86" s="138"/>
      <c r="RR86" s="138"/>
      <c r="RS86" s="138"/>
      <c r="RT86" s="138"/>
      <c r="RU86" s="138"/>
      <c r="RV86" s="138"/>
      <c r="RW86" s="138"/>
      <c r="RX86" s="138"/>
      <c r="RY86" s="138"/>
      <c r="RZ86" s="138"/>
      <c r="SA86" s="138"/>
      <c r="SB86" s="138"/>
      <c r="SC86" s="138"/>
      <c r="SD86" s="138"/>
      <c r="SE86" s="138"/>
      <c r="SF86" s="138"/>
      <c r="SG86" s="138"/>
      <c r="SH86" s="138"/>
      <c r="SI86" s="138"/>
      <c r="SJ86" s="138"/>
      <c r="SK86" s="138"/>
      <c r="SL86" s="138"/>
      <c r="SM86" s="138"/>
      <c r="SN86" s="138"/>
      <c r="SO86" s="138"/>
      <c r="SP86" s="138"/>
      <c r="SQ86" s="138"/>
      <c r="SR86" s="138"/>
      <c r="SS86" s="138"/>
      <c r="ST86" s="138"/>
      <c r="SU86" s="138"/>
      <c r="SV86" s="138"/>
      <c r="SW86" s="138"/>
      <c r="SX86" s="138"/>
      <c r="SY86" s="138"/>
      <c r="SZ86" s="138"/>
      <c r="TA86" s="138"/>
      <c r="TB86" s="138"/>
      <c r="TC86" s="138"/>
      <c r="TD86" s="138"/>
      <c r="TE86" s="138"/>
      <c r="TF86" s="138"/>
      <c r="TG86" s="138"/>
      <c r="TH86" s="138"/>
      <c r="TI86" s="138"/>
      <c r="TJ86" s="138"/>
      <c r="TK86" s="138"/>
      <c r="TL86" s="138"/>
      <c r="TM86" s="138"/>
      <c r="TN86" s="138"/>
      <c r="TO86" s="138"/>
      <c r="TP86" s="138"/>
      <c r="TQ86" s="138"/>
      <c r="TR86" s="138"/>
      <c r="TS86" s="138"/>
      <c r="TT86" s="138"/>
      <c r="TU86" s="138"/>
      <c r="TV86" s="138"/>
      <c r="TW86" s="138"/>
      <c r="TX86" s="138"/>
      <c r="TY86" s="138"/>
      <c r="TZ86" s="138"/>
      <c r="UA86" s="138"/>
      <c r="UB86" s="138"/>
      <c r="UC86" s="138"/>
      <c r="UD86" s="138"/>
      <c r="UE86" s="138"/>
      <c r="UF86" s="138"/>
      <c r="UG86" s="138"/>
      <c r="UH86" s="138"/>
      <c r="UI86" s="138"/>
      <c r="UJ86" s="138"/>
      <c r="UK86" s="138"/>
      <c r="UL86" s="138"/>
      <c r="UM86" s="138"/>
      <c r="UN86" s="138"/>
      <c r="UO86" s="138"/>
      <c r="UP86" s="138"/>
      <c r="UQ86" s="138"/>
      <c r="UR86" s="138"/>
      <c r="US86" s="138"/>
      <c r="UT86" s="138"/>
      <c r="UU86" s="138"/>
      <c r="UV86" s="138"/>
      <c r="UW86" s="138"/>
      <c r="UX86" s="138"/>
      <c r="UY86" s="138"/>
      <c r="UZ86" s="138"/>
      <c r="VA86" s="138"/>
      <c r="VB86" s="138"/>
      <c r="VC86" s="138"/>
      <c r="VD86" s="138"/>
      <c r="VE86" s="138"/>
      <c r="VF86" s="138"/>
      <c r="VG86" s="138"/>
      <c r="VH86" s="138"/>
      <c r="VI86" s="138"/>
      <c r="VJ86" s="138"/>
      <c r="VK86" s="138"/>
      <c r="VL86" s="138"/>
      <c r="VM86" s="138"/>
      <c r="VN86" s="138"/>
      <c r="VO86" s="138"/>
      <c r="VP86" s="138"/>
      <c r="VQ86" s="138"/>
      <c r="VR86" s="138"/>
      <c r="VS86" s="138"/>
      <c r="VT86" s="138"/>
      <c r="VU86" s="138"/>
      <c r="VV86" s="138"/>
      <c r="VW86" s="138"/>
      <c r="VX86" s="138"/>
      <c r="VY86" s="138"/>
      <c r="VZ86" s="138"/>
      <c r="WA86" s="138"/>
      <c r="WB86" s="138"/>
      <c r="WC86" s="138"/>
      <c r="WD86" s="138"/>
      <c r="WE86" s="138"/>
      <c r="WF86" s="138"/>
      <c r="WG86" s="138"/>
      <c r="WH86" s="138"/>
      <c r="WI86" s="138"/>
      <c r="WJ86" s="138"/>
      <c r="WK86" s="138"/>
      <c r="WL86" s="138"/>
      <c r="WM86" s="138"/>
      <c r="WN86" s="138"/>
      <c r="WO86" s="138"/>
      <c r="WP86" s="138"/>
      <c r="WQ86" s="138"/>
      <c r="WR86" s="138"/>
      <c r="WS86" s="138"/>
      <c r="WT86" s="138"/>
      <c r="WU86" s="138"/>
      <c r="WV86" s="138"/>
      <c r="WW86" s="138"/>
      <c r="WX86" s="138"/>
      <c r="WY86" s="138"/>
      <c r="WZ86" s="138"/>
      <c r="XA86" s="138"/>
      <c r="XB86" s="138"/>
      <c r="XC86" s="138"/>
      <c r="XD86" s="138"/>
      <c r="XE86" s="138"/>
      <c r="XF86" s="138"/>
      <c r="XG86" s="138"/>
      <c r="XH86" s="138"/>
      <c r="XI86" s="138"/>
      <c r="XJ86" s="138"/>
      <c r="XK86" s="138"/>
      <c r="XL86" s="138"/>
      <c r="XM86" s="138"/>
      <c r="XN86" s="138"/>
      <c r="XO86" s="138"/>
      <c r="XP86" s="138"/>
      <c r="XQ86" s="138"/>
      <c r="XR86" s="138"/>
      <c r="XS86" s="138"/>
      <c r="XT86" s="138"/>
      <c r="XU86" s="138"/>
      <c r="XV86" s="138"/>
      <c r="XW86" s="138"/>
      <c r="XX86" s="138"/>
      <c r="XY86" s="138"/>
      <c r="XZ86" s="138"/>
      <c r="YA86" s="138"/>
      <c r="YB86" s="138"/>
      <c r="YC86" s="138"/>
      <c r="YD86" s="138"/>
      <c r="YE86" s="138"/>
      <c r="YF86" s="138"/>
      <c r="YG86" s="138"/>
      <c r="YH86" s="138"/>
      <c r="YI86" s="138"/>
      <c r="YJ86" s="138"/>
      <c r="YK86" s="138"/>
      <c r="YL86" s="138"/>
      <c r="YM86" s="138"/>
      <c r="YN86" s="138"/>
      <c r="YO86" s="138"/>
      <c r="YP86" s="138"/>
      <c r="YQ86" s="138"/>
      <c r="YR86" s="138"/>
      <c r="YS86" s="138"/>
      <c r="YT86" s="138"/>
      <c r="YU86" s="138"/>
      <c r="YV86" s="138"/>
      <c r="YW86" s="138"/>
      <c r="YX86" s="138"/>
      <c r="YY86" s="138"/>
      <c r="YZ86" s="138"/>
      <c r="ZA86" s="138"/>
      <c r="ZB86" s="138"/>
      <c r="ZC86" s="138"/>
      <c r="ZD86" s="138"/>
      <c r="ZE86" s="138"/>
      <c r="ZF86" s="138"/>
      <c r="ZG86" s="138"/>
      <c r="ZH86" s="138"/>
      <c r="ZI86" s="138"/>
      <c r="ZJ86" s="138"/>
      <c r="ZK86" s="138"/>
      <c r="ZL86" s="138"/>
      <c r="ZM86" s="138"/>
      <c r="ZN86" s="138"/>
      <c r="ZO86" s="138"/>
      <c r="ZP86" s="138"/>
      <c r="ZQ86" s="138"/>
      <c r="ZR86" s="138"/>
      <c r="ZS86" s="138"/>
      <c r="ZT86" s="138"/>
      <c r="ZU86" s="138"/>
      <c r="ZV86" s="138"/>
      <c r="ZW86" s="138"/>
      <c r="ZX86" s="138"/>
      <c r="ZY86" s="138"/>
      <c r="ZZ86" s="138"/>
      <c r="AAA86" s="138"/>
      <c r="AAB86" s="138"/>
      <c r="AAC86" s="138"/>
      <c r="AAD86" s="138"/>
      <c r="AAE86" s="138"/>
      <c r="AAF86" s="138"/>
      <c r="AAG86" s="138"/>
      <c r="AAH86" s="138"/>
      <c r="AAI86" s="138"/>
      <c r="AAJ86" s="138"/>
      <c r="AAK86" s="138"/>
      <c r="AAL86" s="138"/>
      <c r="AAM86" s="138"/>
      <c r="AAN86" s="138"/>
      <c r="AAO86" s="138"/>
      <c r="AAP86" s="138"/>
      <c r="AAQ86" s="138"/>
      <c r="AAR86" s="138"/>
      <c r="AAS86" s="138"/>
      <c r="AAT86" s="138"/>
      <c r="AAU86" s="138"/>
      <c r="AAV86" s="138"/>
      <c r="AAW86" s="138"/>
      <c r="AAX86" s="138"/>
      <c r="AAY86" s="138"/>
      <c r="AAZ86" s="138"/>
      <c r="ABA86" s="138"/>
      <c r="ABB86" s="138"/>
      <c r="ABC86" s="138"/>
      <c r="ABD86" s="138"/>
      <c r="ABE86" s="138"/>
      <c r="ABF86" s="138"/>
      <c r="ABG86" s="138"/>
      <c r="ABH86" s="138"/>
      <c r="ABI86" s="138"/>
      <c r="ABJ86" s="138"/>
      <c r="ABK86" s="138"/>
      <c r="ABL86" s="138"/>
      <c r="ABM86" s="138"/>
      <c r="ABN86" s="138"/>
      <c r="ABO86" s="138"/>
      <c r="ABP86" s="138"/>
      <c r="ABQ86" s="138"/>
      <c r="ABR86" s="138"/>
      <c r="ABS86" s="138"/>
      <c r="ABT86" s="138"/>
      <c r="ABU86" s="138"/>
      <c r="ABV86" s="138"/>
      <c r="ABW86" s="138"/>
      <c r="ABX86" s="138"/>
      <c r="ABY86" s="138"/>
      <c r="ABZ86" s="138"/>
      <c r="ACA86" s="138"/>
      <c r="ACB86" s="138"/>
      <c r="ACC86" s="138"/>
      <c r="ACD86" s="138"/>
      <c r="ACE86" s="138"/>
      <c r="ACF86" s="138"/>
      <c r="ACG86" s="138"/>
      <c r="ACH86" s="138"/>
      <c r="ACI86" s="138"/>
      <c r="ACJ86" s="138"/>
      <c r="ACK86" s="138"/>
      <c r="ACL86" s="138"/>
      <c r="ACM86" s="138"/>
      <c r="ACN86" s="138"/>
      <c r="ACO86" s="138"/>
      <c r="ACP86" s="138"/>
      <c r="ACQ86" s="138"/>
      <c r="ACR86" s="138"/>
      <c r="ACS86" s="138"/>
      <c r="ACT86" s="138"/>
      <c r="ACU86" s="138"/>
      <c r="ACV86" s="138"/>
      <c r="ACW86" s="138"/>
      <c r="ACX86" s="138"/>
      <c r="ACY86" s="138"/>
      <c r="ACZ86" s="138"/>
      <c r="ADA86" s="138"/>
      <c r="ADB86" s="138"/>
      <c r="ADC86" s="138"/>
      <c r="ADD86" s="138"/>
      <c r="ADE86" s="138"/>
      <c r="ADF86" s="138"/>
      <c r="ADG86" s="138"/>
      <c r="ADH86" s="138"/>
      <c r="ADI86" s="138"/>
      <c r="ADJ86" s="138"/>
      <c r="ADK86" s="138"/>
      <c r="ADL86" s="138"/>
      <c r="ADM86" s="138"/>
      <c r="ADN86" s="138"/>
      <c r="ADO86" s="138"/>
      <c r="ADP86" s="138"/>
      <c r="ADQ86" s="138"/>
      <c r="ADR86" s="138"/>
      <c r="ADS86" s="138"/>
      <c r="ADT86" s="138"/>
      <c r="ADU86" s="138"/>
      <c r="ADV86" s="138"/>
      <c r="ADW86" s="138"/>
      <c r="ADX86" s="138"/>
      <c r="ADY86" s="138"/>
      <c r="ADZ86" s="138"/>
      <c r="AEA86" s="138"/>
      <c r="AEB86" s="138"/>
      <c r="AEC86" s="138"/>
      <c r="AED86" s="138"/>
      <c r="AEE86" s="138"/>
      <c r="AEF86" s="138"/>
      <c r="AEG86" s="138"/>
      <c r="AEH86" s="138"/>
      <c r="AEI86" s="138"/>
      <c r="AEJ86" s="138"/>
      <c r="AEK86" s="138"/>
      <c r="AEL86" s="138"/>
      <c r="AEM86" s="138"/>
      <c r="AEN86" s="138"/>
      <c r="AEO86" s="138"/>
      <c r="AEP86" s="138"/>
      <c r="AEQ86" s="138"/>
      <c r="AER86" s="138"/>
      <c r="AES86" s="138"/>
      <c r="AET86" s="138"/>
      <c r="AEU86" s="138"/>
      <c r="AEV86" s="138"/>
      <c r="AEW86" s="138"/>
      <c r="AEX86" s="138"/>
      <c r="AEY86" s="138"/>
      <c r="AEZ86" s="138"/>
      <c r="AFA86" s="138"/>
      <c r="AFB86" s="138"/>
      <c r="AFC86" s="138"/>
      <c r="AFD86" s="138"/>
      <c r="AFE86" s="138"/>
      <c r="AFF86" s="138"/>
      <c r="AFG86" s="138"/>
      <c r="AFH86" s="138"/>
      <c r="AFI86" s="138"/>
      <c r="AFJ86" s="138"/>
      <c r="AFK86" s="138"/>
      <c r="AFL86" s="138"/>
      <c r="AFM86" s="138"/>
      <c r="AFN86" s="138"/>
      <c r="AFO86" s="138"/>
      <c r="AFP86" s="138"/>
      <c r="AFQ86" s="138"/>
      <c r="AFR86" s="138"/>
      <c r="AFS86" s="138"/>
      <c r="AFT86" s="138"/>
      <c r="AFU86" s="138"/>
      <c r="AFV86" s="138"/>
      <c r="AFW86" s="138"/>
      <c r="AFX86" s="138"/>
      <c r="AFY86" s="138"/>
      <c r="AFZ86" s="138"/>
      <c r="AGA86" s="138"/>
      <c r="AGB86" s="138"/>
      <c r="AGC86" s="138"/>
      <c r="AGD86" s="138"/>
      <c r="AGE86" s="138"/>
      <c r="AGF86" s="138"/>
      <c r="AGG86" s="138"/>
      <c r="AGH86" s="138"/>
      <c r="AGI86" s="138"/>
      <c r="AGJ86" s="138"/>
      <c r="AGK86" s="138"/>
      <c r="AGL86" s="138"/>
      <c r="AGM86" s="138"/>
      <c r="AGN86" s="138"/>
      <c r="AGO86" s="138"/>
      <c r="AGP86" s="138"/>
      <c r="AGQ86" s="138"/>
      <c r="AGR86" s="138"/>
      <c r="AGS86" s="138"/>
      <c r="AGT86" s="138"/>
      <c r="AGU86" s="138"/>
      <c r="AGV86" s="138"/>
      <c r="AGW86" s="138"/>
      <c r="AGX86" s="138"/>
      <c r="AGY86" s="138"/>
      <c r="AGZ86" s="138"/>
      <c r="AHA86" s="138"/>
      <c r="AHB86" s="138"/>
      <c r="AHC86" s="138"/>
      <c r="AHD86" s="138"/>
      <c r="AHE86" s="138"/>
      <c r="AHF86" s="138"/>
      <c r="AHG86" s="138"/>
      <c r="AHH86" s="138"/>
      <c r="AHI86" s="138"/>
      <c r="AHJ86" s="138"/>
      <c r="AHK86" s="138"/>
      <c r="AHL86" s="138"/>
      <c r="AHM86" s="138"/>
      <c r="AHN86" s="138"/>
      <c r="AHO86" s="138"/>
      <c r="AHP86" s="138"/>
      <c r="AHQ86" s="138"/>
      <c r="AHR86" s="138"/>
      <c r="AHS86" s="138"/>
      <c r="AHT86" s="138"/>
      <c r="AHU86" s="138"/>
      <c r="AHV86" s="138"/>
      <c r="AHW86" s="138"/>
      <c r="AHX86" s="138"/>
      <c r="AHY86" s="138"/>
      <c r="AHZ86" s="138"/>
      <c r="AIA86" s="138"/>
      <c r="AIB86" s="138"/>
      <c r="AIC86" s="138"/>
      <c r="AID86" s="138"/>
      <c r="AIE86" s="138"/>
      <c r="AIF86" s="138"/>
      <c r="AIG86" s="138"/>
      <c r="AIH86" s="138"/>
      <c r="AII86" s="138"/>
      <c r="AIJ86" s="138"/>
      <c r="AIK86" s="138"/>
      <c r="AIL86" s="138"/>
      <c r="AIM86" s="138"/>
      <c r="AIN86" s="138"/>
      <c r="AIO86" s="138"/>
      <c r="AIP86" s="138"/>
      <c r="AIQ86" s="138"/>
      <c r="AIR86" s="138"/>
      <c r="AIS86" s="138"/>
      <c r="AIT86" s="138"/>
      <c r="AIU86" s="138"/>
      <c r="AIV86" s="138"/>
      <c r="AIW86" s="138"/>
      <c r="AIX86" s="138"/>
      <c r="AIY86" s="138"/>
      <c r="AIZ86" s="138"/>
      <c r="AJA86" s="138"/>
      <c r="AJB86" s="138"/>
      <c r="AJC86" s="138"/>
      <c r="AJD86" s="138"/>
      <c r="AJE86" s="138"/>
      <c r="AJF86" s="138"/>
      <c r="AJG86" s="138"/>
      <c r="AJH86" s="138"/>
      <c r="AJI86" s="138"/>
      <c r="AJJ86" s="138"/>
      <c r="AJK86" s="138"/>
      <c r="AJL86" s="138"/>
      <c r="AJM86" s="138"/>
      <c r="AJN86" s="138"/>
      <c r="AJO86" s="138"/>
      <c r="AJP86" s="138"/>
      <c r="AJQ86" s="138"/>
      <c r="AJR86" s="138"/>
      <c r="AJS86" s="138"/>
      <c r="AJT86" s="138"/>
      <c r="AJU86" s="138"/>
      <c r="AJV86" s="138"/>
      <c r="AJW86" s="138"/>
      <c r="AJX86" s="138"/>
      <c r="AJY86" s="138"/>
      <c r="AJZ86" s="138"/>
      <c r="AKA86" s="138"/>
      <c r="AKB86" s="138"/>
      <c r="AKC86" s="138"/>
      <c r="AKD86" s="138"/>
      <c r="AKE86" s="138"/>
      <c r="AKF86" s="138"/>
      <c r="AKG86" s="138"/>
      <c r="AKH86" s="138"/>
      <c r="AKI86" s="138"/>
      <c r="AKJ86" s="138"/>
      <c r="AKK86" s="138"/>
      <c r="AKL86" s="138"/>
      <c r="AKM86" s="138"/>
      <c r="AKN86" s="138"/>
      <c r="AKO86" s="138"/>
      <c r="AKP86" s="138"/>
      <c r="AKQ86" s="138"/>
      <c r="AKR86" s="138"/>
      <c r="AKS86" s="138"/>
      <c r="AKT86" s="138"/>
      <c r="AKU86" s="138"/>
      <c r="AKV86" s="138"/>
      <c r="AKW86" s="138"/>
      <c r="AKX86" s="138"/>
      <c r="AKY86" s="138"/>
      <c r="AKZ86" s="138"/>
      <c r="ALA86" s="138"/>
      <c r="ALB86" s="138"/>
      <c r="ALC86" s="138"/>
      <c r="ALD86" s="138"/>
      <c r="ALE86" s="138"/>
      <c r="ALF86" s="138"/>
      <c r="ALG86" s="138"/>
      <c r="ALH86" s="138"/>
      <c r="ALI86" s="138"/>
      <c r="ALJ86" s="138"/>
      <c r="ALK86" s="138"/>
      <c r="ALL86" s="138"/>
      <c r="ALM86" s="138"/>
      <c r="ALN86" s="138"/>
      <c r="ALO86" s="138"/>
      <c r="ALP86" s="138"/>
      <c r="ALQ86" s="138"/>
      <c r="ALR86" s="138"/>
      <c r="ALS86" s="138"/>
      <c r="ALT86" s="138"/>
      <c r="ALU86" s="138"/>
      <c r="ALV86" s="138"/>
      <c r="ALW86" s="138"/>
      <c r="ALX86" s="138"/>
      <c r="ALY86" s="138"/>
      <c r="ALZ86" s="138"/>
      <c r="AMA86" s="138"/>
      <c r="AMB86" s="138"/>
      <c r="AMC86" s="138"/>
      <c r="AMD86" s="138"/>
      <c r="AME86" s="138"/>
      <c r="AMF86" s="138"/>
      <c r="AMG86" s="138"/>
      <c r="AMH86" s="138"/>
      <c r="AMI86" s="138"/>
      <c r="AMJ86" s="138"/>
      <c r="AMK86" s="138"/>
      <c r="AML86" s="138"/>
      <c r="AMM86" s="138"/>
      <c r="AMN86" s="138"/>
      <c r="AMO86" s="138"/>
      <c r="AMP86" s="138"/>
      <c r="AMQ86" s="138"/>
      <c r="AMR86" s="138"/>
      <c r="AMS86" s="138"/>
      <c r="AMT86" s="138"/>
      <c r="AMU86" s="138"/>
      <c r="AMV86" s="138"/>
      <c r="AMW86" s="138"/>
      <c r="AMX86" s="138"/>
      <c r="AMY86" s="138"/>
      <c r="AMZ86" s="138"/>
      <c r="ANA86" s="138"/>
      <c r="ANB86" s="138"/>
      <c r="ANC86" s="138"/>
      <c r="AND86" s="138"/>
      <c r="ANE86" s="138"/>
      <c r="ANF86" s="138"/>
      <c r="ANG86" s="138"/>
      <c r="ANH86" s="138"/>
      <c r="ANI86" s="138"/>
      <c r="ANJ86" s="138"/>
      <c r="ANK86" s="138"/>
      <c r="ANL86" s="138"/>
      <c r="ANM86" s="138"/>
      <c r="ANN86" s="138"/>
      <c r="ANO86" s="138"/>
      <c r="ANP86" s="138"/>
      <c r="ANQ86" s="138"/>
      <c r="ANR86" s="138"/>
      <c r="ANS86" s="138"/>
      <c r="ANT86" s="138"/>
      <c r="ANU86" s="138"/>
      <c r="ANV86" s="138"/>
      <c r="ANW86" s="138"/>
      <c r="ANX86" s="138"/>
      <c r="ANY86" s="138"/>
      <c r="ANZ86" s="138"/>
      <c r="AOA86" s="138"/>
      <c r="AOB86" s="138"/>
      <c r="AOC86" s="138"/>
      <c r="AOD86" s="138"/>
      <c r="AOE86" s="138"/>
      <c r="AOF86" s="138"/>
      <c r="AOG86" s="138"/>
      <c r="AOH86" s="138"/>
      <c r="AOI86" s="138"/>
      <c r="AOJ86" s="138"/>
      <c r="AOK86" s="138"/>
      <c r="AOL86" s="138"/>
      <c r="AOM86" s="138"/>
      <c r="AON86" s="138"/>
      <c r="AOO86" s="138"/>
      <c r="AOP86" s="138"/>
      <c r="AOQ86" s="138"/>
      <c r="AOR86" s="138"/>
      <c r="AOS86" s="138"/>
      <c r="AOT86" s="138"/>
      <c r="AOU86" s="138"/>
      <c r="AOV86" s="138"/>
      <c r="AOW86" s="138"/>
      <c r="AOX86" s="138"/>
      <c r="AOY86" s="138"/>
      <c r="AOZ86" s="138"/>
      <c r="APA86" s="138"/>
      <c r="APB86" s="138"/>
      <c r="APC86" s="138"/>
      <c r="APD86" s="138"/>
      <c r="APE86" s="138"/>
      <c r="APF86" s="138"/>
      <c r="APG86" s="138"/>
      <c r="APH86" s="138"/>
      <c r="API86" s="138"/>
      <c r="APJ86" s="138"/>
      <c r="APK86" s="138"/>
      <c r="APL86" s="138"/>
      <c r="APM86" s="138"/>
      <c r="APN86" s="138"/>
      <c r="APO86" s="138"/>
      <c r="APP86" s="138"/>
      <c r="APQ86" s="138"/>
      <c r="APR86" s="138"/>
      <c r="APS86" s="138"/>
      <c r="APT86" s="138"/>
      <c r="APU86" s="138"/>
      <c r="APV86" s="138"/>
      <c r="APW86" s="138"/>
      <c r="APX86" s="138"/>
      <c r="APY86" s="138"/>
      <c r="APZ86" s="138"/>
      <c r="AQA86" s="138"/>
      <c r="AQB86" s="138"/>
      <c r="AQC86" s="138"/>
      <c r="AQD86" s="138"/>
      <c r="AQE86" s="138"/>
      <c r="AQF86" s="138"/>
      <c r="AQG86" s="138"/>
      <c r="AQH86" s="138"/>
      <c r="AQI86" s="138"/>
      <c r="AQJ86" s="138"/>
      <c r="AQK86" s="138"/>
      <c r="AQL86" s="138"/>
      <c r="AQM86" s="138"/>
      <c r="AQN86" s="138"/>
      <c r="AQO86" s="138"/>
      <c r="AQP86" s="138"/>
      <c r="AQQ86" s="138"/>
      <c r="AQR86" s="138"/>
      <c r="AQS86" s="138"/>
      <c r="AQT86" s="138"/>
      <c r="AQU86" s="138"/>
      <c r="AQV86" s="138"/>
      <c r="AQW86" s="138"/>
      <c r="AQX86" s="138"/>
      <c r="AQY86" s="138"/>
      <c r="AQZ86" s="138"/>
      <c r="ARA86" s="138"/>
      <c r="ARB86" s="138"/>
      <c r="ARC86" s="138"/>
      <c r="ARD86" s="138"/>
      <c r="ARE86" s="138"/>
      <c r="ARF86" s="138"/>
      <c r="ARG86" s="138"/>
      <c r="ARH86" s="138"/>
      <c r="ARI86" s="138"/>
      <c r="ARJ86" s="138"/>
      <c r="ARK86" s="138"/>
      <c r="ARL86" s="138"/>
      <c r="ARM86" s="138"/>
      <c r="ARN86" s="138"/>
      <c r="ARO86" s="138"/>
      <c r="ARP86" s="138"/>
      <c r="ARQ86" s="138"/>
      <c r="ARR86" s="138"/>
      <c r="ARS86" s="138"/>
      <c r="ART86" s="138"/>
      <c r="ARU86" s="138"/>
      <c r="ARV86" s="138"/>
      <c r="ARW86" s="138"/>
      <c r="ARX86" s="138"/>
      <c r="ARY86" s="138"/>
      <c r="ARZ86" s="138"/>
      <c r="ASA86" s="138"/>
      <c r="ASB86" s="138"/>
      <c r="ASC86" s="138"/>
      <c r="ASD86" s="138"/>
      <c r="ASE86" s="138"/>
      <c r="ASF86" s="138"/>
      <c r="ASG86" s="138"/>
      <c r="ASH86" s="138"/>
      <c r="ASI86" s="138"/>
      <c r="ASJ86" s="138"/>
      <c r="ASK86" s="138"/>
      <c r="ASL86" s="138"/>
      <c r="ASM86" s="138"/>
      <c r="ASN86" s="138"/>
      <c r="ASO86" s="138"/>
      <c r="ASP86" s="138"/>
      <c r="ASQ86" s="138"/>
      <c r="ASR86" s="138"/>
      <c r="ASS86" s="138"/>
      <c r="AST86" s="138"/>
      <c r="ASU86" s="138"/>
      <c r="ASV86" s="138"/>
      <c r="ASW86" s="138"/>
      <c r="ASX86" s="138"/>
      <c r="ASY86" s="138"/>
      <c r="ASZ86" s="138"/>
      <c r="ATA86" s="138"/>
      <c r="ATB86" s="138"/>
      <c r="ATC86" s="138"/>
      <c r="ATD86" s="138"/>
      <c r="ATE86" s="138"/>
      <c r="ATF86" s="138"/>
      <c r="ATG86" s="138"/>
      <c r="ATH86" s="138"/>
      <c r="ATI86" s="138"/>
      <c r="ATJ86" s="138"/>
      <c r="ATK86" s="138"/>
      <c r="ATL86" s="138"/>
      <c r="ATM86" s="138"/>
      <c r="ATN86" s="138"/>
      <c r="ATO86" s="138"/>
      <c r="ATP86" s="138"/>
      <c r="ATQ86" s="138"/>
      <c r="ATR86" s="138"/>
      <c r="ATS86" s="138"/>
      <c r="ATT86" s="138"/>
      <c r="ATU86" s="138"/>
      <c r="ATV86" s="138"/>
      <c r="ATW86" s="138"/>
      <c r="ATX86" s="138"/>
      <c r="ATY86" s="138"/>
      <c r="ATZ86" s="138"/>
      <c r="AUA86" s="138"/>
      <c r="AUB86" s="138"/>
      <c r="AUC86" s="138"/>
      <c r="AUD86" s="138"/>
      <c r="AUE86" s="138"/>
      <c r="AUF86" s="138"/>
      <c r="AUG86" s="138"/>
      <c r="AUH86" s="138"/>
      <c r="AUI86" s="138"/>
      <c r="AUJ86" s="138"/>
      <c r="AUK86" s="138"/>
      <c r="AUL86" s="138"/>
      <c r="AUM86" s="138"/>
      <c r="AUN86" s="138"/>
      <c r="AUO86" s="138"/>
      <c r="AUP86" s="138"/>
      <c r="AUQ86" s="138"/>
      <c r="AUR86" s="138"/>
      <c r="AUS86" s="138"/>
      <c r="AUT86" s="138"/>
      <c r="AUU86" s="138"/>
      <c r="AUV86" s="138"/>
      <c r="AUW86" s="138"/>
      <c r="AUX86" s="138"/>
      <c r="AUY86" s="138"/>
      <c r="AUZ86" s="138"/>
      <c r="AVA86" s="138"/>
      <c r="AVB86" s="138"/>
      <c r="AVC86" s="138"/>
      <c r="AVD86" s="138"/>
      <c r="AVE86" s="138"/>
      <c r="AVF86" s="138"/>
      <c r="AVG86" s="138"/>
      <c r="AVH86" s="138"/>
      <c r="AVI86" s="138"/>
      <c r="AVJ86" s="138"/>
      <c r="AVK86" s="138"/>
      <c r="AVL86" s="138"/>
      <c r="AVM86" s="138"/>
      <c r="AVN86" s="138"/>
      <c r="AVO86" s="138"/>
      <c r="AVP86" s="138"/>
      <c r="AVQ86" s="138"/>
      <c r="AVR86" s="138"/>
      <c r="AVS86" s="138"/>
      <c r="AVT86" s="138"/>
      <c r="AVU86" s="138"/>
      <c r="AVV86" s="138"/>
      <c r="AVW86" s="138"/>
      <c r="AVX86" s="138"/>
      <c r="AVY86" s="138"/>
      <c r="AVZ86" s="138"/>
      <c r="AWA86" s="138"/>
      <c r="AWB86" s="138"/>
      <c r="AWC86" s="138"/>
      <c r="AWD86" s="138"/>
      <c r="AWE86" s="138"/>
      <c r="AWF86" s="138"/>
      <c r="AWG86" s="138"/>
      <c r="AWH86" s="138"/>
      <c r="AWI86" s="138"/>
      <c r="AWJ86" s="138"/>
      <c r="AWK86" s="138"/>
      <c r="AWL86" s="138"/>
      <c r="AWM86" s="138"/>
      <c r="AWN86" s="138"/>
      <c r="AWO86" s="138"/>
      <c r="AWP86" s="138"/>
      <c r="AWQ86" s="138"/>
      <c r="AWR86" s="138"/>
      <c r="AWS86" s="138"/>
      <c r="AWT86" s="138"/>
      <c r="AWU86" s="138"/>
      <c r="AWV86" s="138"/>
      <c r="AWW86" s="138"/>
      <c r="AWX86" s="138"/>
      <c r="AWY86" s="138"/>
      <c r="AWZ86" s="138"/>
      <c r="AXA86" s="138"/>
      <c r="AXB86" s="138"/>
      <c r="AXC86" s="138"/>
      <c r="AXD86" s="138"/>
      <c r="AXE86" s="138"/>
      <c r="AXF86" s="138"/>
      <c r="AXG86" s="138"/>
      <c r="AXH86" s="138"/>
      <c r="AXI86" s="138"/>
      <c r="AXJ86" s="138"/>
      <c r="AXK86" s="138"/>
      <c r="AXL86" s="138"/>
      <c r="AXM86" s="138"/>
      <c r="AXN86" s="138"/>
      <c r="AXO86" s="138"/>
      <c r="AXP86" s="138"/>
      <c r="AXQ86" s="138"/>
      <c r="AXR86" s="138"/>
      <c r="AXS86" s="138"/>
      <c r="AXT86" s="138"/>
      <c r="AXU86" s="138"/>
      <c r="AXV86" s="138"/>
      <c r="AXW86" s="138"/>
      <c r="AXX86" s="138"/>
      <c r="AXY86" s="138"/>
      <c r="AXZ86" s="138"/>
      <c r="AYA86" s="138"/>
      <c r="AYB86" s="138"/>
      <c r="AYC86" s="138"/>
      <c r="AYD86" s="138"/>
      <c r="AYE86" s="138"/>
      <c r="AYF86" s="138"/>
      <c r="AYG86" s="138"/>
      <c r="AYH86" s="138"/>
      <c r="AYI86" s="138"/>
      <c r="AYJ86" s="138"/>
      <c r="AYK86" s="138"/>
      <c r="AYL86" s="138"/>
      <c r="AYM86" s="138"/>
      <c r="AYN86" s="138"/>
      <c r="AYO86" s="138"/>
      <c r="AYP86" s="138"/>
      <c r="AYQ86" s="138"/>
      <c r="AYR86" s="138"/>
      <c r="AYS86" s="138"/>
      <c r="AYT86" s="138"/>
      <c r="AYU86" s="138"/>
      <c r="AYV86" s="138"/>
      <c r="AYW86" s="138"/>
      <c r="AYX86" s="138"/>
      <c r="AYY86" s="138"/>
      <c r="AYZ86" s="138"/>
      <c r="AZA86" s="138"/>
      <c r="AZB86" s="138"/>
      <c r="AZC86" s="138"/>
      <c r="AZD86" s="138"/>
      <c r="AZE86" s="138"/>
      <c r="AZF86" s="138"/>
      <c r="AZG86" s="138"/>
      <c r="AZH86" s="138"/>
      <c r="AZI86" s="138"/>
      <c r="AZJ86" s="138"/>
      <c r="AZK86" s="138"/>
      <c r="AZL86" s="138"/>
      <c r="AZM86" s="138"/>
      <c r="AZN86" s="138"/>
      <c r="AZO86" s="138"/>
      <c r="AZP86" s="138"/>
      <c r="AZQ86" s="138"/>
      <c r="AZR86" s="138"/>
      <c r="AZS86" s="138"/>
      <c r="AZT86" s="138"/>
      <c r="AZU86" s="138"/>
      <c r="AZV86" s="138"/>
      <c r="AZW86" s="138"/>
      <c r="AZX86" s="138"/>
      <c r="AZY86" s="138"/>
      <c r="AZZ86" s="138"/>
      <c r="BAA86" s="138"/>
      <c r="BAB86" s="138"/>
      <c r="BAC86" s="138"/>
      <c r="BAD86" s="138"/>
      <c r="BAE86" s="138"/>
      <c r="BAF86" s="138"/>
      <c r="BAG86" s="138"/>
      <c r="BAH86" s="138"/>
      <c r="BAI86" s="138"/>
      <c r="BAJ86" s="138"/>
      <c r="BAK86" s="138"/>
      <c r="BAL86" s="138"/>
      <c r="BAM86" s="138"/>
      <c r="BAN86" s="138"/>
      <c r="BAO86" s="138"/>
      <c r="BAP86" s="138"/>
      <c r="BAQ86" s="138"/>
      <c r="BAR86" s="138"/>
      <c r="BAS86" s="138"/>
      <c r="BAT86" s="138"/>
      <c r="BAU86" s="138"/>
      <c r="BAV86" s="138"/>
      <c r="BAW86" s="138"/>
      <c r="BAX86" s="138"/>
      <c r="BAY86" s="138"/>
      <c r="BAZ86" s="138"/>
      <c r="BBA86" s="138"/>
      <c r="BBB86" s="138"/>
      <c r="BBC86" s="138"/>
      <c r="BBD86" s="138"/>
      <c r="BBE86" s="138"/>
      <c r="BBF86" s="138"/>
      <c r="BBG86" s="138"/>
      <c r="BBH86" s="138"/>
      <c r="BBI86" s="138"/>
      <c r="BBJ86" s="138"/>
      <c r="BBK86" s="138"/>
      <c r="BBL86" s="138"/>
      <c r="BBM86" s="138"/>
      <c r="BBN86" s="138"/>
      <c r="BBO86" s="138"/>
      <c r="BBP86" s="138"/>
      <c r="BBQ86" s="138"/>
      <c r="BBR86" s="138"/>
      <c r="BBS86" s="138"/>
      <c r="BBT86" s="138"/>
      <c r="BBU86" s="138"/>
      <c r="BBV86" s="138"/>
      <c r="BBW86" s="138"/>
      <c r="BBX86" s="138"/>
      <c r="BBY86" s="138"/>
      <c r="BBZ86" s="138"/>
      <c r="BCA86" s="138"/>
      <c r="BCB86" s="138"/>
      <c r="BCC86" s="138"/>
      <c r="BCD86" s="138"/>
      <c r="BCE86" s="138"/>
      <c r="BCF86" s="138"/>
      <c r="BCG86" s="138"/>
      <c r="BCH86" s="138"/>
      <c r="BCI86" s="138"/>
      <c r="BCJ86" s="138"/>
      <c r="BCK86" s="138"/>
      <c r="BCL86" s="138"/>
      <c r="BCM86" s="138"/>
      <c r="BCN86" s="138"/>
      <c r="BCO86" s="138"/>
      <c r="BCP86" s="138"/>
      <c r="BCQ86" s="138"/>
      <c r="BCR86" s="138"/>
      <c r="BCS86" s="138"/>
      <c r="BCT86" s="138"/>
      <c r="BCU86" s="138"/>
      <c r="BCV86" s="138"/>
      <c r="BCW86" s="138"/>
      <c r="BCX86" s="138"/>
      <c r="BCY86" s="138"/>
      <c r="BCZ86" s="138"/>
      <c r="BDA86" s="138"/>
      <c r="BDB86" s="138"/>
      <c r="BDC86" s="138"/>
      <c r="BDD86" s="138"/>
      <c r="BDE86" s="138"/>
      <c r="BDF86" s="138"/>
      <c r="BDG86" s="138"/>
      <c r="BDH86" s="138"/>
      <c r="BDI86" s="138"/>
      <c r="BDJ86" s="138"/>
      <c r="BDK86" s="138"/>
      <c r="BDL86" s="138"/>
      <c r="BDM86" s="138"/>
      <c r="BDN86" s="138"/>
      <c r="BDO86" s="138"/>
      <c r="BDP86" s="138"/>
      <c r="BDQ86" s="138"/>
      <c r="BDR86" s="138"/>
      <c r="BDS86" s="138"/>
      <c r="BDT86" s="138"/>
      <c r="BDU86" s="138"/>
      <c r="BDV86" s="138"/>
      <c r="BDW86" s="138"/>
      <c r="BDX86" s="138"/>
      <c r="BDY86" s="138"/>
      <c r="BDZ86" s="138"/>
      <c r="BEA86" s="138"/>
      <c r="BEB86" s="138"/>
      <c r="BEC86" s="138"/>
      <c r="BED86" s="138"/>
      <c r="BEE86" s="138"/>
      <c r="BEF86" s="138"/>
      <c r="BEG86" s="138"/>
      <c r="BEH86" s="138"/>
      <c r="BEI86" s="138"/>
      <c r="BEJ86" s="138"/>
      <c r="BEK86" s="138"/>
      <c r="BEL86" s="138"/>
      <c r="BEM86" s="138"/>
      <c r="BEN86" s="138"/>
      <c r="BEO86" s="138"/>
      <c r="BEP86" s="138"/>
      <c r="BEQ86" s="138"/>
      <c r="BER86" s="138"/>
      <c r="BES86" s="138"/>
      <c r="BET86" s="138"/>
      <c r="BEU86" s="138"/>
      <c r="BEV86" s="138"/>
      <c r="BEW86" s="138"/>
      <c r="BEX86" s="138"/>
      <c r="BEY86" s="138"/>
      <c r="BEZ86" s="138"/>
      <c r="BFA86" s="138"/>
      <c r="BFB86" s="138"/>
      <c r="BFC86" s="138"/>
      <c r="BFD86" s="138"/>
      <c r="BFE86" s="138"/>
      <c r="BFF86" s="138"/>
      <c r="BFG86" s="138"/>
      <c r="BFH86" s="138"/>
      <c r="BFI86" s="138"/>
      <c r="BFJ86" s="138"/>
      <c r="BFK86" s="138"/>
      <c r="BFL86" s="138"/>
      <c r="BFM86" s="138"/>
      <c r="BFN86" s="138"/>
      <c r="BFO86" s="138"/>
      <c r="BFP86" s="138"/>
      <c r="BFQ86" s="138"/>
      <c r="BFR86" s="138"/>
      <c r="BFS86" s="138"/>
      <c r="BFT86" s="138"/>
      <c r="BFU86" s="138"/>
      <c r="BFV86" s="138"/>
      <c r="BFW86" s="138"/>
      <c r="BFX86" s="138"/>
      <c r="BFY86" s="138"/>
      <c r="BFZ86" s="138"/>
      <c r="BGA86" s="138"/>
      <c r="BGB86" s="138"/>
      <c r="BGC86" s="138"/>
      <c r="BGD86" s="138"/>
      <c r="BGE86" s="138"/>
      <c r="BGF86" s="138"/>
      <c r="BGG86" s="138"/>
      <c r="BGH86" s="138"/>
      <c r="BGI86" s="138"/>
      <c r="BGJ86" s="138"/>
      <c r="BGK86" s="138"/>
      <c r="BGL86" s="138"/>
      <c r="BGM86" s="138"/>
      <c r="BGN86" s="138"/>
      <c r="BGO86" s="138"/>
      <c r="BGP86" s="138"/>
      <c r="BGQ86" s="138"/>
      <c r="BGR86" s="138"/>
      <c r="BGS86" s="138"/>
      <c r="BGT86" s="138"/>
      <c r="BGU86" s="138"/>
      <c r="BGV86" s="138"/>
      <c r="BGW86" s="138"/>
      <c r="BGX86" s="138"/>
      <c r="BGY86" s="138"/>
      <c r="BGZ86" s="138"/>
      <c r="BHA86" s="138"/>
      <c r="BHB86" s="138"/>
      <c r="BHC86" s="138"/>
      <c r="BHD86" s="138"/>
      <c r="BHE86" s="138"/>
      <c r="BHF86" s="138"/>
      <c r="BHG86" s="138"/>
      <c r="BHH86" s="138"/>
      <c r="BHI86" s="138"/>
      <c r="BHJ86" s="138"/>
      <c r="BHK86" s="138"/>
      <c r="BHL86" s="138"/>
      <c r="BHM86" s="138"/>
      <c r="BHN86" s="138"/>
      <c r="BHO86" s="138"/>
      <c r="BHP86" s="138"/>
      <c r="BHQ86" s="138"/>
      <c r="BHR86" s="138"/>
      <c r="BHS86" s="138"/>
      <c r="BHT86" s="138"/>
      <c r="BHU86" s="138"/>
      <c r="BHV86" s="138"/>
      <c r="BHW86" s="138"/>
      <c r="BHX86" s="138"/>
      <c r="BHY86" s="138"/>
      <c r="BHZ86" s="138"/>
      <c r="BIA86" s="138"/>
      <c r="BIB86" s="138"/>
      <c r="BIC86" s="138"/>
      <c r="BID86" s="138"/>
      <c r="BIE86" s="138"/>
      <c r="BIF86" s="138"/>
      <c r="BIG86" s="138"/>
      <c r="BIH86" s="138"/>
      <c r="BII86" s="138"/>
      <c r="BIJ86" s="138"/>
      <c r="BIK86" s="138"/>
      <c r="BIL86" s="138"/>
      <c r="BIM86" s="138"/>
      <c r="BIN86" s="138"/>
      <c r="BIO86" s="138"/>
      <c r="BIP86" s="138"/>
      <c r="BIQ86" s="138"/>
      <c r="BIR86" s="138"/>
      <c r="BIS86" s="138"/>
      <c r="BIT86" s="138"/>
      <c r="BIU86" s="138"/>
      <c r="BIV86" s="138"/>
      <c r="BIW86" s="138"/>
      <c r="BIX86" s="138"/>
      <c r="BIY86" s="138"/>
      <c r="BIZ86" s="138"/>
      <c r="BJA86" s="138"/>
      <c r="BJB86" s="138"/>
      <c r="BJC86" s="138"/>
      <c r="BJD86" s="138"/>
      <c r="BJE86" s="138"/>
      <c r="BJF86" s="138"/>
      <c r="BJG86" s="138"/>
      <c r="BJH86" s="138"/>
      <c r="BJI86" s="138"/>
      <c r="BJJ86" s="138"/>
      <c r="BJK86" s="138"/>
      <c r="BJL86" s="138"/>
      <c r="BJM86" s="138"/>
      <c r="BJN86" s="138"/>
      <c r="BJO86" s="138"/>
      <c r="BJP86" s="138"/>
      <c r="BJQ86" s="138"/>
      <c r="BJR86" s="138"/>
      <c r="BJS86" s="138"/>
      <c r="BJT86" s="138"/>
      <c r="BJU86" s="138"/>
      <c r="BJV86" s="138"/>
      <c r="BJW86" s="138"/>
      <c r="BJX86" s="138"/>
      <c r="BJY86" s="138"/>
      <c r="BJZ86" s="138"/>
      <c r="BKA86" s="138"/>
      <c r="BKB86" s="138"/>
      <c r="BKC86" s="138"/>
      <c r="BKD86" s="138"/>
      <c r="BKE86" s="138"/>
      <c r="BKF86" s="138"/>
      <c r="BKG86" s="138"/>
      <c r="BKH86" s="138"/>
      <c r="BKI86" s="138"/>
      <c r="BKJ86" s="138"/>
      <c r="BKK86" s="138"/>
      <c r="BKL86" s="138"/>
      <c r="BKM86" s="138"/>
      <c r="BKN86" s="138"/>
      <c r="BKO86" s="138"/>
      <c r="BKP86" s="138"/>
      <c r="BKQ86" s="138"/>
      <c r="BKR86" s="138"/>
      <c r="BKS86" s="138"/>
      <c r="BKT86" s="138"/>
      <c r="BKU86" s="138"/>
      <c r="BKV86" s="138"/>
      <c r="BKW86" s="138"/>
      <c r="BKX86" s="138"/>
      <c r="BKY86" s="138"/>
      <c r="BKZ86" s="138"/>
      <c r="BLA86" s="138"/>
      <c r="BLB86" s="138"/>
      <c r="BLC86" s="138"/>
      <c r="BLD86" s="138"/>
      <c r="BLE86" s="138"/>
      <c r="BLF86" s="138"/>
      <c r="BLG86" s="138"/>
      <c r="BLH86" s="138"/>
      <c r="BLI86" s="138"/>
      <c r="BLJ86" s="138"/>
      <c r="BLK86" s="138"/>
      <c r="BLL86" s="138"/>
      <c r="BLM86" s="138"/>
      <c r="BLN86" s="138"/>
      <c r="BLO86" s="138"/>
      <c r="BLP86" s="138"/>
      <c r="BLQ86" s="138"/>
      <c r="BLR86" s="138"/>
      <c r="BLS86" s="138"/>
      <c r="BLT86" s="138"/>
      <c r="BLU86" s="138"/>
      <c r="BLV86" s="138"/>
      <c r="BLW86" s="138"/>
      <c r="BLX86" s="138"/>
      <c r="BLY86" s="138"/>
      <c r="BLZ86" s="138"/>
      <c r="BMA86" s="138"/>
      <c r="BMB86" s="138"/>
      <c r="BMC86" s="138"/>
      <c r="BMD86" s="138"/>
      <c r="BME86" s="138"/>
      <c r="BMF86" s="138"/>
      <c r="BMG86" s="138"/>
      <c r="BMH86" s="138"/>
      <c r="BMI86" s="138"/>
      <c r="BMJ86" s="138"/>
      <c r="BMK86" s="138"/>
      <c r="BML86" s="138"/>
      <c r="BMM86" s="138"/>
      <c r="BMN86" s="138"/>
      <c r="BMO86" s="138"/>
      <c r="BMP86" s="138"/>
      <c r="BMQ86" s="138"/>
      <c r="BMR86" s="138"/>
      <c r="BMS86" s="138"/>
      <c r="BMT86" s="138"/>
      <c r="BMU86" s="138"/>
      <c r="BMV86" s="138"/>
      <c r="BMW86" s="138"/>
      <c r="BMX86" s="138"/>
      <c r="BMY86" s="138"/>
      <c r="BMZ86" s="138"/>
      <c r="BNA86" s="138"/>
      <c r="BNB86" s="138"/>
      <c r="BNC86" s="138"/>
      <c r="BND86" s="138"/>
      <c r="BNE86" s="138"/>
      <c r="BNF86" s="138"/>
      <c r="BNG86" s="138"/>
      <c r="BNH86" s="138"/>
      <c r="BNI86" s="138"/>
      <c r="BNJ86" s="138"/>
      <c r="BNK86" s="138"/>
      <c r="BNL86" s="138"/>
      <c r="BNM86" s="138"/>
      <c r="BNN86" s="138"/>
      <c r="BNO86" s="138"/>
      <c r="BNP86" s="138"/>
      <c r="BNQ86" s="138"/>
      <c r="BNR86" s="138"/>
      <c r="BNS86" s="138"/>
      <c r="BNT86" s="138"/>
      <c r="BNU86" s="138"/>
      <c r="BNV86" s="138"/>
      <c r="BNW86" s="138"/>
      <c r="BNX86" s="138"/>
      <c r="BNY86" s="138"/>
      <c r="BNZ86" s="138"/>
      <c r="BOA86" s="138"/>
      <c r="BOB86" s="138"/>
      <c r="BOC86" s="138"/>
      <c r="BOD86" s="138"/>
      <c r="BOE86" s="138"/>
      <c r="BOF86" s="138"/>
      <c r="BOG86" s="138"/>
      <c r="BOH86" s="138"/>
      <c r="BOI86" s="138"/>
      <c r="BOJ86" s="138"/>
      <c r="BOK86" s="138"/>
      <c r="BOL86" s="138"/>
      <c r="BOM86" s="138"/>
      <c r="BON86" s="138"/>
      <c r="BOO86" s="138"/>
      <c r="BOP86" s="138"/>
      <c r="BOQ86" s="138"/>
      <c r="BOR86" s="138"/>
      <c r="BOS86" s="138"/>
      <c r="BOT86" s="138"/>
      <c r="BOU86" s="138"/>
      <c r="BOV86" s="138"/>
      <c r="BOW86" s="138"/>
      <c r="BOX86" s="138"/>
      <c r="BOY86" s="138"/>
      <c r="BOZ86" s="138"/>
      <c r="BPA86" s="138"/>
      <c r="BPB86" s="138"/>
      <c r="BPC86" s="138"/>
      <c r="BPD86" s="138"/>
      <c r="BPE86" s="138"/>
      <c r="BPF86" s="138"/>
      <c r="BPG86" s="138"/>
      <c r="BPH86" s="138"/>
      <c r="BPI86" s="138"/>
      <c r="BPJ86" s="138"/>
      <c r="BPK86" s="138"/>
      <c r="BPL86" s="138"/>
      <c r="BPM86" s="138"/>
      <c r="BPN86" s="138"/>
      <c r="BPO86" s="138"/>
      <c r="BPP86" s="138"/>
      <c r="BPQ86" s="138"/>
      <c r="BPR86" s="138"/>
      <c r="BPS86" s="138"/>
      <c r="BPT86" s="138"/>
      <c r="BPU86" s="138"/>
      <c r="BPV86" s="138"/>
      <c r="BPW86" s="138"/>
      <c r="BPX86" s="138"/>
      <c r="BPY86" s="138"/>
      <c r="BPZ86" s="138"/>
      <c r="BQA86" s="138"/>
      <c r="BQB86" s="138"/>
      <c r="BQC86" s="138"/>
      <c r="BQD86" s="138"/>
      <c r="BQE86" s="138"/>
      <c r="BQF86" s="138"/>
      <c r="BQG86" s="138"/>
      <c r="BQH86" s="138"/>
      <c r="BQI86" s="138"/>
      <c r="BQJ86" s="138"/>
      <c r="BQK86" s="138"/>
      <c r="BQL86" s="138"/>
      <c r="BQM86" s="138"/>
      <c r="BQN86" s="138"/>
      <c r="BQO86" s="138"/>
      <c r="BQP86" s="138"/>
      <c r="BQQ86" s="138"/>
      <c r="BQR86" s="138"/>
      <c r="BQS86" s="138"/>
      <c r="BQT86" s="138"/>
      <c r="BQU86" s="138"/>
      <c r="BQV86" s="138"/>
      <c r="BQW86" s="138"/>
      <c r="BQX86" s="138"/>
      <c r="BQY86" s="138"/>
      <c r="BQZ86" s="138"/>
      <c r="BRA86" s="138"/>
      <c r="BRB86" s="138"/>
      <c r="BRC86" s="138"/>
      <c r="BRD86" s="138"/>
      <c r="BRE86" s="138"/>
      <c r="BRF86" s="138"/>
      <c r="BRG86" s="138"/>
      <c r="BRH86" s="138"/>
      <c r="BRI86" s="138"/>
      <c r="BRJ86" s="138"/>
      <c r="BRK86" s="138"/>
      <c r="BRL86" s="138"/>
      <c r="BRM86" s="138"/>
      <c r="BRN86" s="138"/>
      <c r="BRO86" s="138"/>
      <c r="BRP86" s="138"/>
      <c r="BRQ86" s="138"/>
      <c r="BRR86" s="138"/>
      <c r="BRS86" s="138"/>
      <c r="BRT86" s="138"/>
      <c r="BRU86" s="138"/>
      <c r="BRV86" s="138"/>
      <c r="BRW86" s="138"/>
      <c r="BRX86" s="138"/>
      <c r="BRY86" s="138"/>
      <c r="BRZ86" s="138"/>
      <c r="BSA86" s="138"/>
      <c r="BSB86" s="138"/>
      <c r="BSC86" s="138"/>
      <c r="BSD86" s="138"/>
      <c r="BSE86" s="138"/>
      <c r="BSF86" s="138"/>
      <c r="BSG86" s="138"/>
      <c r="BSH86" s="138"/>
      <c r="BSI86" s="138"/>
      <c r="BSJ86" s="138"/>
      <c r="BSK86" s="138"/>
      <c r="BSL86" s="138"/>
      <c r="BSM86" s="138"/>
      <c r="BSN86" s="138"/>
      <c r="BSO86" s="138"/>
      <c r="BSP86" s="138"/>
      <c r="BSQ86" s="138"/>
      <c r="BSR86" s="138"/>
      <c r="BSS86" s="138"/>
      <c r="BST86" s="138"/>
      <c r="BSU86" s="138"/>
      <c r="BSV86" s="138"/>
      <c r="BSW86" s="138"/>
      <c r="BSX86" s="138"/>
      <c r="BSY86" s="138"/>
      <c r="BSZ86" s="138"/>
      <c r="BTA86" s="138"/>
      <c r="BTB86" s="138"/>
      <c r="BTC86" s="138"/>
      <c r="BTD86" s="138"/>
      <c r="BTE86" s="138"/>
      <c r="BTF86" s="138"/>
      <c r="BTG86" s="138"/>
      <c r="BTH86" s="138"/>
      <c r="BTI86" s="138"/>
      <c r="BTJ86" s="138"/>
      <c r="BTK86" s="138"/>
      <c r="BTL86" s="138"/>
      <c r="BTM86" s="138"/>
      <c r="BTN86" s="138"/>
      <c r="BTO86" s="138"/>
      <c r="BTP86" s="138"/>
      <c r="BTQ86" s="138"/>
      <c r="BTR86" s="138"/>
      <c r="BTS86" s="138"/>
      <c r="BTT86" s="138"/>
      <c r="BTU86" s="138"/>
      <c r="BTV86" s="138"/>
      <c r="BTW86" s="138"/>
      <c r="BTX86" s="138"/>
      <c r="BTY86" s="138"/>
      <c r="BTZ86" s="138"/>
      <c r="BUA86" s="138"/>
      <c r="BUB86" s="138"/>
      <c r="BUC86" s="138"/>
      <c r="BUD86" s="138"/>
      <c r="BUE86" s="138"/>
      <c r="BUF86" s="138"/>
      <c r="BUG86" s="138"/>
      <c r="BUH86" s="138"/>
      <c r="BUI86" s="138"/>
      <c r="BUJ86" s="138"/>
      <c r="BUK86" s="138"/>
      <c r="BUL86" s="138"/>
      <c r="BUM86" s="138"/>
      <c r="BUN86" s="138"/>
      <c r="BUO86" s="138"/>
      <c r="BUP86" s="138"/>
      <c r="BUQ86" s="138"/>
      <c r="BUR86" s="138"/>
      <c r="BUS86" s="138"/>
      <c r="BUT86" s="138"/>
      <c r="BUU86" s="138"/>
      <c r="BUV86" s="138"/>
      <c r="BUW86" s="138"/>
      <c r="BUX86" s="138"/>
      <c r="BUY86" s="138"/>
      <c r="BUZ86" s="138"/>
      <c r="BVA86" s="138"/>
      <c r="BVB86" s="138"/>
      <c r="BVC86" s="138"/>
      <c r="BVD86" s="138"/>
      <c r="BVE86" s="138"/>
      <c r="BVF86" s="138"/>
      <c r="BVG86" s="138"/>
      <c r="BVH86" s="138"/>
      <c r="BVI86" s="138"/>
      <c r="BVJ86" s="138"/>
      <c r="BVK86" s="138"/>
      <c r="BVL86" s="138"/>
      <c r="BVM86" s="138"/>
      <c r="BVN86" s="138"/>
      <c r="BVO86" s="138"/>
      <c r="BVP86" s="138"/>
      <c r="BVQ86" s="138"/>
      <c r="BVR86" s="138"/>
      <c r="BVS86" s="138"/>
      <c r="BVT86" s="138"/>
      <c r="BVU86" s="138"/>
      <c r="BVV86" s="138"/>
      <c r="BVW86" s="138"/>
      <c r="BVX86" s="138"/>
      <c r="BVY86" s="138"/>
      <c r="BVZ86" s="138"/>
      <c r="BWA86" s="138"/>
      <c r="BWB86" s="138"/>
      <c r="BWC86" s="138"/>
      <c r="BWD86" s="138"/>
      <c r="BWE86" s="138"/>
      <c r="BWF86" s="138"/>
      <c r="BWG86" s="138"/>
      <c r="BWH86" s="138"/>
      <c r="BWI86" s="138"/>
      <c r="BWJ86" s="138"/>
      <c r="BWK86" s="138"/>
      <c r="BWL86" s="138"/>
      <c r="BWM86" s="138"/>
      <c r="BWN86" s="138"/>
      <c r="BWO86" s="138"/>
      <c r="BWP86" s="138"/>
      <c r="BWQ86" s="138"/>
      <c r="BWR86" s="138"/>
      <c r="BWS86" s="138"/>
      <c r="BWT86" s="138"/>
      <c r="BWU86" s="138"/>
      <c r="BWV86" s="138"/>
      <c r="BWW86" s="138"/>
      <c r="BWX86" s="138"/>
      <c r="BWY86" s="138"/>
      <c r="BWZ86" s="138"/>
      <c r="BXA86" s="138"/>
      <c r="BXB86" s="138"/>
      <c r="BXC86" s="138"/>
      <c r="BXD86" s="138"/>
      <c r="BXE86" s="138"/>
      <c r="BXF86" s="138"/>
      <c r="BXG86" s="138"/>
      <c r="BXH86" s="138"/>
      <c r="BXI86" s="138"/>
      <c r="BXJ86" s="138"/>
      <c r="BXK86" s="138"/>
      <c r="BXL86" s="138"/>
      <c r="BXM86" s="138"/>
      <c r="BXN86" s="138"/>
      <c r="BXO86" s="138"/>
      <c r="BXP86" s="138"/>
      <c r="BXQ86" s="138"/>
      <c r="BXR86" s="138"/>
      <c r="BXS86" s="138"/>
      <c r="BXT86" s="138"/>
      <c r="BXU86" s="138"/>
      <c r="BXV86" s="138"/>
      <c r="BXW86" s="138"/>
      <c r="BXX86" s="138"/>
      <c r="BXY86" s="138"/>
      <c r="BXZ86" s="138"/>
      <c r="BYA86" s="138"/>
      <c r="BYB86" s="138"/>
      <c r="BYC86" s="138"/>
      <c r="BYD86" s="138"/>
      <c r="BYE86" s="138"/>
      <c r="BYF86" s="138"/>
      <c r="BYG86" s="138"/>
      <c r="BYH86" s="138"/>
      <c r="BYI86" s="138"/>
      <c r="BYJ86" s="138"/>
      <c r="BYK86" s="138"/>
      <c r="BYL86" s="138"/>
      <c r="BYM86" s="138"/>
      <c r="BYN86" s="138"/>
      <c r="BYO86" s="138"/>
      <c r="BYP86" s="138"/>
      <c r="BYQ86" s="138"/>
      <c r="BYR86" s="138"/>
      <c r="BYS86" s="138"/>
      <c r="BYT86" s="138"/>
      <c r="BYU86" s="138"/>
      <c r="BYV86" s="138"/>
      <c r="BYW86" s="138"/>
      <c r="BYX86" s="138"/>
      <c r="BYY86" s="138"/>
      <c r="BYZ86" s="138"/>
      <c r="BZA86" s="138"/>
      <c r="BZB86" s="138"/>
      <c r="BZC86" s="138"/>
      <c r="BZD86" s="138"/>
      <c r="BZE86" s="138"/>
      <c r="BZF86" s="138"/>
      <c r="BZG86" s="138"/>
      <c r="BZH86" s="138"/>
      <c r="BZI86" s="138"/>
      <c r="BZJ86" s="138"/>
      <c r="BZK86" s="138"/>
      <c r="BZL86" s="138"/>
      <c r="BZM86" s="138"/>
      <c r="BZN86" s="138"/>
      <c r="BZO86" s="138"/>
      <c r="BZP86" s="138"/>
      <c r="BZQ86" s="138"/>
      <c r="BZR86" s="138"/>
      <c r="BZS86" s="138"/>
      <c r="BZT86" s="138"/>
      <c r="BZU86" s="138"/>
      <c r="BZV86" s="138"/>
      <c r="BZW86" s="138"/>
      <c r="BZX86" s="138"/>
      <c r="BZY86" s="138"/>
      <c r="BZZ86" s="138"/>
      <c r="CAA86" s="138"/>
      <c r="CAB86" s="138"/>
      <c r="CAC86" s="138"/>
      <c r="CAD86" s="138"/>
      <c r="CAE86" s="138"/>
      <c r="CAF86" s="138"/>
      <c r="CAG86" s="138"/>
      <c r="CAH86" s="138"/>
      <c r="CAI86" s="138"/>
      <c r="CAJ86" s="138"/>
      <c r="CAK86" s="138"/>
      <c r="CAL86" s="138"/>
      <c r="CAM86" s="138"/>
      <c r="CAN86" s="138"/>
      <c r="CAO86" s="138"/>
      <c r="CAP86" s="138"/>
      <c r="CAQ86" s="138"/>
      <c r="CAR86" s="138"/>
      <c r="CAS86" s="138"/>
      <c r="CAT86" s="138"/>
      <c r="CAU86" s="138"/>
      <c r="CAV86" s="138"/>
      <c r="CAW86" s="138"/>
      <c r="CAX86" s="138"/>
      <c r="CAY86" s="138"/>
      <c r="CAZ86" s="138"/>
      <c r="CBA86" s="138"/>
      <c r="CBB86" s="138"/>
      <c r="CBC86" s="138"/>
      <c r="CBD86" s="138"/>
      <c r="CBE86" s="138"/>
      <c r="CBF86" s="138"/>
      <c r="CBG86" s="138"/>
      <c r="CBH86" s="138"/>
      <c r="CBI86" s="138"/>
      <c r="CBJ86" s="138"/>
      <c r="CBK86" s="138"/>
      <c r="CBL86" s="138"/>
      <c r="CBM86" s="138"/>
      <c r="CBN86" s="138"/>
      <c r="CBO86" s="138"/>
      <c r="CBP86" s="138"/>
      <c r="CBQ86" s="138"/>
      <c r="CBR86" s="138"/>
      <c r="CBS86" s="138"/>
      <c r="CBT86" s="138"/>
      <c r="CBU86" s="138"/>
      <c r="CBV86" s="138"/>
      <c r="CBW86" s="138"/>
      <c r="CBX86" s="138"/>
      <c r="CBY86" s="138"/>
      <c r="CBZ86" s="138"/>
      <c r="CCA86" s="138"/>
      <c r="CCB86" s="138"/>
      <c r="CCC86" s="138"/>
      <c r="CCD86" s="138"/>
      <c r="CCE86" s="138"/>
      <c r="CCF86" s="138"/>
      <c r="CCG86" s="138"/>
      <c r="CCH86" s="138"/>
      <c r="CCI86" s="138"/>
      <c r="CCJ86" s="138"/>
      <c r="CCK86" s="138"/>
      <c r="CCL86" s="138"/>
      <c r="CCM86" s="138"/>
      <c r="CCN86" s="138"/>
      <c r="CCO86" s="138"/>
      <c r="CCP86" s="138"/>
      <c r="CCQ86" s="138"/>
      <c r="CCR86" s="138"/>
      <c r="CCS86" s="138"/>
      <c r="CCT86" s="138"/>
      <c r="CCU86" s="138"/>
      <c r="CCV86" s="138"/>
      <c r="CCW86" s="138"/>
      <c r="CCX86" s="138"/>
      <c r="CCY86" s="138"/>
      <c r="CCZ86" s="138"/>
      <c r="CDA86" s="138"/>
      <c r="CDB86" s="138"/>
      <c r="CDC86" s="138"/>
      <c r="CDD86" s="138"/>
      <c r="CDE86" s="138"/>
      <c r="CDF86" s="138"/>
      <c r="CDG86" s="138"/>
      <c r="CDH86" s="138"/>
      <c r="CDI86" s="138"/>
      <c r="CDJ86" s="138"/>
      <c r="CDK86" s="138"/>
      <c r="CDL86" s="138"/>
      <c r="CDM86" s="138"/>
      <c r="CDN86" s="138"/>
      <c r="CDO86" s="138"/>
      <c r="CDP86" s="138"/>
      <c r="CDQ86" s="138"/>
      <c r="CDR86" s="138"/>
      <c r="CDS86" s="138"/>
      <c r="CDT86" s="138"/>
      <c r="CDU86" s="138"/>
      <c r="CDV86" s="138"/>
      <c r="CDW86" s="138"/>
      <c r="CDX86" s="138"/>
      <c r="CDY86" s="138"/>
      <c r="CDZ86" s="138"/>
      <c r="CEA86" s="138"/>
      <c r="CEB86" s="138"/>
      <c r="CEC86" s="138"/>
      <c r="CED86" s="138"/>
      <c r="CEE86" s="138"/>
      <c r="CEF86" s="138"/>
      <c r="CEG86" s="138"/>
      <c r="CEH86" s="138"/>
      <c r="CEI86" s="138"/>
      <c r="CEJ86" s="138"/>
      <c r="CEK86" s="138"/>
      <c r="CEL86" s="138"/>
      <c r="CEM86" s="138"/>
      <c r="CEN86" s="138"/>
      <c r="CEO86" s="138"/>
      <c r="CEP86" s="138"/>
      <c r="CEQ86" s="138"/>
      <c r="CER86" s="138"/>
      <c r="CES86" s="138"/>
      <c r="CET86" s="138"/>
      <c r="CEU86" s="138"/>
      <c r="CEV86" s="138"/>
      <c r="CEW86" s="138"/>
      <c r="CEX86" s="138"/>
      <c r="CEY86" s="138"/>
      <c r="CEZ86" s="138"/>
      <c r="CFA86" s="138"/>
      <c r="CFB86" s="138"/>
      <c r="CFC86" s="138"/>
      <c r="CFD86" s="138"/>
      <c r="CFE86" s="138"/>
      <c r="CFF86" s="138"/>
      <c r="CFG86" s="138"/>
      <c r="CFH86" s="138"/>
      <c r="CFI86" s="138"/>
      <c r="CFJ86" s="138"/>
      <c r="CFK86" s="138"/>
      <c r="CFL86" s="138"/>
      <c r="CFM86" s="138"/>
      <c r="CFN86" s="138"/>
      <c r="CFO86" s="138"/>
      <c r="CFP86" s="138"/>
      <c r="CFQ86" s="138"/>
      <c r="CFR86" s="138"/>
      <c r="CFS86" s="138"/>
      <c r="CFT86" s="138"/>
      <c r="CFU86" s="138"/>
      <c r="CFV86" s="138"/>
      <c r="CFW86" s="138"/>
      <c r="CFX86" s="138"/>
      <c r="CFY86" s="138"/>
      <c r="CFZ86" s="138"/>
      <c r="CGA86" s="138"/>
      <c r="CGB86" s="138"/>
      <c r="CGC86" s="138"/>
      <c r="CGD86" s="138"/>
      <c r="CGE86" s="138"/>
      <c r="CGF86" s="138"/>
      <c r="CGG86" s="138"/>
      <c r="CGH86" s="138"/>
      <c r="CGI86" s="138"/>
      <c r="CGJ86" s="138"/>
      <c r="CGK86" s="138"/>
      <c r="CGL86" s="138"/>
      <c r="CGM86" s="138"/>
      <c r="CGN86" s="138"/>
      <c r="CGO86" s="138"/>
      <c r="CGP86" s="138"/>
      <c r="CGQ86" s="138"/>
      <c r="CGR86" s="138"/>
      <c r="CGS86" s="138"/>
      <c r="CGT86" s="138"/>
      <c r="CGU86" s="138"/>
      <c r="CGV86" s="138"/>
      <c r="CGW86" s="138"/>
      <c r="CGX86" s="138"/>
      <c r="CGY86" s="138"/>
      <c r="CGZ86" s="138"/>
      <c r="CHA86" s="138"/>
      <c r="CHB86" s="138"/>
      <c r="CHC86" s="138"/>
      <c r="CHD86" s="138"/>
      <c r="CHE86" s="138"/>
      <c r="CHF86" s="138"/>
      <c r="CHG86" s="138"/>
      <c r="CHH86" s="138"/>
      <c r="CHI86" s="138"/>
      <c r="CHJ86" s="138"/>
      <c r="CHK86" s="138"/>
      <c r="CHL86" s="138"/>
      <c r="CHM86" s="138"/>
      <c r="CHN86" s="138"/>
      <c r="CHO86" s="138"/>
      <c r="CHP86" s="138"/>
      <c r="CHQ86" s="138"/>
      <c r="CHR86" s="138"/>
      <c r="CHS86" s="138"/>
      <c r="CHT86" s="138"/>
      <c r="CHU86" s="138"/>
      <c r="CHV86" s="138"/>
      <c r="CHW86" s="138"/>
      <c r="CHX86" s="138"/>
      <c r="CHY86" s="138"/>
      <c r="CHZ86" s="138"/>
      <c r="CIA86" s="138"/>
      <c r="CIB86" s="138"/>
      <c r="CIC86" s="138"/>
      <c r="CID86" s="138"/>
      <c r="CIE86" s="138"/>
      <c r="CIF86" s="138"/>
      <c r="CIG86" s="138"/>
      <c r="CIH86" s="138"/>
      <c r="CII86" s="138"/>
      <c r="CIJ86" s="138"/>
      <c r="CIK86" s="138"/>
      <c r="CIL86" s="138"/>
      <c r="CIM86" s="138"/>
      <c r="CIN86" s="138"/>
      <c r="CIO86" s="138"/>
      <c r="CIP86" s="138"/>
      <c r="CIQ86" s="138"/>
      <c r="CIR86" s="138"/>
      <c r="CIS86" s="138"/>
      <c r="CIT86" s="138"/>
      <c r="CIU86" s="138"/>
      <c r="CIV86" s="138"/>
      <c r="CIW86" s="138"/>
      <c r="CIX86" s="138"/>
      <c r="CIY86" s="138"/>
      <c r="CIZ86" s="138"/>
      <c r="CJA86" s="138"/>
      <c r="CJB86" s="138"/>
      <c r="CJC86" s="138"/>
      <c r="CJD86" s="138"/>
      <c r="CJE86" s="138"/>
      <c r="CJF86" s="138"/>
      <c r="CJG86" s="138"/>
      <c r="CJH86" s="138"/>
      <c r="CJI86" s="138"/>
      <c r="CJJ86" s="138"/>
      <c r="CJK86" s="138"/>
      <c r="CJL86" s="138"/>
      <c r="CJM86" s="138"/>
      <c r="CJN86" s="138"/>
      <c r="CJO86" s="138"/>
      <c r="CJP86" s="138"/>
      <c r="CJQ86" s="138"/>
      <c r="CJR86" s="138"/>
      <c r="CJS86" s="138"/>
      <c r="CJT86" s="138"/>
      <c r="CJU86" s="138"/>
      <c r="CJV86" s="138"/>
      <c r="CJW86" s="138"/>
      <c r="CJX86" s="138"/>
      <c r="CJY86" s="138"/>
      <c r="CJZ86" s="138"/>
      <c r="CKA86" s="138"/>
      <c r="CKB86" s="138"/>
      <c r="CKC86" s="138"/>
      <c r="CKD86" s="138"/>
      <c r="CKE86" s="138"/>
      <c r="CKF86" s="138"/>
      <c r="CKG86" s="138"/>
      <c r="CKH86" s="138"/>
      <c r="CKI86" s="138"/>
      <c r="CKJ86" s="138"/>
      <c r="CKK86" s="138"/>
      <c r="CKL86" s="138"/>
      <c r="CKM86" s="138"/>
      <c r="CKN86" s="138"/>
      <c r="CKO86" s="138"/>
      <c r="CKP86" s="138"/>
      <c r="CKQ86" s="138"/>
      <c r="CKR86" s="138"/>
      <c r="CKS86" s="138"/>
      <c r="CKT86" s="138"/>
      <c r="CKU86" s="138"/>
      <c r="CKV86" s="138"/>
      <c r="CKW86" s="138"/>
      <c r="CKX86" s="138"/>
      <c r="CKY86" s="138"/>
      <c r="CKZ86" s="138"/>
      <c r="CLA86" s="138"/>
      <c r="CLB86" s="138"/>
      <c r="CLC86" s="138"/>
      <c r="CLD86" s="138"/>
      <c r="CLE86" s="138"/>
      <c r="CLF86" s="138"/>
      <c r="CLG86" s="138"/>
      <c r="CLH86" s="138"/>
      <c r="CLI86" s="138"/>
      <c r="CLJ86" s="138"/>
      <c r="CLK86" s="138"/>
      <c r="CLL86" s="138"/>
      <c r="CLM86" s="138"/>
      <c r="CLN86" s="138"/>
      <c r="CLO86" s="138"/>
      <c r="CLP86" s="138"/>
      <c r="CLQ86" s="138"/>
      <c r="CLR86" s="138"/>
      <c r="CLS86" s="138"/>
      <c r="CLT86" s="138"/>
      <c r="CLU86" s="138"/>
      <c r="CLV86" s="138"/>
      <c r="CLW86" s="138"/>
      <c r="CLX86" s="138"/>
      <c r="CLY86" s="138"/>
      <c r="CLZ86" s="138"/>
      <c r="CMA86" s="138"/>
      <c r="CMB86" s="138"/>
      <c r="CMC86" s="138"/>
      <c r="CMD86" s="138"/>
      <c r="CME86" s="138"/>
      <c r="CMF86" s="138"/>
      <c r="CMG86" s="138"/>
      <c r="CMH86" s="138"/>
      <c r="CMI86" s="138"/>
      <c r="CMJ86" s="138"/>
      <c r="CMK86" s="138"/>
      <c r="CML86" s="138"/>
      <c r="CMM86" s="138"/>
      <c r="CMN86" s="138"/>
      <c r="CMO86" s="138"/>
      <c r="CMP86" s="138"/>
      <c r="CMQ86" s="138"/>
      <c r="CMR86" s="138"/>
      <c r="CMS86" s="138"/>
      <c r="CMT86" s="138"/>
      <c r="CMU86" s="138"/>
      <c r="CMV86" s="138"/>
      <c r="CMW86" s="138"/>
      <c r="CMX86" s="138"/>
      <c r="CMY86" s="138"/>
      <c r="CMZ86" s="138"/>
      <c r="CNA86" s="138"/>
      <c r="CNB86" s="138"/>
      <c r="CNC86" s="138"/>
      <c r="CND86" s="138"/>
      <c r="CNE86" s="138"/>
      <c r="CNF86" s="138"/>
      <c r="CNG86" s="138"/>
      <c r="CNH86" s="138"/>
      <c r="CNI86" s="138"/>
      <c r="CNJ86" s="138"/>
      <c r="CNK86" s="138"/>
      <c r="CNL86" s="138"/>
      <c r="CNM86" s="138"/>
      <c r="CNN86" s="138"/>
      <c r="CNO86" s="138"/>
      <c r="CNP86" s="138"/>
      <c r="CNQ86" s="138"/>
      <c r="CNR86" s="138"/>
      <c r="CNS86" s="138"/>
      <c r="CNT86" s="138"/>
      <c r="CNU86" s="138"/>
      <c r="CNV86" s="138"/>
      <c r="CNW86" s="138"/>
      <c r="CNX86" s="138"/>
      <c r="CNY86" s="138"/>
      <c r="CNZ86" s="138"/>
      <c r="COA86" s="138"/>
      <c r="COB86" s="138"/>
      <c r="COC86" s="138"/>
      <c r="COD86" s="138"/>
      <c r="COE86" s="138"/>
      <c r="COF86" s="138"/>
      <c r="COG86" s="138"/>
      <c r="COH86" s="138"/>
      <c r="COI86" s="138"/>
      <c r="COJ86" s="138"/>
      <c r="COK86" s="138"/>
      <c r="COL86" s="138"/>
      <c r="COM86" s="138"/>
      <c r="CON86" s="138"/>
      <c r="COO86" s="138"/>
      <c r="COP86" s="138"/>
      <c r="COQ86" s="138"/>
      <c r="COR86" s="138"/>
      <c r="COS86" s="138"/>
      <c r="COT86" s="138"/>
      <c r="COU86" s="138"/>
      <c r="COV86" s="138"/>
      <c r="COW86" s="138"/>
      <c r="COX86" s="138"/>
      <c r="COY86" s="138"/>
      <c r="COZ86" s="138"/>
      <c r="CPA86" s="138"/>
      <c r="CPB86" s="138"/>
      <c r="CPC86" s="138"/>
      <c r="CPD86" s="138"/>
      <c r="CPE86" s="138"/>
      <c r="CPF86" s="138"/>
      <c r="CPG86" s="138"/>
      <c r="CPH86" s="138"/>
      <c r="CPI86" s="138"/>
      <c r="CPJ86" s="138"/>
      <c r="CPK86" s="138"/>
      <c r="CPL86" s="138"/>
      <c r="CPM86" s="138"/>
      <c r="CPN86" s="138"/>
      <c r="CPO86" s="138"/>
      <c r="CPP86" s="138"/>
      <c r="CPQ86" s="138"/>
      <c r="CPR86" s="138"/>
      <c r="CPS86" s="138"/>
      <c r="CPT86" s="138"/>
      <c r="CPU86" s="138"/>
      <c r="CPV86" s="138"/>
      <c r="CPW86" s="138"/>
      <c r="CPX86" s="138"/>
      <c r="CPY86" s="138"/>
      <c r="CPZ86" s="138"/>
      <c r="CQA86" s="138"/>
      <c r="CQB86" s="138"/>
      <c r="CQC86" s="138"/>
      <c r="CQD86" s="138"/>
      <c r="CQE86" s="138"/>
      <c r="CQF86" s="138"/>
      <c r="CQG86" s="138"/>
      <c r="CQH86" s="138"/>
      <c r="CQI86" s="138"/>
      <c r="CQJ86" s="138"/>
      <c r="CQK86" s="138"/>
      <c r="CQL86" s="138"/>
      <c r="CQM86" s="138"/>
      <c r="CQN86" s="138"/>
      <c r="CQO86" s="138"/>
      <c r="CQP86" s="138"/>
      <c r="CQQ86" s="138"/>
      <c r="CQR86" s="138"/>
      <c r="CQS86" s="138"/>
      <c r="CQT86" s="138"/>
      <c r="CQU86" s="138"/>
      <c r="CQV86" s="138"/>
      <c r="CQW86" s="138"/>
      <c r="CQX86" s="138"/>
      <c r="CQY86" s="138"/>
      <c r="CQZ86" s="138"/>
      <c r="CRA86" s="138"/>
      <c r="CRB86" s="138"/>
      <c r="CRC86" s="138"/>
      <c r="CRD86" s="138"/>
      <c r="CRE86" s="138"/>
      <c r="CRF86" s="138"/>
      <c r="CRG86" s="138"/>
      <c r="CRH86" s="138"/>
      <c r="CRI86" s="138"/>
      <c r="CRJ86" s="138"/>
      <c r="CRK86" s="138"/>
      <c r="CRL86" s="138"/>
      <c r="CRM86" s="138"/>
      <c r="CRN86" s="138"/>
      <c r="CRO86" s="138"/>
      <c r="CRP86" s="138"/>
      <c r="CRQ86" s="138"/>
      <c r="CRR86" s="138"/>
      <c r="CRS86" s="138"/>
      <c r="CRT86" s="138"/>
      <c r="CRU86" s="138"/>
      <c r="CRV86" s="138"/>
      <c r="CRW86" s="138"/>
      <c r="CRX86" s="138"/>
      <c r="CRY86" s="138"/>
      <c r="CRZ86" s="138"/>
      <c r="CSA86" s="138"/>
      <c r="CSB86" s="138"/>
      <c r="CSC86" s="138"/>
      <c r="CSD86" s="138"/>
      <c r="CSE86" s="138"/>
      <c r="CSF86" s="138"/>
      <c r="CSG86" s="138"/>
      <c r="CSH86" s="138"/>
      <c r="CSI86" s="138"/>
      <c r="CSJ86" s="138"/>
      <c r="CSK86" s="138"/>
      <c r="CSL86" s="138"/>
      <c r="CSM86" s="138"/>
      <c r="CSN86" s="138"/>
      <c r="CSO86" s="138"/>
      <c r="CSP86" s="138"/>
      <c r="CSQ86" s="138"/>
      <c r="CSR86" s="138"/>
      <c r="CSS86" s="138"/>
      <c r="CST86" s="138"/>
      <c r="CSU86" s="138"/>
      <c r="CSV86" s="138"/>
      <c r="CSW86" s="138"/>
      <c r="CSX86" s="138"/>
      <c r="CSY86" s="138"/>
      <c r="CSZ86" s="138"/>
      <c r="CTA86" s="138"/>
      <c r="CTB86" s="138"/>
      <c r="CTC86" s="138"/>
      <c r="CTD86" s="138"/>
      <c r="CTE86" s="138"/>
      <c r="CTF86" s="138"/>
      <c r="CTG86" s="138"/>
      <c r="CTH86" s="138"/>
      <c r="CTI86" s="138"/>
      <c r="CTJ86" s="138"/>
      <c r="CTK86" s="138"/>
      <c r="CTL86" s="138"/>
      <c r="CTM86" s="138"/>
      <c r="CTN86" s="138"/>
      <c r="CTO86" s="138"/>
      <c r="CTP86" s="138"/>
      <c r="CTQ86" s="138"/>
      <c r="CTR86" s="138"/>
      <c r="CTS86" s="138"/>
      <c r="CTT86" s="138"/>
      <c r="CTU86" s="138"/>
      <c r="CTV86" s="138"/>
      <c r="CTW86" s="138"/>
      <c r="CTX86" s="138"/>
      <c r="CTY86" s="138"/>
      <c r="CTZ86" s="138"/>
      <c r="CUA86" s="138"/>
      <c r="CUB86" s="138"/>
      <c r="CUC86" s="138"/>
      <c r="CUD86" s="138"/>
      <c r="CUE86" s="138"/>
      <c r="CUF86" s="138"/>
      <c r="CUG86" s="138"/>
      <c r="CUH86" s="138"/>
      <c r="CUI86" s="138"/>
      <c r="CUJ86" s="138"/>
      <c r="CUK86" s="138"/>
      <c r="CUL86" s="138"/>
      <c r="CUM86" s="138"/>
      <c r="CUN86" s="138"/>
      <c r="CUO86" s="138"/>
      <c r="CUP86" s="138"/>
      <c r="CUQ86" s="138"/>
      <c r="CUR86" s="138"/>
      <c r="CUS86" s="138"/>
      <c r="CUT86" s="138"/>
      <c r="CUU86" s="138"/>
      <c r="CUV86" s="138"/>
      <c r="CUW86" s="138"/>
      <c r="CUX86" s="138"/>
      <c r="CUY86" s="138"/>
      <c r="CUZ86" s="138"/>
      <c r="CVA86" s="138"/>
      <c r="CVB86" s="138"/>
      <c r="CVC86" s="138"/>
      <c r="CVD86" s="138"/>
      <c r="CVE86" s="138"/>
      <c r="CVF86" s="138"/>
      <c r="CVG86" s="138"/>
      <c r="CVH86" s="138"/>
      <c r="CVI86" s="138"/>
      <c r="CVJ86" s="138"/>
      <c r="CVK86" s="138"/>
      <c r="CVL86" s="138"/>
      <c r="CVM86" s="138"/>
      <c r="CVN86" s="138"/>
      <c r="CVO86" s="138"/>
      <c r="CVP86" s="138"/>
      <c r="CVQ86" s="138"/>
      <c r="CVR86" s="138"/>
      <c r="CVS86" s="138"/>
      <c r="CVT86" s="138"/>
      <c r="CVU86" s="138"/>
      <c r="CVV86" s="138"/>
      <c r="CVW86" s="138"/>
      <c r="CVX86" s="138"/>
      <c r="CVY86" s="138"/>
      <c r="CVZ86" s="138"/>
      <c r="CWA86" s="138"/>
      <c r="CWB86" s="138"/>
      <c r="CWC86" s="138"/>
      <c r="CWD86" s="138"/>
      <c r="CWE86" s="138"/>
      <c r="CWF86" s="138"/>
      <c r="CWG86" s="138"/>
      <c r="CWH86" s="138"/>
      <c r="CWI86" s="138"/>
      <c r="CWJ86" s="138"/>
      <c r="CWK86" s="138"/>
      <c r="CWL86" s="138"/>
      <c r="CWM86" s="138"/>
      <c r="CWN86" s="138"/>
      <c r="CWO86" s="138"/>
      <c r="CWP86" s="138"/>
      <c r="CWQ86" s="138"/>
      <c r="CWR86" s="138"/>
      <c r="CWS86" s="138"/>
      <c r="CWT86" s="138"/>
      <c r="CWU86" s="138"/>
      <c r="CWV86" s="138"/>
      <c r="CWW86" s="138"/>
      <c r="CWX86" s="138"/>
      <c r="CWY86" s="138"/>
      <c r="CWZ86" s="138"/>
      <c r="CXA86" s="138"/>
      <c r="CXB86" s="138"/>
      <c r="CXC86" s="138"/>
      <c r="CXD86" s="138"/>
      <c r="CXE86" s="138"/>
      <c r="CXF86" s="138"/>
      <c r="CXG86" s="138"/>
      <c r="CXH86" s="138"/>
      <c r="CXI86" s="138"/>
      <c r="CXJ86" s="138"/>
      <c r="CXK86" s="138"/>
      <c r="CXL86" s="138"/>
      <c r="CXM86" s="138"/>
      <c r="CXN86" s="138"/>
      <c r="CXO86" s="138"/>
      <c r="CXP86" s="138"/>
      <c r="CXQ86" s="138"/>
      <c r="CXR86" s="138"/>
      <c r="CXS86" s="138"/>
      <c r="CXT86" s="138"/>
      <c r="CXU86" s="138"/>
      <c r="CXV86" s="138"/>
      <c r="CXW86" s="138"/>
      <c r="CXX86" s="138"/>
      <c r="CXY86" s="138"/>
      <c r="CXZ86" s="138"/>
      <c r="CYA86" s="138"/>
      <c r="CYB86" s="138"/>
      <c r="CYC86" s="138"/>
      <c r="CYD86" s="138"/>
      <c r="CYE86" s="138"/>
      <c r="CYF86" s="138"/>
      <c r="CYG86" s="138"/>
      <c r="CYH86" s="138"/>
      <c r="CYI86" s="138"/>
      <c r="CYJ86" s="138"/>
      <c r="CYK86" s="138"/>
      <c r="CYL86" s="138"/>
      <c r="CYM86" s="138"/>
      <c r="CYN86" s="138"/>
      <c r="CYO86" s="138"/>
      <c r="CYP86" s="138"/>
      <c r="CYQ86" s="138"/>
      <c r="CYR86" s="138"/>
      <c r="CYS86" s="138"/>
      <c r="CYT86" s="138"/>
      <c r="CYU86" s="138"/>
      <c r="CYV86" s="138"/>
      <c r="CYW86" s="138"/>
      <c r="CYX86" s="138"/>
      <c r="CYY86" s="138"/>
      <c r="CYZ86" s="138"/>
      <c r="CZA86" s="138"/>
      <c r="CZB86" s="138"/>
      <c r="CZC86" s="138"/>
      <c r="CZD86" s="138"/>
      <c r="CZE86" s="138"/>
      <c r="CZF86" s="138"/>
      <c r="CZG86" s="138"/>
      <c r="CZH86" s="138"/>
      <c r="CZI86" s="138"/>
      <c r="CZJ86" s="138"/>
      <c r="CZK86" s="138"/>
      <c r="CZL86" s="138"/>
      <c r="CZM86" s="138"/>
      <c r="CZN86" s="138"/>
      <c r="CZO86" s="138"/>
      <c r="CZP86" s="138"/>
      <c r="CZQ86" s="138"/>
      <c r="CZR86" s="138"/>
      <c r="CZS86" s="138"/>
      <c r="CZT86" s="138"/>
      <c r="CZU86" s="138"/>
      <c r="CZV86" s="138"/>
      <c r="CZW86" s="138"/>
      <c r="CZX86" s="138"/>
      <c r="CZY86" s="138"/>
      <c r="CZZ86" s="138"/>
      <c r="DAA86" s="138"/>
      <c r="DAB86" s="138"/>
      <c r="DAC86" s="138"/>
      <c r="DAD86" s="138"/>
      <c r="DAE86" s="138"/>
      <c r="DAF86" s="138"/>
      <c r="DAG86" s="138"/>
      <c r="DAH86" s="138"/>
      <c r="DAI86" s="138"/>
      <c r="DAJ86" s="138"/>
      <c r="DAK86" s="138"/>
      <c r="DAL86" s="138"/>
      <c r="DAM86" s="138"/>
      <c r="DAN86" s="138"/>
      <c r="DAO86" s="138"/>
      <c r="DAP86" s="138"/>
      <c r="DAQ86" s="138"/>
      <c r="DAR86" s="138"/>
      <c r="DAS86" s="138"/>
      <c r="DAT86" s="138"/>
      <c r="DAU86" s="138"/>
      <c r="DAV86" s="138"/>
      <c r="DAW86" s="138"/>
      <c r="DAX86" s="138"/>
      <c r="DAY86" s="138"/>
      <c r="DAZ86" s="138"/>
      <c r="DBA86" s="138"/>
      <c r="DBB86" s="138"/>
      <c r="DBC86" s="138"/>
      <c r="DBD86" s="138"/>
      <c r="DBE86" s="138"/>
      <c r="DBF86" s="138"/>
      <c r="DBG86" s="138"/>
      <c r="DBH86" s="138"/>
      <c r="DBI86" s="138"/>
      <c r="DBJ86" s="138"/>
      <c r="DBK86" s="138"/>
      <c r="DBL86" s="138"/>
      <c r="DBM86" s="138"/>
      <c r="DBN86" s="138"/>
      <c r="DBO86" s="138"/>
      <c r="DBP86" s="138"/>
      <c r="DBQ86" s="138"/>
      <c r="DBR86" s="138"/>
      <c r="DBS86" s="138"/>
      <c r="DBT86" s="138"/>
      <c r="DBU86" s="138"/>
      <c r="DBV86" s="138"/>
      <c r="DBW86" s="138"/>
      <c r="DBX86" s="138"/>
      <c r="DBY86" s="138"/>
      <c r="DBZ86" s="138"/>
      <c r="DCA86" s="138"/>
      <c r="DCB86" s="138"/>
      <c r="DCC86" s="138"/>
      <c r="DCD86" s="138"/>
      <c r="DCE86" s="138"/>
      <c r="DCF86" s="138"/>
      <c r="DCG86" s="138"/>
      <c r="DCH86" s="138"/>
      <c r="DCI86" s="138"/>
      <c r="DCJ86" s="138"/>
      <c r="DCK86" s="138"/>
      <c r="DCL86" s="138"/>
      <c r="DCM86" s="138"/>
      <c r="DCN86" s="138"/>
      <c r="DCO86" s="138"/>
      <c r="DCP86" s="138"/>
      <c r="DCQ86" s="138"/>
      <c r="DCR86" s="138"/>
      <c r="DCS86" s="138"/>
      <c r="DCT86" s="138"/>
      <c r="DCU86" s="138"/>
      <c r="DCV86" s="138"/>
      <c r="DCW86" s="138"/>
      <c r="DCX86" s="138"/>
      <c r="DCY86" s="138"/>
      <c r="DCZ86" s="138"/>
      <c r="DDA86" s="138"/>
      <c r="DDB86" s="138"/>
      <c r="DDC86" s="138"/>
      <c r="DDD86" s="138"/>
      <c r="DDE86" s="138"/>
      <c r="DDF86" s="138"/>
      <c r="DDG86" s="138"/>
      <c r="DDH86" s="138"/>
      <c r="DDI86" s="138"/>
      <c r="DDJ86" s="138"/>
      <c r="DDK86" s="138"/>
      <c r="DDL86" s="138"/>
      <c r="DDM86" s="138"/>
      <c r="DDN86" s="138"/>
      <c r="DDO86" s="138"/>
      <c r="DDP86" s="138"/>
      <c r="DDQ86" s="138"/>
      <c r="DDR86" s="138"/>
      <c r="DDS86" s="138"/>
      <c r="DDT86" s="138"/>
      <c r="DDU86" s="138"/>
      <c r="DDV86" s="138"/>
      <c r="DDW86" s="138"/>
      <c r="DDX86" s="138"/>
      <c r="DDY86" s="138"/>
      <c r="DDZ86" s="138"/>
      <c r="DEA86" s="138"/>
      <c r="DEB86" s="138"/>
      <c r="DEC86" s="138"/>
      <c r="DED86" s="138"/>
      <c r="DEE86" s="138"/>
      <c r="DEF86" s="138"/>
      <c r="DEG86" s="138"/>
      <c r="DEH86" s="138"/>
      <c r="DEI86" s="138"/>
      <c r="DEJ86" s="138"/>
      <c r="DEK86" s="138"/>
      <c r="DEL86" s="138"/>
      <c r="DEM86" s="138"/>
      <c r="DEN86" s="138"/>
      <c r="DEO86" s="138"/>
      <c r="DEP86" s="138"/>
      <c r="DEQ86" s="138"/>
      <c r="DER86" s="138"/>
      <c r="DES86" s="138"/>
      <c r="DET86" s="138"/>
      <c r="DEU86" s="138"/>
      <c r="DEV86" s="138"/>
      <c r="DEW86" s="138"/>
      <c r="DEX86" s="138"/>
      <c r="DEY86" s="138"/>
      <c r="DEZ86" s="138"/>
      <c r="DFA86" s="138"/>
      <c r="DFB86" s="138"/>
      <c r="DFC86" s="138"/>
      <c r="DFD86" s="138"/>
      <c r="DFE86" s="138"/>
      <c r="DFF86" s="138"/>
      <c r="DFG86" s="138"/>
      <c r="DFH86" s="138"/>
      <c r="DFI86" s="138"/>
      <c r="DFJ86" s="138"/>
      <c r="DFK86" s="138"/>
      <c r="DFL86" s="138"/>
      <c r="DFM86" s="138"/>
      <c r="DFN86" s="138"/>
      <c r="DFO86" s="138"/>
      <c r="DFP86" s="138"/>
      <c r="DFQ86" s="138"/>
      <c r="DFR86" s="138"/>
      <c r="DFS86" s="138"/>
      <c r="DFT86" s="138"/>
      <c r="DFU86" s="138"/>
      <c r="DFV86" s="138"/>
      <c r="DFW86" s="138"/>
      <c r="DFX86" s="138"/>
      <c r="DFY86" s="138"/>
      <c r="DFZ86" s="138"/>
      <c r="DGA86" s="138"/>
      <c r="DGB86" s="138"/>
      <c r="DGC86" s="138"/>
      <c r="DGD86" s="138"/>
      <c r="DGE86" s="138"/>
      <c r="DGF86" s="138"/>
      <c r="DGG86" s="138"/>
      <c r="DGH86" s="138"/>
      <c r="DGI86" s="138"/>
      <c r="DGJ86" s="138"/>
      <c r="DGK86" s="138"/>
      <c r="DGL86" s="138"/>
      <c r="DGM86" s="138"/>
      <c r="DGN86" s="138"/>
      <c r="DGO86" s="138"/>
      <c r="DGP86" s="138"/>
      <c r="DGQ86" s="138"/>
      <c r="DGR86" s="138"/>
      <c r="DGS86" s="138"/>
      <c r="DGT86" s="138"/>
      <c r="DGU86" s="138"/>
      <c r="DGV86" s="138"/>
      <c r="DGW86" s="138"/>
      <c r="DGX86" s="138"/>
      <c r="DGY86" s="138"/>
      <c r="DGZ86" s="138"/>
      <c r="DHA86" s="138"/>
      <c r="DHB86" s="138"/>
      <c r="DHC86" s="138"/>
      <c r="DHD86" s="138"/>
      <c r="DHE86" s="138"/>
      <c r="DHF86" s="138"/>
      <c r="DHG86" s="138"/>
      <c r="DHH86" s="138"/>
      <c r="DHI86" s="138"/>
      <c r="DHJ86" s="138"/>
      <c r="DHK86" s="138"/>
      <c r="DHL86" s="138"/>
      <c r="DHM86" s="138"/>
      <c r="DHN86" s="138"/>
      <c r="DHO86" s="138"/>
      <c r="DHP86" s="138"/>
      <c r="DHQ86" s="138"/>
      <c r="DHR86" s="138"/>
      <c r="DHS86" s="138"/>
      <c r="DHT86" s="138"/>
      <c r="DHU86" s="138"/>
      <c r="DHV86" s="138"/>
      <c r="DHW86" s="138"/>
      <c r="DHX86" s="138"/>
      <c r="DHY86" s="138"/>
      <c r="DHZ86" s="138"/>
      <c r="DIA86" s="138"/>
      <c r="DIB86" s="138"/>
      <c r="DIC86" s="138"/>
      <c r="DID86" s="138"/>
      <c r="DIE86" s="138"/>
      <c r="DIF86" s="138"/>
      <c r="DIG86" s="138"/>
      <c r="DIH86" s="138"/>
      <c r="DII86" s="138"/>
      <c r="DIJ86" s="138"/>
      <c r="DIK86" s="138"/>
      <c r="DIL86" s="138"/>
      <c r="DIM86" s="138"/>
      <c r="DIN86" s="138"/>
      <c r="DIO86" s="138"/>
      <c r="DIP86" s="138"/>
      <c r="DIQ86" s="138"/>
      <c r="DIR86" s="138"/>
      <c r="DIS86" s="138"/>
      <c r="DIT86" s="138"/>
      <c r="DIU86" s="138"/>
      <c r="DIV86" s="138"/>
      <c r="DIW86" s="138"/>
      <c r="DIX86" s="138"/>
      <c r="DIY86" s="138"/>
      <c r="DIZ86" s="138"/>
      <c r="DJA86" s="138"/>
      <c r="DJB86" s="138"/>
      <c r="DJC86" s="138"/>
      <c r="DJD86" s="138"/>
      <c r="DJE86" s="138"/>
      <c r="DJF86" s="138"/>
      <c r="DJG86" s="138"/>
      <c r="DJH86" s="138"/>
      <c r="DJI86" s="138"/>
      <c r="DJJ86" s="138"/>
      <c r="DJK86" s="138"/>
      <c r="DJL86" s="138"/>
      <c r="DJM86" s="138"/>
      <c r="DJN86" s="138"/>
      <c r="DJO86" s="138"/>
      <c r="DJP86" s="138"/>
      <c r="DJQ86" s="138"/>
      <c r="DJR86" s="138"/>
      <c r="DJS86" s="138"/>
      <c r="DJT86" s="138"/>
      <c r="DJU86" s="138"/>
      <c r="DJV86" s="138"/>
      <c r="DJW86" s="138"/>
      <c r="DJX86" s="138"/>
      <c r="DJY86" s="138"/>
      <c r="DJZ86" s="138"/>
      <c r="DKA86" s="138"/>
      <c r="DKB86" s="138"/>
      <c r="DKC86" s="138"/>
      <c r="DKD86" s="138"/>
      <c r="DKE86" s="138"/>
      <c r="DKF86" s="138"/>
      <c r="DKG86" s="138"/>
      <c r="DKH86" s="138"/>
      <c r="DKI86" s="138"/>
      <c r="DKJ86" s="138"/>
      <c r="DKK86" s="138"/>
      <c r="DKL86" s="138"/>
      <c r="DKM86" s="138"/>
      <c r="DKN86" s="138"/>
      <c r="DKO86" s="138"/>
      <c r="DKP86" s="138"/>
      <c r="DKQ86" s="138"/>
      <c r="DKR86" s="138"/>
      <c r="DKS86" s="138"/>
      <c r="DKT86" s="138"/>
      <c r="DKU86" s="138"/>
      <c r="DKV86" s="138"/>
      <c r="DKW86" s="138"/>
      <c r="DKX86" s="138"/>
      <c r="DKY86" s="138"/>
      <c r="DKZ86" s="138"/>
      <c r="DLA86" s="138"/>
      <c r="DLB86" s="138"/>
      <c r="DLC86" s="138"/>
      <c r="DLD86" s="138"/>
      <c r="DLE86" s="138"/>
      <c r="DLF86" s="138"/>
      <c r="DLG86" s="138"/>
      <c r="DLH86" s="138"/>
      <c r="DLI86" s="138"/>
      <c r="DLJ86" s="138"/>
      <c r="DLK86" s="138"/>
      <c r="DLL86" s="138"/>
      <c r="DLM86" s="138"/>
      <c r="DLN86" s="138"/>
      <c r="DLO86" s="138"/>
      <c r="DLP86" s="138"/>
      <c r="DLQ86" s="138"/>
      <c r="DLR86" s="138"/>
      <c r="DLS86" s="138"/>
      <c r="DLT86" s="138"/>
      <c r="DLU86" s="138"/>
      <c r="DLV86" s="138"/>
      <c r="DLW86" s="138"/>
      <c r="DLX86" s="138"/>
      <c r="DLY86" s="138"/>
      <c r="DLZ86" s="138"/>
      <c r="DMA86" s="138"/>
      <c r="DMB86" s="138"/>
      <c r="DMC86" s="138"/>
      <c r="DMD86" s="138"/>
      <c r="DME86" s="138"/>
      <c r="DMF86" s="138"/>
      <c r="DMG86" s="138"/>
      <c r="DMH86" s="138"/>
      <c r="DMI86" s="138"/>
      <c r="DMJ86" s="138"/>
      <c r="DMK86" s="138"/>
      <c r="DML86" s="138"/>
      <c r="DMM86" s="138"/>
      <c r="DMN86" s="138"/>
      <c r="DMO86" s="138"/>
      <c r="DMP86" s="138"/>
      <c r="DMQ86" s="138"/>
      <c r="DMR86" s="138"/>
      <c r="DMS86" s="138"/>
      <c r="DMT86" s="138"/>
      <c r="DMU86" s="138"/>
      <c r="DMV86" s="138"/>
      <c r="DMW86" s="138"/>
      <c r="DMX86" s="138"/>
      <c r="DMY86" s="138"/>
      <c r="DMZ86" s="138"/>
      <c r="DNA86" s="138"/>
      <c r="DNB86" s="138"/>
      <c r="DNC86" s="138"/>
      <c r="DND86" s="138"/>
      <c r="DNE86" s="138"/>
      <c r="DNF86" s="138"/>
      <c r="DNG86" s="138"/>
      <c r="DNH86" s="138"/>
      <c r="DNI86" s="138"/>
      <c r="DNJ86" s="138"/>
      <c r="DNK86" s="138"/>
      <c r="DNL86" s="138"/>
      <c r="DNM86" s="138"/>
      <c r="DNN86" s="138"/>
      <c r="DNO86" s="138"/>
      <c r="DNP86" s="138"/>
      <c r="DNQ86" s="138"/>
      <c r="DNR86" s="138"/>
      <c r="DNS86" s="138"/>
      <c r="DNT86" s="138"/>
      <c r="DNU86" s="138"/>
      <c r="DNV86" s="138"/>
      <c r="DNW86" s="138"/>
      <c r="DNX86" s="138"/>
      <c r="DNY86" s="138"/>
      <c r="DNZ86" s="138"/>
      <c r="DOA86" s="138"/>
      <c r="DOB86" s="138"/>
      <c r="DOC86" s="138"/>
      <c r="DOD86" s="138"/>
      <c r="DOE86" s="138"/>
      <c r="DOF86" s="138"/>
      <c r="DOG86" s="138"/>
      <c r="DOH86" s="138"/>
      <c r="DOI86" s="138"/>
      <c r="DOJ86" s="138"/>
      <c r="DOK86" s="138"/>
      <c r="DOL86" s="138"/>
      <c r="DOM86" s="138"/>
      <c r="DON86" s="138"/>
      <c r="DOO86" s="138"/>
      <c r="DOP86" s="138"/>
      <c r="DOQ86" s="138"/>
      <c r="DOR86" s="138"/>
      <c r="DOS86" s="138"/>
      <c r="DOT86" s="138"/>
      <c r="DOU86" s="138"/>
      <c r="DOV86" s="138"/>
      <c r="DOW86" s="138"/>
      <c r="DOX86" s="138"/>
      <c r="DOY86" s="138"/>
      <c r="DOZ86" s="138"/>
      <c r="DPA86" s="138"/>
      <c r="DPB86" s="138"/>
      <c r="DPC86" s="138"/>
      <c r="DPD86" s="138"/>
      <c r="DPE86" s="138"/>
      <c r="DPF86" s="138"/>
      <c r="DPG86" s="138"/>
      <c r="DPH86" s="138"/>
      <c r="DPI86" s="138"/>
      <c r="DPJ86" s="138"/>
      <c r="DPK86" s="138"/>
      <c r="DPL86" s="138"/>
      <c r="DPM86" s="138"/>
      <c r="DPN86" s="138"/>
      <c r="DPO86" s="138"/>
      <c r="DPP86" s="138"/>
      <c r="DPQ86" s="138"/>
      <c r="DPR86" s="138"/>
      <c r="DPS86" s="138"/>
      <c r="DPT86" s="138"/>
      <c r="DPU86" s="138"/>
      <c r="DPV86" s="138"/>
      <c r="DPW86" s="138"/>
      <c r="DPX86" s="138"/>
      <c r="DPY86" s="138"/>
      <c r="DPZ86" s="138"/>
      <c r="DQA86" s="138"/>
      <c r="DQB86" s="138"/>
      <c r="DQC86" s="138"/>
      <c r="DQD86" s="138"/>
      <c r="DQE86" s="138"/>
      <c r="DQF86" s="138"/>
      <c r="DQG86" s="138"/>
      <c r="DQH86" s="138"/>
      <c r="DQI86" s="138"/>
      <c r="DQJ86" s="138"/>
      <c r="DQK86" s="138"/>
      <c r="DQL86" s="138"/>
      <c r="DQM86" s="138"/>
      <c r="DQN86" s="138"/>
      <c r="DQO86" s="138"/>
      <c r="DQP86" s="138"/>
      <c r="DQQ86" s="138"/>
      <c r="DQR86" s="138"/>
      <c r="DQS86" s="138"/>
      <c r="DQT86" s="138"/>
      <c r="DQU86" s="138"/>
      <c r="DQV86" s="138"/>
      <c r="DQW86" s="138"/>
      <c r="DQX86" s="138"/>
      <c r="DQY86" s="138"/>
      <c r="DQZ86" s="138"/>
      <c r="DRA86" s="138"/>
      <c r="DRB86" s="138"/>
      <c r="DRC86" s="138"/>
      <c r="DRD86" s="138"/>
      <c r="DRE86" s="138"/>
      <c r="DRF86" s="138"/>
      <c r="DRG86" s="138"/>
      <c r="DRH86" s="138"/>
      <c r="DRI86" s="138"/>
      <c r="DRJ86" s="138"/>
      <c r="DRK86" s="138"/>
      <c r="DRL86" s="138"/>
      <c r="DRM86" s="138"/>
      <c r="DRN86" s="138"/>
      <c r="DRO86" s="138"/>
      <c r="DRP86" s="138"/>
      <c r="DRQ86" s="138"/>
      <c r="DRR86" s="138"/>
      <c r="DRS86" s="138"/>
      <c r="DRT86" s="138"/>
      <c r="DRU86" s="138"/>
      <c r="DRV86" s="138"/>
      <c r="DRW86" s="138"/>
      <c r="DRX86" s="138"/>
      <c r="DRY86" s="138"/>
      <c r="DRZ86" s="138"/>
      <c r="DSA86" s="138"/>
      <c r="DSB86" s="138"/>
      <c r="DSC86" s="138"/>
      <c r="DSD86" s="138"/>
      <c r="DSE86" s="138"/>
      <c r="DSF86" s="138"/>
      <c r="DSG86" s="138"/>
      <c r="DSH86" s="138"/>
      <c r="DSI86" s="138"/>
      <c r="DSJ86" s="138"/>
      <c r="DSK86" s="138"/>
      <c r="DSL86" s="138"/>
      <c r="DSM86" s="138"/>
      <c r="DSN86" s="138"/>
      <c r="DSO86" s="138"/>
      <c r="DSP86" s="138"/>
      <c r="DSQ86" s="138"/>
      <c r="DSR86" s="138"/>
      <c r="DSS86" s="138"/>
      <c r="DST86" s="138"/>
      <c r="DSU86" s="138"/>
      <c r="DSV86" s="138"/>
      <c r="DSW86" s="138"/>
      <c r="DSX86" s="138"/>
      <c r="DSY86" s="138"/>
      <c r="DSZ86" s="138"/>
      <c r="DTA86" s="138"/>
      <c r="DTB86" s="138"/>
      <c r="DTC86" s="138"/>
      <c r="DTD86" s="138"/>
      <c r="DTE86" s="138"/>
      <c r="DTF86" s="138"/>
      <c r="DTG86" s="138"/>
      <c r="DTH86" s="138"/>
      <c r="DTI86" s="138"/>
      <c r="DTJ86" s="138"/>
      <c r="DTK86" s="138"/>
      <c r="DTL86" s="138"/>
      <c r="DTM86" s="138"/>
      <c r="DTN86" s="138"/>
      <c r="DTO86" s="138"/>
      <c r="DTP86" s="138"/>
      <c r="DTQ86" s="138"/>
      <c r="DTR86" s="138"/>
      <c r="DTS86" s="138"/>
      <c r="DTT86" s="138"/>
      <c r="DTU86" s="138"/>
      <c r="DTV86" s="138"/>
      <c r="DTW86" s="138"/>
      <c r="DTX86" s="138"/>
      <c r="DTY86" s="138"/>
      <c r="DTZ86" s="138"/>
      <c r="DUA86" s="138"/>
      <c r="DUB86" s="138"/>
      <c r="DUC86" s="138"/>
      <c r="DUD86" s="138"/>
      <c r="DUE86" s="138"/>
      <c r="DUF86" s="138"/>
      <c r="DUG86" s="138"/>
      <c r="DUH86" s="138"/>
      <c r="DUI86" s="138"/>
      <c r="DUJ86" s="138"/>
      <c r="DUK86" s="138"/>
      <c r="DUL86" s="138"/>
      <c r="DUM86" s="138"/>
      <c r="DUN86" s="138"/>
      <c r="DUO86" s="138"/>
      <c r="DUP86" s="138"/>
      <c r="DUQ86" s="138"/>
      <c r="DUR86" s="138"/>
      <c r="DUS86" s="138"/>
      <c r="DUT86" s="138"/>
      <c r="DUU86" s="138"/>
      <c r="DUV86" s="138"/>
      <c r="DUW86" s="138"/>
      <c r="DUX86" s="138"/>
      <c r="DUY86" s="138"/>
      <c r="DUZ86" s="138"/>
      <c r="DVA86" s="138"/>
      <c r="DVB86" s="138"/>
      <c r="DVC86" s="138"/>
      <c r="DVD86" s="138"/>
      <c r="DVE86" s="138"/>
      <c r="DVF86" s="138"/>
      <c r="DVG86" s="138"/>
      <c r="DVH86" s="138"/>
      <c r="DVI86" s="138"/>
      <c r="DVJ86" s="138"/>
      <c r="DVK86" s="138"/>
      <c r="DVL86" s="138"/>
      <c r="DVM86" s="138"/>
      <c r="DVN86" s="138"/>
      <c r="DVO86" s="138"/>
      <c r="DVP86" s="138"/>
      <c r="DVQ86" s="138"/>
      <c r="DVR86" s="138"/>
      <c r="DVS86" s="138"/>
      <c r="DVT86" s="138"/>
      <c r="DVU86" s="138"/>
      <c r="DVV86" s="138"/>
      <c r="DVW86" s="138"/>
      <c r="DVX86" s="138"/>
      <c r="DVY86" s="138"/>
      <c r="DVZ86" s="138"/>
      <c r="DWA86" s="138"/>
      <c r="DWB86" s="138"/>
      <c r="DWC86" s="138"/>
      <c r="DWD86" s="138"/>
      <c r="DWE86" s="138"/>
      <c r="DWF86" s="138"/>
      <c r="DWG86" s="138"/>
      <c r="DWH86" s="138"/>
      <c r="DWI86" s="138"/>
      <c r="DWJ86" s="138"/>
      <c r="DWK86" s="138"/>
      <c r="DWL86" s="138"/>
      <c r="DWM86" s="138"/>
      <c r="DWN86" s="138"/>
      <c r="DWO86" s="138"/>
      <c r="DWP86" s="138"/>
      <c r="DWQ86" s="138"/>
      <c r="DWR86" s="138"/>
      <c r="DWS86" s="138"/>
      <c r="DWT86" s="138"/>
      <c r="DWU86" s="138"/>
      <c r="DWV86" s="138"/>
      <c r="DWW86" s="138"/>
      <c r="DWX86" s="138"/>
      <c r="DWY86" s="138"/>
      <c r="DWZ86" s="138"/>
      <c r="DXA86" s="138"/>
      <c r="DXB86" s="138"/>
      <c r="DXC86" s="138"/>
      <c r="DXD86" s="138"/>
      <c r="DXE86" s="138"/>
      <c r="DXF86" s="138"/>
      <c r="DXG86" s="138"/>
      <c r="DXH86" s="138"/>
      <c r="DXI86" s="138"/>
      <c r="DXJ86" s="138"/>
      <c r="DXK86" s="138"/>
      <c r="DXL86" s="138"/>
      <c r="DXM86" s="138"/>
      <c r="DXN86" s="138"/>
      <c r="DXO86" s="138"/>
      <c r="DXP86" s="138"/>
      <c r="DXQ86" s="138"/>
      <c r="DXR86" s="138"/>
      <c r="DXS86" s="138"/>
      <c r="DXT86" s="138"/>
      <c r="DXU86" s="138"/>
      <c r="DXV86" s="138"/>
      <c r="DXW86" s="138"/>
      <c r="DXX86" s="138"/>
      <c r="DXY86" s="138"/>
      <c r="DXZ86" s="138"/>
      <c r="DYA86" s="138"/>
      <c r="DYB86" s="138"/>
      <c r="DYC86" s="138"/>
      <c r="DYD86" s="138"/>
      <c r="DYE86" s="138"/>
      <c r="DYF86" s="138"/>
      <c r="DYG86" s="138"/>
      <c r="DYH86" s="138"/>
      <c r="DYI86" s="138"/>
      <c r="DYJ86" s="138"/>
      <c r="DYK86" s="138"/>
      <c r="DYL86" s="138"/>
      <c r="DYM86" s="138"/>
      <c r="DYN86" s="138"/>
      <c r="DYO86" s="138"/>
      <c r="DYP86" s="138"/>
      <c r="DYQ86" s="138"/>
      <c r="DYR86" s="138"/>
      <c r="DYS86" s="138"/>
      <c r="DYT86" s="138"/>
      <c r="DYU86" s="138"/>
      <c r="DYV86" s="138"/>
      <c r="DYW86" s="138"/>
      <c r="DYX86" s="138"/>
      <c r="DYY86" s="138"/>
      <c r="DYZ86" s="138"/>
      <c r="DZA86" s="138"/>
      <c r="DZB86" s="138"/>
      <c r="DZC86" s="138"/>
      <c r="DZD86" s="138"/>
      <c r="DZE86" s="138"/>
      <c r="DZF86" s="138"/>
      <c r="DZG86" s="138"/>
      <c r="DZH86" s="138"/>
      <c r="DZI86" s="138"/>
      <c r="DZJ86" s="138"/>
      <c r="DZK86" s="138"/>
      <c r="DZL86" s="138"/>
      <c r="DZM86" s="138"/>
      <c r="DZN86" s="138"/>
      <c r="DZO86" s="138"/>
      <c r="DZP86" s="138"/>
      <c r="DZQ86" s="138"/>
      <c r="DZR86" s="138"/>
      <c r="DZS86" s="138"/>
      <c r="DZT86" s="138"/>
      <c r="DZU86" s="138"/>
      <c r="DZV86" s="138"/>
      <c r="DZW86" s="138"/>
      <c r="DZX86" s="138"/>
      <c r="DZY86" s="138"/>
      <c r="DZZ86" s="138"/>
      <c r="EAA86" s="138"/>
      <c r="EAB86" s="138"/>
      <c r="EAC86" s="138"/>
      <c r="EAD86" s="138"/>
      <c r="EAE86" s="138"/>
      <c r="EAF86" s="138"/>
      <c r="EAG86" s="138"/>
      <c r="EAH86" s="138"/>
      <c r="EAI86" s="138"/>
      <c r="EAJ86" s="138"/>
      <c r="EAK86" s="138"/>
      <c r="EAL86" s="138"/>
      <c r="EAM86" s="138"/>
      <c r="EAN86" s="138"/>
      <c r="EAO86" s="138"/>
      <c r="EAP86" s="138"/>
      <c r="EAQ86" s="138"/>
      <c r="EAR86" s="138"/>
      <c r="EAS86" s="138"/>
      <c r="EAT86" s="138"/>
      <c r="EAU86" s="138"/>
      <c r="EAV86" s="138"/>
      <c r="EAW86" s="138"/>
      <c r="EAX86" s="138"/>
      <c r="EAY86" s="138"/>
      <c r="EAZ86" s="138"/>
      <c r="EBA86" s="138"/>
      <c r="EBB86" s="138"/>
      <c r="EBC86" s="138"/>
      <c r="EBD86" s="138"/>
      <c r="EBE86" s="138"/>
      <c r="EBF86" s="138"/>
      <c r="EBG86" s="138"/>
      <c r="EBH86" s="138"/>
      <c r="EBI86" s="138"/>
      <c r="EBJ86" s="138"/>
      <c r="EBK86" s="138"/>
      <c r="EBL86" s="138"/>
      <c r="EBM86" s="138"/>
      <c r="EBN86" s="138"/>
      <c r="EBO86" s="138"/>
      <c r="EBP86" s="138"/>
      <c r="EBQ86" s="138"/>
      <c r="EBR86" s="138"/>
      <c r="EBS86" s="138"/>
      <c r="EBT86" s="138"/>
      <c r="EBU86" s="138"/>
      <c r="EBV86" s="138"/>
      <c r="EBW86" s="138"/>
      <c r="EBX86" s="138"/>
      <c r="EBY86" s="138"/>
      <c r="EBZ86" s="138"/>
      <c r="ECA86" s="138"/>
      <c r="ECB86" s="138"/>
      <c r="ECC86" s="138"/>
      <c r="ECD86" s="138"/>
      <c r="ECE86" s="138"/>
      <c r="ECF86" s="138"/>
      <c r="ECG86" s="138"/>
      <c r="ECH86" s="138"/>
      <c r="ECI86" s="138"/>
      <c r="ECJ86" s="138"/>
      <c r="ECK86" s="138"/>
      <c r="ECL86" s="138"/>
      <c r="ECM86" s="138"/>
      <c r="ECN86" s="138"/>
      <c r="ECO86" s="138"/>
      <c r="ECP86" s="138"/>
      <c r="ECQ86" s="138"/>
      <c r="ECR86" s="138"/>
      <c r="ECS86" s="138"/>
      <c r="ECT86" s="138"/>
      <c r="ECU86" s="138"/>
      <c r="ECV86" s="138"/>
      <c r="ECW86" s="138"/>
      <c r="ECX86" s="138"/>
      <c r="ECY86" s="138"/>
      <c r="ECZ86" s="138"/>
      <c r="EDA86" s="138"/>
      <c r="EDB86" s="138"/>
      <c r="EDC86" s="138"/>
      <c r="EDD86" s="138"/>
      <c r="EDE86" s="138"/>
      <c r="EDF86" s="138"/>
      <c r="EDG86" s="138"/>
      <c r="EDH86" s="138"/>
      <c r="EDI86" s="138"/>
      <c r="EDJ86" s="138"/>
      <c r="EDK86" s="138"/>
      <c r="EDL86" s="138"/>
      <c r="EDM86" s="138"/>
      <c r="EDN86" s="138"/>
      <c r="EDO86" s="138"/>
      <c r="EDP86" s="138"/>
      <c r="EDQ86" s="138"/>
      <c r="EDR86" s="138"/>
      <c r="EDS86" s="138"/>
      <c r="EDT86" s="138"/>
      <c r="EDU86" s="138"/>
      <c r="EDV86" s="138"/>
      <c r="EDW86" s="138"/>
      <c r="EDX86" s="138"/>
      <c r="EDY86" s="138"/>
      <c r="EDZ86" s="138"/>
      <c r="EEA86" s="138"/>
      <c r="EEB86" s="138"/>
      <c r="EEC86" s="138"/>
      <c r="EED86" s="138"/>
      <c r="EEE86" s="138"/>
      <c r="EEF86" s="138"/>
      <c r="EEG86" s="138"/>
      <c r="EEH86" s="138"/>
      <c r="EEI86" s="138"/>
      <c r="EEJ86" s="138"/>
      <c r="EEK86" s="138"/>
      <c r="EEL86" s="138"/>
      <c r="EEM86" s="138"/>
      <c r="EEN86" s="138"/>
      <c r="EEO86" s="138"/>
      <c r="EEP86" s="138"/>
      <c r="EEQ86" s="138"/>
      <c r="EER86" s="138"/>
      <c r="EES86" s="138"/>
      <c r="EET86" s="138"/>
      <c r="EEU86" s="138"/>
      <c r="EEV86" s="138"/>
      <c r="EEW86" s="138"/>
      <c r="EEX86" s="138"/>
      <c r="EEY86" s="138"/>
      <c r="EEZ86" s="138"/>
      <c r="EFA86" s="138"/>
      <c r="EFB86" s="138"/>
      <c r="EFC86" s="138"/>
      <c r="EFD86" s="138"/>
      <c r="EFE86" s="138"/>
      <c r="EFF86" s="138"/>
      <c r="EFG86" s="138"/>
      <c r="EFH86" s="138"/>
      <c r="EFI86" s="138"/>
      <c r="EFJ86" s="138"/>
      <c r="EFK86" s="138"/>
      <c r="EFL86" s="138"/>
      <c r="EFM86" s="138"/>
      <c r="EFN86" s="138"/>
      <c r="EFO86" s="138"/>
      <c r="EFP86" s="138"/>
      <c r="EFQ86" s="138"/>
      <c r="EFR86" s="138"/>
      <c r="EFS86" s="138"/>
      <c r="EFT86" s="138"/>
      <c r="EFU86" s="138"/>
      <c r="EFV86" s="138"/>
      <c r="EFW86" s="138"/>
      <c r="EFX86" s="138"/>
      <c r="EFY86" s="138"/>
      <c r="EFZ86" s="138"/>
      <c r="EGA86" s="138"/>
      <c r="EGB86" s="138"/>
      <c r="EGC86" s="138"/>
      <c r="EGD86" s="138"/>
      <c r="EGE86" s="138"/>
      <c r="EGF86" s="138"/>
      <c r="EGG86" s="138"/>
      <c r="EGH86" s="138"/>
      <c r="EGI86" s="138"/>
      <c r="EGJ86" s="138"/>
      <c r="EGK86" s="138"/>
      <c r="EGL86" s="138"/>
      <c r="EGM86" s="138"/>
      <c r="EGN86" s="138"/>
      <c r="EGO86" s="138"/>
      <c r="EGP86" s="138"/>
      <c r="EGQ86" s="138"/>
      <c r="EGR86" s="138"/>
      <c r="EGS86" s="138"/>
      <c r="EGT86" s="138"/>
      <c r="EGU86" s="138"/>
      <c r="EGV86" s="138"/>
      <c r="EGW86" s="138"/>
      <c r="EGX86" s="138"/>
      <c r="EGY86" s="138"/>
      <c r="EGZ86" s="138"/>
      <c r="EHA86" s="138"/>
      <c r="EHB86" s="138"/>
      <c r="EHC86" s="138"/>
      <c r="EHD86" s="138"/>
      <c r="EHE86" s="138"/>
      <c r="EHF86" s="138"/>
      <c r="EHG86" s="138"/>
      <c r="EHH86" s="138"/>
      <c r="EHI86" s="138"/>
      <c r="EHJ86" s="138"/>
      <c r="EHK86" s="138"/>
      <c r="EHL86" s="138"/>
      <c r="EHM86" s="138"/>
      <c r="EHN86" s="138"/>
      <c r="EHO86" s="138"/>
      <c r="EHP86" s="138"/>
      <c r="EHQ86" s="138"/>
      <c r="EHR86" s="138"/>
      <c r="EHS86" s="138"/>
      <c r="EHT86" s="138"/>
      <c r="EHU86" s="138"/>
      <c r="EHV86" s="138"/>
      <c r="EHW86" s="138"/>
      <c r="EHX86" s="138"/>
      <c r="EHY86" s="138"/>
      <c r="EHZ86" s="138"/>
      <c r="EIA86" s="138"/>
      <c r="EIB86" s="138"/>
      <c r="EIC86" s="138"/>
      <c r="EID86" s="138"/>
      <c r="EIE86" s="138"/>
      <c r="EIF86" s="138"/>
      <c r="EIG86" s="138"/>
      <c r="EIH86" s="138"/>
      <c r="EII86" s="138"/>
      <c r="EIJ86" s="138"/>
      <c r="EIK86" s="138"/>
      <c r="EIL86" s="138"/>
      <c r="EIM86" s="138"/>
      <c r="EIN86" s="138"/>
      <c r="EIO86" s="138"/>
      <c r="EIP86" s="138"/>
      <c r="EIQ86" s="138"/>
      <c r="EIR86" s="138"/>
      <c r="EIS86" s="138"/>
      <c r="EIT86" s="138"/>
      <c r="EIU86" s="138"/>
      <c r="EIV86" s="138"/>
      <c r="EIW86" s="138"/>
      <c r="EIX86" s="138"/>
      <c r="EIY86" s="138"/>
      <c r="EIZ86" s="138"/>
      <c r="EJA86" s="138"/>
      <c r="EJB86" s="138"/>
      <c r="EJC86" s="138"/>
      <c r="EJD86" s="138"/>
      <c r="EJE86" s="138"/>
      <c r="EJF86" s="138"/>
      <c r="EJG86" s="138"/>
      <c r="EJH86" s="138"/>
      <c r="EJI86" s="138"/>
      <c r="EJJ86" s="138"/>
      <c r="EJK86" s="138"/>
      <c r="EJL86" s="138"/>
      <c r="EJM86" s="138"/>
      <c r="EJN86" s="138"/>
      <c r="EJO86" s="138"/>
      <c r="EJP86" s="138"/>
      <c r="EJQ86" s="138"/>
      <c r="EJR86" s="138"/>
      <c r="EJS86" s="138"/>
      <c r="EJT86" s="138"/>
      <c r="EJU86" s="138"/>
      <c r="EJV86" s="138"/>
      <c r="EJW86" s="138"/>
      <c r="EJX86" s="138"/>
      <c r="EJY86" s="138"/>
      <c r="EJZ86" s="138"/>
      <c r="EKA86" s="138"/>
      <c r="EKB86" s="138"/>
      <c r="EKC86" s="138"/>
      <c r="EKD86" s="138"/>
      <c r="EKE86" s="138"/>
      <c r="EKF86" s="138"/>
      <c r="EKG86" s="138"/>
      <c r="EKH86" s="138"/>
      <c r="EKI86" s="138"/>
      <c r="EKJ86" s="138"/>
      <c r="EKK86" s="138"/>
      <c r="EKL86" s="138"/>
      <c r="EKM86" s="138"/>
      <c r="EKN86" s="138"/>
      <c r="EKO86" s="138"/>
      <c r="EKP86" s="138"/>
      <c r="EKQ86" s="138"/>
      <c r="EKR86" s="138"/>
      <c r="EKS86" s="138"/>
      <c r="EKT86" s="138"/>
      <c r="EKU86" s="138"/>
      <c r="EKV86" s="138"/>
      <c r="EKW86" s="138"/>
      <c r="EKX86" s="138"/>
      <c r="EKY86" s="138"/>
      <c r="EKZ86" s="138"/>
      <c r="ELA86" s="138"/>
      <c r="ELB86" s="138"/>
      <c r="ELC86" s="138"/>
      <c r="ELD86" s="138"/>
      <c r="ELE86" s="138"/>
      <c r="ELF86" s="138"/>
      <c r="ELG86" s="138"/>
      <c r="ELH86" s="138"/>
      <c r="ELI86" s="138"/>
      <c r="ELJ86" s="138"/>
      <c r="ELK86" s="138"/>
      <c r="ELL86" s="138"/>
      <c r="ELM86" s="138"/>
      <c r="ELN86" s="138"/>
      <c r="ELO86" s="138"/>
      <c r="ELP86" s="138"/>
      <c r="ELQ86" s="138"/>
      <c r="ELR86" s="138"/>
      <c r="ELS86" s="138"/>
      <c r="ELT86" s="138"/>
      <c r="ELU86" s="138"/>
      <c r="ELV86" s="138"/>
      <c r="ELW86" s="138"/>
      <c r="ELX86" s="138"/>
      <c r="ELY86" s="138"/>
      <c r="ELZ86" s="138"/>
      <c r="EMA86" s="138"/>
      <c r="EMB86" s="138"/>
      <c r="EMC86" s="138"/>
      <c r="EMD86" s="138"/>
      <c r="EME86" s="138"/>
      <c r="EMF86" s="138"/>
      <c r="EMG86" s="138"/>
      <c r="EMH86" s="138"/>
      <c r="EMI86" s="138"/>
      <c r="EMJ86" s="138"/>
      <c r="EMK86" s="138"/>
      <c r="EML86" s="138"/>
      <c r="EMM86" s="138"/>
      <c r="EMN86" s="138"/>
      <c r="EMO86" s="138"/>
      <c r="EMP86" s="138"/>
      <c r="EMQ86" s="138"/>
      <c r="EMR86" s="138"/>
      <c r="EMS86" s="138"/>
      <c r="EMT86" s="138"/>
      <c r="EMU86" s="138"/>
      <c r="EMV86" s="138"/>
      <c r="EMW86" s="138"/>
      <c r="EMX86" s="138"/>
      <c r="EMY86" s="138"/>
      <c r="EMZ86" s="138"/>
      <c r="ENA86" s="138"/>
      <c r="ENB86" s="138"/>
      <c r="ENC86" s="138"/>
      <c r="END86" s="138"/>
      <c r="ENE86" s="138"/>
      <c r="ENF86" s="138"/>
      <c r="ENG86" s="138"/>
      <c r="ENH86" s="138"/>
      <c r="ENI86" s="138"/>
      <c r="ENJ86" s="138"/>
      <c r="ENK86" s="138"/>
      <c r="ENL86" s="138"/>
      <c r="ENM86" s="138"/>
      <c r="ENN86" s="138"/>
      <c r="ENO86" s="138"/>
      <c r="ENP86" s="138"/>
      <c r="ENQ86" s="138"/>
      <c r="ENR86" s="138"/>
      <c r="ENS86" s="138"/>
      <c r="ENT86" s="138"/>
      <c r="ENU86" s="138"/>
      <c r="ENV86" s="138"/>
      <c r="ENW86" s="138"/>
      <c r="ENX86" s="138"/>
      <c r="ENY86" s="138"/>
      <c r="ENZ86" s="138"/>
      <c r="EOA86" s="138"/>
      <c r="EOB86" s="138"/>
      <c r="EOC86" s="138"/>
      <c r="EOD86" s="138"/>
      <c r="EOE86" s="138"/>
      <c r="EOF86" s="138"/>
      <c r="EOG86" s="138"/>
      <c r="EOH86" s="138"/>
      <c r="EOI86" s="138"/>
      <c r="EOJ86" s="138"/>
      <c r="EOK86" s="138"/>
      <c r="EOL86" s="138"/>
      <c r="EOM86" s="138"/>
      <c r="EON86" s="138"/>
      <c r="EOO86" s="138"/>
      <c r="EOP86" s="138"/>
      <c r="EOQ86" s="138"/>
      <c r="EOR86" s="138"/>
      <c r="EOS86" s="138"/>
      <c r="EOT86" s="138"/>
      <c r="EOU86" s="138"/>
      <c r="EOV86" s="138"/>
      <c r="EOW86" s="138"/>
      <c r="EOX86" s="138"/>
      <c r="EOY86" s="138"/>
      <c r="EOZ86" s="138"/>
      <c r="EPA86" s="138"/>
      <c r="EPB86" s="138"/>
      <c r="EPC86" s="138"/>
      <c r="EPD86" s="138"/>
      <c r="EPE86" s="138"/>
      <c r="EPF86" s="138"/>
      <c r="EPG86" s="138"/>
      <c r="EPH86" s="138"/>
      <c r="EPI86" s="138"/>
      <c r="EPJ86" s="138"/>
      <c r="EPK86" s="138"/>
      <c r="EPL86" s="138"/>
      <c r="EPM86" s="138"/>
      <c r="EPN86" s="138"/>
      <c r="EPO86" s="138"/>
      <c r="EPP86" s="138"/>
      <c r="EPQ86" s="138"/>
      <c r="EPR86" s="138"/>
      <c r="EPS86" s="138"/>
      <c r="EPT86" s="138"/>
      <c r="EPU86" s="138"/>
      <c r="EPV86" s="138"/>
      <c r="EPW86" s="138"/>
      <c r="EPX86" s="138"/>
      <c r="EPY86" s="138"/>
      <c r="EPZ86" s="138"/>
      <c r="EQA86" s="138"/>
      <c r="EQB86" s="138"/>
      <c r="EQC86" s="138"/>
      <c r="EQD86" s="138"/>
      <c r="EQE86" s="138"/>
      <c r="EQF86" s="138"/>
      <c r="EQG86" s="138"/>
      <c r="EQH86" s="138"/>
      <c r="EQI86" s="138"/>
      <c r="EQJ86" s="138"/>
      <c r="EQK86" s="138"/>
      <c r="EQL86" s="138"/>
      <c r="EQM86" s="138"/>
      <c r="EQN86" s="138"/>
      <c r="EQO86" s="138"/>
      <c r="EQP86" s="138"/>
      <c r="EQQ86" s="138"/>
      <c r="EQR86" s="138"/>
      <c r="EQS86" s="138"/>
      <c r="EQT86" s="138"/>
      <c r="EQU86" s="138"/>
      <c r="EQV86" s="138"/>
      <c r="EQW86" s="138"/>
      <c r="EQX86" s="138"/>
      <c r="EQY86" s="138"/>
      <c r="EQZ86" s="138"/>
      <c r="ERA86" s="138"/>
      <c r="ERB86" s="138"/>
      <c r="ERC86" s="138"/>
      <c r="ERD86" s="138"/>
      <c r="ERE86" s="138"/>
      <c r="ERF86" s="138"/>
      <c r="ERG86" s="138"/>
      <c r="ERH86" s="138"/>
      <c r="ERI86" s="138"/>
      <c r="ERJ86" s="138"/>
      <c r="ERK86" s="138"/>
      <c r="ERL86" s="138"/>
      <c r="ERM86" s="138"/>
      <c r="ERN86" s="138"/>
      <c r="ERO86" s="138"/>
      <c r="ERP86" s="138"/>
      <c r="ERQ86" s="138"/>
      <c r="ERR86" s="138"/>
      <c r="ERS86" s="138"/>
      <c r="ERT86" s="138"/>
      <c r="ERU86" s="138"/>
      <c r="ERV86" s="138"/>
      <c r="ERW86" s="138"/>
      <c r="ERX86" s="138"/>
      <c r="ERY86" s="138"/>
      <c r="ERZ86" s="138"/>
      <c r="ESA86" s="138"/>
      <c r="ESB86" s="138"/>
      <c r="ESC86" s="138"/>
      <c r="ESD86" s="138"/>
      <c r="ESE86" s="138"/>
      <c r="ESF86" s="138"/>
      <c r="ESG86" s="138"/>
      <c r="ESH86" s="138"/>
      <c r="ESI86" s="138"/>
      <c r="ESJ86" s="138"/>
      <c r="ESK86" s="138"/>
      <c r="ESL86" s="138"/>
      <c r="ESM86" s="138"/>
      <c r="ESN86" s="138"/>
      <c r="ESO86" s="138"/>
      <c r="ESP86" s="138"/>
      <c r="ESQ86" s="138"/>
      <c r="ESR86" s="138"/>
      <c r="ESS86" s="138"/>
      <c r="EST86" s="138"/>
      <c r="ESU86" s="138"/>
      <c r="ESV86" s="138"/>
      <c r="ESW86" s="138"/>
      <c r="ESX86" s="138"/>
      <c r="ESY86" s="138"/>
      <c r="ESZ86" s="138"/>
      <c r="ETA86" s="138"/>
      <c r="ETB86" s="138"/>
      <c r="ETC86" s="138"/>
      <c r="ETD86" s="138"/>
      <c r="ETE86" s="138"/>
      <c r="ETF86" s="138"/>
      <c r="ETG86" s="138"/>
      <c r="ETH86" s="138"/>
      <c r="ETI86" s="138"/>
      <c r="ETJ86" s="138"/>
      <c r="ETK86" s="138"/>
      <c r="ETL86" s="138"/>
      <c r="ETM86" s="138"/>
      <c r="ETN86" s="138"/>
      <c r="ETO86" s="138"/>
      <c r="ETP86" s="138"/>
      <c r="ETQ86" s="138"/>
      <c r="ETR86" s="138"/>
      <c r="ETS86" s="138"/>
      <c r="ETT86" s="138"/>
      <c r="ETU86" s="138"/>
      <c r="ETV86" s="138"/>
      <c r="ETW86" s="138"/>
      <c r="ETX86" s="138"/>
      <c r="ETY86" s="138"/>
      <c r="ETZ86" s="138"/>
      <c r="EUA86" s="138"/>
      <c r="EUB86" s="138"/>
      <c r="EUC86" s="138"/>
      <c r="EUD86" s="138"/>
      <c r="EUE86" s="138"/>
      <c r="EUF86" s="138"/>
      <c r="EUG86" s="138"/>
      <c r="EUH86" s="138"/>
      <c r="EUI86" s="138"/>
      <c r="EUJ86" s="138"/>
      <c r="EUK86" s="138"/>
      <c r="EUL86" s="138"/>
      <c r="EUM86" s="138"/>
      <c r="EUN86" s="138"/>
      <c r="EUO86" s="138"/>
      <c r="EUP86" s="138"/>
      <c r="EUQ86" s="138"/>
      <c r="EUR86" s="138"/>
      <c r="EUS86" s="138"/>
      <c r="EUT86" s="138"/>
      <c r="EUU86" s="138"/>
      <c r="EUV86" s="138"/>
      <c r="EUW86" s="138"/>
      <c r="EUX86" s="138"/>
      <c r="EUY86" s="138"/>
      <c r="EUZ86" s="138"/>
      <c r="EVA86" s="138"/>
      <c r="EVB86" s="138"/>
      <c r="EVC86" s="138"/>
      <c r="EVD86" s="138"/>
      <c r="EVE86" s="138"/>
      <c r="EVF86" s="138"/>
      <c r="EVG86" s="138"/>
      <c r="EVH86" s="138"/>
      <c r="EVI86" s="138"/>
      <c r="EVJ86" s="138"/>
      <c r="EVK86" s="138"/>
      <c r="EVL86" s="138"/>
      <c r="EVM86" s="138"/>
      <c r="EVN86" s="138"/>
      <c r="EVO86" s="138"/>
      <c r="EVP86" s="138"/>
      <c r="EVQ86" s="138"/>
      <c r="EVR86" s="138"/>
      <c r="EVS86" s="138"/>
      <c r="EVT86" s="138"/>
      <c r="EVU86" s="138"/>
      <c r="EVV86" s="138"/>
      <c r="EVW86" s="138"/>
      <c r="EVX86" s="138"/>
      <c r="EVY86" s="138"/>
      <c r="EVZ86" s="138"/>
      <c r="EWA86" s="138"/>
      <c r="EWB86" s="138"/>
      <c r="EWC86" s="138"/>
      <c r="EWD86" s="138"/>
      <c r="EWE86" s="138"/>
      <c r="EWF86" s="138"/>
      <c r="EWG86" s="138"/>
      <c r="EWH86" s="138"/>
      <c r="EWI86" s="138"/>
      <c r="EWJ86" s="138"/>
      <c r="EWK86" s="138"/>
      <c r="EWL86" s="138"/>
      <c r="EWM86" s="138"/>
      <c r="EWN86" s="138"/>
      <c r="EWO86" s="138"/>
      <c r="EWP86" s="138"/>
      <c r="EWQ86" s="138"/>
      <c r="EWR86" s="138"/>
      <c r="EWS86" s="138"/>
      <c r="EWT86" s="138"/>
      <c r="EWU86" s="138"/>
      <c r="EWV86" s="138"/>
      <c r="EWW86" s="138"/>
      <c r="EWX86" s="138"/>
      <c r="EWY86" s="138"/>
      <c r="EWZ86" s="138"/>
      <c r="EXA86" s="138"/>
      <c r="EXB86" s="138"/>
      <c r="EXC86" s="138"/>
      <c r="EXD86" s="138"/>
      <c r="EXE86" s="138"/>
      <c r="EXF86" s="138"/>
      <c r="EXG86" s="138"/>
      <c r="EXH86" s="138"/>
      <c r="EXI86" s="138"/>
      <c r="EXJ86" s="138"/>
      <c r="EXK86" s="138"/>
      <c r="EXL86" s="138"/>
      <c r="EXM86" s="138"/>
      <c r="EXN86" s="138"/>
      <c r="EXO86" s="138"/>
      <c r="EXP86" s="138"/>
      <c r="EXQ86" s="138"/>
      <c r="EXR86" s="138"/>
      <c r="EXS86" s="138"/>
      <c r="EXT86" s="138"/>
      <c r="EXU86" s="138"/>
      <c r="EXV86" s="138"/>
      <c r="EXW86" s="138"/>
      <c r="EXX86" s="138"/>
      <c r="EXY86" s="138"/>
      <c r="EXZ86" s="138"/>
      <c r="EYA86" s="138"/>
      <c r="EYB86" s="138"/>
      <c r="EYC86" s="138"/>
      <c r="EYD86" s="138"/>
      <c r="EYE86" s="138"/>
      <c r="EYF86" s="138"/>
      <c r="EYG86" s="138"/>
      <c r="EYH86" s="138"/>
      <c r="EYI86" s="138"/>
      <c r="EYJ86" s="138"/>
      <c r="EYK86" s="138"/>
      <c r="EYL86" s="138"/>
      <c r="EYM86" s="138"/>
      <c r="EYN86" s="138"/>
      <c r="EYO86" s="138"/>
      <c r="EYP86" s="138"/>
      <c r="EYQ86" s="138"/>
      <c r="EYR86" s="138"/>
      <c r="EYS86" s="138"/>
      <c r="EYT86" s="138"/>
      <c r="EYU86" s="138"/>
      <c r="EYV86" s="138"/>
      <c r="EYW86" s="138"/>
      <c r="EYX86" s="138"/>
      <c r="EYY86" s="138"/>
      <c r="EYZ86" s="138"/>
      <c r="EZA86" s="138"/>
      <c r="EZB86" s="138"/>
      <c r="EZC86" s="138"/>
      <c r="EZD86" s="138"/>
      <c r="EZE86" s="138"/>
      <c r="EZF86" s="138"/>
      <c r="EZG86" s="138"/>
      <c r="EZH86" s="138"/>
      <c r="EZI86" s="138"/>
      <c r="EZJ86" s="138"/>
      <c r="EZK86" s="138"/>
      <c r="EZL86" s="138"/>
      <c r="EZM86" s="138"/>
      <c r="EZN86" s="138"/>
      <c r="EZO86" s="138"/>
      <c r="EZP86" s="138"/>
      <c r="EZQ86" s="138"/>
      <c r="EZR86" s="138"/>
      <c r="EZS86" s="138"/>
      <c r="EZT86" s="138"/>
      <c r="EZU86" s="138"/>
      <c r="EZV86" s="138"/>
      <c r="EZW86" s="138"/>
      <c r="EZX86" s="138"/>
      <c r="EZY86" s="138"/>
      <c r="EZZ86" s="138"/>
      <c r="FAA86" s="138"/>
      <c r="FAB86" s="138"/>
      <c r="FAC86" s="138"/>
      <c r="FAD86" s="138"/>
      <c r="FAE86" s="138"/>
      <c r="FAF86" s="138"/>
      <c r="FAG86" s="138"/>
      <c r="FAH86" s="138"/>
      <c r="FAI86" s="138"/>
      <c r="FAJ86" s="138"/>
      <c r="FAK86" s="138"/>
      <c r="FAL86" s="138"/>
      <c r="FAM86" s="138"/>
      <c r="FAN86" s="138"/>
      <c r="FAO86" s="138"/>
      <c r="FAP86" s="138"/>
      <c r="FAQ86" s="138"/>
      <c r="FAR86" s="138"/>
      <c r="FAS86" s="138"/>
      <c r="FAT86" s="138"/>
      <c r="FAU86" s="138"/>
      <c r="FAV86" s="138"/>
      <c r="FAW86" s="138"/>
      <c r="FAX86" s="138"/>
      <c r="FAY86" s="138"/>
      <c r="FAZ86" s="138"/>
      <c r="FBA86" s="138"/>
      <c r="FBB86" s="138"/>
      <c r="FBC86" s="138"/>
      <c r="FBD86" s="138"/>
      <c r="FBE86" s="138"/>
      <c r="FBF86" s="138"/>
      <c r="FBG86" s="138"/>
      <c r="FBH86" s="138"/>
      <c r="FBI86" s="138"/>
      <c r="FBJ86" s="138"/>
      <c r="FBK86" s="138"/>
      <c r="FBL86" s="138"/>
      <c r="FBM86" s="138"/>
      <c r="FBN86" s="138"/>
      <c r="FBO86" s="138"/>
      <c r="FBP86" s="138"/>
      <c r="FBQ86" s="138"/>
      <c r="FBR86" s="138"/>
      <c r="FBS86" s="138"/>
      <c r="FBT86" s="138"/>
      <c r="FBU86" s="138"/>
      <c r="FBV86" s="138"/>
      <c r="FBW86" s="138"/>
      <c r="FBX86" s="138"/>
      <c r="FBY86" s="138"/>
      <c r="FBZ86" s="138"/>
      <c r="FCA86" s="138"/>
      <c r="FCB86" s="138"/>
      <c r="FCC86" s="138"/>
      <c r="FCD86" s="138"/>
      <c r="FCE86" s="138"/>
      <c r="FCF86" s="138"/>
      <c r="FCG86" s="138"/>
      <c r="FCH86" s="138"/>
      <c r="FCI86" s="138"/>
      <c r="FCJ86" s="138"/>
      <c r="FCK86" s="138"/>
      <c r="FCL86" s="138"/>
      <c r="FCM86" s="138"/>
      <c r="FCN86" s="138"/>
      <c r="FCO86" s="138"/>
      <c r="FCP86" s="138"/>
      <c r="FCQ86" s="138"/>
      <c r="FCR86" s="138"/>
      <c r="FCS86" s="138"/>
      <c r="FCT86" s="138"/>
      <c r="FCU86" s="138"/>
      <c r="FCV86" s="138"/>
      <c r="FCW86" s="138"/>
      <c r="FCX86" s="138"/>
      <c r="FCY86" s="138"/>
      <c r="FCZ86" s="138"/>
      <c r="FDA86" s="138"/>
      <c r="FDB86" s="138"/>
      <c r="FDC86" s="138"/>
      <c r="FDD86" s="138"/>
      <c r="FDE86" s="138"/>
      <c r="FDF86" s="138"/>
      <c r="FDG86" s="138"/>
      <c r="FDH86" s="138"/>
      <c r="FDI86" s="138"/>
      <c r="FDJ86" s="138"/>
      <c r="FDK86" s="138"/>
      <c r="FDL86" s="138"/>
      <c r="FDM86" s="138"/>
      <c r="FDN86" s="138"/>
      <c r="FDO86" s="138"/>
      <c r="FDP86" s="138"/>
      <c r="FDQ86" s="138"/>
      <c r="FDR86" s="138"/>
      <c r="FDS86" s="138"/>
      <c r="FDT86" s="138"/>
      <c r="FDU86" s="138"/>
      <c r="FDV86" s="138"/>
      <c r="FDW86" s="138"/>
      <c r="FDX86" s="138"/>
      <c r="FDY86" s="138"/>
      <c r="FDZ86" s="138"/>
      <c r="FEA86" s="138"/>
      <c r="FEB86" s="138"/>
      <c r="FEC86" s="138"/>
      <c r="FED86" s="138"/>
      <c r="FEE86" s="138"/>
      <c r="FEF86" s="138"/>
      <c r="FEG86" s="138"/>
      <c r="FEH86" s="138"/>
      <c r="FEI86" s="138"/>
      <c r="FEJ86" s="138"/>
      <c r="FEK86" s="138"/>
      <c r="FEL86" s="138"/>
      <c r="FEM86" s="138"/>
      <c r="FEN86" s="138"/>
      <c r="FEO86" s="138"/>
      <c r="FEP86" s="138"/>
      <c r="FEQ86" s="138"/>
      <c r="FER86" s="138"/>
      <c r="FES86" s="138"/>
      <c r="FET86" s="138"/>
      <c r="FEU86" s="138"/>
      <c r="FEV86" s="138"/>
      <c r="FEW86" s="138"/>
      <c r="FEX86" s="138"/>
      <c r="FEY86" s="138"/>
      <c r="FEZ86" s="138"/>
      <c r="FFA86" s="138"/>
      <c r="FFB86" s="138"/>
      <c r="FFC86" s="138"/>
      <c r="FFD86" s="138"/>
      <c r="FFE86" s="138"/>
      <c r="FFF86" s="138"/>
      <c r="FFG86" s="138"/>
      <c r="FFH86" s="138"/>
      <c r="FFI86" s="138"/>
      <c r="FFJ86" s="138"/>
      <c r="FFK86" s="138"/>
      <c r="FFL86" s="138"/>
      <c r="FFM86" s="138"/>
      <c r="FFN86" s="138"/>
      <c r="FFO86" s="138"/>
      <c r="FFP86" s="138"/>
      <c r="FFQ86" s="138"/>
      <c r="FFR86" s="138"/>
      <c r="FFS86" s="138"/>
      <c r="FFT86" s="138"/>
      <c r="FFU86" s="138"/>
      <c r="FFV86" s="138"/>
      <c r="FFW86" s="138"/>
      <c r="FFX86" s="138"/>
      <c r="FFY86" s="138"/>
      <c r="FFZ86" s="138"/>
      <c r="FGA86" s="138"/>
      <c r="FGB86" s="138"/>
      <c r="FGC86" s="138"/>
      <c r="FGD86" s="138"/>
      <c r="FGE86" s="138"/>
      <c r="FGF86" s="138"/>
      <c r="FGG86" s="138"/>
      <c r="FGH86" s="138"/>
      <c r="FGI86" s="138"/>
      <c r="FGJ86" s="138"/>
      <c r="FGK86" s="138"/>
      <c r="FGL86" s="138"/>
      <c r="FGM86" s="138"/>
      <c r="FGN86" s="138"/>
      <c r="FGO86" s="138"/>
      <c r="FGP86" s="138"/>
      <c r="FGQ86" s="138"/>
      <c r="FGR86" s="138"/>
      <c r="FGS86" s="138"/>
      <c r="FGT86" s="138"/>
      <c r="FGU86" s="138"/>
      <c r="FGV86" s="138"/>
      <c r="FGW86" s="138"/>
      <c r="FGX86" s="138"/>
      <c r="FGY86" s="138"/>
      <c r="FGZ86" s="138"/>
      <c r="FHA86" s="138"/>
      <c r="FHB86" s="138"/>
      <c r="FHC86" s="138"/>
      <c r="FHD86" s="138"/>
      <c r="FHE86" s="138"/>
      <c r="FHF86" s="138"/>
      <c r="FHG86" s="138"/>
      <c r="FHH86" s="138"/>
      <c r="FHI86" s="138"/>
      <c r="FHJ86" s="138"/>
      <c r="FHK86" s="138"/>
      <c r="FHL86" s="138"/>
      <c r="FHM86" s="138"/>
      <c r="FHN86" s="138"/>
      <c r="FHO86" s="138"/>
      <c r="FHP86" s="138"/>
      <c r="FHQ86" s="138"/>
      <c r="FHR86" s="138"/>
      <c r="FHS86" s="138"/>
      <c r="FHT86" s="138"/>
      <c r="FHU86" s="138"/>
      <c r="FHV86" s="138"/>
      <c r="FHW86" s="138"/>
      <c r="FHX86" s="138"/>
      <c r="FHY86" s="138"/>
      <c r="FHZ86" s="138"/>
      <c r="FIA86" s="138"/>
      <c r="FIB86" s="138"/>
      <c r="FIC86" s="138"/>
      <c r="FID86" s="138"/>
      <c r="FIE86" s="138"/>
      <c r="FIF86" s="138"/>
      <c r="FIG86" s="138"/>
      <c r="FIH86" s="138"/>
      <c r="FII86" s="138"/>
      <c r="FIJ86" s="138"/>
      <c r="FIK86" s="138"/>
      <c r="FIL86" s="138"/>
      <c r="FIM86" s="138"/>
      <c r="FIN86" s="138"/>
      <c r="FIO86" s="138"/>
      <c r="FIP86" s="138"/>
      <c r="FIQ86" s="138"/>
      <c r="FIR86" s="138"/>
      <c r="FIS86" s="138"/>
      <c r="FIT86" s="138"/>
      <c r="FIU86" s="138"/>
      <c r="FIV86" s="138"/>
      <c r="FIW86" s="138"/>
      <c r="FIX86" s="138"/>
      <c r="FIY86" s="138"/>
      <c r="FIZ86" s="138"/>
      <c r="FJA86" s="138"/>
      <c r="FJB86" s="138"/>
      <c r="FJC86" s="138"/>
      <c r="FJD86" s="138"/>
      <c r="FJE86" s="138"/>
      <c r="FJF86" s="138"/>
      <c r="FJG86" s="138"/>
      <c r="FJH86" s="138"/>
      <c r="FJI86" s="138"/>
      <c r="FJJ86" s="138"/>
      <c r="FJK86" s="138"/>
      <c r="FJL86" s="138"/>
      <c r="FJM86" s="138"/>
      <c r="FJN86" s="138"/>
      <c r="FJO86" s="138"/>
      <c r="FJP86" s="138"/>
      <c r="FJQ86" s="138"/>
      <c r="FJR86" s="138"/>
      <c r="FJS86" s="138"/>
      <c r="FJT86" s="138"/>
      <c r="FJU86" s="138"/>
      <c r="FJV86" s="138"/>
      <c r="FJW86" s="138"/>
      <c r="FJX86" s="138"/>
      <c r="FJY86" s="138"/>
      <c r="FJZ86" s="138"/>
      <c r="FKA86" s="138"/>
      <c r="FKB86" s="138"/>
      <c r="FKC86" s="138"/>
      <c r="FKD86" s="138"/>
      <c r="FKE86" s="138"/>
      <c r="FKF86" s="138"/>
      <c r="FKG86" s="138"/>
      <c r="FKH86" s="138"/>
      <c r="FKI86" s="138"/>
      <c r="FKJ86" s="138"/>
      <c r="FKK86" s="138"/>
      <c r="FKL86" s="138"/>
      <c r="FKM86" s="138"/>
      <c r="FKN86" s="138"/>
      <c r="FKO86" s="138"/>
      <c r="FKP86" s="138"/>
      <c r="FKQ86" s="138"/>
      <c r="FKR86" s="138"/>
      <c r="FKS86" s="138"/>
      <c r="FKT86" s="138"/>
      <c r="FKU86" s="138"/>
      <c r="FKV86" s="138"/>
      <c r="FKW86" s="138"/>
      <c r="FKX86" s="138"/>
      <c r="FKY86" s="138"/>
      <c r="FKZ86" s="138"/>
      <c r="FLA86" s="138"/>
      <c r="FLB86" s="138"/>
      <c r="FLC86" s="138"/>
      <c r="FLD86" s="138"/>
      <c r="FLE86" s="138"/>
      <c r="FLF86" s="138"/>
      <c r="FLG86" s="138"/>
      <c r="FLH86" s="138"/>
      <c r="FLI86" s="138"/>
      <c r="FLJ86" s="138"/>
      <c r="FLK86" s="138"/>
      <c r="FLL86" s="138"/>
      <c r="FLM86" s="138"/>
      <c r="FLN86" s="138"/>
      <c r="FLO86" s="138"/>
      <c r="FLP86" s="138"/>
      <c r="FLQ86" s="138"/>
      <c r="FLR86" s="138"/>
      <c r="FLS86" s="138"/>
      <c r="FLT86" s="138"/>
      <c r="FLU86" s="138"/>
      <c r="FLV86" s="138"/>
      <c r="FLW86" s="138"/>
      <c r="FLX86" s="138"/>
      <c r="FLY86" s="138"/>
      <c r="FLZ86" s="138"/>
      <c r="FMA86" s="138"/>
      <c r="FMB86" s="138"/>
      <c r="FMC86" s="138"/>
      <c r="FMD86" s="138"/>
      <c r="FME86" s="138"/>
      <c r="FMF86" s="138"/>
      <c r="FMG86" s="138"/>
      <c r="FMH86" s="138"/>
      <c r="FMI86" s="138"/>
      <c r="FMJ86" s="138"/>
      <c r="FMK86" s="138"/>
      <c r="FML86" s="138"/>
      <c r="FMM86" s="138"/>
      <c r="FMN86" s="138"/>
      <c r="FMO86" s="138"/>
      <c r="FMP86" s="138"/>
      <c r="FMQ86" s="138"/>
      <c r="FMR86" s="138"/>
      <c r="FMS86" s="138"/>
      <c r="FMT86" s="138"/>
      <c r="FMU86" s="138"/>
      <c r="FMV86" s="138"/>
      <c r="FMW86" s="138"/>
      <c r="FMX86" s="138"/>
      <c r="FMY86" s="138"/>
      <c r="FMZ86" s="138"/>
      <c r="FNA86" s="138"/>
      <c r="FNB86" s="138"/>
      <c r="FNC86" s="138"/>
      <c r="FND86" s="138"/>
      <c r="FNE86" s="138"/>
      <c r="FNF86" s="138"/>
      <c r="FNG86" s="138"/>
      <c r="FNH86" s="138"/>
      <c r="FNI86" s="138"/>
      <c r="FNJ86" s="138"/>
      <c r="FNK86" s="138"/>
      <c r="FNL86" s="138"/>
      <c r="FNM86" s="138"/>
      <c r="FNN86" s="138"/>
      <c r="FNO86" s="138"/>
      <c r="FNP86" s="138"/>
      <c r="FNQ86" s="138"/>
      <c r="FNR86" s="138"/>
      <c r="FNS86" s="138"/>
      <c r="FNT86" s="138"/>
      <c r="FNU86" s="138"/>
      <c r="FNV86" s="138"/>
      <c r="FNW86" s="138"/>
      <c r="FNX86" s="138"/>
      <c r="FNY86" s="138"/>
      <c r="FNZ86" s="138"/>
      <c r="FOA86" s="138"/>
      <c r="FOB86" s="138"/>
      <c r="FOC86" s="138"/>
      <c r="FOD86" s="138"/>
      <c r="FOE86" s="138"/>
      <c r="FOF86" s="138"/>
      <c r="FOG86" s="138"/>
      <c r="FOH86" s="138"/>
      <c r="FOI86" s="138"/>
      <c r="FOJ86" s="138"/>
      <c r="FOK86" s="138"/>
      <c r="FOL86" s="138"/>
      <c r="FOM86" s="138"/>
      <c r="FON86" s="138"/>
      <c r="FOO86" s="138"/>
      <c r="FOP86" s="138"/>
      <c r="FOQ86" s="138"/>
      <c r="FOR86" s="138"/>
      <c r="FOS86" s="138"/>
      <c r="FOT86" s="138"/>
      <c r="FOU86" s="138"/>
      <c r="FOV86" s="138"/>
      <c r="FOW86" s="138"/>
      <c r="FOX86" s="138"/>
      <c r="FOY86" s="138"/>
      <c r="FOZ86" s="138"/>
      <c r="FPA86" s="138"/>
      <c r="FPB86" s="138"/>
      <c r="FPC86" s="138"/>
      <c r="FPD86" s="138"/>
      <c r="FPE86" s="138"/>
      <c r="FPF86" s="138"/>
      <c r="FPG86" s="138"/>
      <c r="FPH86" s="138"/>
      <c r="FPI86" s="138"/>
      <c r="FPJ86" s="138"/>
      <c r="FPK86" s="138"/>
      <c r="FPL86" s="138"/>
      <c r="FPM86" s="138"/>
      <c r="FPN86" s="138"/>
      <c r="FPO86" s="138"/>
      <c r="FPP86" s="138"/>
      <c r="FPQ86" s="138"/>
      <c r="FPR86" s="138"/>
      <c r="FPS86" s="138"/>
      <c r="FPT86" s="138"/>
      <c r="FPU86" s="138"/>
      <c r="FPV86" s="138"/>
      <c r="FPW86" s="138"/>
      <c r="FPX86" s="138"/>
      <c r="FPY86" s="138"/>
      <c r="FPZ86" s="138"/>
      <c r="FQA86" s="138"/>
      <c r="FQB86" s="138"/>
      <c r="FQC86" s="138"/>
      <c r="FQD86" s="138"/>
      <c r="FQE86" s="138"/>
      <c r="FQF86" s="138"/>
      <c r="FQG86" s="138"/>
      <c r="FQH86" s="138"/>
      <c r="FQI86" s="138"/>
      <c r="FQJ86" s="138"/>
      <c r="FQK86" s="138"/>
      <c r="FQL86" s="138"/>
      <c r="FQM86" s="138"/>
      <c r="FQN86" s="138"/>
      <c r="FQO86" s="138"/>
      <c r="FQP86" s="138"/>
      <c r="FQQ86" s="138"/>
      <c r="FQR86" s="138"/>
      <c r="FQS86" s="138"/>
      <c r="FQT86" s="138"/>
      <c r="FQU86" s="138"/>
      <c r="FQV86" s="138"/>
      <c r="FQW86" s="138"/>
      <c r="FQX86" s="138"/>
      <c r="FQY86" s="138"/>
      <c r="FQZ86" s="138"/>
      <c r="FRA86" s="138"/>
      <c r="FRB86" s="138"/>
      <c r="FRC86" s="138"/>
      <c r="FRD86" s="138"/>
      <c r="FRE86" s="138"/>
      <c r="FRF86" s="138"/>
      <c r="FRG86" s="138"/>
      <c r="FRH86" s="138"/>
      <c r="FRI86" s="138"/>
      <c r="FRJ86" s="138"/>
      <c r="FRK86" s="138"/>
      <c r="FRL86" s="138"/>
      <c r="FRM86" s="138"/>
      <c r="FRN86" s="138"/>
      <c r="FRO86" s="138"/>
      <c r="FRP86" s="138"/>
      <c r="FRQ86" s="138"/>
      <c r="FRR86" s="138"/>
      <c r="FRS86" s="138"/>
      <c r="FRT86" s="138"/>
      <c r="FRU86" s="138"/>
      <c r="FRV86" s="138"/>
      <c r="FRW86" s="138"/>
      <c r="FRX86" s="138"/>
      <c r="FRY86" s="138"/>
      <c r="FRZ86" s="138"/>
      <c r="FSA86" s="138"/>
      <c r="FSB86" s="138"/>
      <c r="FSC86" s="138"/>
      <c r="FSD86" s="138"/>
      <c r="FSE86" s="138"/>
      <c r="FSF86" s="138"/>
      <c r="FSG86" s="138"/>
      <c r="FSH86" s="138"/>
      <c r="FSI86" s="138"/>
      <c r="FSJ86" s="138"/>
      <c r="FSK86" s="138"/>
      <c r="FSL86" s="138"/>
      <c r="FSM86" s="138"/>
      <c r="FSN86" s="138"/>
      <c r="FSO86" s="138"/>
      <c r="FSP86" s="138"/>
      <c r="FSQ86" s="138"/>
      <c r="FSR86" s="138"/>
      <c r="FSS86" s="138"/>
      <c r="FST86" s="138"/>
      <c r="FSU86" s="138"/>
      <c r="FSV86" s="138"/>
      <c r="FSW86" s="138"/>
      <c r="FSX86" s="138"/>
      <c r="FSY86" s="138"/>
      <c r="FSZ86" s="138"/>
      <c r="FTA86" s="138"/>
      <c r="FTB86" s="138"/>
      <c r="FTC86" s="138"/>
      <c r="FTD86" s="138"/>
      <c r="FTE86" s="138"/>
      <c r="FTF86" s="138"/>
      <c r="FTG86" s="138"/>
      <c r="FTH86" s="138"/>
      <c r="FTI86" s="138"/>
      <c r="FTJ86" s="138"/>
      <c r="FTK86" s="138"/>
      <c r="FTL86" s="138"/>
      <c r="FTM86" s="138"/>
      <c r="FTN86" s="138"/>
      <c r="FTO86" s="138"/>
      <c r="FTP86" s="138"/>
      <c r="FTQ86" s="138"/>
      <c r="FTR86" s="138"/>
      <c r="FTS86" s="138"/>
      <c r="FTT86" s="138"/>
      <c r="FTU86" s="138"/>
      <c r="FTV86" s="138"/>
      <c r="FTW86" s="138"/>
      <c r="FTX86" s="138"/>
      <c r="FTY86" s="138"/>
      <c r="FTZ86" s="138"/>
      <c r="FUA86" s="138"/>
      <c r="FUB86" s="138"/>
      <c r="FUC86" s="138"/>
      <c r="FUD86" s="138"/>
      <c r="FUE86" s="138"/>
      <c r="FUF86" s="138"/>
      <c r="FUG86" s="138"/>
      <c r="FUH86" s="138"/>
      <c r="FUI86" s="138"/>
      <c r="FUJ86" s="138"/>
      <c r="FUK86" s="138"/>
      <c r="FUL86" s="138"/>
      <c r="FUM86" s="138"/>
      <c r="FUN86" s="138"/>
      <c r="FUO86" s="138"/>
      <c r="FUP86" s="138"/>
      <c r="FUQ86" s="138"/>
      <c r="FUR86" s="138"/>
      <c r="FUS86" s="138"/>
      <c r="FUT86" s="138"/>
      <c r="FUU86" s="138"/>
      <c r="FUV86" s="138"/>
      <c r="FUW86" s="138"/>
      <c r="FUX86" s="138"/>
      <c r="FUY86" s="138"/>
      <c r="FUZ86" s="138"/>
      <c r="FVA86" s="138"/>
      <c r="FVB86" s="138"/>
      <c r="FVC86" s="138"/>
      <c r="FVD86" s="138"/>
      <c r="FVE86" s="138"/>
      <c r="FVF86" s="138"/>
      <c r="FVG86" s="138"/>
      <c r="FVH86" s="138"/>
      <c r="FVI86" s="138"/>
      <c r="FVJ86" s="138"/>
      <c r="FVK86" s="138"/>
      <c r="FVL86" s="138"/>
      <c r="FVM86" s="138"/>
      <c r="FVN86" s="138"/>
      <c r="FVO86" s="138"/>
      <c r="FVP86" s="138"/>
      <c r="FVQ86" s="138"/>
      <c r="FVR86" s="138"/>
      <c r="FVS86" s="138"/>
      <c r="FVT86" s="138"/>
      <c r="FVU86" s="138"/>
      <c r="FVV86" s="138"/>
      <c r="FVW86" s="138"/>
      <c r="FVX86" s="138"/>
      <c r="FVY86" s="138"/>
      <c r="FVZ86" s="138"/>
      <c r="FWA86" s="138"/>
      <c r="FWB86" s="138"/>
      <c r="FWC86" s="138"/>
      <c r="FWD86" s="138"/>
      <c r="FWE86" s="138"/>
      <c r="FWF86" s="138"/>
      <c r="FWG86" s="138"/>
      <c r="FWH86" s="138"/>
      <c r="FWI86" s="138"/>
      <c r="FWJ86" s="138"/>
      <c r="FWK86" s="138"/>
      <c r="FWL86" s="138"/>
      <c r="FWM86" s="138"/>
      <c r="FWN86" s="138"/>
      <c r="FWO86" s="138"/>
      <c r="FWP86" s="138"/>
      <c r="FWQ86" s="138"/>
      <c r="FWR86" s="138"/>
      <c r="FWS86" s="138"/>
      <c r="FWT86" s="138"/>
      <c r="FWU86" s="138"/>
      <c r="FWV86" s="138"/>
      <c r="FWW86" s="138"/>
      <c r="FWX86" s="138"/>
      <c r="FWY86" s="138"/>
      <c r="FWZ86" s="138"/>
      <c r="FXA86" s="138"/>
      <c r="FXB86" s="138"/>
      <c r="FXC86" s="138"/>
      <c r="FXD86" s="138"/>
      <c r="FXE86" s="138"/>
      <c r="FXF86" s="138"/>
      <c r="FXG86" s="138"/>
      <c r="FXH86" s="138"/>
      <c r="FXI86" s="138"/>
      <c r="FXJ86" s="138"/>
      <c r="FXK86" s="138"/>
      <c r="FXL86" s="138"/>
      <c r="FXM86" s="138"/>
      <c r="FXN86" s="138"/>
      <c r="FXO86" s="138"/>
      <c r="FXP86" s="138"/>
      <c r="FXQ86" s="138"/>
      <c r="FXR86" s="138"/>
      <c r="FXS86" s="138"/>
      <c r="FXT86" s="138"/>
      <c r="FXU86" s="138"/>
      <c r="FXV86" s="138"/>
      <c r="FXW86" s="138"/>
      <c r="FXX86" s="138"/>
      <c r="FXY86" s="138"/>
      <c r="FXZ86" s="138"/>
      <c r="FYA86" s="138"/>
      <c r="FYB86" s="138"/>
      <c r="FYC86" s="138"/>
      <c r="FYD86" s="138"/>
      <c r="FYE86" s="138"/>
      <c r="FYF86" s="138"/>
      <c r="FYG86" s="138"/>
      <c r="FYH86" s="138"/>
      <c r="FYI86" s="138"/>
      <c r="FYJ86" s="138"/>
      <c r="FYK86" s="138"/>
      <c r="FYL86" s="138"/>
      <c r="FYM86" s="138"/>
      <c r="FYN86" s="138"/>
      <c r="FYO86" s="138"/>
      <c r="FYP86" s="138"/>
      <c r="FYQ86" s="138"/>
      <c r="FYR86" s="138"/>
      <c r="FYS86" s="138"/>
      <c r="FYT86" s="138"/>
      <c r="FYU86" s="138"/>
      <c r="FYV86" s="138"/>
      <c r="FYW86" s="138"/>
      <c r="FYX86" s="138"/>
      <c r="FYY86" s="138"/>
      <c r="FYZ86" s="138"/>
      <c r="FZA86" s="138"/>
      <c r="FZB86" s="138"/>
      <c r="FZC86" s="138"/>
      <c r="FZD86" s="138"/>
      <c r="FZE86" s="138"/>
      <c r="FZF86" s="138"/>
      <c r="FZG86" s="138"/>
      <c r="FZH86" s="138"/>
      <c r="FZI86" s="138"/>
      <c r="FZJ86" s="138"/>
      <c r="FZK86" s="138"/>
      <c r="FZL86" s="138"/>
      <c r="FZM86" s="138"/>
      <c r="FZN86" s="138"/>
      <c r="FZO86" s="138"/>
      <c r="FZP86" s="138"/>
      <c r="FZQ86" s="138"/>
      <c r="FZR86" s="138"/>
      <c r="FZS86" s="138"/>
      <c r="FZT86" s="138"/>
      <c r="FZU86" s="138"/>
      <c r="FZV86" s="138"/>
      <c r="FZW86" s="138"/>
      <c r="FZX86" s="138"/>
      <c r="FZY86" s="138"/>
      <c r="FZZ86" s="138"/>
      <c r="GAA86" s="138"/>
      <c r="GAB86" s="138"/>
      <c r="GAC86" s="138"/>
      <c r="GAD86" s="138"/>
      <c r="GAE86" s="138"/>
      <c r="GAF86" s="138"/>
      <c r="GAG86" s="138"/>
      <c r="GAH86" s="138"/>
      <c r="GAI86" s="138"/>
      <c r="GAJ86" s="138"/>
      <c r="GAK86" s="138"/>
      <c r="GAL86" s="138"/>
      <c r="GAM86" s="138"/>
      <c r="GAN86" s="138"/>
      <c r="GAO86" s="138"/>
      <c r="GAP86" s="138"/>
      <c r="GAQ86" s="138"/>
      <c r="GAR86" s="138"/>
      <c r="GAS86" s="138"/>
      <c r="GAT86" s="138"/>
      <c r="GAU86" s="138"/>
      <c r="GAV86" s="138"/>
      <c r="GAW86" s="138"/>
      <c r="GAX86" s="138"/>
      <c r="GAY86" s="138"/>
      <c r="GAZ86" s="138"/>
      <c r="GBA86" s="138"/>
      <c r="GBB86" s="138"/>
      <c r="GBC86" s="138"/>
      <c r="GBD86" s="138"/>
      <c r="GBE86" s="138"/>
      <c r="GBF86" s="138"/>
      <c r="GBG86" s="138"/>
      <c r="GBH86" s="138"/>
      <c r="GBI86" s="138"/>
      <c r="GBJ86" s="138"/>
      <c r="GBK86" s="138"/>
      <c r="GBL86" s="138"/>
      <c r="GBM86" s="138"/>
      <c r="GBN86" s="138"/>
      <c r="GBO86" s="138"/>
      <c r="GBP86" s="138"/>
      <c r="GBQ86" s="138"/>
      <c r="GBR86" s="138"/>
      <c r="GBS86" s="138"/>
      <c r="GBT86" s="138"/>
      <c r="GBU86" s="138"/>
      <c r="GBV86" s="138"/>
      <c r="GBW86" s="138"/>
      <c r="GBX86" s="138"/>
      <c r="GBY86" s="138"/>
      <c r="GBZ86" s="138"/>
      <c r="GCA86" s="138"/>
      <c r="GCB86" s="138"/>
      <c r="GCC86" s="138"/>
      <c r="GCD86" s="138"/>
      <c r="GCE86" s="138"/>
      <c r="GCF86" s="138"/>
      <c r="GCG86" s="138"/>
      <c r="GCH86" s="138"/>
      <c r="GCI86" s="138"/>
      <c r="GCJ86" s="138"/>
      <c r="GCK86" s="138"/>
      <c r="GCL86" s="138"/>
      <c r="GCM86" s="138"/>
      <c r="GCN86" s="138"/>
      <c r="GCO86" s="138"/>
      <c r="GCP86" s="138"/>
      <c r="GCQ86" s="138"/>
      <c r="GCR86" s="138"/>
      <c r="GCS86" s="138"/>
      <c r="GCT86" s="138"/>
      <c r="GCU86" s="138"/>
      <c r="GCV86" s="138"/>
      <c r="GCW86" s="138"/>
      <c r="GCX86" s="138"/>
      <c r="GCY86" s="138"/>
      <c r="GCZ86" s="138"/>
      <c r="GDA86" s="138"/>
      <c r="GDB86" s="138"/>
      <c r="GDC86" s="138"/>
      <c r="GDD86" s="138"/>
      <c r="GDE86" s="138"/>
      <c r="GDF86" s="138"/>
      <c r="GDG86" s="138"/>
      <c r="GDH86" s="138"/>
      <c r="GDI86" s="138"/>
      <c r="GDJ86" s="138"/>
      <c r="GDK86" s="138"/>
      <c r="GDL86" s="138"/>
      <c r="GDM86" s="138"/>
      <c r="GDN86" s="138"/>
      <c r="GDO86" s="138"/>
      <c r="GDP86" s="138"/>
      <c r="GDQ86" s="138"/>
      <c r="GDR86" s="138"/>
      <c r="GDS86" s="138"/>
      <c r="GDT86" s="138"/>
      <c r="GDU86" s="138"/>
      <c r="GDV86" s="138"/>
      <c r="GDW86" s="138"/>
      <c r="GDX86" s="138"/>
      <c r="GDY86" s="138"/>
      <c r="GDZ86" s="138"/>
      <c r="GEA86" s="138"/>
      <c r="GEB86" s="138"/>
      <c r="GEC86" s="138"/>
      <c r="GED86" s="138"/>
      <c r="GEE86" s="138"/>
      <c r="GEF86" s="138"/>
      <c r="GEG86" s="138"/>
      <c r="GEH86" s="138"/>
      <c r="GEI86" s="138"/>
      <c r="GEJ86" s="138"/>
      <c r="GEK86" s="138"/>
      <c r="GEL86" s="138"/>
      <c r="GEM86" s="138"/>
      <c r="GEN86" s="138"/>
      <c r="GEO86" s="138"/>
      <c r="GEP86" s="138"/>
      <c r="GEQ86" s="138"/>
      <c r="GER86" s="138"/>
      <c r="GES86" s="138"/>
      <c r="GET86" s="138"/>
      <c r="GEU86" s="138"/>
      <c r="GEV86" s="138"/>
      <c r="GEW86" s="138"/>
      <c r="GEX86" s="138"/>
      <c r="GEY86" s="138"/>
      <c r="GEZ86" s="138"/>
      <c r="GFA86" s="138"/>
      <c r="GFB86" s="138"/>
      <c r="GFC86" s="138"/>
      <c r="GFD86" s="138"/>
      <c r="GFE86" s="138"/>
      <c r="GFF86" s="138"/>
      <c r="GFG86" s="138"/>
      <c r="GFH86" s="138"/>
      <c r="GFI86" s="138"/>
      <c r="GFJ86" s="138"/>
      <c r="GFK86" s="138"/>
      <c r="GFL86" s="138"/>
      <c r="GFM86" s="138"/>
      <c r="GFN86" s="138"/>
      <c r="GFO86" s="138"/>
      <c r="GFP86" s="138"/>
      <c r="GFQ86" s="138"/>
      <c r="GFR86" s="138"/>
      <c r="GFS86" s="138"/>
      <c r="GFT86" s="138"/>
      <c r="GFU86" s="138"/>
      <c r="GFV86" s="138"/>
      <c r="GFW86" s="138"/>
      <c r="GFX86" s="138"/>
      <c r="GFY86" s="138"/>
      <c r="GFZ86" s="138"/>
      <c r="GGA86" s="138"/>
      <c r="GGB86" s="138"/>
      <c r="GGC86" s="138"/>
      <c r="GGD86" s="138"/>
      <c r="GGE86" s="138"/>
      <c r="GGF86" s="138"/>
      <c r="GGG86" s="138"/>
      <c r="GGH86" s="138"/>
      <c r="GGI86" s="138"/>
      <c r="GGJ86" s="138"/>
      <c r="GGK86" s="138"/>
      <c r="GGL86" s="138"/>
      <c r="GGM86" s="138"/>
      <c r="GGN86" s="138"/>
      <c r="GGO86" s="138"/>
      <c r="GGP86" s="138"/>
      <c r="GGQ86" s="138"/>
      <c r="GGR86" s="138"/>
      <c r="GGS86" s="138"/>
      <c r="GGT86" s="138"/>
      <c r="GGU86" s="138"/>
      <c r="GGV86" s="138"/>
      <c r="GGW86" s="138"/>
      <c r="GGX86" s="138"/>
      <c r="GGY86" s="138"/>
      <c r="GGZ86" s="138"/>
      <c r="GHA86" s="138"/>
      <c r="GHB86" s="138"/>
      <c r="GHC86" s="138"/>
      <c r="GHD86" s="138"/>
      <c r="GHE86" s="138"/>
      <c r="GHF86" s="138"/>
      <c r="GHG86" s="138"/>
      <c r="GHH86" s="138"/>
      <c r="GHI86" s="138"/>
      <c r="GHJ86" s="138"/>
      <c r="GHK86" s="138"/>
      <c r="GHL86" s="138"/>
      <c r="GHM86" s="138"/>
      <c r="GHN86" s="138"/>
      <c r="GHO86" s="138"/>
      <c r="GHP86" s="138"/>
      <c r="GHQ86" s="138"/>
      <c r="GHR86" s="138"/>
      <c r="GHS86" s="138"/>
      <c r="GHT86" s="138"/>
      <c r="GHU86" s="138"/>
      <c r="GHV86" s="138"/>
      <c r="GHW86" s="138"/>
      <c r="GHX86" s="138"/>
      <c r="GHY86" s="138"/>
      <c r="GHZ86" s="138"/>
      <c r="GIA86" s="138"/>
      <c r="GIB86" s="138"/>
      <c r="GIC86" s="138"/>
      <c r="GID86" s="138"/>
      <c r="GIE86" s="138"/>
      <c r="GIF86" s="138"/>
      <c r="GIG86" s="138"/>
      <c r="GIH86" s="138"/>
      <c r="GII86" s="138"/>
      <c r="GIJ86" s="138"/>
      <c r="GIK86" s="138"/>
      <c r="GIL86" s="138"/>
      <c r="GIM86" s="138"/>
      <c r="GIN86" s="138"/>
      <c r="GIO86" s="138"/>
      <c r="GIP86" s="138"/>
      <c r="GIQ86" s="138"/>
      <c r="GIR86" s="138"/>
      <c r="GIS86" s="138"/>
      <c r="GIT86" s="138"/>
      <c r="GIU86" s="138"/>
      <c r="GIV86" s="138"/>
      <c r="GIW86" s="138"/>
      <c r="GIX86" s="138"/>
      <c r="GIY86" s="138"/>
      <c r="GIZ86" s="138"/>
      <c r="GJA86" s="138"/>
      <c r="GJB86" s="138"/>
      <c r="GJC86" s="138"/>
      <c r="GJD86" s="138"/>
      <c r="GJE86" s="138"/>
      <c r="GJF86" s="138"/>
      <c r="GJG86" s="138"/>
      <c r="GJH86" s="138"/>
      <c r="GJI86" s="138"/>
      <c r="GJJ86" s="138"/>
      <c r="GJK86" s="138"/>
      <c r="GJL86" s="138"/>
      <c r="GJM86" s="138"/>
      <c r="GJN86" s="138"/>
      <c r="GJO86" s="138"/>
      <c r="GJP86" s="138"/>
      <c r="GJQ86" s="138"/>
      <c r="GJR86" s="138"/>
      <c r="GJS86" s="138"/>
      <c r="GJT86" s="138"/>
      <c r="GJU86" s="138"/>
      <c r="GJV86" s="138"/>
      <c r="GJW86" s="138"/>
      <c r="GJX86" s="138"/>
      <c r="GJY86" s="138"/>
      <c r="GJZ86" s="138"/>
      <c r="GKA86" s="138"/>
      <c r="GKB86" s="138"/>
      <c r="GKC86" s="138"/>
      <c r="GKD86" s="138"/>
      <c r="GKE86" s="138"/>
      <c r="GKF86" s="138"/>
      <c r="GKG86" s="138"/>
      <c r="GKH86" s="138"/>
      <c r="GKI86" s="138"/>
      <c r="GKJ86" s="138"/>
      <c r="GKK86" s="138"/>
      <c r="GKL86" s="138"/>
      <c r="GKM86" s="138"/>
      <c r="GKN86" s="138"/>
      <c r="GKO86" s="138"/>
      <c r="GKP86" s="138"/>
      <c r="GKQ86" s="138"/>
      <c r="GKR86" s="138"/>
      <c r="GKS86" s="138"/>
      <c r="GKT86" s="138"/>
      <c r="GKU86" s="138"/>
      <c r="GKV86" s="138"/>
      <c r="GKW86" s="138"/>
      <c r="GKX86" s="138"/>
      <c r="GKY86" s="138"/>
      <c r="GKZ86" s="138"/>
      <c r="GLA86" s="138"/>
      <c r="GLB86" s="138"/>
      <c r="GLC86" s="138"/>
      <c r="GLD86" s="138"/>
      <c r="GLE86" s="138"/>
      <c r="GLF86" s="138"/>
      <c r="GLG86" s="138"/>
      <c r="GLH86" s="138"/>
      <c r="GLI86" s="138"/>
      <c r="GLJ86" s="138"/>
      <c r="GLK86" s="138"/>
      <c r="GLL86" s="138"/>
      <c r="GLM86" s="138"/>
      <c r="GLN86" s="138"/>
      <c r="GLO86" s="138"/>
      <c r="GLP86" s="138"/>
      <c r="GLQ86" s="138"/>
      <c r="GLR86" s="138"/>
      <c r="GLS86" s="138"/>
      <c r="GLT86" s="138"/>
      <c r="GLU86" s="138"/>
      <c r="GLV86" s="138"/>
      <c r="GLW86" s="138"/>
      <c r="GLX86" s="138"/>
      <c r="GLY86" s="138"/>
      <c r="GLZ86" s="138"/>
      <c r="GMA86" s="138"/>
      <c r="GMB86" s="138"/>
      <c r="GMC86" s="138"/>
      <c r="GMD86" s="138"/>
      <c r="GME86" s="138"/>
      <c r="GMF86" s="138"/>
      <c r="GMG86" s="138"/>
      <c r="GMH86" s="138"/>
      <c r="GMI86" s="138"/>
      <c r="GMJ86" s="138"/>
      <c r="GMK86" s="138"/>
      <c r="GML86" s="138"/>
      <c r="GMM86" s="138"/>
      <c r="GMN86" s="138"/>
      <c r="GMO86" s="138"/>
      <c r="GMP86" s="138"/>
      <c r="GMQ86" s="138"/>
      <c r="GMR86" s="138"/>
      <c r="GMS86" s="138"/>
      <c r="GMT86" s="138"/>
      <c r="GMU86" s="138"/>
      <c r="GMV86" s="138"/>
      <c r="GMW86" s="138"/>
      <c r="GMX86" s="138"/>
      <c r="GMY86" s="138"/>
      <c r="GMZ86" s="138"/>
      <c r="GNA86" s="138"/>
      <c r="GNB86" s="138"/>
      <c r="GNC86" s="138"/>
      <c r="GND86" s="138"/>
      <c r="GNE86" s="138"/>
      <c r="GNF86" s="138"/>
      <c r="GNG86" s="138"/>
      <c r="GNH86" s="138"/>
      <c r="GNI86" s="138"/>
      <c r="GNJ86" s="138"/>
      <c r="GNK86" s="138"/>
      <c r="GNL86" s="138"/>
      <c r="GNM86" s="138"/>
      <c r="GNN86" s="138"/>
      <c r="GNO86" s="138"/>
      <c r="GNP86" s="138"/>
      <c r="GNQ86" s="138"/>
      <c r="GNR86" s="138"/>
      <c r="GNS86" s="138"/>
      <c r="GNT86" s="138"/>
      <c r="GNU86" s="138"/>
      <c r="GNV86" s="138"/>
      <c r="GNW86" s="138"/>
      <c r="GNX86" s="138"/>
      <c r="GNY86" s="138"/>
      <c r="GNZ86" s="138"/>
      <c r="GOA86" s="138"/>
      <c r="GOB86" s="138"/>
      <c r="GOC86" s="138"/>
      <c r="GOD86" s="138"/>
      <c r="GOE86" s="138"/>
      <c r="GOF86" s="138"/>
      <c r="GOG86" s="138"/>
      <c r="GOH86" s="138"/>
      <c r="GOI86" s="138"/>
      <c r="GOJ86" s="138"/>
      <c r="GOK86" s="138"/>
      <c r="GOL86" s="138"/>
      <c r="GOM86" s="138"/>
      <c r="GON86" s="138"/>
      <c r="GOO86" s="138"/>
      <c r="GOP86" s="138"/>
      <c r="GOQ86" s="138"/>
      <c r="GOR86" s="138"/>
      <c r="GOS86" s="138"/>
      <c r="GOT86" s="138"/>
      <c r="GOU86" s="138"/>
      <c r="GOV86" s="138"/>
      <c r="GOW86" s="138"/>
      <c r="GOX86" s="138"/>
      <c r="GOY86" s="138"/>
      <c r="GOZ86" s="138"/>
      <c r="GPA86" s="138"/>
      <c r="GPB86" s="138"/>
      <c r="GPC86" s="138"/>
      <c r="GPD86" s="138"/>
      <c r="GPE86" s="138"/>
      <c r="GPF86" s="138"/>
      <c r="GPG86" s="138"/>
      <c r="GPH86" s="138"/>
      <c r="GPI86" s="138"/>
      <c r="GPJ86" s="138"/>
      <c r="GPK86" s="138"/>
      <c r="GPL86" s="138"/>
      <c r="GPM86" s="138"/>
      <c r="GPN86" s="138"/>
      <c r="GPO86" s="138"/>
      <c r="GPP86" s="138"/>
      <c r="GPQ86" s="138"/>
      <c r="GPR86" s="138"/>
      <c r="GPS86" s="138"/>
      <c r="GPT86" s="138"/>
      <c r="GPU86" s="138"/>
      <c r="GPV86" s="138"/>
      <c r="GPW86" s="138"/>
      <c r="GPX86" s="138"/>
      <c r="GPY86" s="138"/>
      <c r="GPZ86" s="138"/>
      <c r="GQA86" s="138"/>
      <c r="GQB86" s="138"/>
      <c r="GQC86" s="138"/>
      <c r="GQD86" s="138"/>
      <c r="GQE86" s="138"/>
      <c r="GQF86" s="138"/>
      <c r="GQG86" s="138"/>
      <c r="GQH86" s="138"/>
      <c r="GQI86" s="138"/>
      <c r="GQJ86" s="138"/>
      <c r="GQK86" s="138"/>
      <c r="GQL86" s="138"/>
      <c r="GQM86" s="138"/>
      <c r="GQN86" s="138"/>
      <c r="GQO86" s="138"/>
      <c r="GQP86" s="138"/>
      <c r="GQQ86" s="138"/>
      <c r="GQR86" s="138"/>
      <c r="GQS86" s="138"/>
      <c r="GQT86" s="138"/>
      <c r="GQU86" s="138"/>
      <c r="GQV86" s="138"/>
      <c r="GQW86" s="138"/>
      <c r="GQX86" s="138"/>
      <c r="GQY86" s="138"/>
      <c r="GQZ86" s="138"/>
      <c r="GRA86" s="138"/>
      <c r="GRB86" s="138"/>
      <c r="GRC86" s="138"/>
      <c r="GRD86" s="138"/>
      <c r="GRE86" s="138"/>
      <c r="GRF86" s="138"/>
      <c r="GRG86" s="138"/>
      <c r="GRH86" s="138"/>
      <c r="GRI86" s="138"/>
      <c r="GRJ86" s="138"/>
      <c r="GRK86" s="138"/>
      <c r="GRL86" s="138"/>
      <c r="GRM86" s="138"/>
      <c r="GRN86" s="138"/>
      <c r="GRO86" s="138"/>
      <c r="GRP86" s="138"/>
      <c r="GRQ86" s="138"/>
      <c r="GRR86" s="138"/>
      <c r="GRS86" s="138"/>
      <c r="GRT86" s="138"/>
      <c r="GRU86" s="138"/>
      <c r="GRV86" s="138"/>
      <c r="GRW86" s="138"/>
      <c r="GRX86" s="138"/>
      <c r="GRY86" s="138"/>
      <c r="GRZ86" s="138"/>
      <c r="GSA86" s="138"/>
      <c r="GSB86" s="138"/>
      <c r="GSC86" s="138"/>
      <c r="GSD86" s="138"/>
      <c r="GSE86" s="138"/>
      <c r="GSF86" s="138"/>
      <c r="GSG86" s="138"/>
      <c r="GSH86" s="138"/>
      <c r="GSI86" s="138"/>
      <c r="GSJ86" s="138"/>
      <c r="GSK86" s="138"/>
      <c r="GSL86" s="138"/>
      <c r="GSM86" s="138"/>
      <c r="GSN86" s="138"/>
      <c r="GSO86" s="138"/>
      <c r="GSP86" s="138"/>
      <c r="GSQ86" s="138"/>
      <c r="GSR86" s="138"/>
      <c r="GSS86" s="138"/>
      <c r="GST86" s="138"/>
      <c r="GSU86" s="138"/>
      <c r="GSV86" s="138"/>
      <c r="GSW86" s="138"/>
      <c r="GSX86" s="138"/>
      <c r="GSY86" s="138"/>
      <c r="GSZ86" s="138"/>
      <c r="GTA86" s="138"/>
      <c r="GTB86" s="138"/>
      <c r="GTC86" s="138"/>
      <c r="GTD86" s="138"/>
      <c r="GTE86" s="138"/>
      <c r="GTF86" s="138"/>
      <c r="GTG86" s="138"/>
      <c r="GTH86" s="138"/>
      <c r="GTI86" s="138"/>
      <c r="GTJ86" s="138"/>
      <c r="GTK86" s="138"/>
      <c r="GTL86" s="138"/>
      <c r="GTM86" s="138"/>
      <c r="GTN86" s="138"/>
      <c r="GTO86" s="138"/>
      <c r="GTP86" s="138"/>
      <c r="GTQ86" s="138"/>
      <c r="GTR86" s="138"/>
      <c r="GTS86" s="138"/>
      <c r="GTT86" s="138"/>
      <c r="GTU86" s="138"/>
      <c r="GTV86" s="138"/>
      <c r="GTW86" s="138"/>
      <c r="GTX86" s="138"/>
      <c r="GTY86" s="138"/>
      <c r="GTZ86" s="138"/>
      <c r="GUA86" s="138"/>
      <c r="GUB86" s="138"/>
      <c r="GUC86" s="138"/>
      <c r="GUD86" s="138"/>
      <c r="GUE86" s="138"/>
      <c r="GUF86" s="138"/>
      <c r="GUG86" s="138"/>
      <c r="GUH86" s="138"/>
      <c r="GUI86" s="138"/>
      <c r="GUJ86" s="138"/>
      <c r="GUK86" s="138"/>
      <c r="GUL86" s="138"/>
      <c r="GUM86" s="138"/>
      <c r="GUN86" s="138"/>
      <c r="GUO86" s="138"/>
      <c r="GUP86" s="138"/>
      <c r="GUQ86" s="138"/>
      <c r="GUR86" s="138"/>
      <c r="GUS86" s="138"/>
      <c r="GUT86" s="138"/>
      <c r="GUU86" s="138"/>
      <c r="GUV86" s="138"/>
      <c r="GUW86" s="138"/>
      <c r="GUX86" s="138"/>
      <c r="GUY86" s="138"/>
      <c r="GUZ86" s="138"/>
      <c r="GVA86" s="138"/>
      <c r="GVB86" s="138"/>
      <c r="GVC86" s="138"/>
      <c r="GVD86" s="138"/>
      <c r="GVE86" s="138"/>
      <c r="GVF86" s="138"/>
      <c r="GVG86" s="138"/>
      <c r="GVH86" s="138"/>
      <c r="GVI86" s="138"/>
      <c r="GVJ86" s="138"/>
      <c r="GVK86" s="138"/>
      <c r="GVL86" s="138"/>
      <c r="GVM86" s="138"/>
      <c r="GVN86" s="138"/>
      <c r="GVO86" s="138"/>
      <c r="GVP86" s="138"/>
      <c r="GVQ86" s="138"/>
      <c r="GVR86" s="138"/>
      <c r="GVS86" s="138"/>
      <c r="GVT86" s="138"/>
      <c r="GVU86" s="138"/>
      <c r="GVV86" s="138"/>
      <c r="GVW86" s="138"/>
      <c r="GVX86" s="138"/>
      <c r="GVY86" s="138"/>
      <c r="GVZ86" s="138"/>
      <c r="GWA86" s="138"/>
      <c r="GWB86" s="138"/>
      <c r="GWC86" s="138"/>
      <c r="GWD86" s="138"/>
      <c r="GWE86" s="138"/>
      <c r="GWF86" s="138"/>
      <c r="GWG86" s="138"/>
      <c r="GWH86" s="138"/>
      <c r="GWI86" s="138"/>
      <c r="GWJ86" s="138"/>
      <c r="GWK86" s="138"/>
      <c r="GWL86" s="138"/>
      <c r="GWM86" s="138"/>
      <c r="GWN86" s="138"/>
      <c r="GWO86" s="138"/>
      <c r="GWP86" s="138"/>
      <c r="GWQ86" s="138"/>
      <c r="GWR86" s="138"/>
      <c r="GWS86" s="138"/>
      <c r="GWT86" s="138"/>
      <c r="GWU86" s="138"/>
      <c r="GWV86" s="138"/>
      <c r="GWW86" s="138"/>
      <c r="GWX86" s="138"/>
      <c r="GWY86" s="138"/>
      <c r="GWZ86" s="138"/>
      <c r="GXA86" s="138"/>
      <c r="GXB86" s="138"/>
      <c r="GXC86" s="138"/>
      <c r="GXD86" s="138"/>
      <c r="GXE86" s="138"/>
      <c r="GXF86" s="138"/>
      <c r="GXG86" s="138"/>
      <c r="GXH86" s="138"/>
      <c r="GXI86" s="138"/>
      <c r="GXJ86" s="138"/>
      <c r="GXK86" s="138"/>
      <c r="GXL86" s="138"/>
      <c r="GXM86" s="138"/>
      <c r="GXN86" s="138"/>
      <c r="GXO86" s="138"/>
      <c r="GXP86" s="138"/>
      <c r="GXQ86" s="138"/>
      <c r="GXR86" s="138"/>
      <c r="GXS86" s="138"/>
      <c r="GXT86" s="138"/>
      <c r="GXU86" s="138"/>
      <c r="GXV86" s="138"/>
      <c r="GXW86" s="138"/>
      <c r="GXX86" s="138"/>
      <c r="GXY86" s="138"/>
      <c r="GXZ86" s="138"/>
      <c r="GYA86" s="138"/>
      <c r="GYB86" s="138"/>
      <c r="GYC86" s="138"/>
      <c r="GYD86" s="138"/>
      <c r="GYE86" s="138"/>
      <c r="GYF86" s="138"/>
      <c r="GYG86" s="138"/>
      <c r="GYH86" s="138"/>
      <c r="GYI86" s="138"/>
      <c r="GYJ86" s="138"/>
      <c r="GYK86" s="138"/>
      <c r="GYL86" s="138"/>
      <c r="GYM86" s="138"/>
      <c r="GYN86" s="138"/>
      <c r="GYO86" s="138"/>
      <c r="GYP86" s="138"/>
      <c r="GYQ86" s="138"/>
      <c r="GYR86" s="138"/>
      <c r="GYS86" s="138"/>
      <c r="GYT86" s="138"/>
      <c r="GYU86" s="138"/>
      <c r="GYV86" s="138"/>
      <c r="GYW86" s="138"/>
      <c r="GYX86" s="138"/>
      <c r="GYY86" s="138"/>
      <c r="GYZ86" s="138"/>
      <c r="GZA86" s="138"/>
      <c r="GZB86" s="138"/>
      <c r="GZC86" s="138"/>
      <c r="GZD86" s="138"/>
      <c r="GZE86" s="138"/>
      <c r="GZF86" s="138"/>
      <c r="GZG86" s="138"/>
      <c r="GZH86" s="138"/>
      <c r="GZI86" s="138"/>
      <c r="GZJ86" s="138"/>
      <c r="GZK86" s="138"/>
      <c r="GZL86" s="138"/>
      <c r="GZM86" s="138"/>
      <c r="GZN86" s="138"/>
      <c r="GZO86" s="138"/>
      <c r="GZP86" s="138"/>
      <c r="GZQ86" s="138"/>
      <c r="GZR86" s="138"/>
      <c r="GZS86" s="138"/>
      <c r="GZT86" s="138"/>
      <c r="GZU86" s="138"/>
      <c r="GZV86" s="138"/>
      <c r="GZW86" s="138"/>
      <c r="GZX86" s="138"/>
      <c r="GZY86" s="138"/>
      <c r="GZZ86" s="138"/>
      <c r="HAA86" s="138"/>
      <c r="HAB86" s="138"/>
      <c r="HAC86" s="138"/>
      <c r="HAD86" s="138"/>
      <c r="HAE86" s="138"/>
      <c r="HAF86" s="138"/>
      <c r="HAG86" s="138"/>
      <c r="HAH86" s="138"/>
      <c r="HAI86" s="138"/>
      <c r="HAJ86" s="138"/>
      <c r="HAK86" s="138"/>
      <c r="HAL86" s="138"/>
      <c r="HAM86" s="138"/>
      <c r="HAN86" s="138"/>
      <c r="HAO86" s="138"/>
      <c r="HAP86" s="138"/>
      <c r="HAQ86" s="138"/>
      <c r="HAR86" s="138"/>
      <c r="HAS86" s="138"/>
      <c r="HAT86" s="138"/>
      <c r="HAU86" s="138"/>
      <c r="HAV86" s="138"/>
      <c r="HAW86" s="138"/>
      <c r="HAX86" s="138"/>
      <c r="HAY86" s="138"/>
      <c r="HAZ86" s="138"/>
      <c r="HBA86" s="138"/>
      <c r="HBB86" s="138"/>
      <c r="HBC86" s="138"/>
      <c r="HBD86" s="138"/>
      <c r="HBE86" s="138"/>
      <c r="HBF86" s="138"/>
      <c r="HBG86" s="138"/>
      <c r="HBH86" s="138"/>
      <c r="HBI86" s="138"/>
      <c r="HBJ86" s="138"/>
      <c r="HBK86" s="138"/>
      <c r="HBL86" s="138"/>
      <c r="HBM86" s="138"/>
      <c r="HBN86" s="138"/>
      <c r="HBO86" s="138"/>
      <c r="HBP86" s="138"/>
      <c r="HBQ86" s="138"/>
      <c r="HBR86" s="138"/>
      <c r="HBS86" s="138"/>
      <c r="HBT86" s="138"/>
      <c r="HBU86" s="138"/>
      <c r="HBV86" s="138"/>
      <c r="HBW86" s="138"/>
      <c r="HBX86" s="138"/>
      <c r="HBY86" s="138"/>
      <c r="HBZ86" s="138"/>
      <c r="HCA86" s="138"/>
      <c r="HCB86" s="138"/>
      <c r="HCC86" s="138"/>
      <c r="HCD86" s="138"/>
      <c r="HCE86" s="138"/>
      <c r="HCF86" s="138"/>
      <c r="HCG86" s="138"/>
      <c r="HCH86" s="138"/>
      <c r="HCI86" s="138"/>
      <c r="HCJ86" s="138"/>
      <c r="HCK86" s="138"/>
      <c r="HCL86" s="138"/>
      <c r="HCM86" s="138"/>
      <c r="HCN86" s="138"/>
      <c r="HCO86" s="138"/>
      <c r="HCP86" s="138"/>
      <c r="HCQ86" s="138"/>
      <c r="HCR86" s="138"/>
      <c r="HCS86" s="138"/>
      <c r="HCT86" s="138"/>
      <c r="HCU86" s="138"/>
      <c r="HCV86" s="138"/>
      <c r="HCW86" s="138"/>
      <c r="HCX86" s="138"/>
      <c r="HCY86" s="138"/>
      <c r="HCZ86" s="138"/>
      <c r="HDA86" s="138"/>
      <c r="HDB86" s="138"/>
      <c r="HDC86" s="138"/>
      <c r="HDD86" s="138"/>
      <c r="HDE86" s="138"/>
      <c r="HDF86" s="138"/>
      <c r="HDG86" s="138"/>
      <c r="HDH86" s="138"/>
      <c r="HDI86" s="138"/>
      <c r="HDJ86" s="138"/>
      <c r="HDK86" s="138"/>
      <c r="HDL86" s="138"/>
      <c r="HDM86" s="138"/>
      <c r="HDN86" s="138"/>
      <c r="HDO86" s="138"/>
      <c r="HDP86" s="138"/>
      <c r="HDQ86" s="138"/>
      <c r="HDR86" s="138"/>
      <c r="HDS86" s="138"/>
      <c r="HDT86" s="138"/>
      <c r="HDU86" s="138"/>
      <c r="HDV86" s="138"/>
      <c r="HDW86" s="138"/>
      <c r="HDX86" s="138"/>
      <c r="HDY86" s="138"/>
      <c r="HDZ86" s="138"/>
      <c r="HEA86" s="138"/>
      <c r="HEB86" s="138"/>
      <c r="HEC86" s="138"/>
      <c r="HED86" s="138"/>
      <c r="HEE86" s="138"/>
      <c r="HEF86" s="138"/>
      <c r="HEG86" s="138"/>
      <c r="HEH86" s="138"/>
      <c r="HEI86" s="138"/>
      <c r="HEJ86" s="138"/>
      <c r="HEK86" s="138"/>
      <c r="HEL86" s="138"/>
      <c r="HEM86" s="138"/>
      <c r="HEN86" s="138"/>
      <c r="HEO86" s="138"/>
      <c r="HEP86" s="138"/>
      <c r="HEQ86" s="138"/>
      <c r="HER86" s="138"/>
      <c r="HES86" s="138"/>
      <c r="HET86" s="138"/>
      <c r="HEU86" s="138"/>
      <c r="HEV86" s="138"/>
      <c r="HEW86" s="138"/>
      <c r="HEX86" s="138"/>
      <c r="HEY86" s="138"/>
      <c r="HEZ86" s="138"/>
      <c r="HFA86" s="138"/>
      <c r="HFB86" s="138"/>
      <c r="HFC86" s="138"/>
      <c r="HFD86" s="138"/>
      <c r="HFE86" s="138"/>
      <c r="HFF86" s="138"/>
      <c r="HFG86" s="138"/>
      <c r="HFH86" s="138"/>
      <c r="HFI86" s="138"/>
      <c r="HFJ86" s="138"/>
      <c r="HFK86" s="138"/>
      <c r="HFL86" s="138"/>
      <c r="HFM86" s="138"/>
      <c r="HFN86" s="138"/>
      <c r="HFO86" s="138"/>
      <c r="HFP86" s="138"/>
      <c r="HFQ86" s="138"/>
      <c r="HFR86" s="138"/>
      <c r="HFS86" s="138"/>
      <c r="HFT86" s="138"/>
      <c r="HFU86" s="138"/>
      <c r="HFV86" s="138"/>
      <c r="HFW86" s="138"/>
      <c r="HFX86" s="138"/>
      <c r="HFY86" s="138"/>
      <c r="HFZ86" s="138"/>
      <c r="HGA86" s="138"/>
      <c r="HGB86" s="138"/>
      <c r="HGC86" s="138"/>
      <c r="HGD86" s="138"/>
      <c r="HGE86" s="138"/>
      <c r="HGF86" s="138"/>
      <c r="HGG86" s="138"/>
      <c r="HGH86" s="138"/>
      <c r="HGI86" s="138"/>
      <c r="HGJ86" s="138"/>
      <c r="HGK86" s="138"/>
      <c r="HGL86" s="138"/>
      <c r="HGM86" s="138"/>
      <c r="HGN86" s="138"/>
      <c r="HGO86" s="138"/>
      <c r="HGP86" s="138"/>
      <c r="HGQ86" s="138"/>
      <c r="HGR86" s="138"/>
      <c r="HGS86" s="138"/>
      <c r="HGT86" s="138"/>
      <c r="HGU86" s="138"/>
      <c r="HGV86" s="138"/>
      <c r="HGW86" s="138"/>
      <c r="HGX86" s="138"/>
      <c r="HGY86" s="138"/>
      <c r="HGZ86" s="138"/>
      <c r="HHA86" s="138"/>
      <c r="HHB86" s="138"/>
      <c r="HHC86" s="138"/>
      <c r="HHD86" s="138"/>
      <c r="HHE86" s="138"/>
      <c r="HHF86" s="138"/>
      <c r="HHG86" s="138"/>
      <c r="HHH86" s="138"/>
      <c r="HHI86" s="138"/>
      <c r="HHJ86" s="138"/>
      <c r="HHK86" s="138"/>
      <c r="HHL86" s="138"/>
      <c r="HHM86" s="138"/>
      <c r="HHN86" s="138"/>
      <c r="HHO86" s="138"/>
      <c r="HHP86" s="138"/>
      <c r="HHQ86" s="138"/>
      <c r="HHR86" s="138"/>
      <c r="HHS86" s="138"/>
      <c r="HHT86" s="138"/>
      <c r="HHU86" s="138"/>
      <c r="HHV86" s="138"/>
      <c r="HHW86" s="138"/>
      <c r="HHX86" s="138"/>
      <c r="HHY86" s="138"/>
      <c r="HHZ86" s="138"/>
      <c r="HIA86" s="138"/>
      <c r="HIB86" s="138"/>
      <c r="HIC86" s="138"/>
      <c r="HID86" s="138"/>
      <c r="HIE86" s="138"/>
      <c r="HIF86" s="138"/>
      <c r="HIG86" s="138"/>
      <c r="HIH86" s="138"/>
      <c r="HII86" s="138"/>
      <c r="HIJ86" s="138"/>
      <c r="HIK86" s="138"/>
      <c r="HIL86" s="138"/>
      <c r="HIM86" s="138"/>
      <c r="HIN86" s="138"/>
      <c r="HIO86" s="138"/>
      <c r="HIP86" s="138"/>
      <c r="HIQ86" s="138"/>
      <c r="HIR86" s="138"/>
      <c r="HIS86" s="138"/>
      <c r="HIT86" s="138"/>
      <c r="HIU86" s="138"/>
      <c r="HIV86" s="138"/>
      <c r="HIW86" s="138"/>
      <c r="HIX86" s="138"/>
      <c r="HIY86" s="138"/>
      <c r="HIZ86" s="138"/>
      <c r="HJA86" s="138"/>
      <c r="HJB86" s="138"/>
      <c r="HJC86" s="138"/>
      <c r="HJD86" s="138"/>
      <c r="HJE86" s="138"/>
      <c r="HJF86" s="138"/>
      <c r="HJG86" s="138"/>
      <c r="HJH86" s="138"/>
      <c r="HJI86" s="138"/>
      <c r="HJJ86" s="138"/>
      <c r="HJK86" s="138"/>
      <c r="HJL86" s="138"/>
      <c r="HJM86" s="138"/>
      <c r="HJN86" s="138"/>
      <c r="HJO86" s="138"/>
      <c r="HJP86" s="138"/>
      <c r="HJQ86" s="138"/>
      <c r="HJR86" s="138"/>
      <c r="HJS86" s="138"/>
      <c r="HJT86" s="138"/>
      <c r="HJU86" s="138"/>
      <c r="HJV86" s="138"/>
      <c r="HJW86" s="138"/>
      <c r="HJX86" s="138"/>
      <c r="HJY86" s="138"/>
      <c r="HJZ86" s="138"/>
      <c r="HKA86" s="138"/>
      <c r="HKB86" s="138"/>
      <c r="HKC86" s="138"/>
      <c r="HKD86" s="138"/>
      <c r="HKE86" s="138"/>
      <c r="HKF86" s="138"/>
      <c r="HKG86" s="138"/>
      <c r="HKH86" s="138"/>
      <c r="HKI86" s="138"/>
      <c r="HKJ86" s="138"/>
      <c r="HKK86" s="138"/>
      <c r="HKL86" s="138"/>
      <c r="HKM86" s="138"/>
      <c r="HKN86" s="138"/>
      <c r="HKO86" s="138"/>
      <c r="HKP86" s="138"/>
      <c r="HKQ86" s="138"/>
      <c r="HKR86" s="138"/>
      <c r="HKS86" s="138"/>
      <c r="HKT86" s="138"/>
      <c r="HKU86" s="138"/>
      <c r="HKV86" s="138"/>
      <c r="HKW86" s="138"/>
      <c r="HKX86" s="138"/>
      <c r="HKY86" s="138"/>
      <c r="HKZ86" s="138"/>
      <c r="HLA86" s="138"/>
      <c r="HLB86" s="138"/>
      <c r="HLC86" s="138"/>
      <c r="HLD86" s="138"/>
      <c r="HLE86" s="138"/>
      <c r="HLF86" s="138"/>
      <c r="HLG86" s="138"/>
      <c r="HLH86" s="138"/>
      <c r="HLI86" s="138"/>
      <c r="HLJ86" s="138"/>
      <c r="HLK86" s="138"/>
      <c r="HLL86" s="138"/>
      <c r="HLM86" s="138"/>
      <c r="HLN86" s="138"/>
      <c r="HLO86" s="138"/>
      <c r="HLP86" s="138"/>
      <c r="HLQ86" s="138"/>
      <c r="HLR86" s="138"/>
      <c r="HLS86" s="138"/>
      <c r="HLT86" s="138"/>
      <c r="HLU86" s="138"/>
      <c r="HLV86" s="138"/>
      <c r="HLW86" s="138"/>
      <c r="HLX86" s="138"/>
      <c r="HLY86" s="138"/>
      <c r="HLZ86" s="138"/>
      <c r="HMA86" s="138"/>
      <c r="HMB86" s="138"/>
      <c r="HMC86" s="138"/>
      <c r="HMD86" s="138"/>
      <c r="HME86" s="138"/>
      <c r="HMF86" s="138"/>
      <c r="HMG86" s="138"/>
      <c r="HMH86" s="138"/>
      <c r="HMI86" s="138"/>
      <c r="HMJ86" s="138"/>
      <c r="HMK86" s="138"/>
      <c r="HML86" s="138"/>
      <c r="HMM86" s="138"/>
      <c r="HMN86" s="138"/>
      <c r="HMO86" s="138"/>
      <c r="HMP86" s="138"/>
      <c r="HMQ86" s="138"/>
      <c r="HMR86" s="138"/>
      <c r="HMS86" s="138"/>
      <c r="HMT86" s="138"/>
      <c r="HMU86" s="138"/>
      <c r="HMV86" s="138"/>
      <c r="HMW86" s="138"/>
      <c r="HMX86" s="138"/>
      <c r="HMY86" s="138"/>
      <c r="HMZ86" s="138"/>
      <c r="HNA86" s="138"/>
      <c r="HNB86" s="138"/>
      <c r="HNC86" s="138"/>
      <c r="HND86" s="138"/>
      <c r="HNE86" s="138"/>
      <c r="HNF86" s="138"/>
      <c r="HNG86" s="138"/>
      <c r="HNH86" s="138"/>
      <c r="HNI86" s="138"/>
      <c r="HNJ86" s="138"/>
      <c r="HNK86" s="138"/>
      <c r="HNL86" s="138"/>
      <c r="HNM86" s="138"/>
      <c r="HNN86" s="138"/>
      <c r="HNO86" s="138"/>
      <c r="HNP86" s="138"/>
      <c r="HNQ86" s="138"/>
      <c r="HNR86" s="138"/>
      <c r="HNS86" s="138"/>
      <c r="HNT86" s="138"/>
      <c r="HNU86" s="138"/>
      <c r="HNV86" s="138"/>
      <c r="HNW86" s="138"/>
      <c r="HNX86" s="138"/>
      <c r="HNY86" s="138"/>
      <c r="HNZ86" s="138"/>
      <c r="HOA86" s="138"/>
      <c r="HOB86" s="138"/>
      <c r="HOC86" s="138"/>
      <c r="HOD86" s="138"/>
      <c r="HOE86" s="138"/>
      <c r="HOF86" s="138"/>
      <c r="HOG86" s="138"/>
      <c r="HOH86" s="138"/>
      <c r="HOI86" s="138"/>
      <c r="HOJ86" s="138"/>
      <c r="HOK86" s="138"/>
      <c r="HOL86" s="138"/>
      <c r="HOM86" s="138"/>
      <c r="HON86" s="138"/>
      <c r="HOO86" s="138"/>
      <c r="HOP86" s="138"/>
      <c r="HOQ86" s="138"/>
      <c r="HOR86" s="138"/>
      <c r="HOS86" s="138"/>
      <c r="HOT86" s="138"/>
      <c r="HOU86" s="138"/>
      <c r="HOV86" s="138"/>
      <c r="HOW86" s="138"/>
      <c r="HOX86" s="138"/>
      <c r="HOY86" s="138"/>
      <c r="HOZ86" s="138"/>
      <c r="HPA86" s="138"/>
      <c r="HPB86" s="138"/>
      <c r="HPC86" s="138"/>
      <c r="HPD86" s="138"/>
      <c r="HPE86" s="138"/>
      <c r="HPF86" s="138"/>
      <c r="HPG86" s="138"/>
      <c r="HPH86" s="138"/>
      <c r="HPI86" s="138"/>
      <c r="HPJ86" s="138"/>
      <c r="HPK86" s="138"/>
      <c r="HPL86" s="138"/>
      <c r="HPM86" s="138"/>
      <c r="HPN86" s="138"/>
      <c r="HPO86" s="138"/>
      <c r="HPP86" s="138"/>
      <c r="HPQ86" s="138"/>
      <c r="HPR86" s="138"/>
      <c r="HPS86" s="138"/>
      <c r="HPT86" s="138"/>
      <c r="HPU86" s="138"/>
      <c r="HPV86" s="138"/>
      <c r="HPW86" s="138"/>
      <c r="HPX86" s="138"/>
      <c r="HPY86" s="138"/>
      <c r="HPZ86" s="138"/>
      <c r="HQA86" s="138"/>
      <c r="HQB86" s="138"/>
      <c r="HQC86" s="138"/>
      <c r="HQD86" s="138"/>
      <c r="HQE86" s="138"/>
      <c r="HQF86" s="138"/>
      <c r="HQG86" s="138"/>
      <c r="HQH86" s="138"/>
      <c r="HQI86" s="138"/>
      <c r="HQJ86" s="138"/>
      <c r="HQK86" s="138"/>
      <c r="HQL86" s="138"/>
      <c r="HQM86" s="138"/>
      <c r="HQN86" s="138"/>
      <c r="HQO86" s="138"/>
      <c r="HQP86" s="138"/>
      <c r="HQQ86" s="138"/>
      <c r="HQR86" s="138"/>
      <c r="HQS86" s="138"/>
      <c r="HQT86" s="138"/>
      <c r="HQU86" s="138"/>
      <c r="HQV86" s="138"/>
      <c r="HQW86" s="138"/>
      <c r="HQX86" s="138"/>
      <c r="HQY86" s="138"/>
      <c r="HQZ86" s="138"/>
      <c r="HRA86" s="138"/>
      <c r="HRB86" s="138"/>
      <c r="HRC86" s="138"/>
      <c r="HRD86" s="138"/>
      <c r="HRE86" s="138"/>
      <c r="HRF86" s="138"/>
      <c r="HRG86" s="138"/>
      <c r="HRH86" s="138"/>
      <c r="HRI86" s="138"/>
      <c r="HRJ86" s="138"/>
      <c r="HRK86" s="138"/>
      <c r="HRL86" s="138"/>
      <c r="HRM86" s="138"/>
      <c r="HRN86" s="138"/>
      <c r="HRO86" s="138"/>
      <c r="HRP86" s="138"/>
      <c r="HRQ86" s="138"/>
      <c r="HRR86" s="138"/>
      <c r="HRS86" s="138"/>
      <c r="HRT86" s="138"/>
      <c r="HRU86" s="138"/>
      <c r="HRV86" s="138"/>
      <c r="HRW86" s="138"/>
      <c r="HRX86" s="138"/>
      <c r="HRY86" s="138"/>
      <c r="HRZ86" s="138"/>
      <c r="HSA86" s="138"/>
      <c r="HSB86" s="138"/>
      <c r="HSC86" s="138"/>
      <c r="HSD86" s="138"/>
      <c r="HSE86" s="138"/>
      <c r="HSF86" s="138"/>
      <c r="HSG86" s="138"/>
      <c r="HSH86" s="138"/>
      <c r="HSI86" s="138"/>
      <c r="HSJ86" s="138"/>
      <c r="HSK86" s="138"/>
      <c r="HSL86" s="138"/>
      <c r="HSM86" s="138"/>
      <c r="HSN86" s="138"/>
      <c r="HSO86" s="138"/>
      <c r="HSP86" s="138"/>
      <c r="HSQ86" s="138"/>
      <c r="HSR86" s="138"/>
      <c r="HSS86" s="138"/>
      <c r="HST86" s="138"/>
      <c r="HSU86" s="138"/>
      <c r="HSV86" s="138"/>
      <c r="HSW86" s="138"/>
      <c r="HSX86" s="138"/>
      <c r="HSY86" s="138"/>
      <c r="HSZ86" s="138"/>
      <c r="HTA86" s="138"/>
      <c r="HTB86" s="138"/>
      <c r="HTC86" s="138"/>
      <c r="HTD86" s="138"/>
      <c r="HTE86" s="138"/>
      <c r="HTF86" s="138"/>
      <c r="HTG86" s="138"/>
      <c r="HTH86" s="138"/>
      <c r="HTI86" s="138"/>
      <c r="HTJ86" s="138"/>
      <c r="HTK86" s="138"/>
      <c r="HTL86" s="138"/>
      <c r="HTM86" s="138"/>
      <c r="HTN86" s="138"/>
      <c r="HTO86" s="138"/>
      <c r="HTP86" s="138"/>
      <c r="HTQ86" s="138"/>
      <c r="HTR86" s="138"/>
      <c r="HTS86" s="138"/>
      <c r="HTT86" s="138"/>
      <c r="HTU86" s="138"/>
      <c r="HTV86" s="138"/>
      <c r="HTW86" s="138"/>
      <c r="HTX86" s="138"/>
      <c r="HTY86" s="138"/>
      <c r="HTZ86" s="138"/>
      <c r="HUA86" s="138"/>
      <c r="HUB86" s="138"/>
      <c r="HUC86" s="138"/>
      <c r="HUD86" s="138"/>
      <c r="HUE86" s="138"/>
      <c r="HUF86" s="138"/>
      <c r="HUG86" s="138"/>
      <c r="HUH86" s="138"/>
      <c r="HUI86" s="138"/>
      <c r="HUJ86" s="138"/>
      <c r="HUK86" s="138"/>
      <c r="HUL86" s="138"/>
      <c r="HUM86" s="138"/>
      <c r="HUN86" s="138"/>
      <c r="HUO86" s="138"/>
      <c r="HUP86" s="138"/>
      <c r="HUQ86" s="138"/>
      <c r="HUR86" s="138"/>
      <c r="HUS86" s="138"/>
      <c r="HUT86" s="138"/>
      <c r="HUU86" s="138"/>
      <c r="HUV86" s="138"/>
      <c r="HUW86" s="138"/>
      <c r="HUX86" s="138"/>
      <c r="HUY86" s="138"/>
      <c r="HUZ86" s="138"/>
      <c r="HVA86" s="138"/>
      <c r="HVB86" s="138"/>
      <c r="HVC86" s="138"/>
      <c r="HVD86" s="138"/>
      <c r="HVE86" s="138"/>
      <c r="HVF86" s="138"/>
      <c r="HVG86" s="138"/>
      <c r="HVH86" s="138"/>
      <c r="HVI86" s="138"/>
      <c r="HVJ86" s="138"/>
      <c r="HVK86" s="138"/>
      <c r="HVL86" s="138"/>
      <c r="HVM86" s="138"/>
      <c r="HVN86" s="138"/>
      <c r="HVO86" s="138"/>
      <c r="HVP86" s="138"/>
      <c r="HVQ86" s="138"/>
      <c r="HVR86" s="138"/>
      <c r="HVS86" s="138"/>
      <c r="HVT86" s="138"/>
      <c r="HVU86" s="138"/>
      <c r="HVV86" s="138"/>
      <c r="HVW86" s="138"/>
      <c r="HVX86" s="138"/>
      <c r="HVY86" s="138"/>
      <c r="HVZ86" s="138"/>
      <c r="HWA86" s="138"/>
      <c r="HWB86" s="138"/>
      <c r="HWC86" s="138"/>
      <c r="HWD86" s="138"/>
      <c r="HWE86" s="138"/>
      <c r="HWF86" s="138"/>
      <c r="HWG86" s="138"/>
      <c r="HWH86" s="138"/>
      <c r="HWI86" s="138"/>
      <c r="HWJ86" s="138"/>
      <c r="HWK86" s="138"/>
      <c r="HWL86" s="138"/>
      <c r="HWM86" s="138"/>
      <c r="HWN86" s="138"/>
      <c r="HWO86" s="138"/>
      <c r="HWP86" s="138"/>
      <c r="HWQ86" s="138"/>
      <c r="HWR86" s="138"/>
      <c r="HWS86" s="138"/>
      <c r="HWT86" s="138"/>
      <c r="HWU86" s="138"/>
      <c r="HWV86" s="138"/>
      <c r="HWW86" s="138"/>
      <c r="HWX86" s="138"/>
      <c r="HWY86" s="138"/>
      <c r="HWZ86" s="138"/>
      <c r="HXA86" s="138"/>
      <c r="HXB86" s="138"/>
      <c r="HXC86" s="138"/>
      <c r="HXD86" s="138"/>
      <c r="HXE86" s="138"/>
      <c r="HXF86" s="138"/>
      <c r="HXG86" s="138"/>
      <c r="HXH86" s="138"/>
      <c r="HXI86" s="138"/>
      <c r="HXJ86" s="138"/>
      <c r="HXK86" s="138"/>
      <c r="HXL86" s="138"/>
      <c r="HXM86" s="138"/>
      <c r="HXN86" s="138"/>
      <c r="HXO86" s="138"/>
      <c r="HXP86" s="138"/>
      <c r="HXQ86" s="138"/>
      <c r="HXR86" s="138"/>
      <c r="HXS86" s="138"/>
      <c r="HXT86" s="138"/>
      <c r="HXU86" s="138"/>
      <c r="HXV86" s="138"/>
      <c r="HXW86" s="138"/>
      <c r="HXX86" s="138"/>
      <c r="HXY86" s="138"/>
      <c r="HXZ86" s="138"/>
      <c r="HYA86" s="138"/>
      <c r="HYB86" s="138"/>
      <c r="HYC86" s="138"/>
      <c r="HYD86" s="138"/>
      <c r="HYE86" s="138"/>
      <c r="HYF86" s="138"/>
      <c r="HYG86" s="138"/>
      <c r="HYH86" s="138"/>
      <c r="HYI86" s="138"/>
      <c r="HYJ86" s="138"/>
      <c r="HYK86" s="138"/>
      <c r="HYL86" s="138"/>
      <c r="HYM86" s="138"/>
      <c r="HYN86" s="138"/>
      <c r="HYO86" s="138"/>
      <c r="HYP86" s="138"/>
      <c r="HYQ86" s="138"/>
      <c r="HYR86" s="138"/>
      <c r="HYS86" s="138"/>
      <c r="HYT86" s="138"/>
      <c r="HYU86" s="138"/>
      <c r="HYV86" s="138"/>
      <c r="HYW86" s="138"/>
      <c r="HYX86" s="138"/>
      <c r="HYY86" s="138"/>
      <c r="HYZ86" s="138"/>
      <c r="HZA86" s="138"/>
      <c r="HZB86" s="138"/>
      <c r="HZC86" s="138"/>
      <c r="HZD86" s="138"/>
      <c r="HZE86" s="138"/>
      <c r="HZF86" s="138"/>
      <c r="HZG86" s="138"/>
      <c r="HZH86" s="138"/>
      <c r="HZI86" s="138"/>
      <c r="HZJ86" s="138"/>
      <c r="HZK86" s="138"/>
      <c r="HZL86" s="138"/>
      <c r="HZM86" s="138"/>
      <c r="HZN86" s="138"/>
      <c r="HZO86" s="138"/>
      <c r="HZP86" s="138"/>
      <c r="HZQ86" s="138"/>
      <c r="HZR86" s="138"/>
      <c r="HZS86" s="138"/>
      <c r="HZT86" s="138"/>
      <c r="HZU86" s="138"/>
      <c r="HZV86" s="138"/>
      <c r="HZW86" s="138"/>
      <c r="HZX86" s="138"/>
      <c r="HZY86" s="138"/>
      <c r="HZZ86" s="138"/>
      <c r="IAA86" s="138"/>
      <c r="IAB86" s="138"/>
      <c r="IAC86" s="138"/>
      <c r="IAD86" s="138"/>
      <c r="IAE86" s="138"/>
      <c r="IAF86" s="138"/>
      <c r="IAG86" s="138"/>
      <c r="IAH86" s="138"/>
      <c r="IAI86" s="138"/>
      <c r="IAJ86" s="138"/>
      <c r="IAK86" s="138"/>
      <c r="IAL86" s="138"/>
      <c r="IAM86" s="138"/>
      <c r="IAN86" s="138"/>
      <c r="IAO86" s="138"/>
      <c r="IAP86" s="138"/>
      <c r="IAQ86" s="138"/>
      <c r="IAR86" s="138"/>
      <c r="IAS86" s="138"/>
      <c r="IAT86" s="138"/>
      <c r="IAU86" s="138"/>
      <c r="IAV86" s="138"/>
      <c r="IAW86" s="138"/>
      <c r="IAX86" s="138"/>
      <c r="IAY86" s="138"/>
      <c r="IAZ86" s="138"/>
      <c r="IBA86" s="138"/>
      <c r="IBB86" s="138"/>
      <c r="IBC86" s="138"/>
      <c r="IBD86" s="138"/>
      <c r="IBE86" s="138"/>
      <c r="IBF86" s="138"/>
      <c r="IBG86" s="138"/>
      <c r="IBH86" s="138"/>
      <c r="IBI86" s="138"/>
      <c r="IBJ86" s="138"/>
      <c r="IBK86" s="138"/>
      <c r="IBL86" s="138"/>
      <c r="IBM86" s="138"/>
      <c r="IBN86" s="138"/>
      <c r="IBO86" s="138"/>
      <c r="IBP86" s="138"/>
      <c r="IBQ86" s="138"/>
      <c r="IBR86" s="138"/>
      <c r="IBS86" s="138"/>
      <c r="IBT86" s="138"/>
      <c r="IBU86" s="138"/>
      <c r="IBV86" s="138"/>
      <c r="IBW86" s="138"/>
      <c r="IBX86" s="138"/>
      <c r="IBY86" s="138"/>
      <c r="IBZ86" s="138"/>
      <c r="ICA86" s="138"/>
      <c r="ICB86" s="138"/>
      <c r="ICC86" s="138"/>
      <c r="ICD86" s="138"/>
      <c r="ICE86" s="138"/>
      <c r="ICF86" s="138"/>
      <c r="ICG86" s="138"/>
      <c r="ICH86" s="138"/>
      <c r="ICI86" s="138"/>
      <c r="ICJ86" s="138"/>
      <c r="ICK86" s="138"/>
      <c r="ICL86" s="138"/>
      <c r="ICM86" s="138"/>
      <c r="ICN86" s="138"/>
      <c r="ICO86" s="138"/>
      <c r="ICP86" s="138"/>
      <c r="ICQ86" s="138"/>
      <c r="ICR86" s="138"/>
      <c r="ICS86" s="138"/>
      <c r="ICT86" s="138"/>
      <c r="ICU86" s="138"/>
      <c r="ICV86" s="138"/>
      <c r="ICW86" s="138"/>
      <c r="ICX86" s="138"/>
      <c r="ICY86" s="138"/>
      <c r="ICZ86" s="138"/>
      <c r="IDA86" s="138"/>
      <c r="IDB86" s="138"/>
      <c r="IDC86" s="138"/>
      <c r="IDD86" s="138"/>
      <c r="IDE86" s="138"/>
      <c r="IDF86" s="138"/>
      <c r="IDG86" s="138"/>
      <c r="IDH86" s="138"/>
      <c r="IDI86" s="138"/>
      <c r="IDJ86" s="138"/>
      <c r="IDK86" s="138"/>
      <c r="IDL86" s="138"/>
      <c r="IDM86" s="138"/>
      <c r="IDN86" s="138"/>
      <c r="IDO86" s="138"/>
      <c r="IDP86" s="138"/>
      <c r="IDQ86" s="138"/>
      <c r="IDR86" s="138"/>
      <c r="IDS86" s="138"/>
      <c r="IDT86" s="138"/>
      <c r="IDU86" s="138"/>
      <c r="IDV86" s="138"/>
      <c r="IDW86" s="138"/>
      <c r="IDX86" s="138"/>
      <c r="IDY86" s="138"/>
      <c r="IDZ86" s="138"/>
      <c r="IEA86" s="138"/>
      <c r="IEB86" s="138"/>
      <c r="IEC86" s="138"/>
      <c r="IED86" s="138"/>
      <c r="IEE86" s="138"/>
      <c r="IEF86" s="138"/>
      <c r="IEG86" s="138"/>
      <c r="IEH86" s="138"/>
      <c r="IEI86" s="138"/>
      <c r="IEJ86" s="138"/>
      <c r="IEK86" s="138"/>
      <c r="IEL86" s="138"/>
      <c r="IEM86" s="138"/>
      <c r="IEN86" s="138"/>
      <c r="IEO86" s="138"/>
      <c r="IEP86" s="138"/>
      <c r="IEQ86" s="138"/>
      <c r="IER86" s="138"/>
      <c r="IES86" s="138"/>
      <c r="IET86" s="138"/>
      <c r="IEU86" s="138"/>
      <c r="IEV86" s="138"/>
      <c r="IEW86" s="138"/>
      <c r="IEX86" s="138"/>
      <c r="IEY86" s="138"/>
      <c r="IEZ86" s="138"/>
      <c r="IFA86" s="138"/>
      <c r="IFB86" s="138"/>
      <c r="IFC86" s="138"/>
      <c r="IFD86" s="138"/>
      <c r="IFE86" s="138"/>
      <c r="IFF86" s="138"/>
      <c r="IFG86" s="138"/>
      <c r="IFH86" s="138"/>
      <c r="IFI86" s="138"/>
      <c r="IFJ86" s="138"/>
      <c r="IFK86" s="138"/>
      <c r="IFL86" s="138"/>
      <c r="IFM86" s="138"/>
      <c r="IFN86" s="138"/>
      <c r="IFO86" s="138"/>
      <c r="IFP86" s="138"/>
      <c r="IFQ86" s="138"/>
      <c r="IFR86" s="138"/>
      <c r="IFS86" s="138"/>
      <c r="IFT86" s="138"/>
      <c r="IFU86" s="138"/>
      <c r="IFV86" s="138"/>
      <c r="IFW86" s="138"/>
      <c r="IFX86" s="138"/>
      <c r="IFY86" s="138"/>
      <c r="IFZ86" s="138"/>
      <c r="IGA86" s="138"/>
      <c r="IGB86" s="138"/>
      <c r="IGC86" s="138"/>
      <c r="IGD86" s="138"/>
      <c r="IGE86" s="138"/>
      <c r="IGF86" s="138"/>
      <c r="IGG86" s="138"/>
      <c r="IGH86" s="138"/>
      <c r="IGI86" s="138"/>
      <c r="IGJ86" s="138"/>
      <c r="IGK86" s="138"/>
      <c r="IGL86" s="138"/>
      <c r="IGM86" s="138"/>
      <c r="IGN86" s="138"/>
      <c r="IGO86" s="138"/>
      <c r="IGP86" s="138"/>
      <c r="IGQ86" s="138"/>
      <c r="IGR86" s="138"/>
      <c r="IGS86" s="138"/>
      <c r="IGT86" s="138"/>
      <c r="IGU86" s="138"/>
      <c r="IGV86" s="138"/>
      <c r="IGW86" s="138"/>
      <c r="IGX86" s="138"/>
      <c r="IGY86" s="138"/>
      <c r="IGZ86" s="138"/>
      <c r="IHA86" s="138"/>
      <c r="IHB86" s="138"/>
      <c r="IHC86" s="138"/>
      <c r="IHD86" s="138"/>
      <c r="IHE86" s="138"/>
      <c r="IHF86" s="138"/>
      <c r="IHG86" s="138"/>
      <c r="IHH86" s="138"/>
      <c r="IHI86" s="138"/>
      <c r="IHJ86" s="138"/>
      <c r="IHK86" s="138"/>
      <c r="IHL86" s="138"/>
      <c r="IHM86" s="138"/>
      <c r="IHN86" s="138"/>
      <c r="IHO86" s="138"/>
      <c r="IHP86" s="138"/>
      <c r="IHQ86" s="138"/>
      <c r="IHR86" s="138"/>
      <c r="IHS86" s="138"/>
      <c r="IHT86" s="138"/>
      <c r="IHU86" s="138"/>
      <c r="IHV86" s="138"/>
      <c r="IHW86" s="138"/>
      <c r="IHX86" s="138"/>
      <c r="IHY86" s="138"/>
      <c r="IHZ86" s="138"/>
      <c r="IIA86" s="138"/>
      <c r="IIB86" s="138"/>
      <c r="IIC86" s="138"/>
      <c r="IID86" s="138"/>
      <c r="IIE86" s="138"/>
      <c r="IIF86" s="138"/>
      <c r="IIG86" s="138"/>
      <c r="IIH86" s="138"/>
      <c r="III86" s="138"/>
      <c r="IIJ86" s="138"/>
      <c r="IIK86" s="138"/>
      <c r="IIL86" s="138"/>
      <c r="IIM86" s="138"/>
      <c r="IIN86" s="138"/>
      <c r="IIO86" s="138"/>
      <c r="IIP86" s="138"/>
      <c r="IIQ86" s="138"/>
      <c r="IIR86" s="138"/>
      <c r="IIS86" s="138"/>
      <c r="IIT86" s="138"/>
      <c r="IIU86" s="138"/>
      <c r="IIV86" s="138"/>
      <c r="IIW86" s="138"/>
      <c r="IIX86" s="138"/>
      <c r="IIY86" s="138"/>
      <c r="IIZ86" s="138"/>
      <c r="IJA86" s="138"/>
      <c r="IJB86" s="138"/>
      <c r="IJC86" s="138"/>
      <c r="IJD86" s="138"/>
      <c r="IJE86" s="138"/>
      <c r="IJF86" s="138"/>
      <c r="IJG86" s="138"/>
      <c r="IJH86" s="138"/>
      <c r="IJI86" s="138"/>
      <c r="IJJ86" s="138"/>
      <c r="IJK86" s="138"/>
      <c r="IJL86" s="138"/>
      <c r="IJM86" s="138"/>
      <c r="IJN86" s="138"/>
      <c r="IJO86" s="138"/>
      <c r="IJP86" s="138"/>
      <c r="IJQ86" s="138"/>
      <c r="IJR86" s="138"/>
      <c r="IJS86" s="138"/>
      <c r="IJT86" s="138"/>
      <c r="IJU86" s="138"/>
      <c r="IJV86" s="138"/>
      <c r="IJW86" s="138"/>
      <c r="IJX86" s="138"/>
      <c r="IJY86" s="138"/>
      <c r="IJZ86" s="138"/>
      <c r="IKA86" s="138"/>
      <c r="IKB86" s="138"/>
      <c r="IKC86" s="138"/>
      <c r="IKD86" s="138"/>
      <c r="IKE86" s="138"/>
      <c r="IKF86" s="138"/>
      <c r="IKG86" s="138"/>
      <c r="IKH86" s="138"/>
      <c r="IKI86" s="138"/>
      <c r="IKJ86" s="138"/>
      <c r="IKK86" s="138"/>
      <c r="IKL86" s="138"/>
      <c r="IKM86" s="138"/>
      <c r="IKN86" s="138"/>
      <c r="IKO86" s="138"/>
      <c r="IKP86" s="138"/>
      <c r="IKQ86" s="138"/>
      <c r="IKR86" s="138"/>
      <c r="IKS86" s="138"/>
      <c r="IKT86" s="138"/>
      <c r="IKU86" s="138"/>
      <c r="IKV86" s="138"/>
      <c r="IKW86" s="138"/>
      <c r="IKX86" s="138"/>
      <c r="IKY86" s="138"/>
      <c r="IKZ86" s="138"/>
      <c r="ILA86" s="138"/>
      <c r="ILB86" s="138"/>
      <c r="ILC86" s="138"/>
      <c r="ILD86" s="138"/>
      <c r="ILE86" s="138"/>
      <c r="ILF86" s="138"/>
      <c r="ILG86" s="138"/>
      <c r="ILH86" s="138"/>
      <c r="ILI86" s="138"/>
      <c r="ILJ86" s="138"/>
      <c r="ILK86" s="138"/>
      <c r="ILL86" s="138"/>
      <c r="ILM86" s="138"/>
      <c r="ILN86" s="138"/>
      <c r="ILO86" s="138"/>
      <c r="ILP86" s="138"/>
      <c r="ILQ86" s="138"/>
      <c r="ILR86" s="138"/>
      <c r="ILS86" s="138"/>
      <c r="ILT86" s="138"/>
      <c r="ILU86" s="138"/>
      <c r="ILV86" s="138"/>
      <c r="ILW86" s="138"/>
      <c r="ILX86" s="138"/>
      <c r="ILY86" s="138"/>
      <c r="ILZ86" s="138"/>
      <c r="IMA86" s="138"/>
      <c r="IMB86" s="138"/>
      <c r="IMC86" s="138"/>
      <c r="IMD86" s="138"/>
      <c r="IME86" s="138"/>
      <c r="IMF86" s="138"/>
      <c r="IMG86" s="138"/>
      <c r="IMH86" s="138"/>
      <c r="IMI86" s="138"/>
      <c r="IMJ86" s="138"/>
      <c r="IMK86" s="138"/>
      <c r="IML86" s="138"/>
      <c r="IMM86" s="138"/>
      <c r="IMN86" s="138"/>
      <c r="IMO86" s="138"/>
      <c r="IMP86" s="138"/>
      <c r="IMQ86" s="138"/>
      <c r="IMR86" s="138"/>
      <c r="IMS86" s="138"/>
      <c r="IMT86" s="138"/>
      <c r="IMU86" s="138"/>
      <c r="IMV86" s="138"/>
      <c r="IMW86" s="138"/>
      <c r="IMX86" s="138"/>
      <c r="IMY86" s="138"/>
      <c r="IMZ86" s="138"/>
      <c r="INA86" s="138"/>
      <c r="INB86" s="138"/>
      <c r="INC86" s="138"/>
      <c r="IND86" s="138"/>
      <c r="INE86" s="138"/>
      <c r="INF86" s="138"/>
      <c r="ING86" s="138"/>
      <c r="INH86" s="138"/>
      <c r="INI86" s="138"/>
      <c r="INJ86" s="138"/>
      <c r="INK86" s="138"/>
      <c r="INL86" s="138"/>
      <c r="INM86" s="138"/>
      <c r="INN86" s="138"/>
      <c r="INO86" s="138"/>
      <c r="INP86" s="138"/>
      <c r="INQ86" s="138"/>
      <c r="INR86" s="138"/>
      <c r="INS86" s="138"/>
      <c r="INT86" s="138"/>
      <c r="INU86" s="138"/>
      <c r="INV86" s="138"/>
      <c r="INW86" s="138"/>
      <c r="INX86" s="138"/>
      <c r="INY86" s="138"/>
      <c r="INZ86" s="138"/>
      <c r="IOA86" s="138"/>
      <c r="IOB86" s="138"/>
      <c r="IOC86" s="138"/>
      <c r="IOD86" s="138"/>
      <c r="IOE86" s="138"/>
      <c r="IOF86" s="138"/>
      <c r="IOG86" s="138"/>
      <c r="IOH86" s="138"/>
      <c r="IOI86" s="138"/>
      <c r="IOJ86" s="138"/>
      <c r="IOK86" s="138"/>
      <c r="IOL86" s="138"/>
      <c r="IOM86" s="138"/>
      <c r="ION86" s="138"/>
      <c r="IOO86" s="138"/>
      <c r="IOP86" s="138"/>
      <c r="IOQ86" s="138"/>
      <c r="IOR86" s="138"/>
      <c r="IOS86" s="138"/>
      <c r="IOT86" s="138"/>
      <c r="IOU86" s="138"/>
      <c r="IOV86" s="138"/>
      <c r="IOW86" s="138"/>
      <c r="IOX86" s="138"/>
      <c r="IOY86" s="138"/>
      <c r="IOZ86" s="138"/>
      <c r="IPA86" s="138"/>
      <c r="IPB86" s="138"/>
      <c r="IPC86" s="138"/>
      <c r="IPD86" s="138"/>
      <c r="IPE86" s="138"/>
      <c r="IPF86" s="138"/>
      <c r="IPG86" s="138"/>
      <c r="IPH86" s="138"/>
      <c r="IPI86" s="138"/>
      <c r="IPJ86" s="138"/>
      <c r="IPK86" s="138"/>
      <c r="IPL86" s="138"/>
      <c r="IPM86" s="138"/>
      <c r="IPN86" s="138"/>
      <c r="IPO86" s="138"/>
      <c r="IPP86" s="138"/>
      <c r="IPQ86" s="138"/>
      <c r="IPR86" s="138"/>
      <c r="IPS86" s="138"/>
      <c r="IPT86" s="138"/>
      <c r="IPU86" s="138"/>
      <c r="IPV86" s="138"/>
      <c r="IPW86" s="138"/>
      <c r="IPX86" s="138"/>
      <c r="IPY86" s="138"/>
      <c r="IPZ86" s="138"/>
      <c r="IQA86" s="138"/>
      <c r="IQB86" s="138"/>
      <c r="IQC86" s="138"/>
      <c r="IQD86" s="138"/>
      <c r="IQE86" s="138"/>
      <c r="IQF86" s="138"/>
      <c r="IQG86" s="138"/>
      <c r="IQH86" s="138"/>
      <c r="IQI86" s="138"/>
      <c r="IQJ86" s="138"/>
      <c r="IQK86" s="138"/>
      <c r="IQL86" s="138"/>
      <c r="IQM86" s="138"/>
      <c r="IQN86" s="138"/>
      <c r="IQO86" s="138"/>
      <c r="IQP86" s="138"/>
      <c r="IQQ86" s="138"/>
      <c r="IQR86" s="138"/>
      <c r="IQS86" s="138"/>
      <c r="IQT86" s="138"/>
      <c r="IQU86" s="138"/>
      <c r="IQV86" s="138"/>
      <c r="IQW86" s="138"/>
      <c r="IQX86" s="138"/>
      <c r="IQY86" s="138"/>
      <c r="IQZ86" s="138"/>
      <c r="IRA86" s="138"/>
      <c r="IRB86" s="138"/>
      <c r="IRC86" s="138"/>
      <c r="IRD86" s="138"/>
      <c r="IRE86" s="138"/>
      <c r="IRF86" s="138"/>
      <c r="IRG86" s="138"/>
      <c r="IRH86" s="138"/>
      <c r="IRI86" s="138"/>
      <c r="IRJ86" s="138"/>
      <c r="IRK86" s="138"/>
      <c r="IRL86" s="138"/>
      <c r="IRM86" s="138"/>
      <c r="IRN86" s="138"/>
      <c r="IRO86" s="138"/>
      <c r="IRP86" s="138"/>
      <c r="IRQ86" s="138"/>
      <c r="IRR86" s="138"/>
      <c r="IRS86" s="138"/>
      <c r="IRT86" s="138"/>
      <c r="IRU86" s="138"/>
      <c r="IRV86" s="138"/>
      <c r="IRW86" s="138"/>
      <c r="IRX86" s="138"/>
      <c r="IRY86" s="138"/>
      <c r="IRZ86" s="138"/>
      <c r="ISA86" s="138"/>
      <c r="ISB86" s="138"/>
      <c r="ISC86" s="138"/>
      <c r="ISD86" s="138"/>
      <c r="ISE86" s="138"/>
      <c r="ISF86" s="138"/>
      <c r="ISG86" s="138"/>
      <c r="ISH86" s="138"/>
      <c r="ISI86" s="138"/>
      <c r="ISJ86" s="138"/>
      <c r="ISK86" s="138"/>
      <c r="ISL86" s="138"/>
      <c r="ISM86" s="138"/>
      <c r="ISN86" s="138"/>
      <c r="ISO86" s="138"/>
      <c r="ISP86" s="138"/>
      <c r="ISQ86" s="138"/>
      <c r="ISR86" s="138"/>
      <c r="ISS86" s="138"/>
      <c r="IST86" s="138"/>
      <c r="ISU86" s="138"/>
      <c r="ISV86" s="138"/>
      <c r="ISW86" s="138"/>
      <c r="ISX86" s="138"/>
      <c r="ISY86" s="138"/>
      <c r="ISZ86" s="138"/>
      <c r="ITA86" s="138"/>
      <c r="ITB86" s="138"/>
      <c r="ITC86" s="138"/>
      <c r="ITD86" s="138"/>
      <c r="ITE86" s="138"/>
      <c r="ITF86" s="138"/>
      <c r="ITG86" s="138"/>
      <c r="ITH86" s="138"/>
      <c r="ITI86" s="138"/>
      <c r="ITJ86" s="138"/>
      <c r="ITK86" s="138"/>
      <c r="ITL86" s="138"/>
      <c r="ITM86" s="138"/>
      <c r="ITN86" s="138"/>
      <c r="ITO86" s="138"/>
      <c r="ITP86" s="138"/>
      <c r="ITQ86" s="138"/>
      <c r="ITR86" s="138"/>
      <c r="ITS86" s="138"/>
      <c r="ITT86" s="138"/>
      <c r="ITU86" s="138"/>
      <c r="ITV86" s="138"/>
      <c r="ITW86" s="138"/>
      <c r="ITX86" s="138"/>
      <c r="ITY86" s="138"/>
      <c r="ITZ86" s="138"/>
      <c r="IUA86" s="138"/>
      <c r="IUB86" s="138"/>
      <c r="IUC86" s="138"/>
      <c r="IUD86" s="138"/>
      <c r="IUE86" s="138"/>
      <c r="IUF86" s="138"/>
      <c r="IUG86" s="138"/>
      <c r="IUH86" s="138"/>
      <c r="IUI86" s="138"/>
      <c r="IUJ86" s="138"/>
      <c r="IUK86" s="138"/>
      <c r="IUL86" s="138"/>
      <c r="IUM86" s="138"/>
      <c r="IUN86" s="138"/>
      <c r="IUO86" s="138"/>
      <c r="IUP86" s="138"/>
      <c r="IUQ86" s="138"/>
      <c r="IUR86" s="138"/>
      <c r="IUS86" s="138"/>
      <c r="IUT86" s="138"/>
      <c r="IUU86" s="138"/>
      <c r="IUV86" s="138"/>
      <c r="IUW86" s="138"/>
      <c r="IUX86" s="138"/>
      <c r="IUY86" s="138"/>
      <c r="IUZ86" s="138"/>
      <c r="IVA86" s="138"/>
      <c r="IVB86" s="138"/>
      <c r="IVC86" s="138"/>
      <c r="IVD86" s="138"/>
      <c r="IVE86" s="138"/>
      <c r="IVF86" s="138"/>
      <c r="IVG86" s="138"/>
      <c r="IVH86" s="138"/>
      <c r="IVI86" s="138"/>
      <c r="IVJ86" s="138"/>
      <c r="IVK86" s="138"/>
      <c r="IVL86" s="138"/>
      <c r="IVM86" s="138"/>
      <c r="IVN86" s="138"/>
      <c r="IVO86" s="138"/>
      <c r="IVP86" s="138"/>
      <c r="IVQ86" s="138"/>
      <c r="IVR86" s="138"/>
      <c r="IVS86" s="138"/>
      <c r="IVT86" s="138"/>
      <c r="IVU86" s="138"/>
      <c r="IVV86" s="138"/>
      <c r="IVW86" s="138"/>
      <c r="IVX86" s="138"/>
      <c r="IVY86" s="138"/>
      <c r="IVZ86" s="138"/>
      <c r="IWA86" s="138"/>
      <c r="IWB86" s="138"/>
      <c r="IWC86" s="138"/>
      <c r="IWD86" s="138"/>
      <c r="IWE86" s="138"/>
      <c r="IWF86" s="138"/>
      <c r="IWG86" s="138"/>
      <c r="IWH86" s="138"/>
      <c r="IWI86" s="138"/>
      <c r="IWJ86" s="138"/>
      <c r="IWK86" s="138"/>
      <c r="IWL86" s="138"/>
      <c r="IWM86" s="138"/>
      <c r="IWN86" s="138"/>
      <c r="IWO86" s="138"/>
      <c r="IWP86" s="138"/>
      <c r="IWQ86" s="138"/>
      <c r="IWR86" s="138"/>
      <c r="IWS86" s="138"/>
      <c r="IWT86" s="138"/>
      <c r="IWU86" s="138"/>
      <c r="IWV86" s="138"/>
      <c r="IWW86" s="138"/>
      <c r="IWX86" s="138"/>
      <c r="IWY86" s="138"/>
      <c r="IWZ86" s="138"/>
      <c r="IXA86" s="138"/>
      <c r="IXB86" s="138"/>
      <c r="IXC86" s="138"/>
      <c r="IXD86" s="138"/>
      <c r="IXE86" s="138"/>
      <c r="IXF86" s="138"/>
      <c r="IXG86" s="138"/>
      <c r="IXH86" s="138"/>
      <c r="IXI86" s="138"/>
      <c r="IXJ86" s="138"/>
      <c r="IXK86" s="138"/>
      <c r="IXL86" s="138"/>
      <c r="IXM86" s="138"/>
      <c r="IXN86" s="138"/>
      <c r="IXO86" s="138"/>
      <c r="IXP86" s="138"/>
      <c r="IXQ86" s="138"/>
      <c r="IXR86" s="138"/>
      <c r="IXS86" s="138"/>
      <c r="IXT86" s="138"/>
      <c r="IXU86" s="138"/>
      <c r="IXV86" s="138"/>
      <c r="IXW86" s="138"/>
      <c r="IXX86" s="138"/>
      <c r="IXY86" s="138"/>
      <c r="IXZ86" s="138"/>
      <c r="IYA86" s="138"/>
      <c r="IYB86" s="138"/>
      <c r="IYC86" s="138"/>
      <c r="IYD86" s="138"/>
      <c r="IYE86" s="138"/>
      <c r="IYF86" s="138"/>
      <c r="IYG86" s="138"/>
      <c r="IYH86" s="138"/>
      <c r="IYI86" s="138"/>
      <c r="IYJ86" s="138"/>
      <c r="IYK86" s="138"/>
      <c r="IYL86" s="138"/>
      <c r="IYM86" s="138"/>
      <c r="IYN86" s="138"/>
      <c r="IYO86" s="138"/>
      <c r="IYP86" s="138"/>
      <c r="IYQ86" s="138"/>
      <c r="IYR86" s="138"/>
      <c r="IYS86" s="138"/>
      <c r="IYT86" s="138"/>
      <c r="IYU86" s="138"/>
      <c r="IYV86" s="138"/>
      <c r="IYW86" s="138"/>
      <c r="IYX86" s="138"/>
      <c r="IYY86" s="138"/>
      <c r="IYZ86" s="138"/>
      <c r="IZA86" s="138"/>
      <c r="IZB86" s="138"/>
      <c r="IZC86" s="138"/>
      <c r="IZD86" s="138"/>
      <c r="IZE86" s="138"/>
      <c r="IZF86" s="138"/>
      <c r="IZG86" s="138"/>
      <c r="IZH86" s="138"/>
      <c r="IZI86" s="138"/>
      <c r="IZJ86" s="138"/>
      <c r="IZK86" s="138"/>
      <c r="IZL86" s="138"/>
      <c r="IZM86" s="138"/>
      <c r="IZN86" s="138"/>
      <c r="IZO86" s="138"/>
      <c r="IZP86" s="138"/>
      <c r="IZQ86" s="138"/>
      <c r="IZR86" s="138"/>
      <c r="IZS86" s="138"/>
      <c r="IZT86" s="138"/>
      <c r="IZU86" s="138"/>
      <c r="IZV86" s="138"/>
      <c r="IZW86" s="138"/>
      <c r="IZX86" s="138"/>
      <c r="IZY86" s="138"/>
      <c r="IZZ86" s="138"/>
      <c r="JAA86" s="138"/>
      <c r="JAB86" s="138"/>
      <c r="JAC86" s="138"/>
      <c r="JAD86" s="138"/>
      <c r="JAE86" s="138"/>
      <c r="JAF86" s="138"/>
      <c r="JAG86" s="138"/>
      <c r="JAH86" s="138"/>
      <c r="JAI86" s="138"/>
      <c r="JAJ86" s="138"/>
      <c r="JAK86" s="138"/>
      <c r="JAL86" s="138"/>
      <c r="JAM86" s="138"/>
      <c r="JAN86" s="138"/>
      <c r="JAO86" s="138"/>
      <c r="JAP86" s="138"/>
      <c r="JAQ86" s="138"/>
      <c r="JAR86" s="138"/>
      <c r="JAS86" s="138"/>
      <c r="JAT86" s="138"/>
      <c r="JAU86" s="138"/>
      <c r="JAV86" s="138"/>
      <c r="JAW86" s="138"/>
      <c r="JAX86" s="138"/>
      <c r="JAY86" s="138"/>
      <c r="JAZ86" s="138"/>
      <c r="JBA86" s="138"/>
      <c r="JBB86" s="138"/>
      <c r="JBC86" s="138"/>
      <c r="JBD86" s="138"/>
      <c r="JBE86" s="138"/>
      <c r="JBF86" s="138"/>
      <c r="JBG86" s="138"/>
      <c r="JBH86" s="138"/>
      <c r="JBI86" s="138"/>
      <c r="JBJ86" s="138"/>
      <c r="JBK86" s="138"/>
      <c r="JBL86" s="138"/>
      <c r="JBM86" s="138"/>
      <c r="JBN86" s="138"/>
      <c r="JBO86" s="138"/>
      <c r="JBP86" s="138"/>
      <c r="JBQ86" s="138"/>
      <c r="JBR86" s="138"/>
      <c r="JBS86" s="138"/>
      <c r="JBT86" s="138"/>
      <c r="JBU86" s="138"/>
      <c r="JBV86" s="138"/>
      <c r="JBW86" s="138"/>
      <c r="JBX86" s="138"/>
      <c r="JBY86" s="138"/>
      <c r="JBZ86" s="138"/>
      <c r="JCA86" s="138"/>
      <c r="JCB86" s="138"/>
      <c r="JCC86" s="138"/>
      <c r="JCD86" s="138"/>
      <c r="JCE86" s="138"/>
      <c r="JCF86" s="138"/>
      <c r="JCG86" s="138"/>
      <c r="JCH86" s="138"/>
      <c r="JCI86" s="138"/>
      <c r="JCJ86" s="138"/>
      <c r="JCK86" s="138"/>
      <c r="JCL86" s="138"/>
      <c r="JCM86" s="138"/>
      <c r="JCN86" s="138"/>
      <c r="JCO86" s="138"/>
      <c r="JCP86" s="138"/>
      <c r="JCQ86" s="138"/>
      <c r="JCR86" s="138"/>
      <c r="JCS86" s="138"/>
      <c r="JCT86" s="138"/>
      <c r="JCU86" s="138"/>
      <c r="JCV86" s="138"/>
      <c r="JCW86" s="138"/>
      <c r="JCX86" s="138"/>
      <c r="JCY86" s="138"/>
      <c r="JCZ86" s="138"/>
      <c r="JDA86" s="138"/>
      <c r="JDB86" s="138"/>
      <c r="JDC86" s="138"/>
      <c r="JDD86" s="138"/>
      <c r="JDE86" s="138"/>
      <c r="JDF86" s="138"/>
      <c r="JDG86" s="138"/>
      <c r="JDH86" s="138"/>
      <c r="JDI86" s="138"/>
      <c r="JDJ86" s="138"/>
      <c r="JDK86" s="138"/>
      <c r="JDL86" s="138"/>
      <c r="JDM86" s="138"/>
      <c r="JDN86" s="138"/>
      <c r="JDO86" s="138"/>
      <c r="JDP86" s="138"/>
      <c r="JDQ86" s="138"/>
      <c r="JDR86" s="138"/>
      <c r="JDS86" s="138"/>
      <c r="JDT86" s="138"/>
      <c r="JDU86" s="138"/>
      <c r="JDV86" s="138"/>
      <c r="JDW86" s="138"/>
      <c r="JDX86" s="138"/>
      <c r="JDY86" s="138"/>
      <c r="JDZ86" s="138"/>
      <c r="JEA86" s="138"/>
      <c r="JEB86" s="138"/>
      <c r="JEC86" s="138"/>
      <c r="JED86" s="138"/>
      <c r="JEE86" s="138"/>
      <c r="JEF86" s="138"/>
      <c r="JEG86" s="138"/>
      <c r="JEH86" s="138"/>
      <c r="JEI86" s="138"/>
      <c r="JEJ86" s="138"/>
      <c r="JEK86" s="138"/>
      <c r="JEL86" s="138"/>
      <c r="JEM86" s="138"/>
      <c r="JEN86" s="138"/>
      <c r="JEO86" s="138"/>
      <c r="JEP86" s="138"/>
      <c r="JEQ86" s="138"/>
      <c r="JER86" s="138"/>
      <c r="JES86" s="138"/>
      <c r="JET86" s="138"/>
      <c r="JEU86" s="138"/>
      <c r="JEV86" s="138"/>
      <c r="JEW86" s="138"/>
      <c r="JEX86" s="138"/>
      <c r="JEY86" s="138"/>
      <c r="JEZ86" s="138"/>
      <c r="JFA86" s="138"/>
      <c r="JFB86" s="138"/>
      <c r="JFC86" s="138"/>
      <c r="JFD86" s="138"/>
      <c r="JFE86" s="138"/>
      <c r="JFF86" s="138"/>
      <c r="JFG86" s="138"/>
      <c r="JFH86" s="138"/>
      <c r="JFI86" s="138"/>
      <c r="JFJ86" s="138"/>
      <c r="JFK86" s="138"/>
      <c r="JFL86" s="138"/>
      <c r="JFM86" s="138"/>
      <c r="JFN86" s="138"/>
      <c r="JFO86" s="138"/>
      <c r="JFP86" s="138"/>
      <c r="JFQ86" s="138"/>
      <c r="JFR86" s="138"/>
      <c r="JFS86" s="138"/>
      <c r="JFT86" s="138"/>
      <c r="JFU86" s="138"/>
      <c r="JFV86" s="138"/>
      <c r="JFW86" s="138"/>
      <c r="JFX86" s="138"/>
      <c r="JFY86" s="138"/>
      <c r="JFZ86" s="138"/>
      <c r="JGA86" s="138"/>
      <c r="JGB86" s="138"/>
      <c r="JGC86" s="138"/>
      <c r="JGD86" s="138"/>
      <c r="JGE86" s="138"/>
      <c r="JGF86" s="138"/>
      <c r="JGG86" s="138"/>
      <c r="JGH86" s="138"/>
      <c r="JGI86" s="138"/>
      <c r="JGJ86" s="138"/>
      <c r="JGK86" s="138"/>
      <c r="JGL86" s="138"/>
      <c r="JGM86" s="138"/>
      <c r="JGN86" s="138"/>
      <c r="JGO86" s="138"/>
      <c r="JGP86" s="138"/>
      <c r="JGQ86" s="138"/>
      <c r="JGR86" s="138"/>
      <c r="JGS86" s="138"/>
      <c r="JGT86" s="138"/>
      <c r="JGU86" s="138"/>
      <c r="JGV86" s="138"/>
      <c r="JGW86" s="138"/>
      <c r="JGX86" s="138"/>
      <c r="JGY86" s="138"/>
      <c r="JGZ86" s="138"/>
      <c r="JHA86" s="138"/>
      <c r="JHB86" s="138"/>
      <c r="JHC86" s="138"/>
      <c r="JHD86" s="138"/>
      <c r="JHE86" s="138"/>
      <c r="JHF86" s="138"/>
      <c r="JHG86" s="138"/>
      <c r="JHH86" s="138"/>
      <c r="JHI86" s="138"/>
      <c r="JHJ86" s="138"/>
      <c r="JHK86" s="138"/>
      <c r="JHL86" s="138"/>
      <c r="JHM86" s="138"/>
      <c r="JHN86" s="138"/>
      <c r="JHO86" s="138"/>
      <c r="JHP86" s="138"/>
      <c r="JHQ86" s="138"/>
      <c r="JHR86" s="138"/>
      <c r="JHS86" s="138"/>
      <c r="JHT86" s="138"/>
      <c r="JHU86" s="138"/>
      <c r="JHV86" s="138"/>
      <c r="JHW86" s="138"/>
      <c r="JHX86" s="138"/>
      <c r="JHY86" s="138"/>
      <c r="JHZ86" s="138"/>
      <c r="JIA86" s="138"/>
      <c r="JIB86" s="138"/>
      <c r="JIC86" s="138"/>
      <c r="JID86" s="138"/>
      <c r="JIE86" s="138"/>
      <c r="JIF86" s="138"/>
      <c r="JIG86" s="138"/>
      <c r="JIH86" s="138"/>
      <c r="JII86" s="138"/>
      <c r="JIJ86" s="138"/>
      <c r="JIK86" s="138"/>
      <c r="JIL86" s="138"/>
      <c r="JIM86" s="138"/>
      <c r="JIN86" s="138"/>
      <c r="JIO86" s="138"/>
      <c r="JIP86" s="138"/>
      <c r="JIQ86" s="138"/>
      <c r="JIR86" s="138"/>
      <c r="JIS86" s="138"/>
      <c r="JIT86" s="138"/>
      <c r="JIU86" s="138"/>
      <c r="JIV86" s="138"/>
      <c r="JIW86" s="138"/>
      <c r="JIX86" s="138"/>
      <c r="JIY86" s="138"/>
      <c r="JIZ86" s="138"/>
      <c r="JJA86" s="138"/>
      <c r="JJB86" s="138"/>
      <c r="JJC86" s="138"/>
      <c r="JJD86" s="138"/>
      <c r="JJE86" s="138"/>
      <c r="JJF86" s="138"/>
      <c r="JJG86" s="138"/>
      <c r="JJH86" s="138"/>
      <c r="JJI86" s="138"/>
      <c r="JJJ86" s="138"/>
      <c r="JJK86" s="138"/>
      <c r="JJL86" s="138"/>
      <c r="JJM86" s="138"/>
      <c r="JJN86" s="138"/>
      <c r="JJO86" s="138"/>
      <c r="JJP86" s="138"/>
      <c r="JJQ86" s="138"/>
      <c r="JJR86" s="138"/>
      <c r="JJS86" s="138"/>
      <c r="JJT86" s="138"/>
      <c r="JJU86" s="138"/>
      <c r="JJV86" s="138"/>
      <c r="JJW86" s="138"/>
      <c r="JJX86" s="138"/>
      <c r="JJY86" s="138"/>
      <c r="JJZ86" s="138"/>
      <c r="JKA86" s="138"/>
      <c r="JKB86" s="138"/>
      <c r="JKC86" s="138"/>
      <c r="JKD86" s="138"/>
      <c r="JKE86" s="138"/>
      <c r="JKF86" s="138"/>
      <c r="JKG86" s="138"/>
      <c r="JKH86" s="138"/>
      <c r="JKI86" s="138"/>
      <c r="JKJ86" s="138"/>
      <c r="JKK86" s="138"/>
      <c r="JKL86" s="138"/>
      <c r="JKM86" s="138"/>
      <c r="JKN86" s="138"/>
      <c r="JKO86" s="138"/>
      <c r="JKP86" s="138"/>
      <c r="JKQ86" s="138"/>
      <c r="JKR86" s="138"/>
      <c r="JKS86" s="138"/>
      <c r="JKT86" s="138"/>
      <c r="JKU86" s="138"/>
      <c r="JKV86" s="138"/>
      <c r="JKW86" s="138"/>
      <c r="JKX86" s="138"/>
      <c r="JKY86" s="138"/>
      <c r="JKZ86" s="138"/>
      <c r="JLA86" s="138"/>
      <c r="JLB86" s="138"/>
      <c r="JLC86" s="138"/>
      <c r="JLD86" s="138"/>
      <c r="JLE86" s="138"/>
      <c r="JLF86" s="138"/>
      <c r="JLG86" s="138"/>
      <c r="JLH86" s="138"/>
      <c r="JLI86" s="138"/>
      <c r="JLJ86" s="138"/>
      <c r="JLK86" s="138"/>
      <c r="JLL86" s="138"/>
      <c r="JLM86" s="138"/>
      <c r="JLN86" s="138"/>
      <c r="JLO86" s="138"/>
      <c r="JLP86" s="138"/>
      <c r="JLQ86" s="138"/>
      <c r="JLR86" s="138"/>
      <c r="JLS86" s="138"/>
      <c r="JLT86" s="138"/>
      <c r="JLU86" s="138"/>
      <c r="JLV86" s="138"/>
      <c r="JLW86" s="138"/>
      <c r="JLX86" s="138"/>
      <c r="JLY86" s="138"/>
      <c r="JLZ86" s="138"/>
      <c r="JMA86" s="138"/>
      <c r="JMB86" s="138"/>
      <c r="JMC86" s="138"/>
      <c r="JMD86" s="138"/>
      <c r="JME86" s="138"/>
      <c r="JMF86" s="138"/>
      <c r="JMG86" s="138"/>
      <c r="JMH86" s="138"/>
      <c r="JMI86" s="138"/>
      <c r="JMJ86" s="138"/>
      <c r="JMK86" s="138"/>
      <c r="JML86" s="138"/>
      <c r="JMM86" s="138"/>
      <c r="JMN86" s="138"/>
      <c r="JMO86" s="138"/>
      <c r="JMP86" s="138"/>
      <c r="JMQ86" s="138"/>
      <c r="JMR86" s="138"/>
      <c r="JMS86" s="138"/>
      <c r="JMT86" s="138"/>
      <c r="JMU86" s="138"/>
      <c r="JMV86" s="138"/>
      <c r="JMW86" s="138"/>
      <c r="JMX86" s="138"/>
      <c r="JMY86" s="138"/>
      <c r="JMZ86" s="138"/>
      <c r="JNA86" s="138"/>
      <c r="JNB86" s="138"/>
      <c r="JNC86" s="138"/>
      <c r="JND86" s="138"/>
      <c r="JNE86" s="138"/>
      <c r="JNF86" s="138"/>
      <c r="JNG86" s="138"/>
      <c r="JNH86" s="138"/>
      <c r="JNI86" s="138"/>
      <c r="JNJ86" s="138"/>
      <c r="JNK86" s="138"/>
      <c r="JNL86" s="138"/>
      <c r="JNM86" s="138"/>
      <c r="JNN86" s="138"/>
      <c r="JNO86" s="138"/>
      <c r="JNP86" s="138"/>
      <c r="JNQ86" s="138"/>
      <c r="JNR86" s="138"/>
      <c r="JNS86" s="138"/>
      <c r="JNT86" s="138"/>
      <c r="JNU86" s="138"/>
      <c r="JNV86" s="138"/>
      <c r="JNW86" s="138"/>
      <c r="JNX86" s="138"/>
      <c r="JNY86" s="138"/>
      <c r="JNZ86" s="138"/>
      <c r="JOA86" s="138"/>
      <c r="JOB86" s="138"/>
      <c r="JOC86" s="138"/>
      <c r="JOD86" s="138"/>
      <c r="JOE86" s="138"/>
      <c r="JOF86" s="138"/>
      <c r="JOG86" s="138"/>
      <c r="JOH86" s="138"/>
      <c r="JOI86" s="138"/>
      <c r="JOJ86" s="138"/>
      <c r="JOK86" s="138"/>
      <c r="JOL86" s="138"/>
      <c r="JOM86" s="138"/>
      <c r="JON86" s="138"/>
      <c r="JOO86" s="138"/>
      <c r="JOP86" s="138"/>
      <c r="JOQ86" s="138"/>
      <c r="JOR86" s="138"/>
      <c r="JOS86" s="138"/>
      <c r="JOT86" s="138"/>
      <c r="JOU86" s="138"/>
      <c r="JOV86" s="138"/>
      <c r="JOW86" s="138"/>
      <c r="JOX86" s="138"/>
      <c r="JOY86" s="138"/>
      <c r="JOZ86" s="138"/>
      <c r="JPA86" s="138"/>
      <c r="JPB86" s="138"/>
      <c r="JPC86" s="138"/>
      <c r="JPD86" s="138"/>
      <c r="JPE86" s="138"/>
      <c r="JPF86" s="138"/>
      <c r="JPG86" s="138"/>
      <c r="JPH86" s="138"/>
      <c r="JPI86" s="138"/>
      <c r="JPJ86" s="138"/>
      <c r="JPK86" s="138"/>
      <c r="JPL86" s="138"/>
      <c r="JPM86" s="138"/>
      <c r="JPN86" s="138"/>
      <c r="JPO86" s="138"/>
      <c r="JPP86" s="138"/>
      <c r="JPQ86" s="138"/>
      <c r="JPR86" s="138"/>
      <c r="JPS86" s="138"/>
      <c r="JPT86" s="138"/>
      <c r="JPU86" s="138"/>
      <c r="JPV86" s="138"/>
      <c r="JPW86" s="138"/>
      <c r="JPX86" s="138"/>
      <c r="JPY86" s="138"/>
      <c r="JPZ86" s="138"/>
      <c r="JQA86" s="138"/>
      <c r="JQB86" s="138"/>
      <c r="JQC86" s="138"/>
      <c r="JQD86" s="138"/>
      <c r="JQE86" s="138"/>
      <c r="JQF86" s="138"/>
      <c r="JQG86" s="138"/>
      <c r="JQH86" s="138"/>
      <c r="JQI86" s="138"/>
      <c r="JQJ86" s="138"/>
      <c r="JQK86" s="138"/>
      <c r="JQL86" s="138"/>
      <c r="JQM86" s="138"/>
      <c r="JQN86" s="138"/>
      <c r="JQO86" s="138"/>
      <c r="JQP86" s="138"/>
      <c r="JQQ86" s="138"/>
      <c r="JQR86" s="138"/>
      <c r="JQS86" s="138"/>
      <c r="JQT86" s="138"/>
      <c r="JQU86" s="138"/>
      <c r="JQV86" s="138"/>
      <c r="JQW86" s="138"/>
      <c r="JQX86" s="138"/>
      <c r="JQY86" s="138"/>
      <c r="JQZ86" s="138"/>
      <c r="JRA86" s="138"/>
      <c r="JRB86" s="138"/>
      <c r="JRC86" s="138"/>
      <c r="JRD86" s="138"/>
      <c r="JRE86" s="138"/>
      <c r="JRF86" s="138"/>
      <c r="JRG86" s="138"/>
      <c r="JRH86" s="138"/>
      <c r="JRI86" s="138"/>
      <c r="JRJ86" s="138"/>
      <c r="JRK86" s="138"/>
      <c r="JRL86" s="138"/>
      <c r="JRM86" s="138"/>
      <c r="JRN86" s="138"/>
      <c r="JRO86" s="138"/>
      <c r="JRP86" s="138"/>
      <c r="JRQ86" s="138"/>
      <c r="JRR86" s="138"/>
      <c r="JRS86" s="138"/>
      <c r="JRT86" s="138"/>
      <c r="JRU86" s="138"/>
      <c r="JRV86" s="138"/>
      <c r="JRW86" s="138"/>
      <c r="JRX86" s="138"/>
      <c r="JRY86" s="138"/>
      <c r="JRZ86" s="138"/>
      <c r="JSA86" s="138"/>
      <c r="JSB86" s="138"/>
      <c r="JSC86" s="138"/>
      <c r="JSD86" s="138"/>
      <c r="JSE86" s="138"/>
      <c r="JSF86" s="138"/>
      <c r="JSG86" s="138"/>
      <c r="JSH86" s="138"/>
      <c r="JSI86" s="138"/>
      <c r="JSJ86" s="138"/>
      <c r="JSK86" s="138"/>
      <c r="JSL86" s="138"/>
      <c r="JSM86" s="138"/>
      <c r="JSN86" s="138"/>
      <c r="JSO86" s="138"/>
      <c r="JSP86" s="138"/>
      <c r="JSQ86" s="138"/>
      <c r="JSR86" s="138"/>
      <c r="JSS86" s="138"/>
      <c r="JST86" s="138"/>
      <c r="JSU86" s="138"/>
      <c r="JSV86" s="138"/>
      <c r="JSW86" s="138"/>
      <c r="JSX86" s="138"/>
      <c r="JSY86" s="138"/>
      <c r="JSZ86" s="138"/>
      <c r="JTA86" s="138"/>
      <c r="JTB86" s="138"/>
      <c r="JTC86" s="138"/>
      <c r="JTD86" s="138"/>
      <c r="JTE86" s="138"/>
      <c r="JTF86" s="138"/>
      <c r="JTG86" s="138"/>
      <c r="JTH86" s="138"/>
      <c r="JTI86" s="138"/>
      <c r="JTJ86" s="138"/>
      <c r="JTK86" s="138"/>
      <c r="JTL86" s="138"/>
      <c r="JTM86" s="138"/>
      <c r="JTN86" s="138"/>
      <c r="JTO86" s="138"/>
      <c r="JTP86" s="138"/>
      <c r="JTQ86" s="138"/>
      <c r="JTR86" s="138"/>
      <c r="JTS86" s="138"/>
      <c r="JTT86" s="138"/>
      <c r="JTU86" s="138"/>
      <c r="JTV86" s="138"/>
      <c r="JTW86" s="138"/>
      <c r="JTX86" s="138"/>
      <c r="JTY86" s="138"/>
      <c r="JTZ86" s="138"/>
      <c r="JUA86" s="138"/>
      <c r="JUB86" s="138"/>
      <c r="JUC86" s="138"/>
      <c r="JUD86" s="138"/>
      <c r="JUE86" s="138"/>
      <c r="JUF86" s="138"/>
      <c r="JUG86" s="138"/>
      <c r="JUH86" s="138"/>
      <c r="JUI86" s="138"/>
      <c r="JUJ86" s="138"/>
      <c r="JUK86" s="138"/>
      <c r="JUL86" s="138"/>
      <c r="JUM86" s="138"/>
      <c r="JUN86" s="138"/>
      <c r="JUO86" s="138"/>
      <c r="JUP86" s="138"/>
      <c r="JUQ86" s="138"/>
      <c r="JUR86" s="138"/>
      <c r="JUS86" s="138"/>
      <c r="JUT86" s="138"/>
      <c r="JUU86" s="138"/>
      <c r="JUV86" s="138"/>
      <c r="JUW86" s="138"/>
      <c r="JUX86" s="138"/>
      <c r="JUY86" s="138"/>
      <c r="JUZ86" s="138"/>
      <c r="JVA86" s="138"/>
      <c r="JVB86" s="138"/>
      <c r="JVC86" s="138"/>
      <c r="JVD86" s="138"/>
      <c r="JVE86" s="138"/>
      <c r="JVF86" s="138"/>
      <c r="JVG86" s="138"/>
      <c r="JVH86" s="138"/>
      <c r="JVI86" s="138"/>
      <c r="JVJ86" s="138"/>
      <c r="JVK86" s="138"/>
      <c r="JVL86" s="138"/>
      <c r="JVM86" s="138"/>
      <c r="JVN86" s="138"/>
      <c r="JVO86" s="138"/>
      <c r="JVP86" s="138"/>
      <c r="JVQ86" s="138"/>
      <c r="JVR86" s="138"/>
      <c r="JVS86" s="138"/>
      <c r="JVT86" s="138"/>
      <c r="JVU86" s="138"/>
      <c r="JVV86" s="138"/>
      <c r="JVW86" s="138"/>
      <c r="JVX86" s="138"/>
      <c r="JVY86" s="138"/>
      <c r="JVZ86" s="138"/>
      <c r="JWA86" s="138"/>
      <c r="JWB86" s="138"/>
      <c r="JWC86" s="138"/>
      <c r="JWD86" s="138"/>
      <c r="JWE86" s="138"/>
      <c r="JWF86" s="138"/>
      <c r="JWG86" s="138"/>
      <c r="JWH86" s="138"/>
      <c r="JWI86" s="138"/>
      <c r="JWJ86" s="138"/>
      <c r="JWK86" s="138"/>
      <c r="JWL86" s="138"/>
      <c r="JWM86" s="138"/>
      <c r="JWN86" s="138"/>
      <c r="JWO86" s="138"/>
      <c r="JWP86" s="138"/>
      <c r="JWQ86" s="138"/>
      <c r="JWR86" s="138"/>
      <c r="JWS86" s="138"/>
      <c r="JWT86" s="138"/>
      <c r="JWU86" s="138"/>
      <c r="JWV86" s="138"/>
      <c r="JWW86" s="138"/>
      <c r="JWX86" s="138"/>
      <c r="JWY86" s="138"/>
      <c r="JWZ86" s="138"/>
      <c r="JXA86" s="138"/>
      <c r="JXB86" s="138"/>
      <c r="JXC86" s="138"/>
      <c r="JXD86" s="138"/>
      <c r="JXE86" s="138"/>
      <c r="JXF86" s="138"/>
      <c r="JXG86" s="138"/>
      <c r="JXH86" s="138"/>
      <c r="JXI86" s="138"/>
      <c r="JXJ86" s="138"/>
      <c r="JXK86" s="138"/>
      <c r="JXL86" s="138"/>
      <c r="JXM86" s="138"/>
      <c r="JXN86" s="138"/>
      <c r="JXO86" s="138"/>
      <c r="JXP86" s="138"/>
      <c r="JXQ86" s="138"/>
      <c r="JXR86" s="138"/>
      <c r="JXS86" s="138"/>
      <c r="JXT86" s="138"/>
      <c r="JXU86" s="138"/>
      <c r="JXV86" s="138"/>
      <c r="JXW86" s="138"/>
      <c r="JXX86" s="138"/>
      <c r="JXY86" s="138"/>
      <c r="JXZ86" s="138"/>
      <c r="JYA86" s="138"/>
      <c r="JYB86" s="138"/>
      <c r="JYC86" s="138"/>
      <c r="JYD86" s="138"/>
      <c r="JYE86" s="138"/>
      <c r="JYF86" s="138"/>
      <c r="JYG86" s="138"/>
      <c r="JYH86" s="138"/>
      <c r="JYI86" s="138"/>
      <c r="JYJ86" s="138"/>
      <c r="JYK86" s="138"/>
      <c r="JYL86" s="138"/>
      <c r="JYM86" s="138"/>
      <c r="JYN86" s="138"/>
      <c r="JYO86" s="138"/>
      <c r="JYP86" s="138"/>
      <c r="JYQ86" s="138"/>
      <c r="JYR86" s="138"/>
      <c r="JYS86" s="138"/>
      <c r="JYT86" s="138"/>
      <c r="JYU86" s="138"/>
      <c r="JYV86" s="138"/>
      <c r="JYW86" s="138"/>
      <c r="JYX86" s="138"/>
      <c r="JYY86" s="138"/>
      <c r="JYZ86" s="138"/>
      <c r="JZA86" s="138"/>
      <c r="JZB86" s="138"/>
      <c r="JZC86" s="138"/>
      <c r="JZD86" s="138"/>
      <c r="JZE86" s="138"/>
      <c r="JZF86" s="138"/>
      <c r="JZG86" s="138"/>
      <c r="JZH86" s="138"/>
      <c r="JZI86" s="138"/>
      <c r="JZJ86" s="138"/>
      <c r="JZK86" s="138"/>
      <c r="JZL86" s="138"/>
      <c r="JZM86" s="138"/>
      <c r="JZN86" s="138"/>
      <c r="JZO86" s="138"/>
      <c r="JZP86" s="138"/>
      <c r="JZQ86" s="138"/>
      <c r="JZR86" s="138"/>
      <c r="JZS86" s="138"/>
      <c r="JZT86" s="138"/>
      <c r="JZU86" s="138"/>
      <c r="JZV86" s="138"/>
      <c r="JZW86" s="138"/>
      <c r="JZX86" s="138"/>
      <c r="JZY86" s="138"/>
      <c r="JZZ86" s="138"/>
      <c r="KAA86" s="138"/>
      <c r="KAB86" s="138"/>
      <c r="KAC86" s="138"/>
      <c r="KAD86" s="138"/>
      <c r="KAE86" s="138"/>
      <c r="KAF86" s="138"/>
      <c r="KAG86" s="138"/>
      <c r="KAH86" s="138"/>
      <c r="KAI86" s="138"/>
      <c r="KAJ86" s="138"/>
      <c r="KAK86" s="138"/>
      <c r="KAL86" s="138"/>
      <c r="KAM86" s="138"/>
      <c r="KAN86" s="138"/>
      <c r="KAO86" s="138"/>
      <c r="KAP86" s="138"/>
      <c r="KAQ86" s="138"/>
      <c r="KAR86" s="138"/>
      <c r="KAS86" s="138"/>
      <c r="KAT86" s="138"/>
      <c r="KAU86" s="138"/>
      <c r="KAV86" s="138"/>
      <c r="KAW86" s="138"/>
      <c r="KAX86" s="138"/>
      <c r="KAY86" s="138"/>
      <c r="KAZ86" s="138"/>
      <c r="KBA86" s="138"/>
      <c r="KBB86" s="138"/>
      <c r="KBC86" s="138"/>
      <c r="KBD86" s="138"/>
      <c r="KBE86" s="138"/>
      <c r="KBF86" s="138"/>
      <c r="KBG86" s="138"/>
      <c r="KBH86" s="138"/>
      <c r="KBI86" s="138"/>
      <c r="KBJ86" s="138"/>
      <c r="KBK86" s="138"/>
      <c r="KBL86" s="138"/>
      <c r="KBM86" s="138"/>
      <c r="KBN86" s="138"/>
      <c r="KBO86" s="138"/>
      <c r="KBP86" s="138"/>
      <c r="KBQ86" s="138"/>
      <c r="KBR86" s="138"/>
      <c r="KBS86" s="138"/>
      <c r="KBT86" s="138"/>
      <c r="KBU86" s="138"/>
      <c r="KBV86" s="138"/>
      <c r="KBW86" s="138"/>
      <c r="KBX86" s="138"/>
      <c r="KBY86" s="138"/>
      <c r="KBZ86" s="138"/>
      <c r="KCA86" s="138"/>
      <c r="KCB86" s="138"/>
      <c r="KCC86" s="138"/>
      <c r="KCD86" s="138"/>
      <c r="KCE86" s="138"/>
      <c r="KCF86" s="138"/>
      <c r="KCG86" s="138"/>
      <c r="KCH86" s="138"/>
      <c r="KCI86" s="138"/>
      <c r="KCJ86" s="138"/>
      <c r="KCK86" s="138"/>
      <c r="KCL86" s="138"/>
      <c r="KCM86" s="138"/>
      <c r="KCN86" s="138"/>
      <c r="KCO86" s="138"/>
      <c r="KCP86" s="138"/>
      <c r="KCQ86" s="138"/>
      <c r="KCR86" s="138"/>
      <c r="KCS86" s="138"/>
      <c r="KCT86" s="138"/>
      <c r="KCU86" s="138"/>
      <c r="KCV86" s="138"/>
      <c r="KCW86" s="138"/>
      <c r="KCX86" s="138"/>
      <c r="KCY86" s="138"/>
      <c r="KCZ86" s="138"/>
      <c r="KDA86" s="138"/>
      <c r="KDB86" s="138"/>
      <c r="KDC86" s="138"/>
      <c r="KDD86" s="138"/>
      <c r="KDE86" s="138"/>
      <c r="KDF86" s="138"/>
      <c r="KDG86" s="138"/>
      <c r="KDH86" s="138"/>
      <c r="KDI86" s="138"/>
      <c r="KDJ86" s="138"/>
      <c r="KDK86" s="138"/>
      <c r="KDL86" s="138"/>
      <c r="KDM86" s="138"/>
      <c r="KDN86" s="138"/>
      <c r="KDO86" s="138"/>
      <c r="KDP86" s="138"/>
      <c r="KDQ86" s="138"/>
      <c r="KDR86" s="138"/>
      <c r="KDS86" s="138"/>
      <c r="KDT86" s="138"/>
      <c r="KDU86" s="138"/>
      <c r="KDV86" s="138"/>
      <c r="KDW86" s="138"/>
      <c r="KDX86" s="138"/>
      <c r="KDY86" s="138"/>
      <c r="KDZ86" s="138"/>
      <c r="KEA86" s="138"/>
      <c r="KEB86" s="138"/>
      <c r="KEC86" s="138"/>
      <c r="KED86" s="138"/>
      <c r="KEE86" s="138"/>
      <c r="KEF86" s="138"/>
      <c r="KEG86" s="138"/>
      <c r="KEH86" s="138"/>
      <c r="KEI86" s="138"/>
      <c r="KEJ86" s="138"/>
      <c r="KEK86" s="138"/>
      <c r="KEL86" s="138"/>
      <c r="KEM86" s="138"/>
      <c r="KEN86" s="138"/>
      <c r="KEO86" s="138"/>
      <c r="KEP86" s="138"/>
      <c r="KEQ86" s="138"/>
      <c r="KER86" s="138"/>
      <c r="KES86" s="138"/>
      <c r="KET86" s="138"/>
      <c r="KEU86" s="138"/>
      <c r="KEV86" s="138"/>
      <c r="KEW86" s="138"/>
      <c r="KEX86" s="138"/>
      <c r="KEY86" s="138"/>
      <c r="KEZ86" s="138"/>
      <c r="KFA86" s="138"/>
      <c r="KFB86" s="138"/>
      <c r="KFC86" s="138"/>
      <c r="KFD86" s="138"/>
      <c r="KFE86" s="138"/>
      <c r="KFF86" s="138"/>
      <c r="KFG86" s="138"/>
      <c r="KFH86" s="138"/>
      <c r="KFI86" s="138"/>
      <c r="KFJ86" s="138"/>
      <c r="KFK86" s="138"/>
      <c r="KFL86" s="138"/>
      <c r="KFM86" s="138"/>
      <c r="KFN86" s="138"/>
      <c r="KFO86" s="138"/>
      <c r="KFP86" s="138"/>
      <c r="KFQ86" s="138"/>
      <c r="KFR86" s="138"/>
      <c r="KFS86" s="138"/>
      <c r="KFT86" s="138"/>
      <c r="KFU86" s="138"/>
      <c r="KFV86" s="138"/>
      <c r="KFW86" s="138"/>
      <c r="KFX86" s="138"/>
      <c r="KFY86" s="138"/>
      <c r="KFZ86" s="138"/>
      <c r="KGA86" s="138"/>
      <c r="KGB86" s="138"/>
      <c r="KGC86" s="138"/>
      <c r="KGD86" s="138"/>
      <c r="KGE86" s="138"/>
      <c r="KGF86" s="138"/>
      <c r="KGG86" s="138"/>
      <c r="KGH86" s="138"/>
      <c r="KGI86" s="138"/>
      <c r="KGJ86" s="138"/>
      <c r="KGK86" s="138"/>
      <c r="KGL86" s="138"/>
      <c r="KGM86" s="138"/>
      <c r="KGN86" s="138"/>
      <c r="KGO86" s="138"/>
      <c r="KGP86" s="138"/>
      <c r="KGQ86" s="138"/>
      <c r="KGR86" s="138"/>
      <c r="KGS86" s="138"/>
      <c r="KGT86" s="138"/>
      <c r="KGU86" s="138"/>
      <c r="KGV86" s="138"/>
      <c r="KGW86" s="138"/>
      <c r="KGX86" s="138"/>
      <c r="KGY86" s="138"/>
      <c r="KGZ86" s="138"/>
      <c r="KHA86" s="138"/>
      <c r="KHB86" s="138"/>
      <c r="KHC86" s="138"/>
      <c r="KHD86" s="138"/>
      <c r="KHE86" s="138"/>
      <c r="KHF86" s="138"/>
      <c r="KHG86" s="138"/>
      <c r="KHH86" s="138"/>
      <c r="KHI86" s="138"/>
      <c r="KHJ86" s="138"/>
      <c r="KHK86" s="138"/>
      <c r="KHL86" s="138"/>
      <c r="KHM86" s="138"/>
      <c r="KHN86" s="138"/>
      <c r="KHO86" s="138"/>
      <c r="KHP86" s="138"/>
      <c r="KHQ86" s="138"/>
      <c r="KHR86" s="138"/>
      <c r="KHS86" s="138"/>
      <c r="KHT86" s="138"/>
      <c r="KHU86" s="138"/>
      <c r="KHV86" s="138"/>
      <c r="KHW86" s="138"/>
      <c r="KHX86" s="138"/>
      <c r="KHY86" s="138"/>
      <c r="KHZ86" s="138"/>
      <c r="KIA86" s="138"/>
      <c r="KIB86" s="138"/>
      <c r="KIC86" s="138"/>
      <c r="KID86" s="138"/>
      <c r="KIE86" s="138"/>
      <c r="KIF86" s="138"/>
      <c r="KIG86" s="138"/>
      <c r="KIH86" s="138"/>
      <c r="KII86" s="138"/>
      <c r="KIJ86" s="138"/>
      <c r="KIK86" s="138"/>
      <c r="KIL86" s="138"/>
      <c r="KIM86" s="138"/>
      <c r="KIN86" s="138"/>
      <c r="KIO86" s="138"/>
      <c r="KIP86" s="138"/>
      <c r="KIQ86" s="138"/>
      <c r="KIR86" s="138"/>
      <c r="KIS86" s="138"/>
      <c r="KIT86" s="138"/>
      <c r="KIU86" s="138"/>
      <c r="KIV86" s="138"/>
      <c r="KIW86" s="138"/>
      <c r="KIX86" s="138"/>
      <c r="KIY86" s="138"/>
      <c r="KIZ86" s="138"/>
      <c r="KJA86" s="138"/>
      <c r="KJB86" s="138"/>
      <c r="KJC86" s="138"/>
      <c r="KJD86" s="138"/>
      <c r="KJE86" s="138"/>
      <c r="KJF86" s="138"/>
      <c r="KJG86" s="138"/>
      <c r="KJH86" s="138"/>
      <c r="KJI86" s="138"/>
      <c r="KJJ86" s="138"/>
      <c r="KJK86" s="138"/>
      <c r="KJL86" s="138"/>
      <c r="KJM86" s="138"/>
      <c r="KJN86" s="138"/>
      <c r="KJO86" s="138"/>
      <c r="KJP86" s="138"/>
      <c r="KJQ86" s="138"/>
      <c r="KJR86" s="138"/>
      <c r="KJS86" s="138"/>
      <c r="KJT86" s="138"/>
      <c r="KJU86" s="138"/>
      <c r="KJV86" s="138"/>
      <c r="KJW86" s="138"/>
      <c r="KJX86" s="138"/>
      <c r="KJY86" s="138"/>
      <c r="KJZ86" s="138"/>
      <c r="KKA86" s="138"/>
      <c r="KKB86" s="138"/>
      <c r="KKC86" s="138"/>
      <c r="KKD86" s="138"/>
      <c r="KKE86" s="138"/>
      <c r="KKF86" s="138"/>
      <c r="KKG86" s="138"/>
      <c r="KKH86" s="138"/>
      <c r="KKI86" s="138"/>
      <c r="KKJ86" s="138"/>
      <c r="KKK86" s="138"/>
      <c r="KKL86" s="138"/>
      <c r="KKM86" s="138"/>
      <c r="KKN86" s="138"/>
      <c r="KKO86" s="138"/>
      <c r="KKP86" s="138"/>
      <c r="KKQ86" s="138"/>
      <c r="KKR86" s="138"/>
      <c r="KKS86" s="138"/>
      <c r="KKT86" s="138"/>
      <c r="KKU86" s="138"/>
      <c r="KKV86" s="138"/>
      <c r="KKW86" s="138"/>
      <c r="KKX86" s="138"/>
      <c r="KKY86" s="138"/>
      <c r="KKZ86" s="138"/>
      <c r="KLA86" s="138"/>
      <c r="KLB86" s="138"/>
      <c r="KLC86" s="138"/>
      <c r="KLD86" s="138"/>
      <c r="KLE86" s="138"/>
      <c r="KLF86" s="138"/>
      <c r="KLG86" s="138"/>
      <c r="KLH86" s="138"/>
      <c r="KLI86" s="138"/>
      <c r="KLJ86" s="138"/>
      <c r="KLK86" s="138"/>
      <c r="KLL86" s="138"/>
      <c r="KLM86" s="138"/>
      <c r="KLN86" s="138"/>
      <c r="KLO86" s="138"/>
      <c r="KLP86" s="138"/>
      <c r="KLQ86" s="138"/>
      <c r="KLR86" s="138"/>
      <c r="KLS86" s="138"/>
      <c r="KLT86" s="138"/>
      <c r="KLU86" s="138"/>
      <c r="KLV86" s="138"/>
      <c r="KLW86" s="138"/>
      <c r="KLX86" s="138"/>
      <c r="KLY86" s="138"/>
      <c r="KLZ86" s="138"/>
      <c r="KMA86" s="138"/>
      <c r="KMB86" s="138"/>
      <c r="KMC86" s="138"/>
      <c r="KMD86" s="138"/>
      <c r="KME86" s="138"/>
      <c r="KMF86" s="138"/>
      <c r="KMG86" s="138"/>
      <c r="KMH86" s="138"/>
      <c r="KMI86" s="138"/>
      <c r="KMJ86" s="138"/>
      <c r="KMK86" s="138"/>
      <c r="KML86" s="138"/>
      <c r="KMM86" s="138"/>
      <c r="KMN86" s="138"/>
      <c r="KMO86" s="138"/>
      <c r="KMP86" s="138"/>
      <c r="KMQ86" s="138"/>
      <c r="KMR86" s="138"/>
      <c r="KMS86" s="138"/>
      <c r="KMT86" s="138"/>
      <c r="KMU86" s="138"/>
      <c r="KMV86" s="138"/>
      <c r="KMW86" s="138"/>
      <c r="KMX86" s="138"/>
      <c r="KMY86" s="138"/>
      <c r="KMZ86" s="138"/>
      <c r="KNA86" s="138"/>
      <c r="KNB86" s="138"/>
      <c r="KNC86" s="138"/>
      <c r="KND86" s="138"/>
      <c r="KNE86" s="138"/>
      <c r="KNF86" s="138"/>
      <c r="KNG86" s="138"/>
      <c r="KNH86" s="138"/>
      <c r="KNI86" s="138"/>
      <c r="KNJ86" s="138"/>
      <c r="KNK86" s="138"/>
      <c r="KNL86" s="138"/>
      <c r="KNM86" s="138"/>
      <c r="KNN86" s="138"/>
      <c r="KNO86" s="138"/>
      <c r="KNP86" s="138"/>
      <c r="KNQ86" s="138"/>
      <c r="KNR86" s="138"/>
      <c r="KNS86" s="138"/>
      <c r="KNT86" s="138"/>
      <c r="KNU86" s="138"/>
      <c r="KNV86" s="138"/>
      <c r="KNW86" s="138"/>
      <c r="KNX86" s="138"/>
      <c r="KNY86" s="138"/>
      <c r="KNZ86" s="138"/>
      <c r="KOA86" s="138"/>
      <c r="KOB86" s="138"/>
      <c r="KOC86" s="138"/>
      <c r="KOD86" s="138"/>
      <c r="KOE86" s="138"/>
      <c r="KOF86" s="138"/>
      <c r="KOG86" s="138"/>
      <c r="KOH86" s="138"/>
      <c r="KOI86" s="138"/>
      <c r="KOJ86" s="138"/>
      <c r="KOK86" s="138"/>
      <c r="KOL86" s="138"/>
      <c r="KOM86" s="138"/>
      <c r="KON86" s="138"/>
      <c r="KOO86" s="138"/>
      <c r="KOP86" s="138"/>
      <c r="KOQ86" s="138"/>
      <c r="KOR86" s="138"/>
      <c r="KOS86" s="138"/>
      <c r="KOT86" s="138"/>
      <c r="KOU86" s="138"/>
      <c r="KOV86" s="138"/>
      <c r="KOW86" s="138"/>
      <c r="KOX86" s="138"/>
      <c r="KOY86" s="138"/>
      <c r="KOZ86" s="138"/>
      <c r="KPA86" s="138"/>
      <c r="KPB86" s="138"/>
      <c r="KPC86" s="138"/>
      <c r="KPD86" s="138"/>
      <c r="KPE86" s="138"/>
      <c r="KPF86" s="138"/>
      <c r="KPG86" s="138"/>
      <c r="KPH86" s="138"/>
      <c r="KPI86" s="138"/>
      <c r="KPJ86" s="138"/>
      <c r="KPK86" s="138"/>
      <c r="KPL86" s="138"/>
      <c r="KPM86" s="138"/>
      <c r="KPN86" s="138"/>
      <c r="KPO86" s="138"/>
      <c r="KPP86" s="138"/>
      <c r="KPQ86" s="138"/>
      <c r="KPR86" s="138"/>
      <c r="KPS86" s="138"/>
      <c r="KPT86" s="138"/>
      <c r="KPU86" s="138"/>
      <c r="KPV86" s="138"/>
      <c r="KPW86" s="138"/>
      <c r="KPX86" s="138"/>
      <c r="KPY86" s="138"/>
      <c r="KPZ86" s="138"/>
      <c r="KQA86" s="138"/>
      <c r="KQB86" s="138"/>
      <c r="KQC86" s="138"/>
      <c r="KQD86" s="138"/>
      <c r="KQE86" s="138"/>
      <c r="KQF86" s="138"/>
      <c r="KQG86" s="138"/>
      <c r="KQH86" s="138"/>
      <c r="KQI86" s="138"/>
      <c r="KQJ86" s="138"/>
      <c r="KQK86" s="138"/>
      <c r="KQL86" s="138"/>
      <c r="KQM86" s="138"/>
      <c r="KQN86" s="138"/>
      <c r="KQO86" s="138"/>
      <c r="KQP86" s="138"/>
      <c r="KQQ86" s="138"/>
      <c r="KQR86" s="138"/>
      <c r="KQS86" s="138"/>
      <c r="KQT86" s="138"/>
      <c r="KQU86" s="138"/>
      <c r="KQV86" s="138"/>
      <c r="KQW86" s="138"/>
      <c r="KQX86" s="138"/>
      <c r="KQY86" s="138"/>
      <c r="KQZ86" s="138"/>
      <c r="KRA86" s="138"/>
      <c r="KRB86" s="138"/>
      <c r="KRC86" s="138"/>
      <c r="KRD86" s="138"/>
      <c r="KRE86" s="138"/>
      <c r="KRF86" s="138"/>
      <c r="KRG86" s="138"/>
      <c r="KRH86" s="138"/>
      <c r="KRI86" s="138"/>
      <c r="KRJ86" s="138"/>
      <c r="KRK86" s="138"/>
      <c r="KRL86" s="138"/>
      <c r="KRM86" s="138"/>
      <c r="KRN86" s="138"/>
      <c r="KRO86" s="138"/>
      <c r="KRP86" s="138"/>
      <c r="KRQ86" s="138"/>
      <c r="KRR86" s="138"/>
      <c r="KRS86" s="138"/>
      <c r="KRT86" s="138"/>
      <c r="KRU86" s="138"/>
      <c r="KRV86" s="138"/>
      <c r="KRW86" s="138"/>
      <c r="KRX86" s="138"/>
      <c r="KRY86" s="138"/>
      <c r="KRZ86" s="138"/>
      <c r="KSA86" s="138"/>
      <c r="KSB86" s="138"/>
      <c r="KSC86" s="138"/>
      <c r="KSD86" s="138"/>
      <c r="KSE86" s="138"/>
      <c r="KSF86" s="138"/>
      <c r="KSG86" s="138"/>
      <c r="KSH86" s="138"/>
      <c r="KSI86" s="138"/>
      <c r="KSJ86" s="138"/>
      <c r="KSK86" s="138"/>
      <c r="KSL86" s="138"/>
      <c r="KSM86" s="138"/>
      <c r="KSN86" s="138"/>
      <c r="KSO86" s="138"/>
      <c r="KSP86" s="138"/>
      <c r="KSQ86" s="138"/>
      <c r="KSR86" s="138"/>
      <c r="KSS86" s="138"/>
      <c r="KST86" s="138"/>
      <c r="KSU86" s="138"/>
      <c r="KSV86" s="138"/>
      <c r="KSW86" s="138"/>
      <c r="KSX86" s="138"/>
      <c r="KSY86" s="138"/>
      <c r="KSZ86" s="138"/>
      <c r="KTA86" s="138"/>
      <c r="KTB86" s="138"/>
      <c r="KTC86" s="138"/>
      <c r="KTD86" s="138"/>
      <c r="KTE86" s="138"/>
      <c r="KTF86" s="138"/>
      <c r="KTG86" s="138"/>
      <c r="KTH86" s="138"/>
      <c r="KTI86" s="138"/>
      <c r="KTJ86" s="138"/>
      <c r="KTK86" s="138"/>
      <c r="KTL86" s="138"/>
      <c r="KTM86" s="138"/>
      <c r="KTN86" s="138"/>
      <c r="KTO86" s="138"/>
      <c r="KTP86" s="138"/>
      <c r="KTQ86" s="138"/>
      <c r="KTR86" s="138"/>
      <c r="KTS86" s="138"/>
      <c r="KTT86" s="138"/>
      <c r="KTU86" s="138"/>
      <c r="KTV86" s="138"/>
      <c r="KTW86" s="138"/>
      <c r="KTX86" s="138"/>
      <c r="KTY86" s="138"/>
      <c r="KTZ86" s="138"/>
      <c r="KUA86" s="138"/>
      <c r="KUB86" s="138"/>
      <c r="KUC86" s="138"/>
      <c r="KUD86" s="138"/>
      <c r="KUE86" s="138"/>
      <c r="KUF86" s="138"/>
      <c r="KUG86" s="138"/>
      <c r="KUH86" s="138"/>
      <c r="KUI86" s="138"/>
      <c r="KUJ86" s="138"/>
      <c r="KUK86" s="138"/>
      <c r="KUL86" s="138"/>
      <c r="KUM86" s="138"/>
      <c r="KUN86" s="138"/>
      <c r="KUO86" s="138"/>
      <c r="KUP86" s="138"/>
      <c r="KUQ86" s="138"/>
      <c r="KUR86" s="138"/>
      <c r="KUS86" s="138"/>
      <c r="KUT86" s="138"/>
      <c r="KUU86" s="138"/>
      <c r="KUV86" s="138"/>
      <c r="KUW86" s="138"/>
      <c r="KUX86" s="138"/>
      <c r="KUY86" s="138"/>
      <c r="KUZ86" s="138"/>
      <c r="KVA86" s="138"/>
      <c r="KVB86" s="138"/>
      <c r="KVC86" s="138"/>
      <c r="KVD86" s="138"/>
      <c r="KVE86" s="138"/>
      <c r="KVF86" s="138"/>
      <c r="KVG86" s="138"/>
      <c r="KVH86" s="138"/>
      <c r="KVI86" s="138"/>
      <c r="KVJ86" s="138"/>
      <c r="KVK86" s="138"/>
      <c r="KVL86" s="138"/>
      <c r="KVM86" s="138"/>
      <c r="KVN86" s="138"/>
      <c r="KVO86" s="138"/>
      <c r="KVP86" s="138"/>
      <c r="KVQ86" s="138"/>
      <c r="KVR86" s="138"/>
      <c r="KVS86" s="138"/>
      <c r="KVT86" s="138"/>
      <c r="KVU86" s="138"/>
      <c r="KVV86" s="138"/>
      <c r="KVW86" s="138"/>
      <c r="KVX86" s="138"/>
      <c r="KVY86" s="138"/>
      <c r="KVZ86" s="138"/>
      <c r="KWA86" s="138"/>
      <c r="KWB86" s="138"/>
      <c r="KWC86" s="138"/>
      <c r="KWD86" s="138"/>
      <c r="KWE86" s="138"/>
      <c r="KWF86" s="138"/>
      <c r="KWG86" s="138"/>
      <c r="KWH86" s="138"/>
      <c r="KWI86" s="138"/>
      <c r="KWJ86" s="138"/>
      <c r="KWK86" s="138"/>
      <c r="KWL86" s="138"/>
      <c r="KWM86" s="138"/>
      <c r="KWN86" s="138"/>
      <c r="KWO86" s="138"/>
      <c r="KWP86" s="138"/>
      <c r="KWQ86" s="138"/>
      <c r="KWR86" s="138"/>
      <c r="KWS86" s="138"/>
      <c r="KWT86" s="138"/>
      <c r="KWU86" s="138"/>
      <c r="KWV86" s="138"/>
      <c r="KWW86" s="138"/>
      <c r="KWX86" s="138"/>
      <c r="KWY86" s="138"/>
      <c r="KWZ86" s="138"/>
      <c r="KXA86" s="138"/>
      <c r="KXB86" s="138"/>
      <c r="KXC86" s="138"/>
      <c r="KXD86" s="138"/>
      <c r="KXE86" s="138"/>
      <c r="KXF86" s="138"/>
      <c r="KXG86" s="138"/>
      <c r="KXH86" s="138"/>
      <c r="KXI86" s="138"/>
      <c r="KXJ86" s="138"/>
      <c r="KXK86" s="138"/>
      <c r="KXL86" s="138"/>
      <c r="KXM86" s="138"/>
      <c r="KXN86" s="138"/>
      <c r="KXO86" s="138"/>
      <c r="KXP86" s="138"/>
      <c r="KXQ86" s="138"/>
      <c r="KXR86" s="138"/>
      <c r="KXS86" s="138"/>
      <c r="KXT86" s="138"/>
      <c r="KXU86" s="138"/>
      <c r="KXV86" s="138"/>
      <c r="KXW86" s="138"/>
      <c r="KXX86" s="138"/>
      <c r="KXY86" s="138"/>
      <c r="KXZ86" s="138"/>
      <c r="KYA86" s="138"/>
      <c r="KYB86" s="138"/>
      <c r="KYC86" s="138"/>
      <c r="KYD86" s="138"/>
      <c r="KYE86" s="138"/>
      <c r="KYF86" s="138"/>
      <c r="KYG86" s="138"/>
      <c r="KYH86" s="138"/>
      <c r="KYI86" s="138"/>
      <c r="KYJ86" s="138"/>
      <c r="KYK86" s="138"/>
      <c r="KYL86" s="138"/>
      <c r="KYM86" s="138"/>
      <c r="KYN86" s="138"/>
      <c r="KYO86" s="138"/>
      <c r="KYP86" s="138"/>
      <c r="KYQ86" s="138"/>
      <c r="KYR86" s="138"/>
      <c r="KYS86" s="138"/>
      <c r="KYT86" s="138"/>
      <c r="KYU86" s="138"/>
      <c r="KYV86" s="138"/>
      <c r="KYW86" s="138"/>
      <c r="KYX86" s="138"/>
      <c r="KYY86" s="138"/>
      <c r="KYZ86" s="138"/>
      <c r="KZA86" s="138"/>
      <c r="KZB86" s="138"/>
      <c r="KZC86" s="138"/>
      <c r="KZD86" s="138"/>
      <c r="KZE86" s="138"/>
      <c r="KZF86" s="138"/>
      <c r="KZG86" s="138"/>
      <c r="KZH86" s="138"/>
      <c r="KZI86" s="138"/>
      <c r="KZJ86" s="138"/>
      <c r="KZK86" s="138"/>
      <c r="KZL86" s="138"/>
      <c r="KZM86" s="138"/>
      <c r="KZN86" s="138"/>
      <c r="KZO86" s="138"/>
      <c r="KZP86" s="138"/>
      <c r="KZQ86" s="138"/>
      <c r="KZR86" s="138"/>
      <c r="KZS86" s="138"/>
      <c r="KZT86" s="138"/>
      <c r="KZU86" s="138"/>
      <c r="KZV86" s="138"/>
      <c r="KZW86" s="138"/>
      <c r="KZX86" s="138"/>
      <c r="KZY86" s="138"/>
      <c r="KZZ86" s="138"/>
      <c r="LAA86" s="138"/>
      <c r="LAB86" s="138"/>
      <c r="LAC86" s="138"/>
      <c r="LAD86" s="138"/>
      <c r="LAE86" s="138"/>
      <c r="LAF86" s="138"/>
      <c r="LAG86" s="138"/>
      <c r="LAH86" s="138"/>
      <c r="LAI86" s="138"/>
      <c r="LAJ86" s="138"/>
      <c r="LAK86" s="138"/>
      <c r="LAL86" s="138"/>
      <c r="LAM86" s="138"/>
      <c r="LAN86" s="138"/>
      <c r="LAO86" s="138"/>
      <c r="LAP86" s="138"/>
      <c r="LAQ86" s="138"/>
      <c r="LAR86" s="138"/>
      <c r="LAS86" s="138"/>
      <c r="LAT86" s="138"/>
      <c r="LAU86" s="138"/>
      <c r="LAV86" s="138"/>
      <c r="LAW86" s="138"/>
      <c r="LAX86" s="138"/>
      <c r="LAY86" s="138"/>
      <c r="LAZ86" s="138"/>
      <c r="LBA86" s="138"/>
      <c r="LBB86" s="138"/>
      <c r="LBC86" s="138"/>
      <c r="LBD86" s="138"/>
      <c r="LBE86" s="138"/>
      <c r="LBF86" s="138"/>
      <c r="LBG86" s="138"/>
      <c r="LBH86" s="138"/>
      <c r="LBI86" s="138"/>
      <c r="LBJ86" s="138"/>
      <c r="LBK86" s="138"/>
      <c r="LBL86" s="138"/>
      <c r="LBM86" s="138"/>
      <c r="LBN86" s="138"/>
      <c r="LBO86" s="138"/>
      <c r="LBP86" s="138"/>
      <c r="LBQ86" s="138"/>
      <c r="LBR86" s="138"/>
      <c r="LBS86" s="138"/>
      <c r="LBT86" s="138"/>
      <c r="LBU86" s="138"/>
      <c r="LBV86" s="138"/>
      <c r="LBW86" s="138"/>
      <c r="LBX86" s="138"/>
      <c r="LBY86" s="138"/>
      <c r="LBZ86" s="138"/>
      <c r="LCA86" s="138"/>
      <c r="LCB86" s="138"/>
      <c r="LCC86" s="138"/>
      <c r="LCD86" s="138"/>
      <c r="LCE86" s="138"/>
      <c r="LCF86" s="138"/>
      <c r="LCG86" s="138"/>
      <c r="LCH86" s="138"/>
      <c r="LCI86" s="138"/>
      <c r="LCJ86" s="138"/>
      <c r="LCK86" s="138"/>
      <c r="LCL86" s="138"/>
      <c r="LCM86" s="138"/>
      <c r="LCN86" s="138"/>
      <c r="LCO86" s="138"/>
      <c r="LCP86" s="138"/>
      <c r="LCQ86" s="138"/>
      <c r="LCR86" s="138"/>
      <c r="LCS86" s="138"/>
      <c r="LCT86" s="138"/>
      <c r="LCU86" s="138"/>
      <c r="LCV86" s="138"/>
      <c r="LCW86" s="138"/>
      <c r="LCX86" s="138"/>
      <c r="LCY86" s="138"/>
      <c r="LCZ86" s="138"/>
      <c r="LDA86" s="138"/>
      <c r="LDB86" s="138"/>
      <c r="LDC86" s="138"/>
      <c r="LDD86" s="138"/>
      <c r="LDE86" s="138"/>
      <c r="LDF86" s="138"/>
      <c r="LDG86" s="138"/>
      <c r="LDH86" s="138"/>
      <c r="LDI86" s="138"/>
      <c r="LDJ86" s="138"/>
      <c r="LDK86" s="138"/>
      <c r="LDL86" s="138"/>
      <c r="LDM86" s="138"/>
      <c r="LDN86" s="138"/>
      <c r="LDO86" s="138"/>
      <c r="LDP86" s="138"/>
      <c r="LDQ86" s="138"/>
      <c r="LDR86" s="138"/>
      <c r="LDS86" s="138"/>
      <c r="LDT86" s="138"/>
      <c r="LDU86" s="138"/>
      <c r="LDV86" s="138"/>
      <c r="LDW86" s="138"/>
      <c r="LDX86" s="138"/>
      <c r="LDY86" s="138"/>
      <c r="LDZ86" s="138"/>
      <c r="LEA86" s="138"/>
      <c r="LEB86" s="138"/>
      <c r="LEC86" s="138"/>
      <c r="LED86" s="138"/>
      <c r="LEE86" s="138"/>
      <c r="LEF86" s="138"/>
      <c r="LEG86" s="138"/>
      <c r="LEH86" s="138"/>
      <c r="LEI86" s="138"/>
      <c r="LEJ86" s="138"/>
      <c r="LEK86" s="138"/>
      <c r="LEL86" s="138"/>
      <c r="LEM86" s="138"/>
      <c r="LEN86" s="138"/>
      <c r="LEO86" s="138"/>
      <c r="LEP86" s="138"/>
      <c r="LEQ86" s="138"/>
      <c r="LER86" s="138"/>
      <c r="LES86" s="138"/>
      <c r="LET86" s="138"/>
      <c r="LEU86" s="138"/>
      <c r="LEV86" s="138"/>
      <c r="LEW86" s="138"/>
      <c r="LEX86" s="138"/>
      <c r="LEY86" s="138"/>
      <c r="LEZ86" s="138"/>
      <c r="LFA86" s="138"/>
      <c r="LFB86" s="138"/>
      <c r="LFC86" s="138"/>
      <c r="LFD86" s="138"/>
      <c r="LFE86" s="138"/>
      <c r="LFF86" s="138"/>
      <c r="LFG86" s="138"/>
      <c r="LFH86" s="138"/>
      <c r="LFI86" s="138"/>
      <c r="LFJ86" s="138"/>
      <c r="LFK86" s="138"/>
      <c r="LFL86" s="138"/>
      <c r="LFM86" s="138"/>
      <c r="LFN86" s="138"/>
      <c r="LFO86" s="138"/>
      <c r="LFP86" s="138"/>
      <c r="LFQ86" s="138"/>
      <c r="LFR86" s="138"/>
      <c r="LFS86" s="138"/>
      <c r="LFT86" s="138"/>
      <c r="LFU86" s="138"/>
      <c r="LFV86" s="138"/>
      <c r="LFW86" s="138"/>
      <c r="LFX86" s="138"/>
      <c r="LFY86" s="138"/>
      <c r="LFZ86" s="138"/>
      <c r="LGA86" s="138"/>
      <c r="LGB86" s="138"/>
      <c r="LGC86" s="138"/>
      <c r="LGD86" s="138"/>
      <c r="LGE86" s="138"/>
      <c r="LGF86" s="138"/>
      <c r="LGG86" s="138"/>
      <c r="LGH86" s="138"/>
      <c r="LGI86" s="138"/>
      <c r="LGJ86" s="138"/>
      <c r="LGK86" s="138"/>
      <c r="LGL86" s="138"/>
      <c r="LGM86" s="138"/>
      <c r="LGN86" s="138"/>
      <c r="LGO86" s="138"/>
      <c r="LGP86" s="138"/>
      <c r="LGQ86" s="138"/>
      <c r="LGR86" s="138"/>
      <c r="LGS86" s="138"/>
      <c r="LGT86" s="138"/>
      <c r="LGU86" s="138"/>
      <c r="LGV86" s="138"/>
      <c r="LGW86" s="138"/>
      <c r="LGX86" s="138"/>
      <c r="LGY86" s="138"/>
      <c r="LGZ86" s="138"/>
      <c r="LHA86" s="138"/>
      <c r="LHB86" s="138"/>
      <c r="LHC86" s="138"/>
      <c r="LHD86" s="138"/>
      <c r="LHE86" s="138"/>
      <c r="LHF86" s="138"/>
      <c r="LHG86" s="138"/>
      <c r="LHH86" s="138"/>
      <c r="LHI86" s="138"/>
      <c r="LHJ86" s="138"/>
      <c r="LHK86" s="138"/>
      <c r="LHL86" s="138"/>
      <c r="LHM86" s="138"/>
      <c r="LHN86" s="138"/>
      <c r="LHO86" s="138"/>
      <c r="LHP86" s="138"/>
      <c r="LHQ86" s="138"/>
      <c r="LHR86" s="138"/>
      <c r="LHS86" s="138"/>
      <c r="LHT86" s="138"/>
      <c r="LHU86" s="138"/>
      <c r="LHV86" s="138"/>
      <c r="LHW86" s="138"/>
      <c r="LHX86" s="138"/>
      <c r="LHY86" s="138"/>
      <c r="LHZ86" s="138"/>
      <c r="LIA86" s="138"/>
      <c r="LIB86" s="138"/>
      <c r="LIC86" s="138"/>
      <c r="LID86" s="138"/>
      <c r="LIE86" s="138"/>
      <c r="LIF86" s="138"/>
      <c r="LIG86" s="138"/>
      <c r="LIH86" s="138"/>
      <c r="LII86" s="138"/>
      <c r="LIJ86" s="138"/>
      <c r="LIK86" s="138"/>
      <c r="LIL86" s="138"/>
      <c r="LIM86" s="138"/>
      <c r="LIN86" s="138"/>
      <c r="LIO86" s="138"/>
      <c r="LIP86" s="138"/>
      <c r="LIQ86" s="138"/>
      <c r="LIR86" s="138"/>
      <c r="LIS86" s="138"/>
      <c r="LIT86" s="138"/>
      <c r="LIU86" s="138"/>
      <c r="LIV86" s="138"/>
      <c r="LIW86" s="138"/>
      <c r="LIX86" s="138"/>
      <c r="LIY86" s="138"/>
      <c r="LIZ86" s="138"/>
      <c r="LJA86" s="138"/>
      <c r="LJB86" s="138"/>
      <c r="LJC86" s="138"/>
      <c r="LJD86" s="138"/>
      <c r="LJE86" s="138"/>
      <c r="LJF86" s="138"/>
      <c r="LJG86" s="138"/>
      <c r="LJH86" s="138"/>
      <c r="LJI86" s="138"/>
      <c r="LJJ86" s="138"/>
      <c r="LJK86" s="138"/>
      <c r="LJL86" s="138"/>
      <c r="LJM86" s="138"/>
      <c r="LJN86" s="138"/>
      <c r="LJO86" s="138"/>
      <c r="LJP86" s="138"/>
      <c r="LJQ86" s="138"/>
      <c r="LJR86" s="138"/>
      <c r="LJS86" s="138"/>
      <c r="LJT86" s="138"/>
      <c r="LJU86" s="138"/>
      <c r="LJV86" s="138"/>
      <c r="LJW86" s="138"/>
      <c r="LJX86" s="138"/>
      <c r="LJY86" s="138"/>
      <c r="LJZ86" s="138"/>
      <c r="LKA86" s="138"/>
      <c r="LKB86" s="138"/>
      <c r="LKC86" s="138"/>
      <c r="LKD86" s="138"/>
      <c r="LKE86" s="138"/>
      <c r="LKF86" s="138"/>
      <c r="LKG86" s="138"/>
      <c r="LKH86" s="138"/>
      <c r="LKI86" s="138"/>
      <c r="LKJ86" s="138"/>
      <c r="LKK86" s="138"/>
      <c r="LKL86" s="138"/>
      <c r="LKM86" s="138"/>
      <c r="LKN86" s="138"/>
      <c r="LKO86" s="138"/>
      <c r="LKP86" s="138"/>
      <c r="LKQ86" s="138"/>
      <c r="LKR86" s="138"/>
      <c r="LKS86" s="138"/>
      <c r="LKT86" s="138"/>
      <c r="LKU86" s="138"/>
      <c r="LKV86" s="138"/>
      <c r="LKW86" s="138"/>
      <c r="LKX86" s="138"/>
      <c r="LKY86" s="138"/>
      <c r="LKZ86" s="138"/>
      <c r="LLA86" s="138"/>
      <c r="LLB86" s="138"/>
      <c r="LLC86" s="138"/>
      <c r="LLD86" s="138"/>
      <c r="LLE86" s="138"/>
      <c r="LLF86" s="138"/>
      <c r="LLG86" s="138"/>
      <c r="LLH86" s="138"/>
      <c r="LLI86" s="138"/>
      <c r="LLJ86" s="138"/>
      <c r="LLK86" s="138"/>
      <c r="LLL86" s="138"/>
      <c r="LLM86" s="138"/>
      <c r="LLN86" s="138"/>
      <c r="LLO86" s="138"/>
      <c r="LLP86" s="138"/>
      <c r="LLQ86" s="138"/>
      <c r="LLR86" s="138"/>
      <c r="LLS86" s="138"/>
      <c r="LLT86" s="138"/>
      <c r="LLU86" s="138"/>
      <c r="LLV86" s="138"/>
      <c r="LLW86" s="138"/>
      <c r="LLX86" s="138"/>
      <c r="LLY86" s="138"/>
      <c r="LLZ86" s="138"/>
      <c r="LMA86" s="138"/>
      <c r="LMB86" s="138"/>
      <c r="LMC86" s="138"/>
      <c r="LMD86" s="138"/>
      <c r="LME86" s="138"/>
      <c r="LMF86" s="138"/>
      <c r="LMG86" s="138"/>
      <c r="LMH86" s="138"/>
      <c r="LMI86" s="138"/>
      <c r="LMJ86" s="138"/>
      <c r="LMK86" s="138"/>
      <c r="LML86" s="138"/>
      <c r="LMM86" s="138"/>
      <c r="LMN86" s="138"/>
      <c r="LMO86" s="138"/>
      <c r="LMP86" s="138"/>
      <c r="LMQ86" s="138"/>
      <c r="LMR86" s="138"/>
      <c r="LMS86" s="138"/>
      <c r="LMT86" s="138"/>
      <c r="LMU86" s="138"/>
      <c r="LMV86" s="138"/>
      <c r="LMW86" s="138"/>
      <c r="LMX86" s="138"/>
      <c r="LMY86" s="138"/>
      <c r="LMZ86" s="138"/>
      <c r="LNA86" s="138"/>
      <c r="LNB86" s="138"/>
      <c r="LNC86" s="138"/>
      <c r="LND86" s="138"/>
      <c r="LNE86" s="138"/>
      <c r="LNF86" s="138"/>
      <c r="LNG86" s="138"/>
      <c r="LNH86" s="138"/>
      <c r="LNI86" s="138"/>
      <c r="LNJ86" s="138"/>
      <c r="LNK86" s="138"/>
      <c r="LNL86" s="138"/>
      <c r="LNM86" s="138"/>
      <c r="LNN86" s="138"/>
      <c r="LNO86" s="138"/>
      <c r="LNP86" s="138"/>
      <c r="LNQ86" s="138"/>
      <c r="LNR86" s="138"/>
      <c r="LNS86" s="138"/>
      <c r="LNT86" s="138"/>
      <c r="LNU86" s="138"/>
      <c r="LNV86" s="138"/>
      <c r="LNW86" s="138"/>
      <c r="LNX86" s="138"/>
      <c r="LNY86" s="138"/>
      <c r="LNZ86" s="138"/>
      <c r="LOA86" s="138"/>
      <c r="LOB86" s="138"/>
      <c r="LOC86" s="138"/>
      <c r="LOD86" s="138"/>
      <c r="LOE86" s="138"/>
      <c r="LOF86" s="138"/>
      <c r="LOG86" s="138"/>
      <c r="LOH86" s="138"/>
      <c r="LOI86" s="138"/>
      <c r="LOJ86" s="138"/>
      <c r="LOK86" s="138"/>
      <c r="LOL86" s="138"/>
      <c r="LOM86" s="138"/>
      <c r="LON86" s="138"/>
      <c r="LOO86" s="138"/>
      <c r="LOP86" s="138"/>
      <c r="LOQ86" s="138"/>
      <c r="LOR86" s="138"/>
      <c r="LOS86" s="138"/>
      <c r="LOT86" s="138"/>
      <c r="LOU86" s="138"/>
      <c r="LOV86" s="138"/>
      <c r="LOW86" s="138"/>
      <c r="LOX86" s="138"/>
      <c r="LOY86" s="138"/>
      <c r="LOZ86" s="138"/>
      <c r="LPA86" s="138"/>
      <c r="LPB86" s="138"/>
      <c r="LPC86" s="138"/>
      <c r="LPD86" s="138"/>
      <c r="LPE86" s="138"/>
      <c r="LPF86" s="138"/>
      <c r="LPG86" s="138"/>
      <c r="LPH86" s="138"/>
      <c r="LPI86" s="138"/>
      <c r="LPJ86" s="138"/>
      <c r="LPK86" s="138"/>
      <c r="LPL86" s="138"/>
      <c r="LPM86" s="138"/>
      <c r="LPN86" s="138"/>
      <c r="LPO86" s="138"/>
      <c r="LPP86" s="138"/>
      <c r="LPQ86" s="138"/>
      <c r="LPR86" s="138"/>
      <c r="LPS86" s="138"/>
      <c r="LPT86" s="138"/>
      <c r="LPU86" s="138"/>
      <c r="LPV86" s="138"/>
      <c r="LPW86" s="138"/>
      <c r="LPX86" s="138"/>
      <c r="LPY86" s="138"/>
      <c r="LPZ86" s="138"/>
      <c r="LQA86" s="138"/>
      <c r="LQB86" s="138"/>
      <c r="LQC86" s="138"/>
      <c r="LQD86" s="138"/>
      <c r="LQE86" s="138"/>
      <c r="LQF86" s="138"/>
      <c r="LQG86" s="138"/>
      <c r="LQH86" s="138"/>
      <c r="LQI86" s="138"/>
      <c r="LQJ86" s="138"/>
      <c r="LQK86" s="138"/>
      <c r="LQL86" s="138"/>
      <c r="LQM86" s="138"/>
      <c r="LQN86" s="138"/>
      <c r="LQO86" s="138"/>
      <c r="LQP86" s="138"/>
      <c r="LQQ86" s="138"/>
      <c r="LQR86" s="138"/>
      <c r="LQS86" s="138"/>
      <c r="LQT86" s="138"/>
      <c r="LQU86" s="138"/>
      <c r="LQV86" s="138"/>
      <c r="LQW86" s="138"/>
      <c r="LQX86" s="138"/>
      <c r="LQY86" s="138"/>
      <c r="LQZ86" s="138"/>
      <c r="LRA86" s="138"/>
      <c r="LRB86" s="138"/>
      <c r="LRC86" s="138"/>
      <c r="LRD86" s="138"/>
      <c r="LRE86" s="138"/>
      <c r="LRF86" s="138"/>
      <c r="LRG86" s="138"/>
      <c r="LRH86" s="138"/>
      <c r="LRI86" s="138"/>
      <c r="LRJ86" s="138"/>
      <c r="LRK86" s="138"/>
      <c r="LRL86" s="138"/>
      <c r="LRM86" s="138"/>
      <c r="LRN86" s="138"/>
      <c r="LRO86" s="138"/>
      <c r="LRP86" s="138"/>
      <c r="LRQ86" s="138"/>
      <c r="LRR86" s="138"/>
      <c r="LRS86" s="138"/>
      <c r="LRT86" s="138"/>
      <c r="LRU86" s="138"/>
      <c r="LRV86" s="138"/>
      <c r="LRW86" s="138"/>
      <c r="LRX86" s="138"/>
      <c r="LRY86" s="138"/>
      <c r="LRZ86" s="138"/>
      <c r="LSA86" s="138"/>
      <c r="LSB86" s="138"/>
      <c r="LSC86" s="138"/>
      <c r="LSD86" s="138"/>
      <c r="LSE86" s="138"/>
      <c r="LSF86" s="138"/>
      <c r="LSG86" s="138"/>
      <c r="LSH86" s="138"/>
      <c r="LSI86" s="138"/>
      <c r="LSJ86" s="138"/>
      <c r="LSK86" s="138"/>
      <c r="LSL86" s="138"/>
      <c r="LSM86" s="138"/>
      <c r="LSN86" s="138"/>
      <c r="LSO86" s="138"/>
      <c r="LSP86" s="138"/>
      <c r="LSQ86" s="138"/>
      <c r="LSR86" s="138"/>
      <c r="LSS86" s="138"/>
      <c r="LST86" s="138"/>
      <c r="LSU86" s="138"/>
      <c r="LSV86" s="138"/>
      <c r="LSW86" s="138"/>
      <c r="LSX86" s="138"/>
      <c r="LSY86" s="138"/>
      <c r="LSZ86" s="138"/>
      <c r="LTA86" s="138"/>
      <c r="LTB86" s="138"/>
      <c r="LTC86" s="138"/>
      <c r="LTD86" s="138"/>
      <c r="LTE86" s="138"/>
      <c r="LTF86" s="138"/>
      <c r="LTG86" s="138"/>
      <c r="LTH86" s="138"/>
      <c r="LTI86" s="138"/>
      <c r="LTJ86" s="138"/>
      <c r="LTK86" s="138"/>
      <c r="LTL86" s="138"/>
      <c r="LTM86" s="138"/>
      <c r="LTN86" s="138"/>
      <c r="LTO86" s="138"/>
      <c r="LTP86" s="138"/>
      <c r="LTQ86" s="138"/>
      <c r="LTR86" s="138"/>
      <c r="LTS86" s="138"/>
      <c r="LTT86" s="138"/>
      <c r="LTU86" s="138"/>
      <c r="LTV86" s="138"/>
      <c r="LTW86" s="138"/>
      <c r="LTX86" s="138"/>
      <c r="LTY86" s="138"/>
      <c r="LTZ86" s="138"/>
      <c r="LUA86" s="138"/>
      <c r="LUB86" s="138"/>
      <c r="LUC86" s="138"/>
      <c r="LUD86" s="138"/>
      <c r="LUE86" s="138"/>
      <c r="LUF86" s="138"/>
      <c r="LUG86" s="138"/>
      <c r="LUH86" s="138"/>
      <c r="LUI86" s="138"/>
      <c r="LUJ86" s="138"/>
      <c r="LUK86" s="138"/>
      <c r="LUL86" s="138"/>
      <c r="LUM86" s="138"/>
      <c r="LUN86" s="138"/>
      <c r="LUO86" s="138"/>
      <c r="LUP86" s="138"/>
      <c r="LUQ86" s="138"/>
      <c r="LUR86" s="138"/>
      <c r="LUS86" s="138"/>
      <c r="LUT86" s="138"/>
      <c r="LUU86" s="138"/>
      <c r="LUV86" s="138"/>
      <c r="LUW86" s="138"/>
      <c r="LUX86" s="138"/>
      <c r="LUY86" s="138"/>
      <c r="LUZ86" s="138"/>
      <c r="LVA86" s="138"/>
      <c r="LVB86" s="138"/>
      <c r="LVC86" s="138"/>
      <c r="LVD86" s="138"/>
      <c r="LVE86" s="138"/>
      <c r="LVF86" s="138"/>
      <c r="LVG86" s="138"/>
      <c r="LVH86" s="138"/>
      <c r="LVI86" s="138"/>
      <c r="LVJ86" s="138"/>
      <c r="LVK86" s="138"/>
      <c r="LVL86" s="138"/>
      <c r="LVM86" s="138"/>
      <c r="LVN86" s="138"/>
      <c r="LVO86" s="138"/>
      <c r="LVP86" s="138"/>
      <c r="LVQ86" s="138"/>
      <c r="LVR86" s="138"/>
      <c r="LVS86" s="138"/>
      <c r="LVT86" s="138"/>
      <c r="LVU86" s="138"/>
      <c r="LVV86" s="138"/>
      <c r="LVW86" s="138"/>
      <c r="LVX86" s="138"/>
      <c r="LVY86" s="138"/>
      <c r="LVZ86" s="138"/>
      <c r="LWA86" s="138"/>
      <c r="LWB86" s="138"/>
      <c r="LWC86" s="138"/>
      <c r="LWD86" s="138"/>
      <c r="LWE86" s="138"/>
      <c r="LWF86" s="138"/>
      <c r="LWG86" s="138"/>
      <c r="LWH86" s="138"/>
      <c r="LWI86" s="138"/>
      <c r="LWJ86" s="138"/>
      <c r="LWK86" s="138"/>
      <c r="LWL86" s="138"/>
      <c r="LWM86" s="138"/>
      <c r="LWN86" s="138"/>
      <c r="LWO86" s="138"/>
      <c r="LWP86" s="138"/>
      <c r="LWQ86" s="138"/>
      <c r="LWR86" s="138"/>
      <c r="LWS86" s="138"/>
      <c r="LWT86" s="138"/>
      <c r="LWU86" s="138"/>
      <c r="LWV86" s="138"/>
      <c r="LWW86" s="138"/>
      <c r="LWX86" s="138"/>
      <c r="LWY86" s="138"/>
      <c r="LWZ86" s="138"/>
      <c r="LXA86" s="138"/>
      <c r="LXB86" s="138"/>
      <c r="LXC86" s="138"/>
      <c r="LXD86" s="138"/>
      <c r="LXE86" s="138"/>
      <c r="LXF86" s="138"/>
      <c r="LXG86" s="138"/>
      <c r="LXH86" s="138"/>
      <c r="LXI86" s="138"/>
      <c r="LXJ86" s="138"/>
      <c r="LXK86" s="138"/>
      <c r="LXL86" s="138"/>
      <c r="LXM86" s="138"/>
      <c r="LXN86" s="138"/>
      <c r="LXO86" s="138"/>
      <c r="LXP86" s="138"/>
      <c r="LXQ86" s="138"/>
      <c r="LXR86" s="138"/>
      <c r="LXS86" s="138"/>
      <c r="LXT86" s="138"/>
      <c r="LXU86" s="138"/>
      <c r="LXV86" s="138"/>
      <c r="LXW86" s="138"/>
      <c r="LXX86" s="138"/>
      <c r="LXY86" s="138"/>
      <c r="LXZ86" s="138"/>
      <c r="LYA86" s="138"/>
      <c r="LYB86" s="138"/>
      <c r="LYC86" s="138"/>
      <c r="LYD86" s="138"/>
      <c r="LYE86" s="138"/>
      <c r="LYF86" s="138"/>
      <c r="LYG86" s="138"/>
      <c r="LYH86" s="138"/>
      <c r="LYI86" s="138"/>
      <c r="LYJ86" s="138"/>
      <c r="LYK86" s="138"/>
      <c r="LYL86" s="138"/>
      <c r="LYM86" s="138"/>
      <c r="LYN86" s="138"/>
      <c r="LYO86" s="138"/>
      <c r="LYP86" s="138"/>
      <c r="LYQ86" s="138"/>
      <c r="LYR86" s="138"/>
      <c r="LYS86" s="138"/>
      <c r="LYT86" s="138"/>
      <c r="LYU86" s="138"/>
      <c r="LYV86" s="138"/>
      <c r="LYW86" s="138"/>
      <c r="LYX86" s="138"/>
      <c r="LYY86" s="138"/>
      <c r="LYZ86" s="138"/>
      <c r="LZA86" s="138"/>
      <c r="LZB86" s="138"/>
      <c r="LZC86" s="138"/>
      <c r="LZD86" s="138"/>
      <c r="LZE86" s="138"/>
      <c r="LZF86" s="138"/>
      <c r="LZG86" s="138"/>
      <c r="LZH86" s="138"/>
      <c r="LZI86" s="138"/>
      <c r="LZJ86" s="138"/>
      <c r="LZK86" s="138"/>
      <c r="LZL86" s="138"/>
      <c r="LZM86" s="138"/>
      <c r="LZN86" s="138"/>
      <c r="LZO86" s="138"/>
      <c r="LZP86" s="138"/>
      <c r="LZQ86" s="138"/>
      <c r="LZR86" s="138"/>
      <c r="LZS86" s="138"/>
      <c r="LZT86" s="138"/>
      <c r="LZU86" s="138"/>
      <c r="LZV86" s="138"/>
      <c r="LZW86" s="138"/>
      <c r="LZX86" s="138"/>
      <c r="LZY86" s="138"/>
      <c r="LZZ86" s="138"/>
      <c r="MAA86" s="138"/>
      <c r="MAB86" s="138"/>
      <c r="MAC86" s="138"/>
      <c r="MAD86" s="138"/>
      <c r="MAE86" s="138"/>
      <c r="MAF86" s="138"/>
      <c r="MAG86" s="138"/>
      <c r="MAH86" s="138"/>
      <c r="MAI86" s="138"/>
      <c r="MAJ86" s="138"/>
      <c r="MAK86" s="138"/>
      <c r="MAL86" s="138"/>
      <c r="MAM86" s="138"/>
      <c r="MAN86" s="138"/>
      <c r="MAO86" s="138"/>
      <c r="MAP86" s="138"/>
      <c r="MAQ86" s="138"/>
      <c r="MAR86" s="138"/>
      <c r="MAS86" s="138"/>
      <c r="MAT86" s="138"/>
      <c r="MAU86" s="138"/>
      <c r="MAV86" s="138"/>
      <c r="MAW86" s="138"/>
      <c r="MAX86" s="138"/>
      <c r="MAY86" s="138"/>
      <c r="MAZ86" s="138"/>
      <c r="MBA86" s="138"/>
      <c r="MBB86" s="138"/>
      <c r="MBC86" s="138"/>
      <c r="MBD86" s="138"/>
      <c r="MBE86" s="138"/>
      <c r="MBF86" s="138"/>
      <c r="MBG86" s="138"/>
      <c r="MBH86" s="138"/>
      <c r="MBI86" s="138"/>
      <c r="MBJ86" s="138"/>
      <c r="MBK86" s="138"/>
      <c r="MBL86" s="138"/>
      <c r="MBM86" s="138"/>
      <c r="MBN86" s="138"/>
      <c r="MBO86" s="138"/>
      <c r="MBP86" s="138"/>
      <c r="MBQ86" s="138"/>
      <c r="MBR86" s="138"/>
      <c r="MBS86" s="138"/>
      <c r="MBT86" s="138"/>
      <c r="MBU86" s="138"/>
      <c r="MBV86" s="138"/>
      <c r="MBW86" s="138"/>
      <c r="MBX86" s="138"/>
      <c r="MBY86" s="138"/>
      <c r="MBZ86" s="138"/>
      <c r="MCA86" s="138"/>
      <c r="MCB86" s="138"/>
      <c r="MCC86" s="138"/>
      <c r="MCD86" s="138"/>
      <c r="MCE86" s="138"/>
      <c r="MCF86" s="138"/>
      <c r="MCG86" s="138"/>
      <c r="MCH86" s="138"/>
      <c r="MCI86" s="138"/>
      <c r="MCJ86" s="138"/>
      <c r="MCK86" s="138"/>
      <c r="MCL86" s="138"/>
      <c r="MCM86" s="138"/>
      <c r="MCN86" s="138"/>
      <c r="MCO86" s="138"/>
      <c r="MCP86" s="138"/>
      <c r="MCQ86" s="138"/>
      <c r="MCR86" s="138"/>
      <c r="MCS86" s="138"/>
      <c r="MCT86" s="138"/>
      <c r="MCU86" s="138"/>
      <c r="MCV86" s="138"/>
      <c r="MCW86" s="138"/>
      <c r="MCX86" s="138"/>
      <c r="MCY86" s="138"/>
      <c r="MCZ86" s="138"/>
      <c r="MDA86" s="138"/>
      <c r="MDB86" s="138"/>
      <c r="MDC86" s="138"/>
      <c r="MDD86" s="138"/>
      <c r="MDE86" s="138"/>
      <c r="MDF86" s="138"/>
      <c r="MDG86" s="138"/>
      <c r="MDH86" s="138"/>
      <c r="MDI86" s="138"/>
      <c r="MDJ86" s="138"/>
      <c r="MDK86" s="138"/>
      <c r="MDL86" s="138"/>
      <c r="MDM86" s="138"/>
      <c r="MDN86" s="138"/>
      <c r="MDO86" s="138"/>
      <c r="MDP86" s="138"/>
      <c r="MDQ86" s="138"/>
      <c r="MDR86" s="138"/>
      <c r="MDS86" s="138"/>
      <c r="MDT86" s="138"/>
      <c r="MDU86" s="138"/>
      <c r="MDV86" s="138"/>
      <c r="MDW86" s="138"/>
      <c r="MDX86" s="138"/>
      <c r="MDY86" s="138"/>
      <c r="MDZ86" s="138"/>
      <c r="MEA86" s="138"/>
      <c r="MEB86" s="138"/>
      <c r="MEC86" s="138"/>
      <c r="MED86" s="138"/>
      <c r="MEE86" s="138"/>
      <c r="MEF86" s="138"/>
      <c r="MEG86" s="138"/>
      <c r="MEH86" s="138"/>
      <c r="MEI86" s="138"/>
      <c r="MEJ86" s="138"/>
      <c r="MEK86" s="138"/>
      <c r="MEL86" s="138"/>
      <c r="MEM86" s="138"/>
      <c r="MEN86" s="138"/>
      <c r="MEO86" s="138"/>
      <c r="MEP86" s="138"/>
      <c r="MEQ86" s="138"/>
      <c r="MER86" s="138"/>
      <c r="MES86" s="138"/>
      <c r="MET86" s="138"/>
      <c r="MEU86" s="138"/>
      <c r="MEV86" s="138"/>
      <c r="MEW86" s="138"/>
      <c r="MEX86" s="138"/>
      <c r="MEY86" s="138"/>
      <c r="MEZ86" s="138"/>
      <c r="MFA86" s="138"/>
      <c r="MFB86" s="138"/>
      <c r="MFC86" s="138"/>
      <c r="MFD86" s="138"/>
      <c r="MFE86" s="138"/>
      <c r="MFF86" s="138"/>
      <c r="MFG86" s="138"/>
      <c r="MFH86" s="138"/>
      <c r="MFI86" s="138"/>
      <c r="MFJ86" s="138"/>
      <c r="MFK86" s="138"/>
      <c r="MFL86" s="138"/>
      <c r="MFM86" s="138"/>
      <c r="MFN86" s="138"/>
      <c r="MFO86" s="138"/>
      <c r="MFP86" s="138"/>
      <c r="MFQ86" s="138"/>
      <c r="MFR86" s="138"/>
      <c r="MFS86" s="138"/>
      <c r="MFT86" s="138"/>
      <c r="MFU86" s="138"/>
      <c r="MFV86" s="138"/>
      <c r="MFW86" s="138"/>
      <c r="MFX86" s="138"/>
      <c r="MFY86" s="138"/>
      <c r="MFZ86" s="138"/>
      <c r="MGA86" s="138"/>
      <c r="MGB86" s="138"/>
      <c r="MGC86" s="138"/>
      <c r="MGD86" s="138"/>
      <c r="MGE86" s="138"/>
      <c r="MGF86" s="138"/>
      <c r="MGG86" s="138"/>
      <c r="MGH86" s="138"/>
      <c r="MGI86" s="138"/>
      <c r="MGJ86" s="138"/>
      <c r="MGK86" s="138"/>
      <c r="MGL86" s="138"/>
      <c r="MGM86" s="138"/>
      <c r="MGN86" s="138"/>
      <c r="MGO86" s="138"/>
      <c r="MGP86" s="138"/>
      <c r="MGQ86" s="138"/>
      <c r="MGR86" s="138"/>
      <c r="MGS86" s="138"/>
      <c r="MGT86" s="138"/>
      <c r="MGU86" s="138"/>
      <c r="MGV86" s="138"/>
      <c r="MGW86" s="138"/>
      <c r="MGX86" s="138"/>
      <c r="MGY86" s="138"/>
      <c r="MGZ86" s="138"/>
      <c r="MHA86" s="138"/>
      <c r="MHB86" s="138"/>
      <c r="MHC86" s="138"/>
      <c r="MHD86" s="138"/>
      <c r="MHE86" s="138"/>
      <c r="MHF86" s="138"/>
      <c r="MHG86" s="138"/>
      <c r="MHH86" s="138"/>
      <c r="MHI86" s="138"/>
      <c r="MHJ86" s="138"/>
      <c r="MHK86" s="138"/>
      <c r="MHL86" s="138"/>
      <c r="MHM86" s="138"/>
      <c r="MHN86" s="138"/>
      <c r="MHO86" s="138"/>
      <c r="MHP86" s="138"/>
      <c r="MHQ86" s="138"/>
      <c r="MHR86" s="138"/>
      <c r="MHS86" s="138"/>
      <c r="MHT86" s="138"/>
      <c r="MHU86" s="138"/>
      <c r="MHV86" s="138"/>
      <c r="MHW86" s="138"/>
      <c r="MHX86" s="138"/>
      <c r="MHY86" s="138"/>
      <c r="MHZ86" s="138"/>
      <c r="MIA86" s="138"/>
      <c r="MIB86" s="138"/>
      <c r="MIC86" s="138"/>
      <c r="MID86" s="138"/>
      <c r="MIE86" s="138"/>
      <c r="MIF86" s="138"/>
      <c r="MIG86" s="138"/>
      <c r="MIH86" s="138"/>
      <c r="MII86" s="138"/>
      <c r="MIJ86" s="138"/>
      <c r="MIK86" s="138"/>
      <c r="MIL86" s="138"/>
      <c r="MIM86" s="138"/>
      <c r="MIN86" s="138"/>
      <c r="MIO86" s="138"/>
      <c r="MIP86" s="138"/>
      <c r="MIQ86" s="138"/>
      <c r="MIR86" s="138"/>
      <c r="MIS86" s="138"/>
      <c r="MIT86" s="138"/>
      <c r="MIU86" s="138"/>
      <c r="MIV86" s="138"/>
      <c r="MIW86" s="138"/>
      <c r="MIX86" s="138"/>
      <c r="MIY86" s="138"/>
      <c r="MIZ86" s="138"/>
      <c r="MJA86" s="138"/>
      <c r="MJB86" s="138"/>
      <c r="MJC86" s="138"/>
      <c r="MJD86" s="138"/>
      <c r="MJE86" s="138"/>
      <c r="MJF86" s="138"/>
      <c r="MJG86" s="138"/>
      <c r="MJH86" s="138"/>
      <c r="MJI86" s="138"/>
      <c r="MJJ86" s="138"/>
      <c r="MJK86" s="138"/>
      <c r="MJL86" s="138"/>
      <c r="MJM86" s="138"/>
      <c r="MJN86" s="138"/>
      <c r="MJO86" s="138"/>
      <c r="MJP86" s="138"/>
      <c r="MJQ86" s="138"/>
      <c r="MJR86" s="138"/>
      <c r="MJS86" s="138"/>
      <c r="MJT86" s="138"/>
      <c r="MJU86" s="138"/>
      <c r="MJV86" s="138"/>
      <c r="MJW86" s="138"/>
      <c r="MJX86" s="138"/>
      <c r="MJY86" s="138"/>
      <c r="MJZ86" s="138"/>
      <c r="MKA86" s="138"/>
      <c r="MKB86" s="138"/>
      <c r="MKC86" s="138"/>
      <c r="MKD86" s="138"/>
      <c r="MKE86" s="138"/>
      <c r="MKF86" s="138"/>
      <c r="MKG86" s="138"/>
      <c r="MKH86" s="138"/>
      <c r="MKI86" s="138"/>
      <c r="MKJ86" s="138"/>
      <c r="MKK86" s="138"/>
      <c r="MKL86" s="138"/>
      <c r="MKM86" s="138"/>
      <c r="MKN86" s="138"/>
      <c r="MKO86" s="138"/>
      <c r="MKP86" s="138"/>
      <c r="MKQ86" s="138"/>
      <c r="MKR86" s="138"/>
      <c r="MKS86" s="138"/>
      <c r="MKT86" s="138"/>
      <c r="MKU86" s="138"/>
      <c r="MKV86" s="138"/>
      <c r="MKW86" s="138"/>
      <c r="MKX86" s="138"/>
      <c r="MKY86" s="138"/>
      <c r="MKZ86" s="138"/>
      <c r="MLA86" s="138"/>
      <c r="MLB86" s="138"/>
      <c r="MLC86" s="138"/>
      <c r="MLD86" s="138"/>
      <c r="MLE86" s="138"/>
      <c r="MLF86" s="138"/>
      <c r="MLG86" s="138"/>
      <c r="MLH86" s="138"/>
      <c r="MLI86" s="138"/>
      <c r="MLJ86" s="138"/>
      <c r="MLK86" s="138"/>
      <c r="MLL86" s="138"/>
      <c r="MLM86" s="138"/>
      <c r="MLN86" s="138"/>
      <c r="MLO86" s="138"/>
      <c r="MLP86" s="138"/>
      <c r="MLQ86" s="138"/>
      <c r="MLR86" s="138"/>
      <c r="MLS86" s="138"/>
      <c r="MLT86" s="138"/>
      <c r="MLU86" s="138"/>
      <c r="MLV86" s="138"/>
      <c r="MLW86" s="138"/>
      <c r="MLX86" s="138"/>
      <c r="MLY86" s="138"/>
      <c r="MLZ86" s="138"/>
      <c r="MMA86" s="138"/>
      <c r="MMB86" s="138"/>
      <c r="MMC86" s="138"/>
      <c r="MMD86" s="138"/>
      <c r="MME86" s="138"/>
      <c r="MMF86" s="138"/>
      <c r="MMG86" s="138"/>
      <c r="MMH86" s="138"/>
      <c r="MMI86" s="138"/>
      <c r="MMJ86" s="138"/>
      <c r="MMK86" s="138"/>
      <c r="MML86" s="138"/>
      <c r="MMM86" s="138"/>
      <c r="MMN86" s="138"/>
      <c r="MMO86" s="138"/>
      <c r="MMP86" s="138"/>
      <c r="MMQ86" s="138"/>
      <c r="MMR86" s="138"/>
      <c r="MMS86" s="138"/>
      <c r="MMT86" s="138"/>
      <c r="MMU86" s="138"/>
      <c r="MMV86" s="138"/>
      <c r="MMW86" s="138"/>
      <c r="MMX86" s="138"/>
      <c r="MMY86" s="138"/>
      <c r="MMZ86" s="138"/>
      <c r="MNA86" s="138"/>
      <c r="MNB86" s="138"/>
      <c r="MNC86" s="138"/>
      <c r="MND86" s="138"/>
      <c r="MNE86" s="138"/>
      <c r="MNF86" s="138"/>
      <c r="MNG86" s="138"/>
      <c r="MNH86" s="138"/>
      <c r="MNI86" s="138"/>
      <c r="MNJ86" s="138"/>
      <c r="MNK86" s="138"/>
      <c r="MNL86" s="138"/>
      <c r="MNM86" s="138"/>
      <c r="MNN86" s="138"/>
      <c r="MNO86" s="138"/>
      <c r="MNP86" s="138"/>
      <c r="MNQ86" s="138"/>
      <c r="MNR86" s="138"/>
      <c r="MNS86" s="138"/>
      <c r="MNT86" s="138"/>
      <c r="MNU86" s="138"/>
      <c r="MNV86" s="138"/>
      <c r="MNW86" s="138"/>
      <c r="MNX86" s="138"/>
      <c r="MNY86" s="138"/>
      <c r="MNZ86" s="138"/>
      <c r="MOA86" s="138"/>
      <c r="MOB86" s="138"/>
      <c r="MOC86" s="138"/>
      <c r="MOD86" s="138"/>
      <c r="MOE86" s="138"/>
      <c r="MOF86" s="138"/>
      <c r="MOG86" s="138"/>
      <c r="MOH86" s="138"/>
      <c r="MOI86" s="138"/>
      <c r="MOJ86" s="138"/>
      <c r="MOK86" s="138"/>
      <c r="MOL86" s="138"/>
      <c r="MOM86" s="138"/>
      <c r="MON86" s="138"/>
      <c r="MOO86" s="138"/>
      <c r="MOP86" s="138"/>
      <c r="MOQ86" s="138"/>
      <c r="MOR86" s="138"/>
      <c r="MOS86" s="138"/>
      <c r="MOT86" s="138"/>
      <c r="MOU86" s="138"/>
      <c r="MOV86" s="138"/>
      <c r="MOW86" s="138"/>
      <c r="MOX86" s="138"/>
      <c r="MOY86" s="138"/>
      <c r="MOZ86" s="138"/>
      <c r="MPA86" s="138"/>
      <c r="MPB86" s="138"/>
      <c r="MPC86" s="138"/>
      <c r="MPD86" s="138"/>
      <c r="MPE86" s="138"/>
      <c r="MPF86" s="138"/>
      <c r="MPG86" s="138"/>
      <c r="MPH86" s="138"/>
      <c r="MPI86" s="138"/>
      <c r="MPJ86" s="138"/>
      <c r="MPK86" s="138"/>
      <c r="MPL86" s="138"/>
      <c r="MPM86" s="138"/>
      <c r="MPN86" s="138"/>
      <c r="MPO86" s="138"/>
      <c r="MPP86" s="138"/>
      <c r="MPQ86" s="138"/>
      <c r="MPR86" s="138"/>
      <c r="MPS86" s="138"/>
      <c r="MPT86" s="138"/>
      <c r="MPU86" s="138"/>
      <c r="MPV86" s="138"/>
      <c r="MPW86" s="138"/>
      <c r="MPX86" s="138"/>
      <c r="MPY86" s="138"/>
      <c r="MPZ86" s="138"/>
      <c r="MQA86" s="138"/>
      <c r="MQB86" s="138"/>
      <c r="MQC86" s="138"/>
      <c r="MQD86" s="138"/>
      <c r="MQE86" s="138"/>
      <c r="MQF86" s="138"/>
      <c r="MQG86" s="138"/>
      <c r="MQH86" s="138"/>
      <c r="MQI86" s="138"/>
      <c r="MQJ86" s="138"/>
      <c r="MQK86" s="138"/>
      <c r="MQL86" s="138"/>
      <c r="MQM86" s="138"/>
      <c r="MQN86" s="138"/>
      <c r="MQO86" s="138"/>
      <c r="MQP86" s="138"/>
      <c r="MQQ86" s="138"/>
      <c r="MQR86" s="138"/>
      <c r="MQS86" s="138"/>
      <c r="MQT86" s="138"/>
      <c r="MQU86" s="138"/>
      <c r="MQV86" s="138"/>
      <c r="MQW86" s="138"/>
      <c r="MQX86" s="138"/>
      <c r="MQY86" s="138"/>
      <c r="MQZ86" s="138"/>
      <c r="MRA86" s="138"/>
      <c r="MRB86" s="138"/>
      <c r="MRC86" s="138"/>
      <c r="MRD86" s="138"/>
      <c r="MRE86" s="138"/>
      <c r="MRF86" s="138"/>
      <c r="MRG86" s="138"/>
      <c r="MRH86" s="138"/>
      <c r="MRI86" s="138"/>
      <c r="MRJ86" s="138"/>
      <c r="MRK86" s="138"/>
      <c r="MRL86" s="138"/>
      <c r="MRM86" s="138"/>
      <c r="MRN86" s="138"/>
      <c r="MRO86" s="138"/>
      <c r="MRP86" s="138"/>
      <c r="MRQ86" s="138"/>
      <c r="MRR86" s="138"/>
      <c r="MRS86" s="138"/>
      <c r="MRT86" s="138"/>
      <c r="MRU86" s="138"/>
      <c r="MRV86" s="138"/>
      <c r="MRW86" s="138"/>
      <c r="MRX86" s="138"/>
      <c r="MRY86" s="138"/>
      <c r="MRZ86" s="138"/>
      <c r="MSA86" s="138"/>
      <c r="MSB86" s="138"/>
      <c r="MSC86" s="138"/>
      <c r="MSD86" s="138"/>
      <c r="MSE86" s="138"/>
      <c r="MSF86" s="138"/>
      <c r="MSG86" s="138"/>
      <c r="MSH86" s="138"/>
      <c r="MSI86" s="138"/>
      <c r="MSJ86" s="138"/>
      <c r="MSK86" s="138"/>
      <c r="MSL86" s="138"/>
      <c r="MSM86" s="138"/>
      <c r="MSN86" s="138"/>
      <c r="MSO86" s="138"/>
      <c r="MSP86" s="138"/>
      <c r="MSQ86" s="138"/>
      <c r="MSR86" s="138"/>
      <c r="MSS86" s="138"/>
      <c r="MST86" s="138"/>
      <c r="MSU86" s="138"/>
      <c r="MSV86" s="138"/>
      <c r="MSW86" s="138"/>
      <c r="MSX86" s="138"/>
      <c r="MSY86" s="138"/>
      <c r="MSZ86" s="138"/>
      <c r="MTA86" s="138"/>
      <c r="MTB86" s="138"/>
      <c r="MTC86" s="138"/>
      <c r="MTD86" s="138"/>
      <c r="MTE86" s="138"/>
      <c r="MTF86" s="138"/>
      <c r="MTG86" s="138"/>
      <c r="MTH86" s="138"/>
      <c r="MTI86" s="138"/>
      <c r="MTJ86" s="138"/>
      <c r="MTK86" s="138"/>
      <c r="MTL86" s="138"/>
      <c r="MTM86" s="138"/>
      <c r="MTN86" s="138"/>
      <c r="MTO86" s="138"/>
      <c r="MTP86" s="138"/>
      <c r="MTQ86" s="138"/>
      <c r="MTR86" s="138"/>
      <c r="MTS86" s="138"/>
      <c r="MTT86" s="138"/>
      <c r="MTU86" s="138"/>
      <c r="MTV86" s="138"/>
      <c r="MTW86" s="138"/>
      <c r="MTX86" s="138"/>
      <c r="MTY86" s="138"/>
      <c r="MTZ86" s="138"/>
      <c r="MUA86" s="138"/>
      <c r="MUB86" s="138"/>
      <c r="MUC86" s="138"/>
      <c r="MUD86" s="138"/>
      <c r="MUE86" s="138"/>
      <c r="MUF86" s="138"/>
      <c r="MUG86" s="138"/>
      <c r="MUH86" s="138"/>
      <c r="MUI86" s="138"/>
      <c r="MUJ86" s="138"/>
      <c r="MUK86" s="138"/>
      <c r="MUL86" s="138"/>
      <c r="MUM86" s="138"/>
      <c r="MUN86" s="138"/>
      <c r="MUO86" s="138"/>
      <c r="MUP86" s="138"/>
      <c r="MUQ86" s="138"/>
      <c r="MUR86" s="138"/>
      <c r="MUS86" s="138"/>
      <c r="MUT86" s="138"/>
      <c r="MUU86" s="138"/>
      <c r="MUV86" s="138"/>
      <c r="MUW86" s="138"/>
      <c r="MUX86" s="138"/>
      <c r="MUY86" s="138"/>
      <c r="MUZ86" s="138"/>
      <c r="MVA86" s="138"/>
      <c r="MVB86" s="138"/>
      <c r="MVC86" s="138"/>
      <c r="MVD86" s="138"/>
      <c r="MVE86" s="138"/>
      <c r="MVF86" s="138"/>
      <c r="MVG86" s="138"/>
      <c r="MVH86" s="138"/>
      <c r="MVI86" s="138"/>
      <c r="MVJ86" s="138"/>
      <c r="MVK86" s="138"/>
      <c r="MVL86" s="138"/>
      <c r="MVM86" s="138"/>
      <c r="MVN86" s="138"/>
      <c r="MVO86" s="138"/>
      <c r="MVP86" s="138"/>
      <c r="MVQ86" s="138"/>
      <c r="MVR86" s="138"/>
      <c r="MVS86" s="138"/>
      <c r="MVT86" s="138"/>
      <c r="MVU86" s="138"/>
      <c r="MVV86" s="138"/>
      <c r="MVW86" s="138"/>
      <c r="MVX86" s="138"/>
      <c r="MVY86" s="138"/>
      <c r="MVZ86" s="138"/>
      <c r="MWA86" s="138"/>
      <c r="MWB86" s="138"/>
      <c r="MWC86" s="138"/>
      <c r="MWD86" s="138"/>
      <c r="MWE86" s="138"/>
      <c r="MWF86" s="138"/>
      <c r="MWG86" s="138"/>
      <c r="MWH86" s="138"/>
      <c r="MWI86" s="138"/>
      <c r="MWJ86" s="138"/>
      <c r="MWK86" s="138"/>
      <c r="MWL86" s="138"/>
      <c r="MWM86" s="138"/>
      <c r="MWN86" s="138"/>
      <c r="MWO86" s="138"/>
      <c r="MWP86" s="138"/>
      <c r="MWQ86" s="138"/>
      <c r="MWR86" s="138"/>
      <c r="MWS86" s="138"/>
      <c r="MWT86" s="138"/>
      <c r="MWU86" s="138"/>
      <c r="MWV86" s="138"/>
      <c r="MWW86" s="138"/>
      <c r="MWX86" s="138"/>
      <c r="MWY86" s="138"/>
      <c r="MWZ86" s="138"/>
      <c r="MXA86" s="138"/>
      <c r="MXB86" s="138"/>
      <c r="MXC86" s="138"/>
      <c r="MXD86" s="138"/>
      <c r="MXE86" s="138"/>
      <c r="MXF86" s="138"/>
      <c r="MXG86" s="138"/>
      <c r="MXH86" s="138"/>
      <c r="MXI86" s="138"/>
      <c r="MXJ86" s="138"/>
      <c r="MXK86" s="138"/>
      <c r="MXL86" s="138"/>
      <c r="MXM86" s="138"/>
      <c r="MXN86" s="138"/>
      <c r="MXO86" s="138"/>
      <c r="MXP86" s="138"/>
      <c r="MXQ86" s="138"/>
      <c r="MXR86" s="138"/>
      <c r="MXS86" s="138"/>
      <c r="MXT86" s="138"/>
      <c r="MXU86" s="138"/>
      <c r="MXV86" s="138"/>
      <c r="MXW86" s="138"/>
      <c r="MXX86" s="138"/>
      <c r="MXY86" s="138"/>
      <c r="MXZ86" s="138"/>
      <c r="MYA86" s="138"/>
      <c r="MYB86" s="138"/>
      <c r="MYC86" s="138"/>
      <c r="MYD86" s="138"/>
      <c r="MYE86" s="138"/>
      <c r="MYF86" s="138"/>
      <c r="MYG86" s="138"/>
      <c r="MYH86" s="138"/>
      <c r="MYI86" s="138"/>
      <c r="MYJ86" s="138"/>
      <c r="MYK86" s="138"/>
      <c r="MYL86" s="138"/>
      <c r="MYM86" s="138"/>
      <c r="MYN86" s="138"/>
      <c r="MYO86" s="138"/>
      <c r="MYP86" s="138"/>
      <c r="MYQ86" s="138"/>
      <c r="MYR86" s="138"/>
      <c r="MYS86" s="138"/>
      <c r="MYT86" s="138"/>
      <c r="MYU86" s="138"/>
      <c r="MYV86" s="138"/>
      <c r="MYW86" s="138"/>
      <c r="MYX86" s="138"/>
      <c r="MYY86" s="138"/>
      <c r="MYZ86" s="138"/>
      <c r="MZA86" s="138"/>
      <c r="MZB86" s="138"/>
      <c r="MZC86" s="138"/>
      <c r="MZD86" s="138"/>
      <c r="MZE86" s="138"/>
      <c r="MZF86" s="138"/>
      <c r="MZG86" s="138"/>
      <c r="MZH86" s="138"/>
      <c r="MZI86" s="138"/>
      <c r="MZJ86" s="138"/>
      <c r="MZK86" s="138"/>
      <c r="MZL86" s="138"/>
      <c r="MZM86" s="138"/>
      <c r="MZN86" s="138"/>
      <c r="MZO86" s="138"/>
      <c r="MZP86" s="138"/>
      <c r="MZQ86" s="138"/>
      <c r="MZR86" s="138"/>
      <c r="MZS86" s="138"/>
      <c r="MZT86" s="138"/>
      <c r="MZU86" s="138"/>
      <c r="MZV86" s="138"/>
      <c r="MZW86" s="138"/>
      <c r="MZX86" s="138"/>
      <c r="MZY86" s="138"/>
      <c r="MZZ86" s="138"/>
      <c r="NAA86" s="138"/>
      <c r="NAB86" s="138"/>
      <c r="NAC86" s="138"/>
      <c r="NAD86" s="138"/>
      <c r="NAE86" s="138"/>
      <c r="NAF86" s="138"/>
      <c r="NAG86" s="138"/>
      <c r="NAH86" s="138"/>
      <c r="NAI86" s="138"/>
      <c r="NAJ86" s="138"/>
      <c r="NAK86" s="138"/>
      <c r="NAL86" s="138"/>
      <c r="NAM86" s="138"/>
      <c r="NAN86" s="138"/>
      <c r="NAO86" s="138"/>
      <c r="NAP86" s="138"/>
      <c r="NAQ86" s="138"/>
      <c r="NAR86" s="138"/>
      <c r="NAS86" s="138"/>
      <c r="NAT86" s="138"/>
      <c r="NAU86" s="138"/>
      <c r="NAV86" s="138"/>
      <c r="NAW86" s="138"/>
      <c r="NAX86" s="138"/>
      <c r="NAY86" s="138"/>
      <c r="NAZ86" s="138"/>
      <c r="NBA86" s="138"/>
      <c r="NBB86" s="138"/>
      <c r="NBC86" s="138"/>
      <c r="NBD86" s="138"/>
      <c r="NBE86" s="138"/>
      <c r="NBF86" s="138"/>
      <c r="NBG86" s="138"/>
      <c r="NBH86" s="138"/>
      <c r="NBI86" s="138"/>
      <c r="NBJ86" s="138"/>
      <c r="NBK86" s="138"/>
      <c r="NBL86" s="138"/>
      <c r="NBM86" s="138"/>
      <c r="NBN86" s="138"/>
      <c r="NBO86" s="138"/>
      <c r="NBP86" s="138"/>
      <c r="NBQ86" s="138"/>
      <c r="NBR86" s="138"/>
      <c r="NBS86" s="138"/>
      <c r="NBT86" s="138"/>
      <c r="NBU86" s="138"/>
      <c r="NBV86" s="138"/>
      <c r="NBW86" s="138"/>
      <c r="NBX86" s="138"/>
      <c r="NBY86" s="138"/>
      <c r="NBZ86" s="138"/>
      <c r="NCA86" s="138"/>
      <c r="NCB86" s="138"/>
      <c r="NCC86" s="138"/>
      <c r="NCD86" s="138"/>
      <c r="NCE86" s="138"/>
      <c r="NCF86" s="138"/>
      <c r="NCG86" s="138"/>
      <c r="NCH86" s="138"/>
      <c r="NCI86" s="138"/>
      <c r="NCJ86" s="138"/>
      <c r="NCK86" s="138"/>
      <c r="NCL86" s="138"/>
      <c r="NCM86" s="138"/>
      <c r="NCN86" s="138"/>
      <c r="NCO86" s="138"/>
      <c r="NCP86" s="138"/>
      <c r="NCQ86" s="138"/>
      <c r="NCR86" s="138"/>
      <c r="NCS86" s="138"/>
      <c r="NCT86" s="138"/>
      <c r="NCU86" s="138"/>
      <c r="NCV86" s="138"/>
      <c r="NCW86" s="138"/>
      <c r="NCX86" s="138"/>
      <c r="NCY86" s="138"/>
      <c r="NCZ86" s="138"/>
      <c r="NDA86" s="138"/>
      <c r="NDB86" s="138"/>
      <c r="NDC86" s="138"/>
      <c r="NDD86" s="138"/>
      <c r="NDE86" s="138"/>
      <c r="NDF86" s="138"/>
      <c r="NDG86" s="138"/>
      <c r="NDH86" s="138"/>
      <c r="NDI86" s="138"/>
      <c r="NDJ86" s="138"/>
      <c r="NDK86" s="138"/>
      <c r="NDL86" s="138"/>
      <c r="NDM86" s="138"/>
      <c r="NDN86" s="138"/>
      <c r="NDO86" s="138"/>
      <c r="NDP86" s="138"/>
      <c r="NDQ86" s="138"/>
      <c r="NDR86" s="138"/>
      <c r="NDS86" s="138"/>
      <c r="NDT86" s="138"/>
      <c r="NDU86" s="138"/>
      <c r="NDV86" s="138"/>
      <c r="NDW86" s="138"/>
      <c r="NDX86" s="138"/>
      <c r="NDY86" s="138"/>
      <c r="NDZ86" s="138"/>
      <c r="NEA86" s="138"/>
      <c r="NEB86" s="138"/>
      <c r="NEC86" s="138"/>
      <c r="NED86" s="138"/>
      <c r="NEE86" s="138"/>
      <c r="NEF86" s="138"/>
      <c r="NEG86" s="138"/>
      <c r="NEH86" s="138"/>
      <c r="NEI86" s="138"/>
      <c r="NEJ86" s="138"/>
      <c r="NEK86" s="138"/>
      <c r="NEL86" s="138"/>
      <c r="NEM86" s="138"/>
      <c r="NEN86" s="138"/>
      <c r="NEO86" s="138"/>
      <c r="NEP86" s="138"/>
      <c r="NEQ86" s="138"/>
      <c r="NER86" s="138"/>
      <c r="NES86" s="138"/>
      <c r="NET86" s="138"/>
      <c r="NEU86" s="138"/>
      <c r="NEV86" s="138"/>
      <c r="NEW86" s="138"/>
      <c r="NEX86" s="138"/>
      <c r="NEY86" s="138"/>
      <c r="NEZ86" s="138"/>
      <c r="NFA86" s="138"/>
      <c r="NFB86" s="138"/>
      <c r="NFC86" s="138"/>
      <c r="NFD86" s="138"/>
      <c r="NFE86" s="138"/>
      <c r="NFF86" s="138"/>
      <c r="NFG86" s="138"/>
      <c r="NFH86" s="138"/>
      <c r="NFI86" s="138"/>
      <c r="NFJ86" s="138"/>
      <c r="NFK86" s="138"/>
      <c r="NFL86" s="138"/>
      <c r="NFM86" s="138"/>
      <c r="NFN86" s="138"/>
      <c r="NFO86" s="138"/>
      <c r="NFP86" s="138"/>
      <c r="NFQ86" s="138"/>
      <c r="NFR86" s="138"/>
      <c r="NFS86" s="138"/>
      <c r="NFT86" s="138"/>
      <c r="NFU86" s="138"/>
      <c r="NFV86" s="138"/>
      <c r="NFW86" s="138"/>
      <c r="NFX86" s="138"/>
      <c r="NFY86" s="138"/>
      <c r="NFZ86" s="138"/>
      <c r="NGA86" s="138"/>
      <c r="NGB86" s="138"/>
      <c r="NGC86" s="138"/>
      <c r="NGD86" s="138"/>
      <c r="NGE86" s="138"/>
      <c r="NGF86" s="138"/>
      <c r="NGG86" s="138"/>
      <c r="NGH86" s="138"/>
      <c r="NGI86" s="138"/>
      <c r="NGJ86" s="138"/>
      <c r="NGK86" s="138"/>
      <c r="NGL86" s="138"/>
      <c r="NGM86" s="138"/>
      <c r="NGN86" s="138"/>
      <c r="NGO86" s="138"/>
      <c r="NGP86" s="138"/>
      <c r="NGQ86" s="138"/>
      <c r="NGR86" s="138"/>
      <c r="NGS86" s="138"/>
      <c r="NGT86" s="138"/>
      <c r="NGU86" s="138"/>
      <c r="NGV86" s="138"/>
      <c r="NGW86" s="138"/>
      <c r="NGX86" s="138"/>
      <c r="NGY86" s="138"/>
      <c r="NGZ86" s="138"/>
      <c r="NHA86" s="138"/>
      <c r="NHB86" s="138"/>
      <c r="NHC86" s="138"/>
      <c r="NHD86" s="138"/>
      <c r="NHE86" s="138"/>
      <c r="NHF86" s="138"/>
      <c r="NHG86" s="138"/>
      <c r="NHH86" s="138"/>
      <c r="NHI86" s="138"/>
      <c r="NHJ86" s="138"/>
      <c r="NHK86" s="138"/>
      <c r="NHL86" s="138"/>
      <c r="NHM86" s="138"/>
      <c r="NHN86" s="138"/>
      <c r="NHO86" s="138"/>
      <c r="NHP86" s="138"/>
      <c r="NHQ86" s="138"/>
      <c r="NHR86" s="138"/>
      <c r="NHS86" s="138"/>
      <c r="NHT86" s="138"/>
      <c r="NHU86" s="138"/>
      <c r="NHV86" s="138"/>
      <c r="NHW86" s="138"/>
      <c r="NHX86" s="138"/>
      <c r="NHY86" s="138"/>
      <c r="NHZ86" s="138"/>
      <c r="NIA86" s="138"/>
      <c r="NIB86" s="138"/>
      <c r="NIC86" s="138"/>
      <c r="NID86" s="138"/>
      <c r="NIE86" s="138"/>
      <c r="NIF86" s="138"/>
      <c r="NIG86" s="138"/>
      <c r="NIH86" s="138"/>
      <c r="NII86" s="138"/>
      <c r="NIJ86" s="138"/>
      <c r="NIK86" s="138"/>
      <c r="NIL86" s="138"/>
      <c r="NIM86" s="138"/>
      <c r="NIN86" s="138"/>
      <c r="NIO86" s="138"/>
      <c r="NIP86" s="138"/>
      <c r="NIQ86" s="138"/>
      <c r="NIR86" s="138"/>
      <c r="NIS86" s="138"/>
      <c r="NIT86" s="138"/>
      <c r="NIU86" s="138"/>
      <c r="NIV86" s="138"/>
      <c r="NIW86" s="138"/>
      <c r="NIX86" s="138"/>
      <c r="NIY86" s="138"/>
      <c r="NIZ86" s="138"/>
      <c r="NJA86" s="138"/>
      <c r="NJB86" s="138"/>
      <c r="NJC86" s="138"/>
      <c r="NJD86" s="138"/>
      <c r="NJE86" s="138"/>
      <c r="NJF86" s="138"/>
      <c r="NJG86" s="138"/>
      <c r="NJH86" s="138"/>
      <c r="NJI86" s="138"/>
      <c r="NJJ86" s="138"/>
      <c r="NJK86" s="138"/>
      <c r="NJL86" s="138"/>
      <c r="NJM86" s="138"/>
      <c r="NJN86" s="138"/>
      <c r="NJO86" s="138"/>
      <c r="NJP86" s="138"/>
      <c r="NJQ86" s="138"/>
      <c r="NJR86" s="138"/>
      <c r="NJS86" s="138"/>
      <c r="NJT86" s="138"/>
      <c r="NJU86" s="138"/>
      <c r="NJV86" s="138"/>
      <c r="NJW86" s="138"/>
      <c r="NJX86" s="138"/>
      <c r="NJY86" s="138"/>
      <c r="NJZ86" s="138"/>
      <c r="NKA86" s="138"/>
      <c r="NKB86" s="138"/>
      <c r="NKC86" s="138"/>
      <c r="NKD86" s="138"/>
      <c r="NKE86" s="138"/>
      <c r="NKF86" s="138"/>
      <c r="NKG86" s="138"/>
      <c r="NKH86" s="138"/>
      <c r="NKI86" s="138"/>
      <c r="NKJ86" s="138"/>
      <c r="NKK86" s="138"/>
      <c r="NKL86" s="138"/>
      <c r="NKM86" s="138"/>
      <c r="NKN86" s="138"/>
      <c r="NKO86" s="138"/>
      <c r="NKP86" s="138"/>
      <c r="NKQ86" s="138"/>
      <c r="NKR86" s="138"/>
      <c r="NKS86" s="138"/>
      <c r="NKT86" s="138"/>
      <c r="NKU86" s="138"/>
      <c r="NKV86" s="138"/>
      <c r="NKW86" s="138"/>
      <c r="NKX86" s="138"/>
      <c r="NKY86" s="138"/>
      <c r="NKZ86" s="138"/>
      <c r="NLA86" s="138"/>
      <c r="NLB86" s="138"/>
      <c r="NLC86" s="138"/>
      <c r="NLD86" s="138"/>
      <c r="NLE86" s="138"/>
      <c r="NLF86" s="138"/>
      <c r="NLG86" s="138"/>
      <c r="NLH86" s="138"/>
      <c r="NLI86" s="138"/>
      <c r="NLJ86" s="138"/>
      <c r="NLK86" s="138"/>
      <c r="NLL86" s="138"/>
      <c r="NLM86" s="138"/>
      <c r="NLN86" s="138"/>
      <c r="NLO86" s="138"/>
      <c r="NLP86" s="138"/>
      <c r="NLQ86" s="138"/>
      <c r="NLR86" s="138"/>
      <c r="NLS86" s="138"/>
      <c r="NLT86" s="138"/>
      <c r="NLU86" s="138"/>
      <c r="NLV86" s="138"/>
      <c r="NLW86" s="138"/>
      <c r="NLX86" s="138"/>
      <c r="NLY86" s="138"/>
      <c r="NLZ86" s="138"/>
      <c r="NMA86" s="138"/>
      <c r="NMB86" s="138"/>
      <c r="NMC86" s="138"/>
      <c r="NMD86" s="138"/>
      <c r="NME86" s="138"/>
      <c r="NMF86" s="138"/>
      <c r="NMG86" s="138"/>
      <c r="NMH86" s="138"/>
      <c r="NMI86" s="138"/>
      <c r="NMJ86" s="138"/>
      <c r="NMK86" s="138"/>
      <c r="NML86" s="138"/>
      <c r="NMM86" s="138"/>
      <c r="NMN86" s="138"/>
      <c r="NMO86" s="138"/>
      <c r="NMP86" s="138"/>
      <c r="NMQ86" s="138"/>
      <c r="NMR86" s="138"/>
      <c r="NMS86" s="138"/>
      <c r="NMT86" s="138"/>
      <c r="NMU86" s="138"/>
      <c r="NMV86" s="138"/>
      <c r="NMW86" s="138"/>
      <c r="NMX86" s="138"/>
      <c r="NMY86" s="138"/>
      <c r="NMZ86" s="138"/>
      <c r="NNA86" s="138"/>
      <c r="NNB86" s="138"/>
      <c r="NNC86" s="138"/>
      <c r="NND86" s="138"/>
      <c r="NNE86" s="138"/>
      <c r="NNF86" s="138"/>
      <c r="NNG86" s="138"/>
      <c r="NNH86" s="138"/>
      <c r="NNI86" s="138"/>
      <c r="NNJ86" s="138"/>
      <c r="NNK86" s="138"/>
      <c r="NNL86" s="138"/>
      <c r="NNM86" s="138"/>
      <c r="NNN86" s="138"/>
      <c r="NNO86" s="138"/>
      <c r="NNP86" s="138"/>
      <c r="NNQ86" s="138"/>
      <c r="NNR86" s="138"/>
      <c r="NNS86" s="138"/>
      <c r="NNT86" s="138"/>
      <c r="NNU86" s="138"/>
      <c r="NNV86" s="138"/>
      <c r="NNW86" s="138"/>
      <c r="NNX86" s="138"/>
      <c r="NNY86" s="138"/>
      <c r="NNZ86" s="138"/>
      <c r="NOA86" s="138"/>
      <c r="NOB86" s="138"/>
      <c r="NOC86" s="138"/>
      <c r="NOD86" s="138"/>
      <c r="NOE86" s="138"/>
      <c r="NOF86" s="138"/>
      <c r="NOG86" s="138"/>
      <c r="NOH86" s="138"/>
      <c r="NOI86" s="138"/>
      <c r="NOJ86" s="138"/>
      <c r="NOK86" s="138"/>
      <c r="NOL86" s="138"/>
      <c r="NOM86" s="138"/>
      <c r="NON86" s="138"/>
      <c r="NOO86" s="138"/>
      <c r="NOP86" s="138"/>
      <c r="NOQ86" s="138"/>
      <c r="NOR86" s="138"/>
      <c r="NOS86" s="138"/>
      <c r="NOT86" s="138"/>
      <c r="NOU86" s="138"/>
      <c r="NOV86" s="138"/>
      <c r="NOW86" s="138"/>
      <c r="NOX86" s="138"/>
      <c r="NOY86" s="138"/>
      <c r="NOZ86" s="138"/>
      <c r="NPA86" s="138"/>
      <c r="NPB86" s="138"/>
      <c r="NPC86" s="138"/>
      <c r="NPD86" s="138"/>
      <c r="NPE86" s="138"/>
      <c r="NPF86" s="138"/>
      <c r="NPG86" s="138"/>
      <c r="NPH86" s="138"/>
      <c r="NPI86" s="138"/>
      <c r="NPJ86" s="138"/>
      <c r="NPK86" s="138"/>
      <c r="NPL86" s="138"/>
      <c r="NPM86" s="138"/>
      <c r="NPN86" s="138"/>
      <c r="NPO86" s="138"/>
      <c r="NPP86" s="138"/>
      <c r="NPQ86" s="138"/>
      <c r="NPR86" s="138"/>
      <c r="NPS86" s="138"/>
      <c r="NPT86" s="138"/>
      <c r="NPU86" s="138"/>
      <c r="NPV86" s="138"/>
      <c r="NPW86" s="138"/>
      <c r="NPX86" s="138"/>
      <c r="NPY86" s="138"/>
      <c r="NPZ86" s="138"/>
      <c r="NQA86" s="138"/>
      <c r="NQB86" s="138"/>
      <c r="NQC86" s="138"/>
      <c r="NQD86" s="138"/>
      <c r="NQE86" s="138"/>
      <c r="NQF86" s="138"/>
      <c r="NQG86" s="138"/>
      <c r="NQH86" s="138"/>
      <c r="NQI86" s="138"/>
      <c r="NQJ86" s="138"/>
      <c r="NQK86" s="138"/>
      <c r="NQL86" s="138"/>
      <c r="NQM86" s="138"/>
      <c r="NQN86" s="138"/>
      <c r="NQO86" s="138"/>
      <c r="NQP86" s="138"/>
      <c r="NQQ86" s="138"/>
      <c r="NQR86" s="138"/>
      <c r="NQS86" s="138"/>
      <c r="NQT86" s="138"/>
      <c r="NQU86" s="138"/>
      <c r="NQV86" s="138"/>
      <c r="NQW86" s="138"/>
      <c r="NQX86" s="138"/>
      <c r="NQY86" s="138"/>
      <c r="NQZ86" s="138"/>
      <c r="NRA86" s="138"/>
      <c r="NRB86" s="138"/>
      <c r="NRC86" s="138"/>
      <c r="NRD86" s="138"/>
      <c r="NRE86" s="138"/>
      <c r="NRF86" s="138"/>
      <c r="NRG86" s="138"/>
      <c r="NRH86" s="138"/>
      <c r="NRI86" s="138"/>
      <c r="NRJ86" s="138"/>
      <c r="NRK86" s="138"/>
      <c r="NRL86" s="138"/>
      <c r="NRM86" s="138"/>
      <c r="NRN86" s="138"/>
      <c r="NRO86" s="138"/>
      <c r="NRP86" s="138"/>
      <c r="NRQ86" s="138"/>
      <c r="NRR86" s="138"/>
      <c r="NRS86" s="138"/>
      <c r="NRT86" s="138"/>
      <c r="NRU86" s="138"/>
      <c r="NRV86" s="138"/>
      <c r="NRW86" s="138"/>
      <c r="NRX86" s="138"/>
      <c r="NRY86" s="138"/>
      <c r="NRZ86" s="138"/>
      <c r="NSA86" s="138"/>
      <c r="NSB86" s="138"/>
      <c r="NSC86" s="138"/>
      <c r="NSD86" s="138"/>
      <c r="NSE86" s="138"/>
      <c r="NSF86" s="138"/>
      <c r="NSG86" s="138"/>
      <c r="NSH86" s="138"/>
      <c r="NSI86" s="138"/>
      <c r="NSJ86" s="138"/>
      <c r="NSK86" s="138"/>
      <c r="NSL86" s="138"/>
      <c r="NSM86" s="138"/>
      <c r="NSN86" s="138"/>
      <c r="NSO86" s="138"/>
      <c r="NSP86" s="138"/>
      <c r="NSQ86" s="138"/>
      <c r="NSR86" s="138"/>
      <c r="NSS86" s="138"/>
      <c r="NST86" s="138"/>
      <c r="NSU86" s="138"/>
      <c r="NSV86" s="138"/>
      <c r="NSW86" s="138"/>
      <c r="NSX86" s="138"/>
      <c r="NSY86" s="138"/>
      <c r="NSZ86" s="138"/>
      <c r="NTA86" s="138"/>
      <c r="NTB86" s="138"/>
      <c r="NTC86" s="138"/>
      <c r="NTD86" s="138"/>
      <c r="NTE86" s="138"/>
      <c r="NTF86" s="138"/>
      <c r="NTG86" s="138"/>
      <c r="NTH86" s="138"/>
      <c r="NTI86" s="138"/>
      <c r="NTJ86" s="138"/>
      <c r="NTK86" s="138"/>
      <c r="NTL86" s="138"/>
      <c r="NTM86" s="138"/>
      <c r="NTN86" s="138"/>
      <c r="NTO86" s="138"/>
      <c r="NTP86" s="138"/>
      <c r="NTQ86" s="138"/>
      <c r="NTR86" s="138"/>
      <c r="NTS86" s="138"/>
      <c r="NTT86" s="138"/>
      <c r="NTU86" s="138"/>
      <c r="NTV86" s="138"/>
      <c r="NTW86" s="138"/>
      <c r="NTX86" s="138"/>
      <c r="NTY86" s="138"/>
      <c r="NTZ86" s="138"/>
      <c r="NUA86" s="138"/>
      <c r="NUB86" s="138"/>
      <c r="NUC86" s="138"/>
      <c r="NUD86" s="138"/>
      <c r="NUE86" s="138"/>
      <c r="NUF86" s="138"/>
      <c r="NUG86" s="138"/>
      <c r="NUH86" s="138"/>
      <c r="NUI86" s="138"/>
      <c r="NUJ86" s="138"/>
      <c r="NUK86" s="138"/>
      <c r="NUL86" s="138"/>
      <c r="NUM86" s="138"/>
      <c r="NUN86" s="138"/>
      <c r="NUO86" s="138"/>
      <c r="NUP86" s="138"/>
      <c r="NUQ86" s="138"/>
      <c r="NUR86" s="138"/>
      <c r="NUS86" s="138"/>
      <c r="NUT86" s="138"/>
      <c r="NUU86" s="138"/>
      <c r="NUV86" s="138"/>
      <c r="NUW86" s="138"/>
      <c r="NUX86" s="138"/>
      <c r="NUY86" s="138"/>
      <c r="NUZ86" s="138"/>
      <c r="NVA86" s="138"/>
      <c r="NVB86" s="138"/>
      <c r="NVC86" s="138"/>
      <c r="NVD86" s="138"/>
      <c r="NVE86" s="138"/>
      <c r="NVF86" s="138"/>
      <c r="NVG86" s="138"/>
      <c r="NVH86" s="138"/>
      <c r="NVI86" s="138"/>
      <c r="NVJ86" s="138"/>
      <c r="NVK86" s="138"/>
      <c r="NVL86" s="138"/>
      <c r="NVM86" s="138"/>
      <c r="NVN86" s="138"/>
      <c r="NVO86" s="138"/>
      <c r="NVP86" s="138"/>
      <c r="NVQ86" s="138"/>
      <c r="NVR86" s="138"/>
      <c r="NVS86" s="138"/>
      <c r="NVT86" s="138"/>
      <c r="NVU86" s="138"/>
      <c r="NVV86" s="138"/>
      <c r="NVW86" s="138"/>
      <c r="NVX86" s="138"/>
      <c r="NVY86" s="138"/>
      <c r="NVZ86" s="138"/>
      <c r="NWA86" s="138"/>
      <c r="NWB86" s="138"/>
      <c r="NWC86" s="138"/>
      <c r="NWD86" s="138"/>
      <c r="NWE86" s="138"/>
      <c r="NWF86" s="138"/>
      <c r="NWG86" s="138"/>
      <c r="NWH86" s="138"/>
      <c r="NWI86" s="138"/>
      <c r="NWJ86" s="138"/>
      <c r="NWK86" s="138"/>
      <c r="NWL86" s="138"/>
      <c r="NWM86" s="138"/>
      <c r="NWN86" s="138"/>
      <c r="NWO86" s="138"/>
      <c r="NWP86" s="138"/>
      <c r="NWQ86" s="138"/>
      <c r="NWR86" s="138"/>
      <c r="NWS86" s="138"/>
      <c r="NWT86" s="138"/>
      <c r="NWU86" s="138"/>
      <c r="NWV86" s="138"/>
      <c r="NWW86" s="138"/>
      <c r="NWX86" s="138"/>
      <c r="NWY86" s="138"/>
      <c r="NWZ86" s="138"/>
      <c r="NXA86" s="138"/>
      <c r="NXB86" s="138"/>
      <c r="NXC86" s="138"/>
      <c r="NXD86" s="138"/>
      <c r="NXE86" s="138"/>
      <c r="NXF86" s="138"/>
      <c r="NXG86" s="138"/>
      <c r="NXH86" s="138"/>
      <c r="NXI86" s="138"/>
      <c r="NXJ86" s="138"/>
      <c r="NXK86" s="138"/>
      <c r="NXL86" s="138"/>
      <c r="NXM86" s="138"/>
      <c r="NXN86" s="138"/>
      <c r="NXO86" s="138"/>
      <c r="NXP86" s="138"/>
      <c r="NXQ86" s="138"/>
      <c r="NXR86" s="138"/>
      <c r="NXS86" s="138"/>
      <c r="NXT86" s="138"/>
      <c r="NXU86" s="138"/>
      <c r="NXV86" s="138"/>
      <c r="NXW86" s="138"/>
      <c r="NXX86" s="138"/>
      <c r="NXY86" s="138"/>
      <c r="NXZ86" s="138"/>
      <c r="NYA86" s="138"/>
      <c r="NYB86" s="138"/>
      <c r="NYC86" s="138"/>
      <c r="NYD86" s="138"/>
      <c r="NYE86" s="138"/>
      <c r="NYF86" s="138"/>
      <c r="NYG86" s="138"/>
      <c r="NYH86" s="138"/>
      <c r="NYI86" s="138"/>
      <c r="NYJ86" s="138"/>
      <c r="NYK86" s="138"/>
      <c r="NYL86" s="138"/>
      <c r="NYM86" s="138"/>
      <c r="NYN86" s="138"/>
      <c r="NYO86" s="138"/>
      <c r="NYP86" s="138"/>
      <c r="NYQ86" s="138"/>
      <c r="NYR86" s="138"/>
      <c r="NYS86" s="138"/>
      <c r="NYT86" s="138"/>
      <c r="NYU86" s="138"/>
      <c r="NYV86" s="138"/>
      <c r="NYW86" s="138"/>
      <c r="NYX86" s="138"/>
      <c r="NYY86" s="138"/>
      <c r="NYZ86" s="138"/>
      <c r="NZA86" s="138"/>
      <c r="NZB86" s="138"/>
      <c r="NZC86" s="138"/>
      <c r="NZD86" s="138"/>
      <c r="NZE86" s="138"/>
      <c r="NZF86" s="138"/>
      <c r="NZG86" s="138"/>
      <c r="NZH86" s="138"/>
      <c r="NZI86" s="138"/>
      <c r="NZJ86" s="138"/>
      <c r="NZK86" s="138"/>
      <c r="NZL86" s="138"/>
      <c r="NZM86" s="138"/>
      <c r="NZN86" s="138"/>
      <c r="NZO86" s="138"/>
      <c r="NZP86" s="138"/>
      <c r="NZQ86" s="138"/>
      <c r="NZR86" s="138"/>
      <c r="NZS86" s="138"/>
      <c r="NZT86" s="138"/>
      <c r="NZU86" s="138"/>
      <c r="NZV86" s="138"/>
      <c r="NZW86" s="138"/>
      <c r="NZX86" s="138"/>
      <c r="NZY86" s="138"/>
      <c r="NZZ86" s="138"/>
      <c r="OAA86" s="138"/>
      <c r="OAB86" s="138"/>
      <c r="OAC86" s="138"/>
      <c r="OAD86" s="138"/>
      <c r="OAE86" s="138"/>
      <c r="OAF86" s="138"/>
      <c r="OAG86" s="138"/>
      <c r="OAH86" s="138"/>
      <c r="OAI86" s="138"/>
      <c r="OAJ86" s="138"/>
      <c r="OAK86" s="138"/>
      <c r="OAL86" s="138"/>
      <c r="OAM86" s="138"/>
      <c r="OAN86" s="138"/>
      <c r="OAO86" s="138"/>
      <c r="OAP86" s="138"/>
      <c r="OAQ86" s="138"/>
      <c r="OAR86" s="138"/>
      <c r="OAS86" s="138"/>
      <c r="OAT86" s="138"/>
      <c r="OAU86" s="138"/>
      <c r="OAV86" s="138"/>
      <c r="OAW86" s="138"/>
      <c r="OAX86" s="138"/>
      <c r="OAY86" s="138"/>
      <c r="OAZ86" s="138"/>
      <c r="OBA86" s="138"/>
      <c r="OBB86" s="138"/>
      <c r="OBC86" s="138"/>
      <c r="OBD86" s="138"/>
      <c r="OBE86" s="138"/>
      <c r="OBF86" s="138"/>
      <c r="OBG86" s="138"/>
      <c r="OBH86" s="138"/>
      <c r="OBI86" s="138"/>
      <c r="OBJ86" s="138"/>
      <c r="OBK86" s="138"/>
      <c r="OBL86" s="138"/>
      <c r="OBM86" s="138"/>
      <c r="OBN86" s="138"/>
      <c r="OBO86" s="138"/>
      <c r="OBP86" s="138"/>
      <c r="OBQ86" s="138"/>
      <c r="OBR86" s="138"/>
      <c r="OBS86" s="138"/>
      <c r="OBT86" s="138"/>
      <c r="OBU86" s="138"/>
      <c r="OBV86" s="138"/>
      <c r="OBW86" s="138"/>
      <c r="OBX86" s="138"/>
      <c r="OBY86" s="138"/>
      <c r="OBZ86" s="138"/>
      <c r="OCA86" s="138"/>
      <c r="OCB86" s="138"/>
      <c r="OCC86" s="138"/>
      <c r="OCD86" s="138"/>
      <c r="OCE86" s="138"/>
      <c r="OCF86" s="138"/>
      <c r="OCG86" s="138"/>
      <c r="OCH86" s="138"/>
      <c r="OCI86" s="138"/>
      <c r="OCJ86" s="138"/>
      <c r="OCK86" s="138"/>
      <c r="OCL86" s="138"/>
      <c r="OCM86" s="138"/>
      <c r="OCN86" s="138"/>
      <c r="OCO86" s="138"/>
      <c r="OCP86" s="138"/>
      <c r="OCQ86" s="138"/>
      <c r="OCR86" s="138"/>
      <c r="OCS86" s="138"/>
      <c r="OCT86" s="138"/>
      <c r="OCU86" s="138"/>
      <c r="OCV86" s="138"/>
      <c r="OCW86" s="138"/>
      <c r="OCX86" s="138"/>
      <c r="OCY86" s="138"/>
      <c r="OCZ86" s="138"/>
      <c r="ODA86" s="138"/>
      <c r="ODB86" s="138"/>
      <c r="ODC86" s="138"/>
      <c r="ODD86" s="138"/>
      <c r="ODE86" s="138"/>
      <c r="ODF86" s="138"/>
      <c r="ODG86" s="138"/>
      <c r="ODH86" s="138"/>
      <c r="ODI86" s="138"/>
      <c r="ODJ86" s="138"/>
      <c r="ODK86" s="138"/>
      <c r="ODL86" s="138"/>
      <c r="ODM86" s="138"/>
      <c r="ODN86" s="138"/>
      <c r="ODO86" s="138"/>
      <c r="ODP86" s="138"/>
      <c r="ODQ86" s="138"/>
      <c r="ODR86" s="138"/>
      <c r="ODS86" s="138"/>
      <c r="ODT86" s="138"/>
      <c r="ODU86" s="138"/>
      <c r="ODV86" s="138"/>
      <c r="ODW86" s="138"/>
      <c r="ODX86" s="138"/>
      <c r="ODY86" s="138"/>
      <c r="ODZ86" s="138"/>
      <c r="OEA86" s="138"/>
      <c r="OEB86" s="138"/>
      <c r="OEC86" s="138"/>
      <c r="OED86" s="138"/>
      <c r="OEE86" s="138"/>
      <c r="OEF86" s="138"/>
      <c r="OEG86" s="138"/>
      <c r="OEH86" s="138"/>
      <c r="OEI86" s="138"/>
      <c r="OEJ86" s="138"/>
      <c r="OEK86" s="138"/>
      <c r="OEL86" s="138"/>
      <c r="OEM86" s="138"/>
      <c r="OEN86" s="138"/>
      <c r="OEO86" s="138"/>
      <c r="OEP86" s="138"/>
      <c r="OEQ86" s="138"/>
      <c r="OER86" s="138"/>
      <c r="OES86" s="138"/>
      <c r="OET86" s="138"/>
      <c r="OEU86" s="138"/>
      <c r="OEV86" s="138"/>
      <c r="OEW86" s="138"/>
      <c r="OEX86" s="138"/>
      <c r="OEY86" s="138"/>
      <c r="OEZ86" s="138"/>
      <c r="OFA86" s="138"/>
      <c r="OFB86" s="138"/>
      <c r="OFC86" s="138"/>
      <c r="OFD86" s="138"/>
      <c r="OFE86" s="138"/>
      <c r="OFF86" s="138"/>
      <c r="OFG86" s="138"/>
      <c r="OFH86" s="138"/>
      <c r="OFI86" s="138"/>
      <c r="OFJ86" s="138"/>
      <c r="OFK86" s="138"/>
      <c r="OFL86" s="138"/>
      <c r="OFM86" s="138"/>
      <c r="OFN86" s="138"/>
      <c r="OFO86" s="138"/>
      <c r="OFP86" s="138"/>
      <c r="OFQ86" s="138"/>
      <c r="OFR86" s="138"/>
      <c r="OFS86" s="138"/>
      <c r="OFT86" s="138"/>
      <c r="OFU86" s="138"/>
      <c r="OFV86" s="138"/>
      <c r="OFW86" s="138"/>
      <c r="OFX86" s="138"/>
      <c r="OFY86" s="138"/>
      <c r="OFZ86" s="138"/>
      <c r="OGA86" s="138"/>
      <c r="OGB86" s="138"/>
      <c r="OGC86" s="138"/>
      <c r="OGD86" s="138"/>
      <c r="OGE86" s="138"/>
      <c r="OGF86" s="138"/>
      <c r="OGG86" s="138"/>
      <c r="OGH86" s="138"/>
      <c r="OGI86" s="138"/>
      <c r="OGJ86" s="138"/>
      <c r="OGK86" s="138"/>
      <c r="OGL86" s="138"/>
      <c r="OGM86" s="138"/>
      <c r="OGN86" s="138"/>
      <c r="OGO86" s="138"/>
      <c r="OGP86" s="138"/>
      <c r="OGQ86" s="138"/>
      <c r="OGR86" s="138"/>
      <c r="OGS86" s="138"/>
      <c r="OGT86" s="138"/>
      <c r="OGU86" s="138"/>
      <c r="OGV86" s="138"/>
      <c r="OGW86" s="138"/>
      <c r="OGX86" s="138"/>
      <c r="OGY86" s="138"/>
      <c r="OGZ86" s="138"/>
      <c r="OHA86" s="138"/>
      <c r="OHB86" s="138"/>
      <c r="OHC86" s="138"/>
      <c r="OHD86" s="138"/>
      <c r="OHE86" s="138"/>
      <c r="OHF86" s="138"/>
      <c r="OHG86" s="138"/>
      <c r="OHH86" s="138"/>
      <c r="OHI86" s="138"/>
      <c r="OHJ86" s="138"/>
      <c r="OHK86" s="138"/>
      <c r="OHL86" s="138"/>
      <c r="OHM86" s="138"/>
      <c r="OHN86" s="138"/>
      <c r="OHO86" s="138"/>
      <c r="OHP86" s="138"/>
      <c r="OHQ86" s="138"/>
      <c r="OHR86" s="138"/>
      <c r="OHS86" s="138"/>
      <c r="OHT86" s="138"/>
      <c r="OHU86" s="138"/>
      <c r="OHV86" s="138"/>
      <c r="OHW86" s="138"/>
      <c r="OHX86" s="138"/>
      <c r="OHY86" s="138"/>
      <c r="OHZ86" s="138"/>
      <c r="OIA86" s="138"/>
      <c r="OIB86" s="138"/>
      <c r="OIC86" s="138"/>
      <c r="OID86" s="138"/>
      <c r="OIE86" s="138"/>
      <c r="OIF86" s="138"/>
      <c r="OIG86" s="138"/>
      <c r="OIH86" s="138"/>
      <c r="OII86" s="138"/>
      <c r="OIJ86" s="138"/>
      <c r="OIK86" s="138"/>
      <c r="OIL86" s="138"/>
      <c r="OIM86" s="138"/>
      <c r="OIN86" s="138"/>
      <c r="OIO86" s="138"/>
      <c r="OIP86" s="138"/>
      <c r="OIQ86" s="138"/>
      <c r="OIR86" s="138"/>
      <c r="OIS86" s="138"/>
      <c r="OIT86" s="138"/>
      <c r="OIU86" s="138"/>
      <c r="OIV86" s="138"/>
      <c r="OIW86" s="138"/>
      <c r="OIX86" s="138"/>
      <c r="OIY86" s="138"/>
      <c r="OIZ86" s="138"/>
      <c r="OJA86" s="138"/>
      <c r="OJB86" s="138"/>
      <c r="OJC86" s="138"/>
      <c r="OJD86" s="138"/>
      <c r="OJE86" s="138"/>
      <c r="OJF86" s="138"/>
      <c r="OJG86" s="138"/>
      <c r="OJH86" s="138"/>
      <c r="OJI86" s="138"/>
      <c r="OJJ86" s="138"/>
      <c r="OJK86" s="138"/>
      <c r="OJL86" s="138"/>
      <c r="OJM86" s="138"/>
      <c r="OJN86" s="138"/>
      <c r="OJO86" s="138"/>
      <c r="OJP86" s="138"/>
      <c r="OJQ86" s="138"/>
      <c r="OJR86" s="138"/>
      <c r="OJS86" s="138"/>
      <c r="OJT86" s="138"/>
      <c r="OJU86" s="138"/>
      <c r="OJV86" s="138"/>
      <c r="OJW86" s="138"/>
      <c r="OJX86" s="138"/>
      <c r="OJY86" s="138"/>
      <c r="OJZ86" s="138"/>
      <c r="OKA86" s="138"/>
      <c r="OKB86" s="138"/>
      <c r="OKC86" s="138"/>
      <c r="OKD86" s="138"/>
      <c r="OKE86" s="138"/>
      <c r="OKF86" s="138"/>
      <c r="OKG86" s="138"/>
      <c r="OKH86" s="138"/>
      <c r="OKI86" s="138"/>
      <c r="OKJ86" s="138"/>
      <c r="OKK86" s="138"/>
      <c r="OKL86" s="138"/>
      <c r="OKM86" s="138"/>
      <c r="OKN86" s="138"/>
      <c r="OKO86" s="138"/>
      <c r="OKP86" s="138"/>
      <c r="OKQ86" s="138"/>
      <c r="OKR86" s="138"/>
      <c r="OKS86" s="138"/>
      <c r="OKT86" s="138"/>
      <c r="OKU86" s="138"/>
      <c r="OKV86" s="138"/>
      <c r="OKW86" s="138"/>
      <c r="OKX86" s="138"/>
      <c r="OKY86" s="138"/>
      <c r="OKZ86" s="138"/>
      <c r="OLA86" s="138"/>
      <c r="OLB86" s="138"/>
      <c r="OLC86" s="138"/>
      <c r="OLD86" s="138"/>
      <c r="OLE86" s="138"/>
      <c r="OLF86" s="138"/>
      <c r="OLG86" s="138"/>
      <c r="OLH86" s="138"/>
      <c r="OLI86" s="138"/>
      <c r="OLJ86" s="138"/>
      <c r="OLK86" s="138"/>
      <c r="OLL86" s="138"/>
      <c r="OLM86" s="138"/>
      <c r="OLN86" s="138"/>
      <c r="OLO86" s="138"/>
      <c r="OLP86" s="138"/>
      <c r="OLQ86" s="138"/>
      <c r="OLR86" s="138"/>
      <c r="OLS86" s="138"/>
      <c r="OLT86" s="138"/>
      <c r="OLU86" s="138"/>
      <c r="OLV86" s="138"/>
      <c r="OLW86" s="138"/>
      <c r="OLX86" s="138"/>
      <c r="OLY86" s="138"/>
      <c r="OLZ86" s="138"/>
      <c r="OMA86" s="138"/>
      <c r="OMB86" s="138"/>
      <c r="OMC86" s="138"/>
      <c r="OMD86" s="138"/>
      <c r="OME86" s="138"/>
      <c r="OMF86" s="138"/>
      <c r="OMG86" s="138"/>
      <c r="OMH86" s="138"/>
      <c r="OMI86" s="138"/>
      <c r="OMJ86" s="138"/>
      <c r="OMK86" s="138"/>
      <c r="OML86" s="138"/>
      <c r="OMM86" s="138"/>
      <c r="OMN86" s="138"/>
      <c r="OMO86" s="138"/>
      <c r="OMP86" s="138"/>
      <c r="OMQ86" s="138"/>
      <c r="OMR86" s="138"/>
      <c r="OMS86" s="138"/>
      <c r="OMT86" s="138"/>
      <c r="OMU86" s="138"/>
      <c r="OMV86" s="138"/>
      <c r="OMW86" s="138"/>
      <c r="OMX86" s="138"/>
      <c r="OMY86" s="138"/>
      <c r="OMZ86" s="138"/>
      <c r="ONA86" s="138"/>
      <c r="ONB86" s="138"/>
      <c r="ONC86" s="138"/>
      <c r="OND86" s="138"/>
      <c r="ONE86" s="138"/>
      <c r="ONF86" s="138"/>
      <c r="ONG86" s="138"/>
      <c r="ONH86" s="138"/>
      <c r="ONI86" s="138"/>
      <c r="ONJ86" s="138"/>
      <c r="ONK86" s="138"/>
      <c r="ONL86" s="138"/>
      <c r="ONM86" s="138"/>
      <c r="ONN86" s="138"/>
      <c r="ONO86" s="138"/>
      <c r="ONP86" s="138"/>
      <c r="ONQ86" s="138"/>
      <c r="ONR86" s="138"/>
      <c r="ONS86" s="138"/>
      <c r="ONT86" s="138"/>
      <c r="ONU86" s="138"/>
      <c r="ONV86" s="138"/>
      <c r="ONW86" s="138"/>
      <c r="ONX86" s="138"/>
      <c r="ONY86" s="138"/>
      <c r="ONZ86" s="138"/>
      <c r="OOA86" s="138"/>
      <c r="OOB86" s="138"/>
      <c r="OOC86" s="138"/>
      <c r="OOD86" s="138"/>
      <c r="OOE86" s="138"/>
      <c r="OOF86" s="138"/>
      <c r="OOG86" s="138"/>
      <c r="OOH86" s="138"/>
      <c r="OOI86" s="138"/>
      <c r="OOJ86" s="138"/>
      <c r="OOK86" s="138"/>
      <c r="OOL86" s="138"/>
      <c r="OOM86" s="138"/>
      <c r="OON86" s="138"/>
      <c r="OOO86" s="138"/>
      <c r="OOP86" s="138"/>
      <c r="OOQ86" s="138"/>
      <c r="OOR86" s="138"/>
      <c r="OOS86" s="138"/>
      <c r="OOT86" s="138"/>
      <c r="OOU86" s="138"/>
      <c r="OOV86" s="138"/>
      <c r="OOW86" s="138"/>
      <c r="OOX86" s="138"/>
      <c r="OOY86" s="138"/>
      <c r="OOZ86" s="138"/>
      <c r="OPA86" s="138"/>
      <c r="OPB86" s="138"/>
      <c r="OPC86" s="138"/>
      <c r="OPD86" s="138"/>
      <c r="OPE86" s="138"/>
      <c r="OPF86" s="138"/>
      <c r="OPG86" s="138"/>
      <c r="OPH86" s="138"/>
      <c r="OPI86" s="138"/>
      <c r="OPJ86" s="138"/>
      <c r="OPK86" s="138"/>
      <c r="OPL86" s="138"/>
      <c r="OPM86" s="138"/>
      <c r="OPN86" s="138"/>
      <c r="OPO86" s="138"/>
      <c r="OPP86" s="138"/>
      <c r="OPQ86" s="138"/>
      <c r="OPR86" s="138"/>
      <c r="OPS86" s="138"/>
      <c r="OPT86" s="138"/>
      <c r="OPU86" s="138"/>
      <c r="OPV86" s="138"/>
      <c r="OPW86" s="138"/>
      <c r="OPX86" s="138"/>
      <c r="OPY86" s="138"/>
      <c r="OPZ86" s="138"/>
      <c r="OQA86" s="138"/>
      <c r="OQB86" s="138"/>
      <c r="OQC86" s="138"/>
      <c r="OQD86" s="138"/>
      <c r="OQE86" s="138"/>
      <c r="OQF86" s="138"/>
      <c r="OQG86" s="138"/>
      <c r="OQH86" s="138"/>
      <c r="OQI86" s="138"/>
      <c r="OQJ86" s="138"/>
      <c r="OQK86" s="138"/>
      <c r="OQL86" s="138"/>
      <c r="OQM86" s="138"/>
      <c r="OQN86" s="138"/>
      <c r="OQO86" s="138"/>
      <c r="OQP86" s="138"/>
      <c r="OQQ86" s="138"/>
      <c r="OQR86" s="138"/>
      <c r="OQS86" s="138"/>
      <c r="OQT86" s="138"/>
      <c r="OQU86" s="138"/>
      <c r="OQV86" s="138"/>
      <c r="OQW86" s="138"/>
      <c r="OQX86" s="138"/>
      <c r="OQY86" s="138"/>
      <c r="OQZ86" s="138"/>
      <c r="ORA86" s="138"/>
      <c r="ORB86" s="138"/>
      <c r="ORC86" s="138"/>
      <c r="ORD86" s="138"/>
      <c r="ORE86" s="138"/>
      <c r="ORF86" s="138"/>
      <c r="ORG86" s="138"/>
      <c r="ORH86" s="138"/>
      <c r="ORI86" s="138"/>
      <c r="ORJ86" s="138"/>
      <c r="ORK86" s="138"/>
      <c r="ORL86" s="138"/>
      <c r="ORM86" s="138"/>
      <c r="ORN86" s="138"/>
      <c r="ORO86" s="138"/>
      <c r="ORP86" s="138"/>
      <c r="ORQ86" s="138"/>
      <c r="ORR86" s="138"/>
      <c r="ORS86" s="138"/>
      <c r="ORT86" s="138"/>
      <c r="ORU86" s="138"/>
      <c r="ORV86" s="138"/>
      <c r="ORW86" s="138"/>
      <c r="ORX86" s="138"/>
      <c r="ORY86" s="138"/>
      <c r="ORZ86" s="138"/>
      <c r="OSA86" s="138"/>
      <c r="OSB86" s="138"/>
      <c r="OSC86" s="138"/>
      <c r="OSD86" s="138"/>
      <c r="OSE86" s="138"/>
      <c r="OSF86" s="138"/>
      <c r="OSG86" s="138"/>
      <c r="OSH86" s="138"/>
      <c r="OSI86" s="138"/>
      <c r="OSJ86" s="138"/>
      <c r="OSK86" s="138"/>
      <c r="OSL86" s="138"/>
      <c r="OSM86" s="138"/>
      <c r="OSN86" s="138"/>
      <c r="OSO86" s="138"/>
      <c r="OSP86" s="138"/>
      <c r="OSQ86" s="138"/>
      <c r="OSR86" s="138"/>
      <c r="OSS86" s="138"/>
      <c r="OST86" s="138"/>
      <c r="OSU86" s="138"/>
      <c r="OSV86" s="138"/>
      <c r="OSW86" s="138"/>
      <c r="OSX86" s="138"/>
      <c r="OSY86" s="138"/>
      <c r="OSZ86" s="138"/>
      <c r="OTA86" s="138"/>
      <c r="OTB86" s="138"/>
      <c r="OTC86" s="138"/>
      <c r="OTD86" s="138"/>
      <c r="OTE86" s="138"/>
      <c r="OTF86" s="138"/>
      <c r="OTG86" s="138"/>
      <c r="OTH86" s="138"/>
      <c r="OTI86" s="138"/>
      <c r="OTJ86" s="138"/>
      <c r="OTK86" s="138"/>
      <c r="OTL86" s="138"/>
      <c r="OTM86" s="138"/>
      <c r="OTN86" s="138"/>
      <c r="OTO86" s="138"/>
      <c r="OTP86" s="138"/>
      <c r="OTQ86" s="138"/>
      <c r="OTR86" s="138"/>
      <c r="OTS86" s="138"/>
      <c r="OTT86" s="138"/>
      <c r="OTU86" s="138"/>
      <c r="OTV86" s="138"/>
      <c r="OTW86" s="138"/>
      <c r="OTX86" s="138"/>
      <c r="OTY86" s="138"/>
      <c r="OTZ86" s="138"/>
      <c r="OUA86" s="138"/>
      <c r="OUB86" s="138"/>
      <c r="OUC86" s="138"/>
      <c r="OUD86" s="138"/>
      <c r="OUE86" s="138"/>
      <c r="OUF86" s="138"/>
      <c r="OUG86" s="138"/>
      <c r="OUH86" s="138"/>
      <c r="OUI86" s="138"/>
      <c r="OUJ86" s="138"/>
      <c r="OUK86" s="138"/>
      <c r="OUL86" s="138"/>
      <c r="OUM86" s="138"/>
      <c r="OUN86" s="138"/>
      <c r="OUO86" s="138"/>
      <c r="OUP86" s="138"/>
      <c r="OUQ86" s="138"/>
      <c r="OUR86" s="138"/>
      <c r="OUS86" s="138"/>
      <c r="OUT86" s="138"/>
      <c r="OUU86" s="138"/>
      <c r="OUV86" s="138"/>
      <c r="OUW86" s="138"/>
      <c r="OUX86" s="138"/>
      <c r="OUY86" s="138"/>
      <c r="OUZ86" s="138"/>
      <c r="OVA86" s="138"/>
      <c r="OVB86" s="138"/>
      <c r="OVC86" s="138"/>
      <c r="OVD86" s="138"/>
      <c r="OVE86" s="138"/>
      <c r="OVF86" s="138"/>
      <c r="OVG86" s="138"/>
      <c r="OVH86" s="138"/>
      <c r="OVI86" s="138"/>
      <c r="OVJ86" s="138"/>
      <c r="OVK86" s="138"/>
      <c r="OVL86" s="138"/>
      <c r="OVM86" s="138"/>
      <c r="OVN86" s="138"/>
      <c r="OVO86" s="138"/>
      <c r="OVP86" s="138"/>
      <c r="OVQ86" s="138"/>
      <c r="OVR86" s="138"/>
      <c r="OVS86" s="138"/>
      <c r="OVT86" s="138"/>
      <c r="OVU86" s="138"/>
      <c r="OVV86" s="138"/>
      <c r="OVW86" s="138"/>
      <c r="OVX86" s="138"/>
      <c r="OVY86" s="138"/>
      <c r="OVZ86" s="138"/>
      <c r="OWA86" s="138"/>
      <c r="OWB86" s="138"/>
      <c r="OWC86" s="138"/>
      <c r="OWD86" s="138"/>
      <c r="OWE86" s="138"/>
      <c r="OWF86" s="138"/>
      <c r="OWG86" s="138"/>
      <c r="OWH86" s="138"/>
      <c r="OWI86" s="138"/>
      <c r="OWJ86" s="138"/>
      <c r="OWK86" s="138"/>
      <c r="OWL86" s="138"/>
      <c r="OWM86" s="138"/>
      <c r="OWN86" s="138"/>
      <c r="OWO86" s="138"/>
      <c r="OWP86" s="138"/>
      <c r="OWQ86" s="138"/>
      <c r="OWR86" s="138"/>
      <c r="OWS86" s="138"/>
      <c r="OWT86" s="138"/>
      <c r="OWU86" s="138"/>
      <c r="OWV86" s="138"/>
      <c r="OWW86" s="138"/>
      <c r="OWX86" s="138"/>
      <c r="OWY86" s="138"/>
      <c r="OWZ86" s="138"/>
      <c r="OXA86" s="138"/>
      <c r="OXB86" s="138"/>
      <c r="OXC86" s="138"/>
      <c r="OXD86" s="138"/>
      <c r="OXE86" s="138"/>
      <c r="OXF86" s="138"/>
      <c r="OXG86" s="138"/>
      <c r="OXH86" s="138"/>
      <c r="OXI86" s="138"/>
      <c r="OXJ86" s="138"/>
      <c r="OXK86" s="138"/>
      <c r="OXL86" s="138"/>
      <c r="OXM86" s="138"/>
      <c r="OXN86" s="138"/>
      <c r="OXO86" s="138"/>
      <c r="OXP86" s="138"/>
      <c r="OXQ86" s="138"/>
      <c r="OXR86" s="138"/>
      <c r="OXS86" s="138"/>
      <c r="OXT86" s="138"/>
      <c r="OXU86" s="138"/>
      <c r="OXV86" s="138"/>
      <c r="OXW86" s="138"/>
      <c r="OXX86" s="138"/>
      <c r="OXY86" s="138"/>
      <c r="OXZ86" s="138"/>
      <c r="OYA86" s="138"/>
      <c r="OYB86" s="138"/>
      <c r="OYC86" s="138"/>
      <c r="OYD86" s="138"/>
      <c r="OYE86" s="138"/>
      <c r="OYF86" s="138"/>
      <c r="OYG86" s="138"/>
      <c r="OYH86" s="138"/>
      <c r="OYI86" s="138"/>
      <c r="OYJ86" s="138"/>
      <c r="OYK86" s="138"/>
      <c r="OYL86" s="138"/>
      <c r="OYM86" s="138"/>
      <c r="OYN86" s="138"/>
      <c r="OYO86" s="138"/>
      <c r="OYP86" s="138"/>
      <c r="OYQ86" s="138"/>
      <c r="OYR86" s="138"/>
      <c r="OYS86" s="138"/>
      <c r="OYT86" s="138"/>
      <c r="OYU86" s="138"/>
      <c r="OYV86" s="138"/>
      <c r="OYW86" s="138"/>
      <c r="OYX86" s="138"/>
      <c r="OYY86" s="138"/>
      <c r="OYZ86" s="138"/>
      <c r="OZA86" s="138"/>
      <c r="OZB86" s="138"/>
      <c r="OZC86" s="138"/>
      <c r="OZD86" s="138"/>
      <c r="OZE86" s="138"/>
      <c r="OZF86" s="138"/>
      <c r="OZG86" s="138"/>
      <c r="OZH86" s="138"/>
      <c r="OZI86" s="138"/>
      <c r="OZJ86" s="138"/>
      <c r="OZK86" s="138"/>
      <c r="OZL86" s="138"/>
      <c r="OZM86" s="138"/>
      <c r="OZN86" s="138"/>
      <c r="OZO86" s="138"/>
      <c r="OZP86" s="138"/>
      <c r="OZQ86" s="138"/>
      <c r="OZR86" s="138"/>
      <c r="OZS86" s="138"/>
      <c r="OZT86" s="138"/>
      <c r="OZU86" s="138"/>
      <c r="OZV86" s="138"/>
      <c r="OZW86" s="138"/>
      <c r="OZX86" s="138"/>
      <c r="OZY86" s="138"/>
      <c r="OZZ86" s="138"/>
      <c r="PAA86" s="138"/>
      <c r="PAB86" s="138"/>
      <c r="PAC86" s="138"/>
      <c r="PAD86" s="138"/>
      <c r="PAE86" s="138"/>
      <c r="PAF86" s="138"/>
      <c r="PAG86" s="138"/>
      <c r="PAH86" s="138"/>
      <c r="PAI86" s="138"/>
      <c r="PAJ86" s="138"/>
      <c r="PAK86" s="138"/>
      <c r="PAL86" s="138"/>
      <c r="PAM86" s="138"/>
      <c r="PAN86" s="138"/>
      <c r="PAO86" s="138"/>
      <c r="PAP86" s="138"/>
      <c r="PAQ86" s="138"/>
      <c r="PAR86" s="138"/>
      <c r="PAS86" s="138"/>
      <c r="PAT86" s="138"/>
      <c r="PAU86" s="138"/>
      <c r="PAV86" s="138"/>
      <c r="PAW86" s="138"/>
      <c r="PAX86" s="138"/>
      <c r="PAY86" s="138"/>
      <c r="PAZ86" s="138"/>
      <c r="PBA86" s="138"/>
      <c r="PBB86" s="138"/>
      <c r="PBC86" s="138"/>
      <c r="PBD86" s="138"/>
      <c r="PBE86" s="138"/>
      <c r="PBF86" s="138"/>
      <c r="PBG86" s="138"/>
      <c r="PBH86" s="138"/>
      <c r="PBI86" s="138"/>
      <c r="PBJ86" s="138"/>
      <c r="PBK86" s="138"/>
      <c r="PBL86" s="138"/>
      <c r="PBM86" s="138"/>
      <c r="PBN86" s="138"/>
      <c r="PBO86" s="138"/>
      <c r="PBP86" s="138"/>
      <c r="PBQ86" s="138"/>
      <c r="PBR86" s="138"/>
      <c r="PBS86" s="138"/>
      <c r="PBT86" s="138"/>
      <c r="PBU86" s="138"/>
      <c r="PBV86" s="138"/>
      <c r="PBW86" s="138"/>
      <c r="PBX86" s="138"/>
      <c r="PBY86" s="138"/>
      <c r="PBZ86" s="138"/>
      <c r="PCA86" s="138"/>
      <c r="PCB86" s="138"/>
      <c r="PCC86" s="138"/>
      <c r="PCD86" s="138"/>
      <c r="PCE86" s="138"/>
      <c r="PCF86" s="138"/>
      <c r="PCG86" s="138"/>
      <c r="PCH86" s="138"/>
      <c r="PCI86" s="138"/>
      <c r="PCJ86" s="138"/>
      <c r="PCK86" s="138"/>
      <c r="PCL86" s="138"/>
      <c r="PCM86" s="138"/>
      <c r="PCN86" s="138"/>
      <c r="PCO86" s="138"/>
      <c r="PCP86" s="138"/>
      <c r="PCQ86" s="138"/>
      <c r="PCR86" s="138"/>
      <c r="PCS86" s="138"/>
      <c r="PCT86" s="138"/>
      <c r="PCU86" s="138"/>
      <c r="PCV86" s="138"/>
      <c r="PCW86" s="138"/>
      <c r="PCX86" s="138"/>
      <c r="PCY86" s="138"/>
      <c r="PCZ86" s="138"/>
      <c r="PDA86" s="138"/>
      <c r="PDB86" s="138"/>
      <c r="PDC86" s="138"/>
      <c r="PDD86" s="138"/>
      <c r="PDE86" s="138"/>
      <c r="PDF86" s="138"/>
      <c r="PDG86" s="138"/>
      <c r="PDH86" s="138"/>
      <c r="PDI86" s="138"/>
      <c r="PDJ86" s="138"/>
      <c r="PDK86" s="138"/>
      <c r="PDL86" s="138"/>
      <c r="PDM86" s="138"/>
      <c r="PDN86" s="138"/>
      <c r="PDO86" s="138"/>
      <c r="PDP86" s="138"/>
      <c r="PDQ86" s="138"/>
      <c r="PDR86" s="138"/>
      <c r="PDS86" s="138"/>
      <c r="PDT86" s="138"/>
      <c r="PDU86" s="138"/>
      <c r="PDV86" s="138"/>
      <c r="PDW86" s="138"/>
      <c r="PDX86" s="138"/>
      <c r="PDY86" s="138"/>
      <c r="PDZ86" s="138"/>
      <c r="PEA86" s="138"/>
      <c r="PEB86" s="138"/>
      <c r="PEC86" s="138"/>
      <c r="PED86" s="138"/>
      <c r="PEE86" s="138"/>
      <c r="PEF86" s="138"/>
      <c r="PEG86" s="138"/>
      <c r="PEH86" s="138"/>
      <c r="PEI86" s="138"/>
      <c r="PEJ86" s="138"/>
      <c r="PEK86" s="138"/>
      <c r="PEL86" s="138"/>
      <c r="PEM86" s="138"/>
      <c r="PEN86" s="138"/>
      <c r="PEO86" s="138"/>
      <c r="PEP86" s="138"/>
      <c r="PEQ86" s="138"/>
      <c r="PER86" s="138"/>
      <c r="PES86" s="138"/>
      <c r="PET86" s="138"/>
      <c r="PEU86" s="138"/>
      <c r="PEV86" s="138"/>
      <c r="PEW86" s="138"/>
      <c r="PEX86" s="138"/>
      <c r="PEY86" s="138"/>
      <c r="PEZ86" s="138"/>
      <c r="PFA86" s="138"/>
      <c r="PFB86" s="138"/>
      <c r="PFC86" s="138"/>
      <c r="PFD86" s="138"/>
      <c r="PFE86" s="138"/>
      <c r="PFF86" s="138"/>
      <c r="PFG86" s="138"/>
      <c r="PFH86" s="138"/>
      <c r="PFI86" s="138"/>
      <c r="PFJ86" s="138"/>
      <c r="PFK86" s="138"/>
      <c r="PFL86" s="138"/>
      <c r="PFM86" s="138"/>
      <c r="PFN86" s="138"/>
      <c r="PFO86" s="138"/>
      <c r="PFP86" s="138"/>
      <c r="PFQ86" s="138"/>
      <c r="PFR86" s="138"/>
      <c r="PFS86" s="138"/>
      <c r="PFT86" s="138"/>
      <c r="PFU86" s="138"/>
      <c r="PFV86" s="138"/>
      <c r="PFW86" s="138"/>
      <c r="PFX86" s="138"/>
      <c r="PFY86" s="138"/>
      <c r="PFZ86" s="138"/>
      <c r="PGA86" s="138"/>
      <c r="PGB86" s="138"/>
      <c r="PGC86" s="138"/>
      <c r="PGD86" s="138"/>
      <c r="PGE86" s="138"/>
      <c r="PGF86" s="138"/>
      <c r="PGG86" s="138"/>
      <c r="PGH86" s="138"/>
      <c r="PGI86" s="138"/>
      <c r="PGJ86" s="138"/>
      <c r="PGK86" s="138"/>
      <c r="PGL86" s="138"/>
      <c r="PGM86" s="138"/>
      <c r="PGN86" s="138"/>
      <c r="PGO86" s="138"/>
      <c r="PGP86" s="138"/>
      <c r="PGQ86" s="138"/>
      <c r="PGR86" s="138"/>
      <c r="PGS86" s="138"/>
      <c r="PGT86" s="138"/>
      <c r="PGU86" s="138"/>
      <c r="PGV86" s="138"/>
      <c r="PGW86" s="138"/>
      <c r="PGX86" s="138"/>
      <c r="PGY86" s="138"/>
      <c r="PGZ86" s="138"/>
      <c r="PHA86" s="138"/>
      <c r="PHB86" s="138"/>
      <c r="PHC86" s="138"/>
      <c r="PHD86" s="138"/>
      <c r="PHE86" s="138"/>
      <c r="PHF86" s="138"/>
      <c r="PHG86" s="138"/>
      <c r="PHH86" s="138"/>
      <c r="PHI86" s="138"/>
      <c r="PHJ86" s="138"/>
      <c r="PHK86" s="138"/>
      <c r="PHL86" s="138"/>
      <c r="PHM86" s="138"/>
      <c r="PHN86" s="138"/>
      <c r="PHO86" s="138"/>
      <c r="PHP86" s="138"/>
      <c r="PHQ86" s="138"/>
      <c r="PHR86" s="138"/>
      <c r="PHS86" s="138"/>
      <c r="PHT86" s="138"/>
      <c r="PHU86" s="138"/>
      <c r="PHV86" s="138"/>
      <c r="PHW86" s="138"/>
      <c r="PHX86" s="138"/>
      <c r="PHY86" s="138"/>
      <c r="PHZ86" s="138"/>
      <c r="PIA86" s="138"/>
      <c r="PIB86" s="138"/>
      <c r="PIC86" s="138"/>
      <c r="PID86" s="138"/>
      <c r="PIE86" s="138"/>
      <c r="PIF86" s="138"/>
      <c r="PIG86" s="138"/>
      <c r="PIH86" s="138"/>
      <c r="PII86" s="138"/>
      <c r="PIJ86" s="138"/>
      <c r="PIK86" s="138"/>
      <c r="PIL86" s="138"/>
      <c r="PIM86" s="138"/>
      <c r="PIN86" s="138"/>
      <c r="PIO86" s="138"/>
      <c r="PIP86" s="138"/>
      <c r="PIQ86" s="138"/>
      <c r="PIR86" s="138"/>
      <c r="PIS86" s="138"/>
      <c r="PIT86" s="138"/>
      <c r="PIU86" s="138"/>
      <c r="PIV86" s="138"/>
      <c r="PIW86" s="138"/>
      <c r="PIX86" s="138"/>
      <c r="PIY86" s="138"/>
      <c r="PIZ86" s="138"/>
      <c r="PJA86" s="138"/>
      <c r="PJB86" s="138"/>
      <c r="PJC86" s="138"/>
      <c r="PJD86" s="138"/>
      <c r="PJE86" s="138"/>
      <c r="PJF86" s="138"/>
      <c r="PJG86" s="138"/>
      <c r="PJH86" s="138"/>
      <c r="PJI86" s="138"/>
      <c r="PJJ86" s="138"/>
      <c r="PJK86" s="138"/>
      <c r="PJL86" s="138"/>
      <c r="PJM86" s="138"/>
      <c r="PJN86" s="138"/>
      <c r="PJO86" s="138"/>
      <c r="PJP86" s="138"/>
      <c r="PJQ86" s="138"/>
      <c r="PJR86" s="138"/>
      <c r="PJS86" s="138"/>
      <c r="PJT86" s="138"/>
      <c r="PJU86" s="138"/>
      <c r="PJV86" s="138"/>
      <c r="PJW86" s="138"/>
      <c r="PJX86" s="138"/>
      <c r="PJY86" s="138"/>
      <c r="PJZ86" s="138"/>
      <c r="PKA86" s="138"/>
      <c r="PKB86" s="138"/>
      <c r="PKC86" s="138"/>
      <c r="PKD86" s="138"/>
      <c r="PKE86" s="138"/>
      <c r="PKF86" s="138"/>
      <c r="PKG86" s="138"/>
      <c r="PKH86" s="138"/>
      <c r="PKI86" s="138"/>
      <c r="PKJ86" s="138"/>
      <c r="PKK86" s="138"/>
      <c r="PKL86" s="138"/>
      <c r="PKM86" s="138"/>
      <c r="PKN86" s="138"/>
      <c r="PKO86" s="138"/>
      <c r="PKP86" s="138"/>
      <c r="PKQ86" s="138"/>
      <c r="PKR86" s="138"/>
      <c r="PKS86" s="138"/>
      <c r="PKT86" s="138"/>
      <c r="PKU86" s="138"/>
      <c r="PKV86" s="138"/>
      <c r="PKW86" s="138"/>
      <c r="PKX86" s="138"/>
      <c r="PKY86" s="138"/>
      <c r="PKZ86" s="138"/>
      <c r="PLA86" s="138"/>
      <c r="PLB86" s="138"/>
      <c r="PLC86" s="138"/>
      <c r="PLD86" s="138"/>
      <c r="PLE86" s="138"/>
      <c r="PLF86" s="138"/>
      <c r="PLG86" s="138"/>
      <c r="PLH86" s="138"/>
      <c r="PLI86" s="138"/>
      <c r="PLJ86" s="138"/>
      <c r="PLK86" s="138"/>
      <c r="PLL86" s="138"/>
      <c r="PLM86" s="138"/>
      <c r="PLN86" s="138"/>
      <c r="PLO86" s="138"/>
      <c r="PLP86" s="138"/>
      <c r="PLQ86" s="138"/>
      <c r="PLR86" s="138"/>
      <c r="PLS86" s="138"/>
      <c r="PLT86" s="138"/>
      <c r="PLU86" s="138"/>
      <c r="PLV86" s="138"/>
      <c r="PLW86" s="138"/>
      <c r="PLX86" s="138"/>
      <c r="PLY86" s="138"/>
      <c r="PLZ86" s="138"/>
      <c r="PMA86" s="138"/>
      <c r="PMB86" s="138"/>
      <c r="PMC86" s="138"/>
      <c r="PMD86" s="138"/>
      <c r="PME86" s="138"/>
      <c r="PMF86" s="138"/>
      <c r="PMG86" s="138"/>
      <c r="PMH86" s="138"/>
      <c r="PMI86" s="138"/>
      <c r="PMJ86" s="138"/>
      <c r="PMK86" s="138"/>
      <c r="PML86" s="138"/>
      <c r="PMM86" s="138"/>
      <c r="PMN86" s="138"/>
      <c r="PMO86" s="138"/>
      <c r="PMP86" s="138"/>
      <c r="PMQ86" s="138"/>
      <c r="PMR86" s="138"/>
      <c r="PMS86" s="138"/>
      <c r="PMT86" s="138"/>
      <c r="PMU86" s="138"/>
      <c r="PMV86" s="138"/>
      <c r="PMW86" s="138"/>
      <c r="PMX86" s="138"/>
      <c r="PMY86" s="138"/>
      <c r="PMZ86" s="138"/>
      <c r="PNA86" s="138"/>
      <c r="PNB86" s="138"/>
      <c r="PNC86" s="138"/>
      <c r="PND86" s="138"/>
      <c r="PNE86" s="138"/>
      <c r="PNF86" s="138"/>
      <c r="PNG86" s="138"/>
      <c r="PNH86" s="138"/>
      <c r="PNI86" s="138"/>
      <c r="PNJ86" s="138"/>
      <c r="PNK86" s="138"/>
      <c r="PNL86" s="138"/>
      <c r="PNM86" s="138"/>
      <c r="PNN86" s="138"/>
      <c r="PNO86" s="138"/>
      <c r="PNP86" s="138"/>
      <c r="PNQ86" s="138"/>
      <c r="PNR86" s="138"/>
      <c r="PNS86" s="138"/>
      <c r="PNT86" s="138"/>
      <c r="PNU86" s="138"/>
      <c r="PNV86" s="138"/>
      <c r="PNW86" s="138"/>
      <c r="PNX86" s="138"/>
      <c r="PNY86" s="138"/>
      <c r="PNZ86" s="138"/>
      <c r="POA86" s="138"/>
      <c r="POB86" s="138"/>
      <c r="POC86" s="138"/>
      <c r="POD86" s="138"/>
      <c r="POE86" s="138"/>
      <c r="POF86" s="138"/>
      <c r="POG86" s="138"/>
      <c r="POH86" s="138"/>
      <c r="POI86" s="138"/>
      <c r="POJ86" s="138"/>
      <c r="POK86" s="138"/>
      <c r="POL86" s="138"/>
      <c r="POM86" s="138"/>
      <c r="PON86" s="138"/>
      <c r="POO86" s="138"/>
      <c r="POP86" s="138"/>
      <c r="POQ86" s="138"/>
      <c r="POR86" s="138"/>
      <c r="POS86" s="138"/>
      <c r="POT86" s="138"/>
      <c r="POU86" s="138"/>
      <c r="POV86" s="138"/>
      <c r="POW86" s="138"/>
      <c r="POX86" s="138"/>
      <c r="POY86" s="138"/>
      <c r="POZ86" s="138"/>
      <c r="PPA86" s="138"/>
      <c r="PPB86" s="138"/>
      <c r="PPC86" s="138"/>
      <c r="PPD86" s="138"/>
      <c r="PPE86" s="138"/>
      <c r="PPF86" s="138"/>
      <c r="PPG86" s="138"/>
      <c r="PPH86" s="138"/>
      <c r="PPI86" s="138"/>
      <c r="PPJ86" s="138"/>
      <c r="PPK86" s="138"/>
      <c r="PPL86" s="138"/>
      <c r="PPM86" s="138"/>
      <c r="PPN86" s="138"/>
      <c r="PPO86" s="138"/>
      <c r="PPP86" s="138"/>
      <c r="PPQ86" s="138"/>
      <c r="PPR86" s="138"/>
      <c r="PPS86" s="138"/>
      <c r="PPT86" s="138"/>
      <c r="PPU86" s="138"/>
      <c r="PPV86" s="138"/>
      <c r="PPW86" s="138"/>
      <c r="PPX86" s="138"/>
      <c r="PPY86" s="138"/>
      <c r="PPZ86" s="138"/>
      <c r="PQA86" s="138"/>
      <c r="PQB86" s="138"/>
      <c r="PQC86" s="138"/>
      <c r="PQD86" s="138"/>
      <c r="PQE86" s="138"/>
      <c r="PQF86" s="138"/>
      <c r="PQG86" s="138"/>
      <c r="PQH86" s="138"/>
      <c r="PQI86" s="138"/>
      <c r="PQJ86" s="138"/>
      <c r="PQK86" s="138"/>
      <c r="PQL86" s="138"/>
      <c r="PQM86" s="138"/>
      <c r="PQN86" s="138"/>
      <c r="PQO86" s="138"/>
      <c r="PQP86" s="138"/>
      <c r="PQQ86" s="138"/>
      <c r="PQR86" s="138"/>
      <c r="PQS86" s="138"/>
      <c r="PQT86" s="138"/>
      <c r="PQU86" s="138"/>
      <c r="PQV86" s="138"/>
      <c r="PQW86" s="138"/>
      <c r="PQX86" s="138"/>
      <c r="PQY86" s="138"/>
      <c r="PQZ86" s="138"/>
      <c r="PRA86" s="138"/>
      <c r="PRB86" s="138"/>
      <c r="PRC86" s="138"/>
      <c r="PRD86" s="138"/>
      <c r="PRE86" s="138"/>
      <c r="PRF86" s="138"/>
      <c r="PRG86" s="138"/>
      <c r="PRH86" s="138"/>
      <c r="PRI86" s="138"/>
      <c r="PRJ86" s="138"/>
      <c r="PRK86" s="138"/>
      <c r="PRL86" s="138"/>
      <c r="PRM86" s="138"/>
      <c r="PRN86" s="138"/>
      <c r="PRO86" s="138"/>
      <c r="PRP86" s="138"/>
      <c r="PRQ86" s="138"/>
      <c r="PRR86" s="138"/>
      <c r="PRS86" s="138"/>
      <c r="PRT86" s="138"/>
      <c r="PRU86" s="138"/>
      <c r="PRV86" s="138"/>
      <c r="PRW86" s="138"/>
      <c r="PRX86" s="138"/>
      <c r="PRY86" s="138"/>
      <c r="PRZ86" s="138"/>
      <c r="PSA86" s="138"/>
      <c r="PSB86" s="138"/>
      <c r="PSC86" s="138"/>
      <c r="PSD86" s="138"/>
      <c r="PSE86" s="138"/>
      <c r="PSF86" s="138"/>
      <c r="PSG86" s="138"/>
      <c r="PSH86" s="138"/>
      <c r="PSI86" s="138"/>
      <c r="PSJ86" s="138"/>
      <c r="PSK86" s="138"/>
      <c r="PSL86" s="138"/>
      <c r="PSM86" s="138"/>
      <c r="PSN86" s="138"/>
      <c r="PSO86" s="138"/>
      <c r="PSP86" s="138"/>
      <c r="PSQ86" s="138"/>
      <c r="PSR86" s="138"/>
      <c r="PSS86" s="138"/>
      <c r="PST86" s="138"/>
      <c r="PSU86" s="138"/>
      <c r="PSV86" s="138"/>
      <c r="PSW86" s="138"/>
      <c r="PSX86" s="138"/>
      <c r="PSY86" s="138"/>
      <c r="PSZ86" s="138"/>
      <c r="PTA86" s="138"/>
      <c r="PTB86" s="138"/>
      <c r="PTC86" s="138"/>
      <c r="PTD86" s="138"/>
      <c r="PTE86" s="138"/>
      <c r="PTF86" s="138"/>
      <c r="PTG86" s="138"/>
      <c r="PTH86" s="138"/>
      <c r="PTI86" s="138"/>
      <c r="PTJ86" s="138"/>
      <c r="PTK86" s="138"/>
      <c r="PTL86" s="138"/>
      <c r="PTM86" s="138"/>
      <c r="PTN86" s="138"/>
      <c r="PTO86" s="138"/>
      <c r="PTP86" s="138"/>
      <c r="PTQ86" s="138"/>
      <c r="PTR86" s="138"/>
      <c r="PTS86" s="138"/>
      <c r="PTT86" s="138"/>
      <c r="PTU86" s="138"/>
      <c r="PTV86" s="138"/>
      <c r="PTW86" s="138"/>
      <c r="PTX86" s="138"/>
      <c r="PTY86" s="138"/>
      <c r="PTZ86" s="138"/>
      <c r="PUA86" s="138"/>
      <c r="PUB86" s="138"/>
      <c r="PUC86" s="138"/>
      <c r="PUD86" s="138"/>
      <c r="PUE86" s="138"/>
      <c r="PUF86" s="138"/>
      <c r="PUG86" s="138"/>
      <c r="PUH86" s="138"/>
      <c r="PUI86" s="138"/>
      <c r="PUJ86" s="138"/>
      <c r="PUK86" s="138"/>
      <c r="PUL86" s="138"/>
      <c r="PUM86" s="138"/>
      <c r="PUN86" s="138"/>
      <c r="PUO86" s="138"/>
      <c r="PUP86" s="138"/>
      <c r="PUQ86" s="138"/>
      <c r="PUR86" s="138"/>
      <c r="PUS86" s="138"/>
      <c r="PUT86" s="138"/>
      <c r="PUU86" s="138"/>
      <c r="PUV86" s="138"/>
      <c r="PUW86" s="138"/>
      <c r="PUX86" s="138"/>
      <c r="PUY86" s="138"/>
      <c r="PUZ86" s="138"/>
      <c r="PVA86" s="138"/>
      <c r="PVB86" s="138"/>
      <c r="PVC86" s="138"/>
      <c r="PVD86" s="138"/>
      <c r="PVE86" s="138"/>
      <c r="PVF86" s="138"/>
      <c r="PVG86" s="138"/>
      <c r="PVH86" s="138"/>
      <c r="PVI86" s="138"/>
      <c r="PVJ86" s="138"/>
      <c r="PVK86" s="138"/>
      <c r="PVL86" s="138"/>
      <c r="PVM86" s="138"/>
      <c r="PVN86" s="138"/>
      <c r="PVO86" s="138"/>
      <c r="PVP86" s="138"/>
      <c r="PVQ86" s="138"/>
      <c r="PVR86" s="138"/>
      <c r="PVS86" s="138"/>
      <c r="PVT86" s="138"/>
      <c r="PVU86" s="138"/>
      <c r="PVV86" s="138"/>
      <c r="PVW86" s="138"/>
      <c r="PVX86" s="138"/>
      <c r="PVY86" s="138"/>
      <c r="PVZ86" s="138"/>
      <c r="PWA86" s="138"/>
      <c r="PWB86" s="138"/>
      <c r="PWC86" s="138"/>
      <c r="PWD86" s="138"/>
      <c r="PWE86" s="138"/>
      <c r="PWF86" s="138"/>
      <c r="PWG86" s="138"/>
      <c r="PWH86" s="138"/>
      <c r="PWI86" s="138"/>
      <c r="PWJ86" s="138"/>
      <c r="PWK86" s="138"/>
      <c r="PWL86" s="138"/>
      <c r="PWM86" s="138"/>
      <c r="PWN86" s="138"/>
      <c r="PWO86" s="138"/>
      <c r="PWP86" s="138"/>
      <c r="PWQ86" s="138"/>
      <c r="PWR86" s="138"/>
      <c r="PWS86" s="138"/>
      <c r="PWT86" s="138"/>
      <c r="PWU86" s="138"/>
      <c r="PWV86" s="138"/>
      <c r="PWW86" s="138"/>
      <c r="PWX86" s="138"/>
      <c r="PWY86" s="138"/>
      <c r="PWZ86" s="138"/>
      <c r="PXA86" s="138"/>
      <c r="PXB86" s="138"/>
      <c r="PXC86" s="138"/>
      <c r="PXD86" s="138"/>
      <c r="PXE86" s="138"/>
      <c r="PXF86" s="138"/>
      <c r="PXG86" s="138"/>
      <c r="PXH86" s="138"/>
      <c r="PXI86" s="138"/>
      <c r="PXJ86" s="138"/>
      <c r="PXK86" s="138"/>
      <c r="PXL86" s="138"/>
      <c r="PXM86" s="138"/>
      <c r="PXN86" s="138"/>
      <c r="PXO86" s="138"/>
      <c r="PXP86" s="138"/>
      <c r="PXQ86" s="138"/>
      <c r="PXR86" s="138"/>
      <c r="PXS86" s="138"/>
      <c r="PXT86" s="138"/>
      <c r="PXU86" s="138"/>
      <c r="PXV86" s="138"/>
      <c r="PXW86" s="138"/>
      <c r="PXX86" s="138"/>
      <c r="PXY86" s="138"/>
      <c r="PXZ86" s="138"/>
      <c r="PYA86" s="138"/>
      <c r="PYB86" s="138"/>
      <c r="PYC86" s="138"/>
      <c r="PYD86" s="138"/>
      <c r="PYE86" s="138"/>
      <c r="PYF86" s="138"/>
      <c r="PYG86" s="138"/>
      <c r="PYH86" s="138"/>
      <c r="PYI86" s="138"/>
      <c r="PYJ86" s="138"/>
      <c r="PYK86" s="138"/>
      <c r="PYL86" s="138"/>
      <c r="PYM86" s="138"/>
      <c r="PYN86" s="138"/>
      <c r="PYO86" s="138"/>
      <c r="PYP86" s="138"/>
      <c r="PYQ86" s="138"/>
      <c r="PYR86" s="138"/>
      <c r="PYS86" s="138"/>
      <c r="PYT86" s="138"/>
      <c r="PYU86" s="138"/>
      <c r="PYV86" s="138"/>
      <c r="PYW86" s="138"/>
      <c r="PYX86" s="138"/>
      <c r="PYY86" s="138"/>
      <c r="PYZ86" s="138"/>
      <c r="PZA86" s="138"/>
      <c r="PZB86" s="138"/>
      <c r="PZC86" s="138"/>
      <c r="PZD86" s="138"/>
      <c r="PZE86" s="138"/>
      <c r="PZF86" s="138"/>
      <c r="PZG86" s="138"/>
      <c r="PZH86" s="138"/>
      <c r="PZI86" s="138"/>
      <c r="PZJ86" s="138"/>
      <c r="PZK86" s="138"/>
      <c r="PZL86" s="138"/>
      <c r="PZM86" s="138"/>
      <c r="PZN86" s="138"/>
      <c r="PZO86" s="138"/>
      <c r="PZP86" s="138"/>
      <c r="PZQ86" s="138"/>
      <c r="PZR86" s="138"/>
      <c r="PZS86" s="138"/>
      <c r="PZT86" s="138"/>
      <c r="PZU86" s="138"/>
      <c r="PZV86" s="138"/>
      <c r="PZW86" s="138"/>
      <c r="PZX86" s="138"/>
      <c r="PZY86" s="138"/>
      <c r="PZZ86" s="138"/>
      <c r="QAA86" s="138"/>
      <c r="QAB86" s="138"/>
      <c r="QAC86" s="138"/>
      <c r="QAD86" s="138"/>
      <c r="QAE86" s="138"/>
      <c r="QAF86" s="138"/>
      <c r="QAG86" s="138"/>
      <c r="QAH86" s="138"/>
      <c r="QAI86" s="138"/>
      <c r="QAJ86" s="138"/>
      <c r="QAK86" s="138"/>
      <c r="QAL86" s="138"/>
      <c r="QAM86" s="138"/>
      <c r="QAN86" s="138"/>
      <c r="QAO86" s="138"/>
      <c r="QAP86" s="138"/>
      <c r="QAQ86" s="138"/>
      <c r="QAR86" s="138"/>
      <c r="QAS86" s="138"/>
      <c r="QAT86" s="138"/>
      <c r="QAU86" s="138"/>
      <c r="QAV86" s="138"/>
      <c r="QAW86" s="138"/>
      <c r="QAX86" s="138"/>
      <c r="QAY86" s="138"/>
      <c r="QAZ86" s="138"/>
      <c r="QBA86" s="138"/>
      <c r="QBB86" s="138"/>
      <c r="QBC86" s="138"/>
      <c r="QBD86" s="138"/>
      <c r="QBE86" s="138"/>
      <c r="QBF86" s="138"/>
      <c r="QBG86" s="138"/>
      <c r="QBH86" s="138"/>
      <c r="QBI86" s="138"/>
      <c r="QBJ86" s="138"/>
      <c r="QBK86" s="138"/>
      <c r="QBL86" s="138"/>
      <c r="QBM86" s="138"/>
      <c r="QBN86" s="138"/>
      <c r="QBO86" s="138"/>
      <c r="QBP86" s="138"/>
      <c r="QBQ86" s="138"/>
      <c r="QBR86" s="138"/>
      <c r="QBS86" s="138"/>
      <c r="QBT86" s="138"/>
      <c r="QBU86" s="138"/>
      <c r="QBV86" s="138"/>
      <c r="QBW86" s="138"/>
      <c r="QBX86" s="138"/>
      <c r="QBY86" s="138"/>
      <c r="QBZ86" s="138"/>
      <c r="QCA86" s="138"/>
      <c r="QCB86" s="138"/>
      <c r="QCC86" s="138"/>
      <c r="QCD86" s="138"/>
      <c r="QCE86" s="138"/>
      <c r="QCF86" s="138"/>
      <c r="QCG86" s="138"/>
      <c r="QCH86" s="138"/>
      <c r="QCI86" s="138"/>
      <c r="QCJ86" s="138"/>
      <c r="QCK86" s="138"/>
      <c r="QCL86" s="138"/>
      <c r="QCM86" s="138"/>
      <c r="QCN86" s="138"/>
      <c r="QCO86" s="138"/>
      <c r="QCP86" s="138"/>
      <c r="QCQ86" s="138"/>
      <c r="QCR86" s="138"/>
      <c r="QCS86" s="138"/>
      <c r="QCT86" s="138"/>
      <c r="QCU86" s="138"/>
      <c r="QCV86" s="138"/>
      <c r="QCW86" s="138"/>
      <c r="QCX86" s="138"/>
      <c r="QCY86" s="138"/>
      <c r="QCZ86" s="138"/>
      <c r="QDA86" s="138"/>
      <c r="QDB86" s="138"/>
      <c r="QDC86" s="138"/>
      <c r="QDD86" s="138"/>
      <c r="QDE86" s="138"/>
      <c r="QDF86" s="138"/>
      <c r="QDG86" s="138"/>
      <c r="QDH86" s="138"/>
      <c r="QDI86" s="138"/>
      <c r="QDJ86" s="138"/>
      <c r="QDK86" s="138"/>
      <c r="QDL86" s="138"/>
      <c r="QDM86" s="138"/>
      <c r="QDN86" s="138"/>
      <c r="QDO86" s="138"/>
      <c r="QDP86" s="138"/>
      <c r="QDQ86" s="138"/>
      <c r="QDR86" s="138"/>
      <c r="QDS86" s="138"/>
      <c r="QDT86" s="138"/>
      <c r="QDU86" s="138"/>
      <c r="QDV86" s="138"/>
      <c r="QDW86" s="138"/>
      <c r="QDX86" s="138"/>
      <c r="QDY86" s="138"/>
      <c r="QDZ86" s="138"/>
      <c r="QEA86" s="138"/>
      <c r="QEB86" s="138"/>
      <c r="QEC86" s="138"/>
      <c r="QED86" s="138"/>
      <c r="QEE86" s="138"/>
      <c r="QEF86" s="138"/>
      <c r="QEG86" s="138"/>
      <c r="QEH86" s="138"/>
      <c r="QEI86" s="138"/>
      <c r="QEJ86" s="138"/>
      <c r="QEK86" s="138"/>
      <c r="QEL86" s="138"/>
      <c r="QEM86" s="138"/>
      <c r="QEN86" s="138"/>
      <c r="QEO86" s="138"/>
      <c r="QEP86" s="138"/>
      <c r="QEQ86" s="138"/>
      <c r="QER86" s="138"/>
      <c r="QES86" s="138"/>
      <c r="QET86" s="138"/>
      <c r="QEU86" s="138"/>
      <c r="QEV86" s="138"/>
      <c r="QEW86" s="138"/>
      <c r="QEX86" s="138"/>
      <c r="QEY86" s="138"/>
      <c r="QEZ86" s="138"/>
      <c r="QFA86" s="138"/>
      <c r="QFB86" s="138"/>
      <c r="QFC86" s="138"/>
      <c r="QFD86" s="138"/>
      <c r="QFE86" s="138"/>
      <c r="QFF86" s="138"/>
      <c r="QFG86" s="138"/>
      <c r="QFH86" s="138"/>
      <c r="QFI86" s="138"/>
      <c r="QFJ86" s="138"/>
      <c r="QFK86" s="138"/>
      <c r="QFL86" s="138"/>
      <c r="QFM86" s="138"/>
      <c r="QFN86" s="138"/>
      <c r="QFO86" s="138"/>
      <c r="QFP86" s="138"/>
      <c r="QFQ86" s="138"/>
      <c r="QFR86" s="138"/>
      <c r="QFS86" s="138"/>
      <c r="QFT86" s="138"/>
      <c r="QFU86" s="138"/>
      <c r="QFV86" s="138"/>
      <c r="QFW86" s="138"/>
      <c r="QFX86" s="138"/>
      <c r="QFY86" s="138"/>
      <c r="QFZ86" s="138"/>
      <c r="QGA86" s="138"/>
      <c r="QGB86" s="138"/>
      <c r="QGC86" s="138"/>
      <c r="QGD86" s="138"/>
      <c r="QGE86" s="138"/>
      <c r="QGF86" s="138"/>
      <c r="QGG86" s="138"/>
      <c r="QGH86" s="138"/>
      <c r="QGI86" s="138"/>
      <c r="QGJ86" s="138"/>
      <c r="QGK86" s="138"/>
      <c r="QGL86" s="138"/>
      <c r="QGM86" s="138"/>
      <c r="QGN86" s="138"/>
      <c r="QGO86" s="138"/>
      <c r="QGP86" s="138"/>
      <c r="QGQ86" s="138"/>
      <c r="QGR86" s="138"/>
      <c r="QGS86" s="138"/>
      <c r="QGT86" s="138"/>
      <c r="QGU86" s="138"/>
      <c r="QGV86" s="138"/>
      <c r="QGW86" s="138"/>
      <c r="QGX86" s="138"/>
      <c r="QGY86" s="138"/>
      <c r="QGZ86" s="138"/>
      <c r="QHA86" s="138"/>
      <c r="QHB86" s="138"/>
      <c r="QHC86" s="138"/>
      <c r="QHD86" s="138"/>
      <c r="QHE86" s="138"/>
      <c r="QHF86" s="138"/>
      <c r="QHG86" s="138"/>
      <c r="QHH86" s="138"/>
      <c r="QHI86" s="138"/>
      <c r="QHJ86" s="138"/>
      <c r="QHK86" s="138"/>
      <c r="QHL86" s="138"/>
      <c r="QHM86" s="138"/>
      <c r="QHN86" s="138"/>
      <c r="QHO86" s="138"/>
      <c r="QHP86" s="138"/>
      <c r="QHQ86" s="138"/>
      <c r="QHR86" s="138"/>
      <c r="QHS86" s="138"/>
      <c r="QHT86" s="138"/>
      <c r="QHU86" s="138"/>
      <c r="QHV86" s="138"/>
      <c r="QHW86" s="138"/>
      <c r="QHX86" s="138"/>
      <c r="QHY86" s="138"/>
      <c r="QHZ86" s="138"/>
      <c r="QIA86" s="138"/>
      <c r="QIB86" s="138"/>
      <c r="QIC86" s="138"/>
      <c r="QID86" s="138"/>
      <c r="QIE86" s="138"/>
      <c r="QIF86" s="138"/>
      <c r="QIG86" s="138"/>
      <c r="QIH86" s="138"/>
      <c r="QII86" s="138"/>
      <c r="QIJ86" s="138"/>
      <c r="QIK86" s="138"/>
      <c r="QIL86" s="138"/>
      <c r="QIM86" s="138"/>
      <c r="QIN86" s="138"/>
      <c r="QIO86" s="138"/>
      <c r="QIP86" s="138"/>
      <c r="QIQ86" s="138"/>
      <c r="QIR86" s="138"/>
      <c r="QIS86" s="138"/>
      <c r="QIT86" s="138"/>
      <c r="QIU86" s="138"/>
      <c r="QIV86" s="138"/>
      <c r="QIW86" s="138"/>
      <c r="QIX86" s="138"/>
      <c r="QIY86" s="138"/>
      <c r="QIZ86" s="138"/>
      <c r="QJA86" s="138"/>
      <c r="QJB86" s="138"/>
      <c r="QJC86" s="138"/>
      <c r="QJD86" s="138"/>
      <c r="QJE86" s="138"/>
      <c r="QJF86" s="138"/>
      <c r="QJG86" s="138"/>
      <c r="QJH86" s="138"/>
      <c r="QJI86" s="138"/>
      <c r="QJJ86" s="138"/>
      <c r="QJK86" s="138"/>
      <c r="QJL86" s="138"/>
      <c r="QJM86" s="138"/>
      <c r="QJN86" s="138"/>
      <c r="QJO86" s="138"/>
      <c r="QJP86" s="138"/>
      <c r="QJQ86" s="138"/>
      <c r="QJR86" s="138"/>
      <c r="QJS86" s="138"/>
      <c r="QJT86" s="138"/>
      <c r="QJU86" s="138"/>
      <c r="QJV86" s="138"/>
      <c r="QJW86" s="138"/>
      <c r="QJX86" s="138"/>
      <c r="QJY86" s="138"/>
      <c r="QJZ86" s="138"/>
      <c r="QKA86" s="138"/>
      <c r="QKB86" s="138"/>
      <c r="QKC86" s="138"/>
      <c r="QKD86" s="138"/>
      <c r="QKE86" s="138"/>
      <c r="QKF86" s="138"/>
      <c r="QKG86" s="138"/>
      <c r="QKH86" s="138"/>
      <c r="QKI86" s="138"/>
      <c r="QKJ86" s="138"/>
      <c r="QKK86" s="138"/>
      <c r="QKL86" s="138"/>
      <c r="QKM86" s="138"/>
      <c r="QKN86" s="138"/>
      <c r="QKO86" s="138"/>
      <c r="QKP86" s="138"/>
      <c r="QKQ86" s="138"/>
      <c r="QKR86" s="138"/>
      <c r="QKS86" s="138"/>
      <c r="QKT86" s="138"/>
      <c r="QKU86" s="138"/>
      <c r="QKV86" s="138"/>
      <c r="QKW86" s="138"/>
      <c r="QKX86" s="138"/>
      <c r="QKY86" s="138"/>
      <c r="QKZ86" s="138"/>
      <c r="QLA86" s="138"/>
      <c r="QLB86" s="138"/>
      <c r="QLC86" s="138"/>
      <c r="QLD86" s="138"/>
      <c r="QLE86" s="138"/>
      <c r="QLF86" s="138"/>
      <c r="QLG86" s="138"/>
      <c r="QLH86" s="138"/>
      <c r="QLI86" s="138"/>
      <c r="QLJ86" s="138"/>
      <c r="QLK86" s="138"/>
      <c r="QLL86" s="138"/>
      <c r="QLM86" s="138"/>
      <c r="QLN86" s="138"/>
      <c r="QLO86" s="138"/>
      <c r="QLP86" s="138"/>
      <c r="QLQ86" s="138"/>
      <c r="QLR86" s="138"/>
      <c r="QLS86" s="138"/>
      <c r="QLT86" s="138"/>
      <c r="QLU86" s="138"/>
      <c r="QLV86" s="138"/>
      <c r="QLW86" s="138"/>
      <c r="QLX86" s="138"/>
      <c r="QLY86" s="138"/>
      <c r="QLZ86" s="138"/>
      <c r="QMA86" s="138"/>
      <c r="QMB86" s="138"/>
      <c r="QMC86" s="138"/>
      <c r="QMD86" s="138"/>
      <c r="QME86" s="138"/>
      <c r="QMF86" s="138"/>
      <c r="QMG86" s="138"/>
      <c r="QMH86" s="138"/>
      <c r="QMI86" s="138"/>
      <c r="QMJ86" s="138"/>
      <c r="QMK86" s="138"/>
      <c r="QML86" s="138"/>
      <c r="QMM86" s="138"/>
      <c r="QMN86" s="138"/>
      <c r="QMO86" s="138"/>
      <c r="QMP86" s="138"/>
      <c r="QMQ86" s="138"/>
      <c r="QMR86" s="138"/>
      <c r="QMS86" s="138"/>
      <c r="QMT86" s="138"/>
      <c r="QMU86" s="138"/>
      <c r="QMV86" s="138"/>
      <c r="QMW86" s="138"/>
      <c r="QMX86" s="138"/>
      <c r="QMY86" s="138"/>
      <c r="QMZ86" s="138"/>
      <c r="QNA86" s="138"/>
      <c r="QNB86" s="138"/>
      <c r="QNC86" s="138"/>
      <c r="QND86" s="138"/>
      <c r="QNE86" s="138"/>
      <c r="QNF86" s="138"/>
      <c r="QNG86" s="138"/>
      <c r="QNH86" s="138"/>
      <c r="QNI86" s="138"/>
      <c r="QNJ86" s="138"/>
      <c r="QNK86" s="138"/>
      <c r="QNL86" s="138"/>
      <c r="QNM86" s="138"/>
      <c r="QNN86" s="138"/>
      <c r="QNO86" s="138"/>
      <c r="QNP86" s="138"/>
      <c r="QNQ86" s="138"/>
      <c r="QNR86" s="138"/>
      <c r="QNS86" s="138"/>
      <c r="QNT86" s="138"/>
      <c r="QNU86" s="138"/>
      <c r="QNV86" s="138"/>
      <c r="QNW86" s="138"/>
      <c r="QNX86" s="138"/>
      <c r="QNY86" s="138"/>
      <c r="QNZ86" s="138"/>
      <c r="QOA86" s="138"/>
      <c r="QOB86" s="138"/>
      <c r="QOC86" s="138"/>
      <c r="QOD86" s="138"/>
      <c r="QOE86" s="138"/>
      <c r="QOF86" s="138"/>
      <c r="QOG86" s="138"/>
      <c r="QOH86" s="138"/>
      <c r="QOI86" s="138"/>
      <c r="QOJ86" s="138"/>
      <c r="QOK86" s="138"/>
      <c r="QOL86" s="138"/>
      <c r="QOM86" s="138"/>
      <c r="QON86" s="138"/>
      <c r="QOO86" s="138"/>
      <c r="QOP86" s="138"/>
      <c r="QOQ86" s="138"/>
      <c r="QOR86" s="138"/>
      <c r="QOS86" s="138"/>
      <c r="QOT86" s="138"/>
      <c r="QOU86" s="138"/>
      <c r="QOV86" s="138"/>
      <c r="QOW86" s="138"/>
      <c r="QOX86" s="138"/>
      <c r="QOY86" s="138"/>
      <c r="QOZ86" s="138"/>
      <c r="QPA86" s="138"/>
      <c r="QPB86" s="138"/>
      <c r="QPC86" s="138"/>
      <c r="QPD86" s="138"/>
      <c r="QPE86" s="138"/>
      <c r="QPF86" s="138"/>
      <c r="QPG86" s="138"/>
      <c r="QPH86" s="138"/>
      <c r="QPI86" s="138"/>
      <c r="QPJ86" s="138"/>
      <c r="QPK86" s="138"/>
      <c r="QPL86" s="138"/>
      <c r="QPM86" s="138"/>
      <c r="QPN86" s="138"/>
      <c r="QPO86" s="138"/>
      <c r="QPP86" s="138"/>
      <c r="QPQ86" s="138"/>
      <c r="QPR86" s="138"/>
      <c r="QPS86" s="138"/>
      <c r="QPT86" s="138"/>
      <c r="QPU86" s="138"/>
      <c r="QPV86" s="138"/>
      <c r="QPW86" s="138"/>
      <c r="QPX86" s="138"/>
      <c r="QPY86" s="138"/>
      <c r="QPZ86" s="138"/>
      <c r="QQA86" s="138"/>
      <c r="QQB86" s="138"/>
      <c r="QQC86" s="138"/>
      <c r="QQD86" s="138"/>
      <c r="QQE86" s="138"/>
      <c r="QQF86" s="138"/>
      <c r="QQG86" s="138"/>
      <c r="QQH86" s="138"/>
      <c r="QQI86" s="138"/>
      <c r="QQJ86" s="138"/>
      <c r="QQK86" s="138"/>
      <c r="QQL86" s="138"/>
      <c r="QQM86" s="138"/>
      <c r="QQN86" s="138"/>
      <c r="QQO86" s="138"/>
      <c r="QQP86" s="138"/>
      <c r="QQQ86" s="138"/>
      <c r="QQR86" s="138"/>
      <c r="QQS86" s="138"/>
      <c r="QQT86" s="138"/>
      <c r="QQU86" s="138"/>
      <c r="QQV86" s="138"/>
      <c r="QQW86" s="138"/>
      <c r="QQX86" s="138"/>
      <c r="QQY86" s="138"/>
      <c r="QQZ86" s="138"/>
      <c r="QRA86" s="138"/>
      <c r="QRB86" s="138"/>
      <c r="QRC86" s="138"/>
      <c r="QRD86" s="138"/>
      <c r="QRE86" s="138"/>
      <c r="QRF86" s="138"/>
      <c r="QRG86" s="138"/>
      <c r="QRH86" s="138"/>
      <c r="QRI86" s="138"/>
      <c r="QRJ86" s="138"/>
      <c r="QRK86" s="138"/>
      <c r="QRL86" s="138"/>
      <c r="QRM86" s="138"/>
      <c r="QRN86" s="138"/>
      <c r="QRO86" s="138"/>
      <c r="QRP86" s="138"/>
      <c r="QRQ86" s="138"/>
      <c r="QRR86" s="138"/>
      <c r="QRS86" s="138"/>
      <c r="QRT86" s="138"/>
      <c r="QRU86" s="138"/>
      <c r="QRV86" s="138"/>
      <c r="QRW86" s="138"/>
      <c r="QRX86" s="138"/>
      <c r="QRY86" s="138"/>
      <c r="QRZ86" s="138"/>
      <c r="QSA86" s="138"/>
      <c r="QSB86" s="138"/>
      <c r="QSC86" s="138"/>
      <c r="QSD86" s="138"/>
      <c r="QSE86" s="138"/>
      <c r="QSF86" s="138"/>
      <c r="QSG86" s="138"/>
      <c r="QSH86" s="138"/>
      <c r="QSI86" s="138"/>
      <c r="QSJ86" s="138"/>
      <c r="QSK86" s="138"/>
      <c r="QSL86" s="138"/>
      <c r="QSM86" s="138"/>
      <c r="QSN86" s="138"/>
      <c r="QSO86" s="138"/>
      <c r="QSP86" s="138"/>
      <c r="QSQ86" s="138"/>
      <c r="QSR86" s="138"/>
      <c r="QSS86" s="138"/>
      <c r="QST86" s="138"/>
      <c r="QSU86" s="138"/>
      <c r="QSV86" s="138"/>
      <c r="QSW86" s="138"/>
      <c r="QSX86" s="138"/>
      <c r="QSY86" s="138"/>
      <c r="QSZ86" s="138"/>
      <c r="QTA86" s="138"/>
      <c r="QTB86" s="138"/>
      <c r="QTC86" s="138"/>
      <c r="QTD86" s="138"/>
      <c r="QTE86" s="138"/>
      <c r="QTF86" s="138"/>
      <c r="QTG86" s="138"/>
      <c r="QTH86" s="138"/>
      <c r="QTI86" s="138"/>
      <c r="QTJ86" s="138"/>
      <c r="QTK86" s="138"/>
      <c r="QTL86" s="138"/>
      <c r="QTM86" s="138"/>
      <c r="QTN86" s="138"/>
      <c r="QTO86" s="138"/>
      <c r="QTP86" s="138"/>
      <c r="QTQ86" s="138"/>
      <c r="QTR86" s="138"/>
      <c r="QTS86" s="138"/>
      <c r="QTT86" s="138"/>
      <c r="QTU86" s="138"/>
      <c r="QTV86" s="138"/>
      <c r="QTW86" s="138"/>
      <c r="QTX86" s="138"/>
      <c r="QTY86" s="138"/>
      <c r="QTZ86" s="138"/>
      <c r="QUA86" s="138"/>
      <c r="QUB86" s="138"/>
      <c r="QUC86" s="138"/>
      <c r="QUD86" s="138"/>
      <c r="QUE86" s="138"/>
      <c r="QUF86" s="138"/>
      <c r="QUG86" s="138"/>
      <c r="QUH86" s="138"/>
      <c r="QUI86" s="138"/>
      <c r="QUJ86" s="138"/>
      <c r="QUK86" s="138"/>
      <c r="QUL86" s="138"/>
      <c r="QUM86" s="138"/>
      <c r="QUN86" s="138"/>
      <c r="QUO86" s="138"/>
      <c r="QUP86" s="138"/>
      <c r="QUQ86" s="138"/>
      <c r="QUR86" s="138"/>
      <c r="QUS86" s="138"/>
      <c r="QUT86" s="138"/>
      <c r="QUU86" s="138"/>
      <c r="QUV86" s="138"/>
      <c r="QUW86" s="138"/>
      <c r="QUX86" s="138"/>
      <c r="QUY86" s="138"/>
      <c r="QUZ86" s="138"/>
      <c r="QVA86" s="138"/>
      <c r="QVB86" s="138"/>
      <c r="QVC86" s="138"/>
      <c r="QVD86" s="138"/>
      <c r="QVE86" s="138"/>
      <c r="QVF86" s="138"/>
      <c r="QVG86" s="138"/>
      <c r="QVH86" s="138"/>
      <c r="QVI86" s="138"/>
      <c r="QVJ86" s="138"/>
      <c r="QVK86" s="138"/>
      <c r="QVL86" s="138"/>
      <c r="QVM86" s="138"/>
      <c r="QVN86" s="138"/>
      <c r="QVO86" s="138"/>
      <c r="QVP86" s="138"/>
      <c r="QVQ86" s="138"/>
      <c r="QVR86" s="138"/>
      <c r="QVS86" s="138"/>
      <c r="QVT86" s="138"/>
      <c r="QVU86" s="138"/>
      <c r="QVV86" s="138"/>
      <c r="QVW86" s="138"/>
      <c r="QVX86" s="138"/>
      <c r="QVY86" s="138"/>
      <c r="QVZ86" s="138"/>
      <c r="QWA86" s="138"/>
      <c r="QWB86" s="138"/>
      <c r="QWC86" s="138"/>
      <c r="QWD86" s="138"/>
      <c r="QWE86" s="138"/>
      <c r="QWF86" s="138"/>
      <c r="QWG86" s="138"/>
      <c r="QWH86" s="138"/>
      <c r="QWI86" s="138"/>
      <c r="QWJ86" s="138"/>
      <c r="QWK86" s="138"/>
      <c r="QWL86" s="138"/>
      <c r="QWM86" s="138"/>
      <c r="QWN86" s="138"/>
      <c r="QWO86" s="138"/>
      <c r="QWP86" s="138"/>
      <c r="QWQ86" s="138"/>
      <c r="QWR86" s="138"/>
      <c r="QWS86" s="138"/>
      <c r="QWT86" s="138"/>
      <c r="QWU86" s="138"/>
      <c r="QWV86" s="138"/>
      <c r="QWW86" s="138"/>
      <c r="QWX86" s="138"/>
      <c r="QWY86" s="138"/>
      <c r="QWZ86" s="138"/>
      <c r="QXA86" s="138"/>
      <c r="QXB86" s="138"/>
      <c r="QXC86" s="138"/>
      <c r="QXD86" s="138"/>
      <c r="QXE86" s="138"/>
      <c r="QXF86" s="138"/>
      <c r="QXG86" s="138"/>
      <c r="QXH86" s="138"/>
      <c r="QXI86" s="138"/>
      <c r="QXJ86" s="138"/>
      <c r="QXK86" s="138"/>
      <c r="QXL86" s="138"/>
      <c r="QXM86" s="138"/>
      <c r="QXN86" s="138"/>
      <c r="QXO86" s="138"/>
      <c r="QXP86" s="138"/>
      <c r="QXQ86" s="138"/>
      <c r="QXR86" s="138"/>
      <c r="QXS86" s="138"/>
      <c r="QXT86" s="138"/>
      <c r="QXU86" s="138"/>
      <c r="QXV86" s="138"/>
      <c r="QXW86" s="138"/>
      <c r="QXX86" s="138"/>
      <c r="QXY86" s="138"/>
      <c r="QXZ86" s="138"/>
      <c r="QYA86" s="138"/>
      <c r="QYB86" s="138"/>
      <c r="QYC86" s="138"/>
      <c r="QYD86" s="138"/>
      <c r="QYE86" s="138"/>
      <c r="QYF86" s="138"/>
      <c r="QYG86" s="138"/>
      <c r="QYH86" s="138"/>
      <c r="QYI86" s="138"/>
      <c r="QYJ86" s="138"/>
      <c r="QYK86" s="138"/>
      <c r="QYL86" s="138"/>
      <c r="QYM86" s="138"/>
      <c r="QYN86" s="138"/>
      <c r="QYO86" s="138"/>
      <c r="QYP86" s="138"/>
      <c r="QYQ86" s="138"/>
      <c r="QYR86" s="138"/>
      <c r="QYS86" s="138"/>
      <c r="QYT86" s="138"/>
      <c r="QYU86" s="138"/>
      <c r="QYV86" s="138"/>
      <c r="QYW86" s="138"/>
      <c r="QYX86" s="138"/>
      <c r="QYY86" s="138"/>
      <c r="QYZ86" s="138"/>
      <c r="QZA86" s="138"/>
      <c r="QZB86" s="138"/>
      <c r="QZC86" s="138"/>
      <c r="QZD86" s="138"/>
      <c r="QZE86" s="138"/>
      <c r="QZF86" s="138"/>
      <c r="QZG86" s="138"/>
      <c r="QZH86" s="138"/>
      <c r="QZI86" s="138"/>
      <c r="QZJ86" s="138"/>
      <c r="QZK86" s="138"/>
      <c r="QZL86" s="138"/>
      <c r="QZM86" s="138"/>
      <c r="QZN86" s="138"/>
      <c r="QZO86" s="138"/>
      <c r="QZP86" s="138"/>
      <c r="QZQ86" s="138"/>
      <c r="QZR86" s="138"/>
      <c r="QZS86" s="138"/>
      <c r="QZT86" s="138"/>
      <c r="QZU86" s="138"/>
      <c r="QZV86" s="138"/>
      <c r="QZW86" s="138"/>
      <c r="QZX86" s="138"/>
      <c r="QZY86" s="138"/>
      <c r="QZZ86" s="138"/>
      <c r="RAA86" s="138"/>
      <c r="RAB86" s="138"/>
      <c r="RAC86" s="138"/>
      <c r="RAD86" s="138"/>
      <c r="RAE86" s="138"/>
      <c r="RAF86" s="138"/>
      <c r="RAG86" s="138"/>
      <c r="RAH86" s="138"/>
      <c r="RAI86" s="138"/>
      <c r="RAJ86" s="138"/>
      <c r="RAK86" s="138"/>
      <c r="RAL86" s="138"/>
      <c r="RAM86" s="138"/>
      <c r="RAN86" s="138"/>
      <c r="RAO86" s="138"/>
      <c r="RAP86" s="138"/>
      <c r="RAQ86" s="138"/>
      <c r="RAR86" s="138"/>
      <c r="RAS86" s="138"/>
      <c r="RAT86" s="138"/>
      <c r="RAU86" s="138"/>
      <c r="RAV86" s="138"/>
      <c r="RAW86" s="138"/>
      <c r="RAX86" s="138"/>
      <c r="RAY86" s="138"/>
      <c r="RAZ86" s="138"/>
      <c r="RBA86" s="138"/>
      <c r="RBB86" s="138"/>
      <c r="RBC86" s="138"/>
      <c r="RBD86" s="138"/>
      <c r="RBE86" s="138"/>
      <c r="RBF86" s="138"/>
      <c r="RBG86" s="138"/>
      <c r="RBH86" s="138"/>
      <c r="RBI86" s="138"/>
      <c r="RBJ86" s="138"/>
      <c r="RBK86" s="138"/>
      <c r="RBL86" s="138"/>
      <c r="RBM86" s="138"/>
      <c r="RBN86" s="138"/>
      <c r="RBO86" s="138"/>
      <c r="RBP86" s="138"/>
      <c r="RBQ86" s="138"/>
      <c r="RBR86" s="138"/>
      <c r="RBS86" s="138"/>
      <c r="RBT86" s="138"/>
      <c r="RBU86" s="138"/>
      <c r="RBV86" s="138"/>
      <c r="RBW86" s="138"/>
      <c r="RBX86" s="138"/>
      <c r="RBY86" s="138"/>
      <c r="RBZ86" s="138"/>
      <c r="RCA86" s="138"/>
      <c r="RCB86" s="138"/>
      <c r="RCC86" s="138"/>
      <c r="RCD86" s="138"/>
      <c r="RCE86" s="138"/>
      <c r="RCF86" s="138"/>
      <c r="RCG86" s="138"/>
      <c r="RCH86" s="138"/>
      <c r="RCI86" s="138"/>
      <c r="RCJ86" s="138"/>
      <c r="RCK86" s="138"/>
      <c r="RCL86" s="138"/>
      <c r="RCM86" s="138"/>
      <c r="RCN86" s="138"/>
      <c r="RCO86" s="138"/>
      <c r="RCP86" s="138"/>
      <c r="RCQ86" s="138"/>
      <c r="RCR86" s="138"/>
      <c r="RCS86" s="138"/>
      <c r="RCT86" s="138"/>
      <c r="RCU86" s="138"/>
      <c r="RCV86" s="138"/>
      <c r="RCW86" s="138"/>
      <c r="RCX86" s="138"/>
      <c r="RCY86" s="138"/>
      <c r="RCZ86" s="138"/>
      <c r="RDA86" s="138"/>
      <c r="RDB86" s="138"/>
      <c r="RDC86" s="138"/>
      <c r="RDD86" s="138"/>
      <c r="RDE86" s="138"/>
      <c r="RDF86" s="138"/>
      <c r="RDG86" s="138"/>
      <c r="RDH86" s="138"/>
      <c r="RDI86" s="138"/>
      <c r="RDJ86" s="138"/>
      <c r="RDK86" s="138"/>
      <c r="RDL86" s="138"/>
      <c r="RDM86" s="138"/>
      <c r="RDN86" s="138"/>
      <c r="RDO86" s="138"/>
      <c r="RDP86" s="138"/>
      <c r="RDQ86" s="138"/>
      <c r="RDR86" s="138"/>
      <c r="RDS86" s="138"/>
      <c r="RDT86" s="138"/>
      <c r="RDU86" s="138"/>
      <c r="RDV86" s="138"/>
      <c r="RDW86" s="138"/>
      <c r="RDX86" s="138"/>
      <c r="RDY86" s="138"/>
      <c r="RDZ86" s="138"/>
      <c r="REA86" s="138"/>
      <c r="REB86" s="138"/>
      <c r="REC86" s="138"/>
      <c r="RED86" s="138"/>
      <c r="REE86" s="138"/>
      <c r="REF86" s="138"/>
      <c r="REG86" s="138"/>
      <c r="REH86" s="138"/>
      <c r="REI86" s="138"/>
      <c r="REJ86" s="138"/>
      <c r="REK86" s="138"/>
      <c r="REL86" s="138"/>
      <c r="REM86" s="138"/>
      <c r="REN86" s="138"/>
      <c r="REO86" s="138"/>
      <c r="REP86" s="138"/>
      <c r="REQ86" s="138"/>
      <c r="RER86" s="138"/>
      <c r="RES86" s="138"/>
      <c r="RET86" s="138"/>
      <c r="REU86" s="138"/>
      <c r="REV86" s="138"/>
      <c r="REW86" s="138"/>
      <c r="REX86" s="138"/>
      <c r="REY86" s="138"/>
      <c r="REZ86" s="138"/>
      <c r="RFA86" s="138"/>
      <c r="RFB86" s="138"/>
      <c r="RFC86" s="138"/>
      <c r="RFD86" s="138"/>
      <c r="RFE86" s="138"/>
      <c r="RFF86" s="138"/>
      <c r="RFG86" s="138"/>
      <c r="RFH86" s="138"/>
      <c r="RFI86" s="138"/>
      <c r="RFJ86" s="138"/>
      <c r="RFK86" s="138"/>
      <c r="RFL86" s="138"/>
      <c r="RFM86" s="138"/>
      <c r="RFN86" s="138"/>
      <c r="RFO86" s="138"/>
      <c r="RFP86" s="138"/>
      <c r="RFQ86" s="138"/>
      <c r="RFR86" s="138"/>
      <c r="RFS86" s="138"/>
      <c r="RFT86" s="138"/>
      <c r="RFU86" s="138"/>
      <c r="RFV86" s="138"/>
      <c r="RFW86" s="138"/>
      <c r="RFX86" s="138"/>
      <c r="RFY86" s="138"/>
      <c r="RFZ86" s="138"/>
      <c r="RGA86" s="138"/>
      <c r="RGB86" s="138"/>
      <c r="RGC86" s="138"/>
      <c r="RGD86" s="138"/>
      <c r="RGE86" s="138"/>
      <c r="RGF86" s="138"/>
      <c r="RGG86" s="138"/>
      <c r="RGH86" s="138"/>
      <c r="RGI86" s="138"/>
      <c r="RGJ86" s="138"/>
      <c r="RGK86" s="138"/>
      <c r="RGL86" s="138"/>
      <c r="RGM86" s="138"/>
      <c r="RGN86" s="138"/>
      <c r="RGO86" s="138"/>
      <c r="RGP86" s="138"/>
      <c r="RGQ86" s="138"/>
      <c r="RGR86" s="138"/>
      <c r="RGS86" s="138"/>
      <c r="RGT86" s="138"/>
      <c r="RGU86" s="138"/>
      <c r="RGV86" s="138"/>
      <c r="RGW86" s="138"/>
      <c r="RGX86" s="138"/>
      <c r="RGY86" s="138"/>
      <c r="RGZ86" s="138"/>
      <c r="RHA86" s="138"/>
      <c r="RHB86" s="138"/>
      <c r="RHC86" s="138"/>
      <c r="RHD86" s="138"/>
      <c r="RHE86" s="138"/>
      <c r="RHF86" s="138"/>
      <c r="RHG86" s="138"/>
      <c r="RHH86" s="138"/>
      <c r="RHI86" s="138"/>
      <c r="RHJ86" s="138"/>
      <c r="RHK86" s="138"/>
      <c r="RHL86" s="138"/>
      <c r="RHM86" s="138"/>
      <c r="RHN86" s="138"/>
      <c r="RHO86" s="138"/>
      <c r="RHP86" s="138"/>
      <c r="RHQ86" s="138"/>
      <c r="RHR86" s="138"/>
      <c r="RHS86" s="138"/>
      <c r="RHT86" s="138"/>
      <c r="RHU86" s="138"/>
      <c r="RHV86" s="138"/>
      <c r="RHW86" s="138"/>
      <c r="RHX86" s="138"/>
      <c r="RHY86" s="138"/>
      <c r="RHZ86" s="138"/>
      <c r="RIA86" s="138"/>
      <c r="RIB86" s="138"/>
      <c r="RIC86" s="138"/>
      <c r="RID86" s="138"/>
      <c r="RIE86" s="138"/>
      <c r="RIF86" s="138"/>
      <c r="RIG86" s="138"/>
      <c r="RIH86" s="138"/>
      <c r="RII86" s="138"/>
      <c r="RIJ86" s="138"/>
      <c r="RIK86" s="138"/>
      <c r="RIL86" s="138"/>
      <c r="RIM86" s="138"/>
      <c r="RIN86" s="138"/>
      <c r="RIO86" s="138"/>
      <c r="RIP86" s="138"/>
      <c r="RIQ86" s="138"/>
      <c r="RIR86" s="138"/>
      <c r="RIS86" s="138"/>
      <c r="RIT86" s="138"/>
      <c r="RIU86" s="138"/>
      <c r="RIV86" s="138"/>
      <c r="RIW86" s="138"/>
      <c r="RIX86" s="138"/>
      <c r="RIY86" s="138"/>
      <c r="RIZ86" s="138"/>
      <c r="RJA86" s="138"/>
      <c r="RJB86" s="138"/>
      <c r="RJC86" s="138"/>
      <c r="RJD86" s="138"/>
      <c r="RJE86" s="138"/>
      <c r="RJF86" s="138"/>
      <c r="RJG86" s="138"/>
      <c r="RJH86" s="138"/>
      <c r="RJI86" s="138"/>
      <c r="RJJ86" s="138"/>
      <c r="RJK86" s="138"/>
      <c r="RJL86" s="138"/>
      <c r="RJM86" s="138"/>
      <c r="RJN86" s="138"/>
      <c r="RJO86" s="138"/>
      <c r="RJP86" s="138"/>
      <c r="RJQ86" s="138"/>
      <c r="RJR86" s="138"/>
      <c r="RJS86" s="138"/>
      <c r="RJT86" s="138"/>
      <c r="RJU86" s="138"/>
      <c r="RJV86" s="138"/>
      <c r="RJW86" s="138"/>
      <c r="RJX86" s="138"/>
      <c r="RJY86" s="138"/>
      <c r="RJZ86" s="138"/>
      <c r="RKA86" s="138"/>
      <c r="RKB86" s="138"/>
      <c r="RKC86" s="138"/>
      <c r="RKD86" s="138"/>
      <c r="RKE86" s="138"/>
      <c r="RKF86" s="138"/>
      <c r="RKG86" s="138"/>
      <c r="RKH86" s="138"/>
      <c r="RKI86" s="138"/>
      <c r="RKJ86" s="138"/>
      <c r="RKK86" s="138"/>
      <c r="RKL86" s="138"/>
      <c r="RKM86" s="138"/>
      <c r="RKN86" s="138"/>
      <c r="RKO86" s="138"/>
      <c r="RKP86" s="138"/>
      <c r="RKQ86" s="138"/>
      <c r="RKR86" s="138"/>
      <c r="RKS86" s="138"/>
      <c r="RKT86" s="138"/>
      <c r="RKU86" s="138"/>
      <c r="RKV86" s="138"/>
      <c r="RKW86" s="138"/>
      <c r="RKX86" s="138"/>
      <c r="RKY86" s="138"/>
      <c r="RKZ86" s="138"/>
      <c r="RLA86" s="138"/>
      <c r="RLB86" s="138"/>
      <c r="RLC86" s="138"/>
      <c r="RLD86" s="138"/>
      <c r="RLE86" s="138"/>
      <c r="RLF86" s="138"/>
      <c r="RLG86" s="138"/>
      <c r="RLH86" s="138"/>
      <c r="RLI86" s="138"/>
      <c r="RLJ86" s="138"/>
      <c r="RLK86" s="138"/>
      <c r="RLL86" s="138"/>
      <c r="RLM86" s="138"/>
      <c r="RLN86" s="138"/>
      <c r="RLO86" s="138"/>
      <c r="RLP86" s="138"/>
      <c r="RLQ86" s="138"/>
      <c r="RLR86" s="138"/>
      <c r="RLS86" s="138"/>
      <c r="RLT86" s="138"/>
      <c r="RLU86" s="138"/>
      <c r="RLV86" s="138"/>
      <c r="RLW86" s="138"/>
      <c r="RLX86" s="138"/>
      <c r="RLY86" s="138"/>
      <c r="RLZ86" s="138"/>
      <c r="RMA86" s="138"/>
      <c r="RMB86" s="138"/>
      <c r="RMC86" s="138"/>
      <c r="RMD86" s="138"/>
      <c r="RME86" s="138"/>
      <c r="RMF86" s="138"/>
      <c r="RMG86" s="138"/>
      <c r="RMH86" s="138"/>
      <c r="RMI86" s="138"/>
      <c r="RMJ86" s="138"/>
      <c r="RMK86" s="138"/>
      <c r="RML86" s="138"/>
      <c r="RMM86" s="138"/>
      <c r="RMN86" s="138"/>
      <c r="RMO86" s="138"/>
      <c r="RMP86" s="138"/>
      <c r="RMQ86" s="138"/>
      <c r="RMR86" s="138"/>
      <c r="RMS86" s="138"/>
      <c r="RMT86" s="138"/>
      <c r="RMU86" s="138"/>
      <c r="RMV86" s="138"/>
      <c r="RMW86" s="138"/>
      <c r="RMX86" s="138"/>
      <c r="RMY86" s="138"/>
      <c r="RMZ86" s="138"/>
      <c r="RNA86" s="138"/>
      <c r="RNB86" s="138"/>
      <c r="RNC86" s="138"/>
      <c r="RND86" s="138"/>
      <c r="RNE86" s="138"/>
      <c r="RNF86" s="138"/>
      <c r="RNG86" s="138"/>
      <c r="RNH86" s="138"/>
      <c r="RNI86" s="138"/>
      <c r="RNJ86" s="138"/>
      <c r="RNK86" s="138"/>
      <c r="RNL86" s="138"/>
      <c r="RNM86" s="138"/>
      <c r="RNN86" s="138"/>
      <c r="RNO86" s="138"/>
      <c r="RNP86" s="138"/>
      <c r="RNQ86" s="138"/>
      <c r="RNR86" s="138"/>
      <c r="RNS86" s="138"/>
      <c r="RNT86" s="138"/>
      <c r="RNU86" s="138"/>
      <c r="RNV86" s="138"/>
      <c r="RNW86" s="138"/>
      <c r="RNX86" s="138"/>
      <c r="RNY86" s="138"/>
      <c r="RNZ86" s="138"/>
      <c r="ROA86" s="138"/>
      <c r="ROB86" s="138"/>
      <c r="ROC86" s="138"/>
      <c r="ROD86" s="138"/>
      <c r="ROE86" s="138"/>
      <c r="ROF86" s="138"/>
      <c r="ROG86" s="138"/>
      <c r="ROH86" s="138"/>
      <c r="ROI86" s="138"/>
      <c r="ROJ86" s="138"/>
      <c r="ROK86" s="138"/>
      <c r="ROL86" s="138"/>
      <c r="ROM86" s="138"/>
      <c r="RON86" s="138"/>
      <c r="ROO86" s="138"/>
      <c r="ROP86" s="138"/>
      <c r="ROQ86" s="138"/>
      <c r="ROR86" s="138"/>
      <c r="ROS86" s="138"/>
      <c r="ROT86" s="138"/>
      <c r="ROU86" s="138"/>
      <c r="ROV86" s="138"/>
      <c r="ROW86" s="138"/>
      <c r="ROX86" s="138"/>
      <c r="ROY86" s="138"/>
      <c r="ROZ86" s="138"/>
      <c r="RPA86" s="138"/>
      <c r="RPB86" s="138"/>
      <c r="RPC86" s="138"/>
      <c r="RPD86" s="138"/>
      <c r="RPE86" s="138"/>
      <c r="RPF86" s="138"/>
      <c r="RPG86" s="138"/>
      <c r="RPH86" s="138"/>
      <c r="RPI86" s="138"/>
      <c r="RPJ86" s="138"/>
      <c r="RPK86" s="138"/>
      <c r="RPL86" s="138"/>
      <c r="RPM86" s="138"/>
      <c r="RPN86" s="138"/>
      <c r="RPO86" s="138"/>
      <c r="RPP86" s="138"/>
      <c r="RPQ86" s="138"/>
      <c r="RPR86" s="138"/>
      <c r="RPS86" s="138"/>
      <c r="RPT86" s="138"/>
      <c r="RPU86" s="138"/>
      <c r="RPV86" s="138"/>
      <c r="RPW86" s="138"/>
      <c r="RPX86" s="138"/>
      <c r="RPY86" s="138"/>
      <c r="RPZ86" s="138"/>
      <c r="RQA86" s="138"/>
      <c r="RQB86" s="138"/>
      <c r="RQC86" s="138"/>
      <c r="RQD86" s="138"/>
      <c r="RQE86" s="138"/>
      <c r="RQF86" s="138"/>
      <c r="RQG86" s="138"/>
      <c r="RQH86" s="138"/>
      <c r="RQI86" s="138"/>
      <c r="RQJ86" s="138"/>
      <c r="RQK86" s="138"/>
      <c r="RQL86" s="138"/>
      <c r="RQM86" s="138"/>
      <c r="RQN86" s="138"/>
      <c r="RQO86" s="138"/>
      <c r="RQP86" s="138"/>
      <c r="RQQ86" s="138"/>
      <c r="RQR86" s="138"/>
      <c r="RQS86" s="138"/>
      <c r="RQT86" s="138"/>
      <c r="RQU86" s="138"/>
      <c r="RQV86" s="138"/>
      <c r="RQW86" s="138"/>
      <c r="RQX86" s="138"/>
      <c r="RQY86" s="138"/>
      <c r="RQZ86" s="138"/>
      <c r="RRA86" s="138"/>
      <c r="RRB86" s="138"/>
      <c r="RRC86" s="138"/>
      <c r="RRD86" s="138"/>
      <c r="RRE86" s="138"/>
      <c r="RRF86" s="138"/>
      <c r="RRG86" s="138"/>
      <c r="RRH86" s="138"/>
      <c r="RRI86" s="138"/>
      <c r="RRJ86" s="138"/>
      <c r="RRK86" s="138"/>
      <c r="RRL86" s="138"/>
      <c r="RRM86" s="138"/>
      <c r="RRN86" s="138"/>
      <c r="RRO86" s="138"/>
      <c r="RRP86" s="138"/>
      <c r="RRQ86" s="138"/>
      <c r="RRR86" s="138"/>
      <c r="RRS86" s="138"/>
      <c r="RRT86" s="138"/>
      <c r="RRU86" s="138"/>
      <c r="RRV86" s="138"/>
      <c r="RRW86" s="138"/>
      <c r="RRX86" s="138"/>
      <c r="RRY86" s="138"/>
      <c r="RRZ86" s="138"/>
      <c r="RSA86" s="138"/>
      <c r="RSB86" s="138"/>
      <c r="RSC86" s="138"/>
      <c r="RSD86" s="138"/>
      <c r="RSE86" s="138"/>
      <c r="RSF86" s="138"/>
      <c r="RSG86" s="138"/>
      <c r="RSH86" s="138"/>
      <c r="RSI86" s="138"/>
      <c r="RSJ86" s="138"/>
      <c r="RSK86" s="138"/>
      <c r="RSL86" s="138"/>
      <c r="RSM86" s="138"/>
      <c r="RSN86" s="138"/>
      <c r="RSO86" s="138"/>
      <c r="RSP86" s="138"/>
      <c r="RSQ86" s="138"/>
      <c r="RSR86" s="138"/>
      <c r="RSS86" s="138"/>
      <c r="RST86" s="138"/>
      <c r="RSU86" s="138"/>
      <c r="RSV86" s="138"/>
      <c r="RSW86" s="138"/>
      <c r="RSX86" s="138"/>
      <c r="RSY86" s="138"/>
      <c r="RSZ86" s="138"/>
      <c r="RTA86" s="138"/>
      <c r="RTB86" s="138"/>
      <c r="RTC86" s="138"/>
      <c r="RTD86" s="138"/>
      <c r="RTE86" s="138"/>
      <c r="RTF86" s="138"/>
      <c r="RTG86" s="138"/>
      <c r="RTH86" s="138"/>
      <c r="RTI86" s="138"/>
      <c r="RTJ86" s="138"/>
      <c r="RTK86" s="138"/>
      <c r="RTL86" s="138"/>
      <c r="RTM86" s="138"/>
      <c r="RTN86" s="138"/>
      <c r="RTO86" s="138"/>
      <c r="RTP86" s="138"/>
      <c r="RTQ86" s="138"/>
      <c r="RTR86" s="138"/>
      <c r="RTS86" s="138"/>
      <c r="RTT86" s="138"/>
      <c r="RTU86" s="138"/>
      <c r="RTV86" s="138"/>
      <c r="RTW86" s="138"/>
      <c r="RTX86" s="138"/>
      <c r="RTY86" s="138"/>
      <c r="RTZ86" s="138"/>
      <c r="RUA86" s="138"/>
      <c r="RUB86" s="138"/>
      <c r="RUC86" s="138"/>
      <c r="RUD86" s="138"/>
      <c r="RUE86" s="138"/>
      <c r="RUF86" s="138"/>
      <c r="RUG86" s="138"/>
      <c r="RUH86" s="138"/>
      <c r="RUI86" s="138"/>
      <c r="RUJ86" s="138"/>
      <c r="RUK86" s="138"/>
      <c r="RUL86" s="138"/>
      <c r="RUM86" s="138"/>
      <c r="RUN86" s="138"/>
      <c r="RUO86" s="138"/>
      <c r="RUP86" s="138"/>
      <c r="RUQ86" s="138"/>
      <c r="RUR86" s="138"/>
      <c r="RUS86" s="138"/>
      <c r="RUT86" s="138"/>
      <c r="RUU86" s="138"/>
      <c r="RUV86" s="138"/>
      <c r="RUW86" s="138"/>
      <c r="RUX86" s="138"/>
      <c r="RUY86" s="138"/>
      <c r="RUZ86" s="138"/>
      <c r="RVA86" s="138"/>
      <c r="RVB86" s="138"/>
      <c r="RVC86" s="138"/>
      <c r="RVD86" s="138"/>
      <c r="RVE86" s="138"/>
      <c r="RVF86" s="138"/>
      <c r="RVG86" s="138"/>
      <c r="RVH86" s="138"/>
      <c r="RVI86" s="138"/>
      <c r="RVJ86" s="138"/>
      <c r="RVK86" s="138"/>
      <c r="RVL86" s="138"/>
      <c r="RVM86" s="138"/>
      <c r="RVN86" s="138"/>
      <c r="RVO86" s="138"/>
      <c r="RVP86" s="138"/>
      <c r="RVQ86" s="138"/>
      <c r="RVR86" s="138"/>
      <c r="RVS86" s="138"/>
      <c r="RVT86" s="138"/>
      <c r="RVU86" s="138"/>
      <c r="RVV86" s="138"/>
      <c r="RVW86" s="138"/>
      <c r="RVX86" s="138"/>
      <c r="RVY86" s="138"/>
      <c r="RVZ86" s="138"/>
      <c r="RWA86" s="138"/>
      <c r="RWB86" s="138"/>
      <c r="RWC86" s="138"/>
      <c r="RWD86" s="138"/>
      <c r="RWE86" s="138"/>
      <c r="RWF86" s="138"/>
      <c r="RWG86" s="138"/>
      <c r="RWH86" s="138"/>
      <c r="RWI86" s="138"/>
      <c r="RWJ86" s="138"/>
      <c r="RWK86" s="138"/>
      <c r="RWL86" s="138"/>
      <c r="RWM86" s="138"/>
      <c r="RWN86" s="138"/>
      <c r="RWO86" s="138"/>
      <c r="RWP86" s="138"/>
      <c r="RWQ86" s="138"/>
      <c r="RWR86" s="138"/>
      <c r="RWS86" s="138"/>
      <c r="RWT86" s="138"/>
      <c r="RWU86" s="138"/>
      <c r="RWV86" s="138"/>
      <c r="RWW86" s="138"/>
      <c r="RWX86" s="138"/>
      <c r="RWY86" s="138"/>
      <c r="RWZ86" s="138"/>
      <c r="RXA86" s="138"/>
      <c r="RXB86" s="138"/>
      <c r="RXC86" s="138"/>
      <c r="RXD86" s="138"/>
      <c r="RXE86" s="138"/>
      <c r="RXF86" s="138"/>
      <c r="RXG86" s="138"/>
      <c r="RXH86" s="138"/>
      <c r="RXI86" s="138"/>
      <c r="RXJ86" s="138"/>
      <c r="RXK86" s="138"/>
      <c r="RXL86" s="138"/>
      <c r="RXM86" s="138"/>
      <c r="RXN86" s="138"/>
      <c r="RXO86" s="138"/>
      <c r="RXP86" s="138"/>
      <c r="RXQ86" s="138"/>
      <c r="RXR86" s="138"/>
      <c r="RXS86" s="138"/>
      <c r="RXT86" s="138"/>
      <c r="RXU86" s="138"/>
      <c r="RXV86" s="138"/>
      <c r="RXW86" s="138"/>
      <c r="RXX86" s="138"/>
      <c r="RXY86" s="138"/>
      <c r="RXZ86" s="138"/>
      <c r="RYA86" s="138"/>
      <c r="RYB86" s="138"/>
      <c r="RYC86" s="138"/>
      <c r="RYD86" s="138"/>
      <c r="RYE86" s="138"/>
      <c r="RYF86" s="138"/>
      <c r="RYG86" s="138"/>
      <c r="RYH86" s="138"/>
      <c r="RYI86" s="138"/>
      <c r="RYJ86" s="138"/>
      <c r="RYK86" s="138"/>
      <c r="RYL86" s="138"/>
      <c r="RYM86" s="138"/>
      <c r="RYN86" s="138"/>
      <c r="RYO86" s="138"/>
      <c r="RYP86" s="138"/>
      <c r="RYQ86" s="138"/>
      <c r="RYR86" s="138"/>
      <c r="RYS86" s="138"/>
      <c r="RYT86" s="138"/>
      <c r="RYU86" s="138"/>
      <c r="RYV86" s="138"/>
      <c r="RYW86" s="138"/>
      <c r="RYX86" s="138"/>
      <c r="RYY86" s="138"/>
      <c r="RYZ86" s="138"/>
      <c r="RZA86" s="138"/>
      <c r="RZB86" s="138"/>
      <c r="RZC86" s="138"/>
      <c r="RZD86" s="138"/>
      <c r="RZE86" s="138"/>
      <c r="RZF86" s="138"/>
      <c r="RZG86" s="138"/>
      <c r="RZH86" s="138"/>
      <c r="RZI86" s="138"/>
      <c r="RZJ86" s="138"/>
      <c r="RZK86" s="138"/>
      <c r="RZL86" s="138"/>
      <c r="RZM86" s="138"/>
      <c r="RZN86" s="138"/>
      <c r="RZO86" s="138"/>
      <c r="RZP86" s="138"/>
      <c r="RZQ86" s="138"/>
      <c r="RZR86" s="138"/>
      <c r="RZS86" s="138"/>
      <c r="RZT86" s="138"/>
      <c r="RZU86" s="138"/>
      <c r="RZV86" s="138"/>
      <c r="RZW86" s="138"/>
      <c r="RZX86" s="138"/>
      <c r="RZY86" s="138"/>
      <c r="RZZ86" s="138"/>
      <c r="SAA86" s="138"/>
      <c r="SAB86" s="138"/>
      <c r="SAC86" s="138"/>
      <c r="SAD86" s="138"/>
      <c r="SAE86" s="138"/>
      <c r="SAF86" s="138"/>
      <c r="SAG86" s="138"/>
      <c r="SAH86" s="138"/>
      <c r="SAI86" s="138"/>
      <c r="SAJ86" s="138"/>
      <c r="SAK86" s="138"/>
      <c r="SAL86" s="138"/>
      <c r="SAM86" s="138"/>
      <c r="SAN86" s="138"/>
      <c r="SAO86" s="138"/>
      <c r="SAP86" s="138"/>
      <c r="SAQ86" s="138"/>
      <c r="SAR86" s="138"/>
      <c r="SAS86" s="138"/>
      <c r="SAT86" s="138"/>
      <c r="SAU86" s="138"/>
      <c r="SAV86" s="138"/>
      <c r="SAW86" s="138"/>
      <c r="SAX86" s="138"/>
      <c r="SAY86" s="138"/>
      <c r="SAZ86" s="138"/>
      <c r="SBA86" s="138"/>
      <c r="SBB86" s="138"/>
      <c r="SBC86" s="138"/>
      <c r="SBD86" s="138"/>
      <c r="SBE86" s="138"/>
      <c r="SBF86" s="138"/>
      <c r="SBG86" s="138"/>
      <c r="SBH86" s="138"/>
      <c r="SBI86" s="138"/>
      <c r="SBJ86" s="138"/>
      <c r="SBK86" s="138"/>
      <c r="SBL86" s="138"/>
      <c r="SBM86" s="138"/>
      <c r="SBN86" s="138"/>
      <c r="SBO86" s="138"/>
      <c r="SBP86" s="138"/>
      <c r="SBQ86" s="138"/>
      <c r="SBR86" s="138"/>
      <c r="SBS86" s="138"/>
      <c r="SBT86" s="138"/>
      <c r="SBU86" s="138"/>
      <c r="SBV86" s="138"/>
      <c r="SBW86" s="138"/>
      <c r="SBX86" s="138"/>
      <c r="SBY86" s="138"/>
      <c r="SBZ86" s="138"/>
      <c r="SCA86" s="138"/>
      <c r="SCB86" s="138"/>
      <c r="SCC86" s="138"/>
      <c r="SCD86" s="138"/>
      <c r="SCE86" s="138"/>
      <c r="SCF86" s="138"/>
      <c r="SCG86" s="138"/>
      <c r="SCH86" s="138"/>
      <c r="SCI86" s="138"/>
      <c r="SCJ86" s="138"/>
      <c r="SCK86" s="138"/>
      <c r="SCL86" s="138"/>
      <c r="SCM86" s="138"/>
      <c r="SCN86" s="138"/>
      <c r="SCO86" s="138"/>
      <c r="SCP86" s="138"/>
      <c r="SCQ86" s="138"/>
      <c r="SCR86" s="138"/>
      <c r="SCS86" s="138"/>
      <c r="SCT86" s="138"/>
      <c r="SCU86" s="138"/>
      <c r="SCV86" s="138"/>
      <c r="SCW86" s="138"/>
      <c r="SCX86" s="138"/>
      <c r="SCY86" s="138"/>
      <c r="SCZ86" s="138"/>
      <c r="SDA86" s="138"/>
      <c r="SDB86" s="138"/>
      <c r="SDC86" s="138"/>
      <c r="SDD86" s="138"/>
      <c r="SDE86" s="138"/>
      <c r="SDF86" s="138"/>
      <c r="SDG86" s="138"/>
      <c r="SDH86" s="138"/>
      <c r="SDI86" s="138"/>
      <c r="SDJ86" s="138"/>
      <c r="SDK86" s="138"/>
      <c r="SDL86" s="138"/>
      <c r="SDM86" s="138"/>
      <c r="SDN86" s="138"/>
      <c r="SDO86" s="138"/>
      <c r="SDP86" s="138"/>
      <c r="SDQ86" s="138"/>
      <c r="SDR86" s="138"/>
      <c r="SDS86" s="138"/>
      <c r="SDT86" s="138"/>
      <c r="SDU86" s="138"/>
      <c r="SDV86" s="138"/>
      <c r="SDW86" s="138"/>
      <c r="SDX86" s="138"/>
      <c r="SDY86" s="138"/>
      <c r="SDZ86" s="138"/>
      <c r="SEA86" s="138"/>
      <c r="SEB86" s="138"/>
      <c r="SEC86" s="138"/>
      <c r="SED86" s="138"/>
      <c r="SEE86" s="138"/>
      <c r="SEF86" s="138"/>
      <c r="SEG86" s="138"/>
      <c r="SEH86" s="138"/>
      <c r="SEI86" s="138"/>
      <c r="SEJ86" s="138"/>
      <c r="SEK86" s="138"/>
      <c r="SEL86" s="138"/>
      <c r="SEM86" s="138"/>
      <c r="SEN86" s="138"/>
      <c r="SEO86" s="138"/>
      <c r="SEP86" s="138"/>
      <c r="SEQ86" s="138"/>
      <c r="SER86" s="138"/>
      <c r="SES86" s="138"/>
      <c r="SET86" s="138"/>
      <c r="SEU86" s="138"/>
      <c r="SEV86" s="138"/>
      <c r="SEW86" s="138"/>
      <c r="SEX86" s="138"/>
      <c r="SEY86" s="138"/>
      <c r="SEZ86" s="138"/>
      <c r="SFA86" s="138"/>
      <c r="SFB86" s="138"/>
      <c r="SFC86" s="138"/>
      <c r="SFD86" s="138"/>
      <c r="SFE86" s="138"/>
      <c r="SFF86" s="138"/>
      <c r="SFG86" s="138"/>
      <c r="SFH86" s="138"/>
      <c r="SFI86" s="138"/>
      <c r="SFJ86" s="138"/>
      <c r="SFK86" s="138"/>
      <c r="SFL86" s="138"/>
      <c r="SFM86" s="138"/>
      <c r="SFN86" s="138"/>
      <c r="SFO86" s="138"/>
      <c r="SFP86" s="138"/>
      <c r="SFQ86" s="138"/>
      <c r="SFR86" s="138"/>
      <c r="SFS86" s="138"/>
      <c r="SFT86" s="138"/>
      <c r="SFU86" s="138"/>
      <c r="SFV86" s="138"/>
      <c r="SFW86" s="138"/>
      <c r="SFX86" s="138"/>
      <c r="SFY86" s="138"/>
      <c r="SFZ86" s="138"/>
      <c r="SGA86" s="138"/>
      <c r="SGB86" s="138"/>
      <c r="SGC86" s="138"/>
      <c r="SGD86" s="138"/>
      <c r="SGE86" s="138"/>
      <c r="SGF86" s="138"/>
      <c r="SGG86" s="138"/>
      <c r="SGH86" s="138"/>
      <c r="SGI86" s="138"/>
      <c r="SGJ86" s="138"/>
      <c r="SGK86" s="138"/>
      <c r="SGL86" s="138"/>
      <c r="SGM86" s="138"/>
      <c r="SGN86" s="138"/>
      <c r="SGO86" s="138"/>
      <c r="SGP86" s="138"/>
      <c r="SGQ86" s="138"/>
      <c r="SGR86" s="138"/>
      <c r="SGS86" s="138"/>
      <c r="SGT86" s="138"/>
      <c r="SGU86" s="138"/>
      <c r="SGV86" s="138"/>
      <c r="SGW86" s="138"/>
      <c r="SGX86" s="138"/>
      <c r="SGY86" s="138"/>
      <c r="SGZ86" s="138"/>
      <c r="SHA86" s="138"/>
      <c r="SHB86" s="138"/>
      <c r="SHC86" s="138"/>
      <c r="SHD86" s="138"/>
      <c r="SHE86" s="138"/>
      <c r="SHF86" s="138"/>
      <c r="SHG86" s="138"/>
      <c r="SHH86" s="138"/>
      <c r="SHI86" s="138"/>
      <c r="SHJ86" s="138"/>
      <c r="SHK86" s="138"/>
      <c r="SHL86" s="138"/>
      <c r="SHM86" s="138"/>
      <c r="SHN86" s="138"/>
      <c r="SHO86" s="138"/>
      <c r="SHP86" s="138"/>
      <c r="SHQ86" s="138"/>
      <c r="SHR86" s="138"/>
      <c r="SHS86" s="138"/>
      <c r="SHT86" s="138"/>
      <c r="SHU86" s="138"/>
      <c r="SHV86" s="138"/>
      <c r="SHW86" s="138"/>
      <c r="SHX86" s="138"/>
      <c r="SHY86" s="138"/>
      <c r="SHZ86" s="138"/>
      <c r="SIA86" s="138"/>
      <c r="SIB86" s="138"/>
      <c r="SIC86" s="138"/>
      <c r="SID86" s="138"/>
      <c r="SIE86" s="138"/>
      <c r="SIF86" s="138"/>
      <c r="SIG86" s="138"/>
      <c r="SIH86" s="138"/>
      <c r="SII86" s="138"/>
      <c r="SIJ86" s="138"/>
      <c r="SIK86" s="138"/>
      <c r="SIL86" s="138"/>
      <c r="SIM86" s="138"/>
      <c r="SIN86" s="138"/>
      <c r="SIO86" s="138"/>
      <c r="SIP86" s="138"/>
      <c r="SIQ86" s="138"/>
      <c r="SIR86" s="138"/>
      <c r="SIS86" s="138"/>
      <c r="SIT86" s="138"/>
      <c r="SIU86" s="138"/>
      <c r="SIV86" s="138"/>
      <c r="SIW86" s="138"/>
      <c r="SIX86" s="138"/>
      <c r="SIY86" s="138"/>
      <c r="SIZ86" s="138"/>
      <c r="SJA86" s="138"/>
      <c r="SJB86" s="138"/>
      <c r="SJC86" s="138"/>
      <c r="SJD86" s="138"/>
      <c r="SJE86" s="138"/>
      <c r="SJF86" s="138"/>
      <c r="SJG86" s="138"/>
      <c r="SJH86" s="138"/>
      <c r="SJI86" s="138"/>
      <c r="SJJ86" s="138"/>
      <c r="SJK86" s="138"/>
      <c r="SJL86" s="138"/>
      <c r="SJM86" s="138"/>
      <c r="SJN86" s="138"/>
      <c r="SJO86" s="138"/>
      <c r="SJP86" s="138"/>
      <c r="SJQ86" s="138"/>
      <c r="SJR86" s="138"/>
      <c r="SJS86" s="138"/>
      <c r="SJT86" s="138"/>
      <c r="SJU86" s="138"/>
      <c r="SJV86" s="138"/>
      <c r="SJW86" s="138"/>
      <c r="SJX86" s="138"/>
      <c r="SJY86" s="138"/>
      <c r="SJZ86" s="138"/>
      <c r="SKA86" s="138"/>
      <c r="SKB86" s="138"/>
      <c r="SKC86" s="138"/>
      <c r="SKD86" s="138"/>
      <c r="SKE86" s="138"/>
      <c r="SKF86" s="138"/>
      <c r="SKG86" s="138"/>
      <c r="SKH86" s="138"/>
      <c r="SKI86" s="138"/>
      <c r="SKJ86" s="138"/>
      <c r="SKK86" s="138"/>
      <c r="SKL86" s="138"/>
      <c r="SKM86" s="138"/>
      <c r="SKN86" s="138"/>
      <c r="SKO86" s="138"/>
      <c r="SKP86" s="138"/>
      <c r="SKQ86" s="138"/>
      <c r="SKR86" s="138"/>
      <c r="SKS86" s="138"/>
      <c r="SKT86" s="138"/>
      <c r="SKU86" s="138"/>
      <c r="SKV86" s="138"/>
      <c r="SKW86" s="138"/>
      <c r="SKX86" s="138"/>
      <c r="SKY86" s="138"/>
      <c r="SKZ86" s="138"/>
      <c r="SLA86" s="138"/>
      <c r="SLB86" s="138"/>
      <c r="SLC86" s="138"/>
      <c r="SLD86" s="138"/>
      <c r="SLE86" s="138"/>
      <c r="SLF86" s="138"/>
      <c r="SLG86" s="138"/>
      <c r="SLH86" s="138"/>
      <c r="SLI86" s="138"/>
      <c r="SLJ86" s="138"/>
      <c r="SLK86" s="138"/>
      <c r="SLL86" s="138"/>
      <c r="SLM86" s="138"/>
      <c r="SLN86" s="138"/>
      <c r="SLO86" s="138"/>
      <c r="SLP86" s="138"/>
      <c r="SLQ86" s="138"/>
      <c r="SLR86" s="138"/>
      <c r="SLS86" s="138"/>
      <c r="SLT86" s="138"/>
      <c r="SLU86" s="138"/>
      <c r="SLV86" s="138"/>
      <c r="SLW86" s="138"/>
      <c r="SLX86" s="138"/>
      <c r="SLY86" s="138"/>
      <c r="SLZ86" s="138"/>
      <c r="SMA86" s="138"/>
      <c r="SMB86" s="138"/>
      <c r="SMC86" s="138"/>
      <c r="SMD86" s="138"/>
      <c r="SME86" s="138"/>
      <c r="SMF86" s="138"/>
      <c r="SMG86" s="138"/>
      <c r="SMH86" s="138"/>
      <c r="SMI86" s="138"/>
      <c r="SMJ86" s="138"/>
      <c r="SMK86" s="138"/>
      <c r="SML86" s="138"/>
      <c r="SMM86" s="138"/>
      <c r="SMN86" s="138"/>
      <c r="SMO86" s="138"/>
      <c r="SMP86" s="138"/>
      <c r="SMQ86" s="138"/>
      <c r="SMR86" s="138"/>
      <c r="SMS86" s="138"/>
      <c r="SMT86" s="138"/>
      <c r="SMU86" s="138"/>
      <c r="SMV86" s="138"/>
      <c r="SMW86" s="138"/>
      <c r="SMX86" s="138"/>
      <c r="SMY86" s="138"/>
      <c r="SMZ86" s="138"/>
      <c r="SNA86" s="138"/>
      <c r="SNB86" s="138"/>
      <c r="SNC86" s="138"/>
      <c r="SND86" s="138"/>
      <c r="SNE86" s="138"/>
      <c r="SNF86" s="138"/>
      <c r="SNG86" s="138"/>
      <c r="SNH86" s="138"/>
      <c r="SNI86" s="138"/>
      <c r="SNJ86" s="138"/>
      <c r="SNK86" s="138"/>
      <c r="SNL86" s="138"/>
      <c r="SNM86" s="138"/>
      <c r="SNN86" s="138"/>
      <c r="SNO86" s="138"/>
      <c r="SNP86" s="138"/>
      <c r="SNQ86" s="138"/>
      <c r="SNR86" s="138"/>
      <c r="SNS86" s="138"/>
      <c r="SNT86" s="138"/>
      <c r="SNU86" s="138"/>
      <c r="SNV86" s="138"/>
      <c r="SNW86" s="138"/>
      <c r="SNX86" s="138"/>
      <c r="SNY86" s="138"/>
      <c r="SNZ86" s="138"/>
      <c r="SOA86" s="138"/>
      <c r="SOB86" s="138"/>
      <c r="SOC86" s="138"/>
      <c r="SOD86" s="138"/>
      <c r="SOE86" s="138"/>
      <c r="SOF86" s="138"/>
      <c r="SOG86" s="138"/>
      <c r="SOH86" s="138"/>
      <c r="SOI86" s="138"/>
      <c r="SOJ86" s="138"/>
      <c r="SOK86" s="138"/>
      <c r="SOL86" s="138"/>
      <c r="SOM86" s="138"/>
      <c r="SON86" s="138"/>
      <c r="SOO86" s="138"/>
      <c r="SOP86" s="138"/>
      <c r="SOQ86" s="138"/>
      <c r="SOR86" s="138"/>
      <c r="SOS86" s="138"/>
      <c r="SOT86" s="138"/>
      <c r="SOU86" s="138"/>
      <c r="SOV86" s="138"/>
      <c r="SOW86" s="138"/>
      <c r="SOX86" s="138"/>
      <c r="SOY86" s="138"/>
      <c r="SOZ86" s="138"/>
      <c r="SPA86" s="138"/>
      <c r="SPB86" s="138"/>
      <c r="SPC86" s="138"/>
      <c r="SPD86" s="138"/>
      <c r="SPE86" s="138"/>
      <c r="SPF86" s="138"/>
      <c r="SPG86" s="138"/>
      <c r="SPH86" s="138"/>
      <c r="SPI86" s="138"/>
      <c r="SPJ86" s="138"/>
      <c r="SPK86" s="138"/>
      <c r="SPL86" s="138"/>
      <c r="SPM86" s="138"/>
      <c r="SPN86" s="138"/>
      <c r="SPO86" s="138"/>
      <c r="SPP86" s="138"/>
      <c r="SPQ86" s="138"/>
      <c r="SPR86" s="138"/>
      <c r="SPS86" s="138"/>
      <c r="SPT86" s="138"/>
      <c r="SPU86" s="138"/>
      <c r="SPV86" s="138"/>
      <c r="SPW86" s="138"/>
      <c r="SPX86" s="138"/>
      <c r="SPY86" s="138"/>
      <c r="SPZ86" s="138"/>
      <c r="SQA86" s="138"/>
      <c r="SQB86" s="138"/>
      <c r="SQC86" s="138"/>
      <c r="SQD86" s="138"/>
      <c r="SQE86" s="138"/>
      <c r="SQF86" s="138"/>
      <c r="SQG86" s="138"/>
      <c r="SQH86" s="138"/>
      <c r="SQI86" s="138"/>
      <c r="SQJ86" s="138"/>
      <c r="SQK86" s="138"/>
      <c r="SQL86" s="138"/>
      <c r="SQM86" s="138"/>
      <c r="SQN86" s="138"/>
      <c r="SQO86" s="138"/>
      <c r="SQP86" s="138"/>
      <c r="SQQ86" s="138"/>
      <c r="SQR86" s="138"/>
      <c r="SQS86" s="138"/>
      <c r="SQT86" s="138"/>
      <c r="SQU86" s="138"/>
      <c r="SQV86" s="138"/>
      <c r="SQW86" s="138"/>
      <c r="SQX86" s="138"/>
      <c r="SQY86" s="138"/>
      <c r="SQZ86" s="138"/>
      <c r="SRA86" s="138"/>
      <c r="SRB86" s="138"/>
      <c r="SRC86" s="138"/>
      <c r="SRD86" s="138"/>
      <c r="SRE86" s="138"/>
      <c r="SRF86" s="138"/>
      <c r="SRG86" s="138"/>
      <c r="SRH86" s="138"/>
      <c r="SRI86" s="138"/>
      <c r="SRJ86" s="138"/>
      <c r="SRK86" s="138"/>
      <c r="SRL86" s="138"/>
      <c r="SRM86" s="138"/>
      <c r="SRN86" s="138"/>
      <c r="SRO86" s="138"/>
      <c r="SRP86" s="138"/>
      <c r="SRQ86" s="138"/>
      <c r="SRR86" s="138"/>
      <c r="SRS86" s="138"/>
      <c r="SRT86" s="138"/>
      <c r="SRU86" s="138"/>
      <c r="SRV86" s="138"/>
      <c r="SRW86" s="138"/>
      <c r="SRX86" s="138"/>
      <c r="SRY86" s="138"/>
      <c r="SRZ86" s="138"/>
      <c r="SSA86" s="138"/>
      <c r="SSB86" s="138"/>
      <c r="SSC86" s="138"/>
      <c r="SSD86" s="138"/>
      <c r="SSE86" s="138"/>
      <c r="SSF86" s="138"/>
      <c r="SSG86" s="138"/>
      <c r="SSH86" s="138"/>
      <c r="SSI86" s="138"/>
      <c r="SSJ86" s="138"/>
      <c r="SSK86" s="138"/>
      <c r="SSL86" s="138"/>
      <c r="SSM86" s="138"/>
      <c r="SSN86" s="138"/>
      <c r="SSO86" s="138"/>
      <c r="SSP86" s="138"/>
      <c r="SSQ86" s="138"/>
      <c r="SSR86" s="138"/>
      <c r="SSS86" s="138"/>
      <c r="SST86" s="138"/>
      <c r="SSU86" s="138"/>
      <c r="SSV86" s="138"/>
      <c r="SSW86" s="138"/>
      <c r="SSX86" s="138"/>
      <c r="SSY86" s="138"/>
      <c r="SSZ86" s="138"/>
      <c r="STA86" s="138"/>
      <c r="STB86" s="138"/>
      <c r="STC86" s="138"/>
      <c r="STD86" s="138"/>
      <c r="STE86" s="138"/>
      <c r="STF86" s="138"/>
      <c r="STG86" s="138"/>
      <c r="STH86" s="138"/>
      <c r="STI86" s="138"/>
      <c r="STJ86" s="138"/>
      <c r="STK86" s="138"/>
      <c r="STL86" s="138"/>
      <c r="STM86" s="138"/>
      <c r="STN86" s="138"/>
      <c r="STO86" s="138"/>
      <c r="STP86" s="138"/>
      <c r="STQ86" s="138"/>
      <c r="STR86" s="138"/>
      <c r="STS86" s="138"/>
      <c r="STT86" s="138"/>
      <c r="STU86" s="138"/>
      <c r="STV86" s="138"/>
      <c r="STW86" s="138"/>
      <c r="STX86" s="138"/>
      <c r="STY86" s="138"/>
      <c r="STZ86" s="138"/>
      <c r="SUA86" s="138"/>
      <c r="SUB86" s="138"/>
      <c r="SUC86" s="138"/>
      <c r="SUD86" s="138"/>
      <c r="SUE86" s="138"/>
      <c r="SUF86" s="138"/>
      <c r="SUG86" s="138"/>
      <c r="SUH86" s="138"/>
      <c r="SUI86" s="138"/>
      <c r="SUJ86" s="138"/>
      <c r="SUK86" s="138"/>
      <c r="SUL86" s="138"/>
      <c r="SUM86" s="138"/>
      <c r="SUN86" s="138"/>
      <c r="SUO86" s="138"/>
      <c r="SUP86" s="138"/>
      <c r="SUQ86" s="138"/>
      <c r="SUR86" s="138"/>
      <c r="SUS86" s="138"/>
      <c r="SUT86" s="138"/>
      <c r="SUU86" s="138"/>
      <c r="SUV86" s="138"/>
      <c r="SUW86" s="138"/>
      <c r="SUX86" s="138"/>
      <c r="SUY86" s="138"/>
      <c r="SUZ86" s="138"/>
      <c r="SVA86" s="138"/>
      <c r="SVB86" s="138"/>
      <c r="SVC86" s="138"/>
      <c r="SVD86" s="138"/>
      <c r="SVE86" s="138"/>
      <c r="SVF86" s="138"/>
      <c r="SVG86" s="138"/>
      <c r="SVH86" s="138"/>
      <c r="SVI86" s="138"/>
      <c r="SVJ86" s="138"/>
      <c r="SVK86" s="138"/>
      <c r="SVL86" s="138"/>
      <c r="SVM86" s="138"/>
      <c r="SVN86" s="138"/>
      <c r="SVO86" s="138"/>
      <c r="SVP86" s="138"/>
      <c r="SVQ86" s="138"/>
      <c r="SVR86" s="138"/>
      <c r="SVS86" s="138"/>
      <c r="SVT86" s="138"/>
      <c r="SVU86" s="138"/>
      <c r="SVV86" s="138"/>
      <c r="SVW86" s="138"/>
      <c r="SVX86" s="138"/>
      <c r="SVY86" s="138"/>
      <c r="SVZ86" s="138"/>
      <c r="SWA86" s="138"/>
      <c r="SWB86" s="138"/>
      <c r="SWC86" s="138"/>
      <c r="SWD86" s="138"/>
      <c r="SWE86" s="138"/>
      <c r="SWF86" s="138"/>
      <c r="SWG86" s="138"/>
      <c r="SWH86" s="138"/>
      <c r="SWI86" s="138"/>
      <c r="SWJ86" s="138"/>
      <c r="SWK86" s="138"/>
      <c r="SWL86" s="138"/>
      <c r="SWM86" s="138"/>
      <c r="SWN86" s="138"/>
      <c r="SWO86" s="138"/>
      <c r="SWP86" s="138"/>
      <c r="SWQ86" s="138"/>
      <c r="SWR86" s="138"/>
      <c r="SWS86" s="138"/>
      <c r="SWT86" s="138"/>
      <c r="SWU86" s="138"/>
      <c r="SWV86" s="138"/>
      <c r="SWW86" s="138"/>
      <c r="SWX86" s="138"/>
      <c r="SWY86" s="138"/>
      <c r="SWZ86" s="138"/>
      <c r="SXA86" s="138"/>
      <c r="SXB86" s="138"/>
      <c r="SXC86" s="138"/>
      <c r="SXD86" s="138"/>
      <c r="SXE86" s="138"/>
      <c r="SXF86" s="138"/>
      <c r="SXG86" s="138"/>
      <c r="SXH86" s="138"/>
      <c r="SXI86" s="138"/>
      <c r="SXJ86" s="138"/>
      <c r="SXK86" s="138"/>
      <c r="SXL86" s="138"/>
      <c r="SXM86" s="138"/>
      <c r="SXN86" s="138"/>
      <c r="SXO86" s="138"/>
      <c r="SXP86" s="138"/>
      <c r="SXQ86" s="138"/>
      <c r="SXR86" s="138"/>
      <c r="SXS86" s="138"/>
      <c r="SXT86" s="138"/>
      <c r="SXU86" s="138"/>
      <c r="SXV86" s="138"/>
      <c r="SXW86" s="138"/>
      <c r="SXX86" s="138"/>
      <c r="SXY86" s="138"/>
      <c r="SXZ86" s="138"/>
      <c r="SYA86" s="138"/>
      <c r="SYB86" s="138"/>
      <c r="SYC86" s="138"/>
      <c r="SYD86" s="138"/>
      <c r="SYE86" s="138"/>
      <c r="SYF86" s="138"/>
      <c r="SYG86" s="138"/>
      <c r="SYH86" s="138"/>
      <c r="SYI86" s="138"/>
      <c r="SYJ86" s="138"/>
      <c r="SYK86" s="138"/>
      <c r="SYL86" s="138"/>
      <c r="SYM86" s="138"/>
      <c r="SYN86" s="138"/>
      <c r="SYO86" s="138"/>
      <c r="SYP86" s="138"/>
      <c r="SYQ86" s="138"/>
      <c r="SYR86" s="138"/>
      <c r="SYS86" s="138"/>
      <c r="SYT86" s="138"/>
      <c r="SYU86" s="138"/>
      <c r="SYV86" s="138"/>
      <c r="SYW86" s="138"/>
      <c r="SYX86" s="138"/>
      <c r="SYY86" s="138"/>
      <c r="SYZ86" s="138"/>
      <c r="SZA86" s="138"/>
      <c r="SZB86" s="138"/>
      <c r="SZC86" s="138"/>
      <c r="SZD86" s="138"/>
      <c r="SZE86" s="138"/>
      <c r="SZF86" s="138"/>
      <c r="SZG86" s="138"/>
      <c r="SZH86" s="138"/>
      <c r="SZI86" s="138"/>
      <c r="SZJ86" s="138"/>
      <c r="SZK86" s="138"/>
      <c r="SZL86" s="138"/>
      <c r="SZM86" s="138"/>
      <c r="SZN86" s="138"/>
      <c r="SZO86" s="138"/>
      <c r="SZP86" s="138"/>
      <c r="SZQ86" s="138"/>
      <c r="SZR86" s="138"/>
      <c r="SZS86" s="138"/>
      <c r="SZT86" s="138"/>
      <c r="SZU86" s="138"/>
      <c r="SZV86" s="138"/>
      <c r="SZW86" s="138"/>
      <c r="SZX86" s="138"/>
      <c r="SZY86" s="138"/>
      <c r="SZZ86" s="138"/>
      <c r="TAA86" s="138"/>
      <c r="TAB86" s="138"/>
      <c r="TAC86" s="138"/>
      <c r="TAD86" s="138"/>
      <c r="TAE86" s="138"/>
      <c r="TAF86" s="138"/>
      <c r="TAG86" s="138"/>
      <c r="TAH86" s="138"/>
      <c r="TAI86" s="138"/>
      <c r="TAJ86" s="138"/>
      <c r="TAK86" s="138"/>
      <c r="TAL86" s="138"/>
      <c r="TAM86" s="138"/>
      <c r="TAN86" s="138"/>
      <c r="TAO86" s="138"/>
      <c r="TAP86" s="138"/>
      <c r="TAQ86" s="138"/>
      <c r="TAR86" s="138"/>
      <c r="TAS86" s="138"/>
      <c r="TAT86" s="138"/>
      <c r="TAU86" s="138"/>
      <c r="TAV86" s="138"/>
      <c r="TAW86" s="138"/>
      <c r="TAX86" s="138"/>
      <c r="TAY86" s="138"/>
      <c r="TAZ86" s="138"/>
      <c r="TBA86" s="138"/>
      <c r="TBB86" s="138"/>
      <c r="TBC86" s="138"/>
      <c r="TBD86" s="138"/>
      <c r="TBE86" s="138"/>
      <c r="TBF86" s="138"/>
      <c r="TBG86" s="138"/>
      <c r="TBH86" s="138"/>
      <c r="TBI86" s="138"/>
      <c r="TBJ86" s="138"/>
      <c r="TBK86" s="138"/>
      <c r="TBL86" s="138"/>
      <c r="TBM86" s="138"/>
      <c r="TBN86" s="138"/>
      <c r="TBO86" s="138"/>
      <c r="TBP86" s="138"/>
      <c r="TBQ86" s="138"/>
      <c r="TBR86" s="138"/>
      <c r="TBS86" s="138"/>
      <c r="TBT86" s="138"/>
      <c r="TBU86" s="138"/>
      <c r="TBV86" s="138"/>
      <c r="TBW86" s="138"/>
      <c r="TBX86" s="138"/>
      <c r="TBY86" s="138"/>
      <c r="TBZ86" s="138"/>
      <c r="TCA86" s="138"/>
      <c r="TCB86" s="138"/>
      <c r="TCC86" s="138"/>
      <c r="TCD86" s="138"/>
      <c r="TCE86" s="138"/>
      <c r="TCF86" s="138"/>
      <c r="TCG86" s="138"/>
      <c r="TCH86" s="138"/>
      <c r="TCI86" s="138"/>
      <c r="TCJ86" s="138"/>
      <c r="TCK86" s="138"/>
      <c r="TCL86" s="138"/>
      <c r="TCM86" s="138"/>
      <c r="TCN86" s="138"/>
      <c r="TCO86" s="138"/>
      <c r="TCP86" s="138"/>
      <c r="TCQ86" s="138"/>
      <c r="TCR86" s="138"/>
      <c r="TCS86" s="138"/>
      <c r="TCT86" s="138"/>
      <c r="TCU86" s="138"/>
      <c r="TCV86" s="138"/>
      <c r="TCW86" s="138"/>
      <c r="TCX86" s="138"/>
      <c r="TCY86" s="138"/>
      <c r="TCZ86" s="138"/>
      <c r="TDA86" s="138"/>
      <c r="TDB86" s="138"/>
      <c r="TDC86" s="138"/>
      <c r="TDD86" s="138"/>
      <c r="TDE86" s="138"/>
      <c r="TDF86" s="138"/>
      <c r="TDG86" s="138"/>
      <c r="TDH86" s="138"/>
      <c r="TDI86" s="138"/>
      <c r="TDJ86" s="138"/>
      <c r="TDK86" s="138"/>
      <c r="TDL86" s="138"/>
      <c r="TDM86" s="138"/>
      <c r="TDN86" s="138"/>
      <c r="TDO86" s="138"/>
      <c r="TDP86" s="138"/>
      <c r="TDQ86" s="138"/>
      <c r="TDR86" s="138"/>
      <c r="TDS86" s="138"/>
      <c r="TDT86" s="138"/>
      <c r="TDU86" s="138"/>
      <c r="TDV86" s="138"/>
      <c r="TDW86" s="138"/>
      <c r="TDX86" s="138"/>
      <c r="TDY86" s="138"/>
      <c r="TDZ86" s="138"/>
      <c r="TEA86" s="138"/>
      <c r="TEB86" s="138"/>
      <c r="TEC86" s="138"/>
      <c r="TED86" s="138"/>
      <c r="TEE86" s="138"/>
      <c r="TEF86" s="138"/>
      <c r="TEG86" s="138"/>
      <c r="TEH86" s="138"/>
      <c r="TEI86" s="138"/>
      <c r="TEJ86" s="138"/>
      <c r="TEK86" s="138"/>
      <c r="TEL86" s="138"/>
      <c r="TEM86" s="138"/>
      <c r="TEN86" s="138"/>
      <c r="TEO86" s="138"/>
      <c r="TEP86" s="138"/>
      <c r="TEQ86" s="138"/>
      <c r="TER86" s="138"/>
      <c r="TES86" s="138"/>
      <c r="TET86" s="138"/>
      <c r="TEU86" s="138"/>
      <c r="TEV86" s="138"/>
      <c r="TEW86" s="138"/>
      <c r="TEX86" s="138"/>
      <c r="TEY86" s="138"/>
      <c r="TEZ86" s="138"/>
      <c r="TFA86" s="138"/>
      <c r="TFB86" s="138"/>
      <c r="TFC86" s="138"/>
      <c r="TFD86" s="138"/>
      <c r="TFE86" s="138"/>
      <c r="TFF86" s="138"/>
      <c r="TFG86" s="138"/>
      <c r="TFH86" s="138"/>
      <c r="TFI86" s="138"/>
      <c r="TFJ86" s="138"/>
      <c r="TFK86" s="138"/>
      <c r="TFL86" s="138"/>
      <c r="TFM86" s="138"/>
      <c r="TFN86" s="138"/>
      <c r="TFO86" s="138"/>
      <c r="TFP86" s="138"/>
      <c r="TFQ86" s="138"/>
      <c r="TFR86" s="138"/>
      <c r="TFS86" s="138"/>
      <c r="TFT86" s="138"/>
      <c r="TFU86" s="138"/>
      <c r="TFV86" s="138"/>
      <c r="TFW86" s="138"/>
      <c r="TFX86" s="138"/>
      <c r="TFY86" s="138"/>
      <c r="TFZ86" s="138"/>
      <c r="TGA86" s="138"/>
      <c r="TGB86" s="138"/>
      <c r="TGC86" s="138"/>
      <c r="TGD86" s="138"/>
      <c r="TGE86" s="138"/>
      <c r="TGF86" s="138"/>
      <c r="TGG86" s="138"/>
      <c r="TGH86" s="138"/>
      <c r="TGI86" s="138"/>
      <c r="TGJ86" s="138"/>
      <c r="TGK86" s="138"/>
      <c r="TGL86" s="138"/>
      <c r="TGM86" s="138"/>
      <c r="TGN86" s="138"/>
      <c r="TGO86" s="138"/>
      <c r="TGP86" s="138"/>
      <c r="TGQ86" s="138"/>
      <c r="TGR86" s="138"/>
      <c r="TGS86" s="138"/>
      <c r="TGT86" s="138"/>
      <c r="TGU86" s="138"/>
      <c r="TGV86" s="138"/>
      <c r="TGW86" s="138"/>
      <c r="TGX86" s="138"/>
      <c r="TGY86" s="138"/>
      <c r="TGZ86" s="138"/>
      <c r="THA86" s="138"/>
      <c r="THB86" s="138"/>
      <c r="THC86" s="138"/>
      <c r="THD86" s="138"/>
      <c r="THE86" s="138"/>
      <c r="THF86" s="138"/>
      <c r="THG86" s="138"/>
      <c r="THH86" s="138"/>
      <c r="THI86" s="138"/>
      <c r="THJ86" s="138"/>
      <c r="THK86" s="138"/>
      <c r="THL86" s="138"/>
      <c r="THM86" s="138"/>
      <c r="THN86" s="138"/>
      <c r="THO86" s="138"/>
      <c r="THP86" s="138"/>
      <c r="THQ86" s="138"/>
      <c r="THR86" s="138"/>
      <c r="THS86" s="138"/>
      <c r="THT86" s="138"/>
      <c r="THU86" s="138"/>
      <c r="THV86" s="138"/>
      <c r="THW86" s="138"/>
      <c r="THX86" s="138"/>
      <c r="THY86" s="138"/>
      <c r="THZ86" s="138"/>
      <c r="TIA86" s="138"/>
      <c r="TIB86" s="138"/>
      <c r="TIC86" s="138"/>
      <c r="TID86" s="138"/>
      <c r="TIE86" s="138"/>
      <c r="TIF86" s="138"/>
      <c r="TIG86" s="138"/>
      <c r="TIH86" s="138"/>
      <c r="TII86" s="138"/>
      <c r="TIJ86" s="138"/>
      <c r="TIK86" s="138"/>
      <c r="TIL86" s="138"/>
      <c r="TIM86" s="138"/>
      <c r="TIN86" s="138"/>
      <c r="TIO86" s="138"/>
      <c r="TIP86" s="138"/>
      <c r="TIQ86" s="138"/>
      <c r="TIR86" s="138"/>
      <c r="TIS86" s="138"/>
      <c r="TIT86" s="138"/>
      <c r="TIU86" s="138"/>
      <c r="TIV86" s="138"/>
      <c r="TIW86" s="138"/>
      <c r="TIX86" s="138"/>
      <c r="TIY86" s="138"/>
      <c r="TIZ86" s="138"/>
      <c r="TJA86" s="138"/>
      <c r="TJB86" s="138"/>
      <c r="TJC86" s="138"/>
      <c r="TJD86" s="138"/>
      <c r="TJE86" s="138"/>
      <c r="TJF86" s="138"/>
      <c r="TJG86" s="138"/>
      <c r="TJH86" s="138"/>
      <c r="TJI86" s="138"/>
      <c r="TJJ86" s="138"/>
      <c r="TJK86" s="138"/>
      <c r="TJL86" s="138"/>
      <c r="TJM86" s="138"/>
      <c r="TJN86" s="138"/>
      <c r="TJO86" s="138"/>
      <c r="TJP86" s="138"/>
      <c r="TJQ86" s="138"/>
      <c r="TJR86" s="138"/>
      <c r="TJS86" s="138"/>
      <c r="TJT86" s="138"/>
      <c r="TJU86" s="138"/>
      <c r="TJV86" s="138"/>
      <c r="TJW86" s="138"/>
      <c r="TJX86" s="138"/>
      <c r="TJY86" s="138"/>
      <c r="TJZ86" s="138"/>
      <c r="TKA86" s="138"/>
      <c r="TKB86" s="138"/>
      <c r="TKC86" s="138"/>
      <c r="TKD86" s="138"/>
      <c r="TKE86" s="138"/>
      <c r="TKF86" s="138"/>
      <c r="TKG86" s="138"/>
      <c r="TKH86" s="138"/>
      <c r="TKI86" s="138"/>
      <c r="TKJ86" s="138"/>
      <c r="TKK86" s="138"/>
      <c r="TKL86" s="138"/>
      <c r="TKM86" s="138"/>
      <c r="TKN86" s="138"/>
      <c r="TKO86" s="138"/>
      <c r="TKP86" s="138"/>
      <c r="TKQ86" s="138"/>
      <c r="TKR86" s="138"/>
      <c r="TKS86" s="138"/>
      <c r="TKT86" s="138"/>
      <c r="TKU86" s="138"/>
      <c r="TKV86" s="138"/>
      <c r="TKW86" s="138"/>
      <c r="TKX86" s="138"/>
      <c r="TKY86" s="138"/>
      <c r="TKZ86" s="138"/>
      <c r="TLA86" s="138"/>
      <c r="TLB86" s="138"/>
      <c r="TLC86" s="138"/>
      <c r="TLD86" s="138"/>
      <c r="TLE86" s="138"/>
      <c r="TLF86" s="138"/>
      <c r="TLG86" s="138"/>
      <c r="TLH86" s="138"/>
      <c r="TLI86" s="138"/>
      <c r="TLJ86" s="138"/>
      <c r="TLK86" s="138"/>
      <c r="TLL86" s="138"/>
      <c r="TLM86" s="138"/>
      <c r="TLN86" s="138"/>
      <c r="TLO86" s="138"/>
      <c r="TLP86" s="138"/>
      <c r="TLQ86" s="138"/>
      <c r="TLR86" s="138"/>
      <c r="TLS86" s="138"/>
      <c r="TLT86" s="138"/>
      <c r="TLU86" s="138"/>
      <c r="TLV86" s="138"/>
      <c r="TLW86" s="138"/>
      <c r="TLX86" s="138"/>
      <c r="TLY86" s="138"/>
      <c r="TLZ86" s="138"/>
      <c r="TMA86" s="138"/>
      <c r="TMB86" s="138"/>
      <c r="TMC86" s="138"/>
      <c r="TMD86" s="138"/>
      <c r="TME86" s="138"/>
      <c r="TMF86" s="138"/>
      <c r="TMG86" s="138"/>
      <c r="TMH86" s="138"/>
      <c r="TMI86" s="138"/>
      <c r="TMJ86" s="138"/>
      <c r="TMK86" s="138"/>
      <c r="TML86" s="138"/>
      <c r="TMM86" s="138"/>
      <c r="TMN86" s="138"/>
      <c r="TMO86" s="138"/>
      <c r="TMP86" s="138"/>
      <c r="TMQ86" s="138"/>
      <c r="TMR86" s="138"/>
      <c r="TMS86" s="138"/>
      <c r="TMT86" s="138"/>
      <c r="TMU86" s="138"/>
      <c r="TMV86" s="138"/>
      <c r="TMW86" s="138"/>
      <c r="TMX86" s="138"/>
      <c r="TMY86" s="138"/>
      <c r="TMZ86" s="138"/>
      <c r="TNA86" s="138"/>
      <c r="TNB86" s="138"/>
      <c r="TNC86" s="138"/>
      <c r="TND86" s="138"/>
      <c r="TNE86" s="138"/>
      <c r="TNF86" s="138"/>
      <c r="TNG86" s="138"/>
      <c r="TNH86" s="138"/>
      <c r="TNI86" s="138"/>
      <c r="TNJ86" s="138"/>
      <c r="TNK86" s="138"/>
      <c r="TNL86" s="138"/>
      <c r="TNM86" s="138"/>
      <c r="TNN86" s="138"/>
      <c r="TNO86" s="138"/>
      <c r="TNP86" s="138"/>
      <c r="TNQ86" s="138"/>
      <c r="TNR86" s="138"/>
      <c r="TNS86" s="138"/>
      <c r="TNT86" s="138"/>
      <c r="TNU86" s="138"/>
      <c r="TNV86" s="138"/>
      <c r="TNW86" s="138"/>
      <c r="TNX86" s="138"/>
      <c r="TNY86" s="138"/>
      <c r="TNZ86" s="138"/>
      <c r="TOA86" s="138"/>
      <c r="TOB86" s="138"/>
      <c r="TOC86" s="138"/>
      <c r="TOD86" s="138"/>
      <c r="TOE86" s="138"/>
      <c r="TOF86" s="138"/>
      <c r="TOG86" s="138"/>
      <c r="TOH86" s="138"/>
      <c r="TOI86" s="138"/>
      <c r="TOJ86" s="138"/>
      <c r="TOK86" s="138"/>
      <c r="TOL86" s="138"/>
      <c r="TOM86" s="138"/>
      <c r="TON86" s="138"/>
      <c r="TOO86" s="138"/>
      <c r="TOP86" s="138"/>
      <c r="TOQ86" s="138"/>
      <c r="TOR86" s="138"/>
      <c r="TOS86" s="138"/>
      <c r="TOT86" s="138"/>
      <c r="TOU86" s="138"/>
      <c r="TOV86" s="138"/>
      <c r="TOW86" s="138"/>
      <c r="TOX86" s="138"/>
      <c r="TOY86" s="138"/>
      <c r="TOZ86" s="138"/>
      <c r="TPA86" s="138"/>
      <c r="TPB86" s="138"/>
      <c r="TPC86" s="138"/>
      <c r="TPD86" s="138"/>
      <c r="TPE86" s="138"/>
      <c r="TPF86" s="138"/>
      <c r="TPG86" s="138"/>
      <c r="TPH86" s="138"/>
      <c r="TPI86" s="138"/>
      <c r="TPJ86" s="138"/>
      <c r="TPK86" s="138"/>
      <c r="TPL86" s="138"/>
      <c r="TPM86" s="138"/>
      <c r="TPN86" s="138"/>
      <c r="TPO86" s="138"/>
      <c r="TPP86" s="138"/>
      <c r="TPQ86" s="138"/>
      <c r="TPR86" s="138"/>
      <c r="TPS86" s="138"/>
      <c r="TPT86" s="138"/>
      <c r="TPU86" s="138"/>
      <c r="TPV86" s="138"/>
      <c r="TPW86" s="138"/>
      <c r="TPX86" s="138"/>
      <c r="TPY86" s="138"/>
      <c r="TPZ86" s="138"/>
      <c r="TQA86" s="138"/>
      <c r="TQB86" s="138"/>
      <c r="TQC86" s="138"/>
      <c r="TQD86" s="138"/>
      <c r="TQE86" s="138"/>
      <c r="TQF86" s="138"/>
      <c r="TQG86" s="138"/>
      <c r="TQH86" s="138"/>
      <c r="TQI86" s="138"/>
      <c r="TQJ86" s="138"/>
      <c r="TQK86" s="138"/>
      <c r="TQL86" s="138"/>
      <c r="TQM86" s="138"/>
      <c r="TQN86" s="138"/>
      <c r="TQO86" s="138"/>
      <c r="TQP86" s="138"/>
      <c r="TQQ86" s="138"/>
      <c r="TQR86" s="138"/>
      <c r="TQS86" s="138"/>
      <c r="TQT86" s="138"/>
      <c r="TQU86" s="138"/>
      <c r="TQV86" s="138"/>
      <c r="TQW86" s="138"/>
      <c r="TQX86" s="138"/>
      <c r="TQY86" s="138"/>
      <c r="TQZ86" s="138"/>
      <c r="TRA86" s="138"/>
      <c r="TRB86" s="138"/>
      <c r="TRC86" s="138"/>
      <c r="TRD86" s="138"/>
      <c r="TRE86" s="138"/>
      <c r="TRF86" s="138"/>
      <c r="TRG86" s="138"/>
      <c r="TRH86" s="138"/>
      <c r="TRI86" s="138"/>
      <c r="TRJ86" s="138"/>
      <c r="TRK86" s="138"/>
      <c r="TRL86" s="138"/>
      <c r="TRM86" s="138"/>
      <c r="TRN86" s="138"/>
      <c r="TRO86" s="138"/>
      <c r="TRP86" s="138"/>
      <c r="TRQ86" s="138"/>
      <c r="TRR86" s="138"/>
      <c r="TRS86" s="138"/>
      <c r="TRT86" s="138"/>
      <c r="TRU86" s="138"/>
      <c r="TRV86" s="138"/>
      <c r="TRW86" s="138"/>
      <c r="TRX86" s="138"/>
      <c r="TRY86" s="138"/>
      <c r="TRZ86" s="138"/>
      <c r="TSA86" s="138"/>
      <c r="TSB86" s="138"/>
      <c r="TSC86" s="138"/>
      <c r="TSD86" s="138"/>
      <c r="TSE86" s="138"/>
      <c r="TSF86" s="138"/>
      <c r="TSG86" s="138"/>
      <c r="TSH86" s="138"/>
      <c r="TSI86" s="138"/>
      <c r="TSJ86" s="138"/>
      <c r="TSK86" s="138"/>
      <c r="TSL86" s="138"/>
      <c r="TSM86" s="138"/>
      <c r="TSN86" s="138"/>
      <c r="TSO86" s="138"/>
      <c r="TSP86" s="138"/>
      <c r="TSQ86" s="138"/>
      <c r="TSR86" s="138"/>
      <c r="TSS86" s="138"/>
      <c r="TST86" s="138"/>
      <c r="TSU86" s="138"/>
      <c r="TSV86" s="138"/>
      <c r="TSW86" s="138"/>
      <c r="TSX86" s="138"/>
      <c r="TSY86" s="138"/>
      <c r="TSZ86" s="138"/>
      <c r="TTA86" s="138"/>
      <c r="TTB86" s="138"/>
      <c r="TTC86" s="138"/>
      <c r="TTD86" s="138"/>
      <c r="TTE86" s="138"/>
      <c r="TTF86" s="138"/>
      <c r="TTG86" s="138"/>
      <c r="TTH86" s="138"/>
      <c r="TTI86" s="138"/>
      <c r="TTJ86" s="138"/>
      <c r="TTK86" s="138"/>
      <c r="TTL86" s="138"/>
      <c r="TTM86" s="138"/>
      <c r="TTN86" s="138"/>
      <c r="TTO86" s="138"/>
      <c r="TTP86" s="138"/>
      <c r="TTQ86" s="138"/>
      <c r="TTR86" s="138"/>
      <c r="TTS86" s="138"/>
      <c r="TTT86" s="138"/>
      <c r="TTU86" s="138"/>
      <c r="TTV86" s="138"/>
      <c r="TTW86" s="138"/>
      <c r="TTX86" s="138"/>
      <c r="TTY86" s="138"/>
      <c r="TTZ86" s="138"/>
      <c r="TUA86" s="138"/>
      <c r="TUB86" s="138"/>
      <c r="TUC86" s="138"/>
      <c r="TUD86" s="138"/>
      <c r="TUE86" s="138"/>
      <c r="TUF86" s="138"/>
      <c r="TUG86" s="138"/>
      <c r="TUH86" s="138"/>
      <c r="TUI86" s="138"/>
      <c r="TUJ86" s="138"/>
      <c r="TUK86" s="138"/>
      <c r="TUL86" s="138"/>
      <c r="TUM86" s="138"/>
      <c r="TUN86" s="138"/>
      <c r="TUO86" s="138"/>
      <c r="TUP86" s="138"/>
      <c r="TUQ86" s="138"/>
      <c r="TUR86" s="138"/>
      <c r="TUS86" s="138"/>
      <c r="TUT86" s="138"/>
      <c r="TUU86" s="138"/>
      <c r="TUV86" s="138"/>
      <c r="TUW86" s="138"/>
      <c r="TUX86" s="138"/>
      <c r="TUY86" s="138"/>
      <c r="TUZ86" s="138"/>
      <c r="TVA86" s="138"/>
      <c r="TVB86" s="138"/>
      <c r="TVC86" s="138"/>
      <c r="TVD86" s="138"/>
      <c r="TVE86" s="138"/>
      <c r="TVF86" s="138"/>
      <c r="TVG86" s="138"/>
      <c r="TVH86" s="138"/>
      <c r="TVI86" s="138"/>
      <c r="TVJ86" s="138"/>
      <c r="TVK86" s="138"/>
      <c r="TVL86" s="138"/>
      <c r="TVM86" s="138"/>
      <c r="TVN86" s="138"/>
      <c r="TVO86" s="138"/>
      <c r="TVP86" s="138"/>
      <c r="TVQ86" s="138"/>
      <c r="TVR86" s="138"/>
      <c r="TVS86" s="138"/>
      <c r="TVT86" s="138"/>
      <c r="TVU86" s="138"/>
      <c r="TVV86" s="138"/>
      <c r="TVW86" s="138"/>
      <c r="TVX86" s="138"/>
      <c r="TVY86" s="138"/>
      <c r="TVZ86" s="138"/>
      <c r="TWA86" s="138"/>
      <c r="TWB86" s="138"/>
      <c r="TWC86" s="138"/>
      <c r="TWD86" s="138"/>
      <c r="TWE86" s="138"/>
      <c r="TWF86" s="138"/>
      <c r="TWG86" s="138"/>
      <c r="TWH86" s="138"/>
      <c r="TWI86" s="138"/>
      <c r="TWJ86" s="138"/>
      <c r="TWK86" s="138"/>
      <c r="TWL86" s="138"/>
      <c r="TWM86" s="138"/>
      <c r="TWN86" s="138"/>
      <c r="TWO86" s="138"/>
      <c r="TWP86" s="138"/>
      <c r="TWQ86" s="138"/>
      <c r="TWR86" s="138"/>
      <c r="TWS86" s="138"/>
      <c r="TWT86" s="138"/>
      <c r="TWU86" s="138"/>
      <c r="TWV86" s="138"/>
      <c r="TWW86" s="138"/>
      <c r="TWX86" s="138"/>
      <c r="TWY86" s="138"/>
      <c r="TWZ86" s="138"/>
      <c r="TXA86" s="138"/>
      <c r="TXB86" s="138"/>
      <c r="TXC86" s="138"/>
      <c r="TXD86" s="138"/>
      <c r="TXE86" s="138"/>
      <c r="TXF86" s="138"/>
      <c r="TXG86" s="138"/>
      <c r="TXH86" s="138"/>
      <c r="TXI86" s="138"/>
      <c r="TXJ86" s="138"/>
      <c r="TXK86" s="138"/>
      <c r="TXL86" s="138"/>
      <c r="TXM86" s="138"/>
      <c r="TXN86" s="138"/>
      <c r="TXO86" s="138"/>
      <c r="TXP86" s="138"/>
      <c r="TXQ86" s="138"/>
      <c r="TXR86" s="138"/>
      <c r="TXS86" s="138"/>
      <c r="TXT86" s="138"/>
      <c r="TXU86" s="138"/>
      <c r="TXV86" s="138"/>
      <c r="TXW86" s="138"/>
      <c r="TXX86" s="138"/>
      <c r="TXY86" s="138"/>
      <c r="TXZ86" s="138"/>
      <c r="TYA86" s="138"/>
      <c r="TYB86" s="138"/>
      <c r="TYC86" s="138"/>
      <c r="TYD86" s="138"/>
      <c r="TYE86" s="138"/>
      <c r="TYF86" s="138"/>
      <c r="TYG86" s="138"/>
      <c r="TYH86" s="138"/>
      <c r="TYI86" s="138"/>
      <c r="TYJ86" s="138"/>
      <c r="TYK86" s="138"/>
      <c r="TYL86" s="138"/>
      <c r="TYM86" s="138"/>
      <c r="TYN86" s="138"/>
      <c r="TYO86" s="138"/>
      <c r="TYP86" s="138"/>
      <c r="TYQ86" s="138"/>
      <c r="TYR86" s="138"/>
      <c r="TYS86" s="138"/>
      <c r="TYT86" s="138"/>
      <c r="TYU86" s="138"/>
      <c r="TYV86" s="138"/>
      <c r="TYW86" s="138"/>
      <c r="TYX86" s="138"/>
      <c r="TYY86" s="138"/>
      <c r="TYZ86" s="138"/>
      <c r="TZA86" s="138"/>
      <c r="TZB86" s="138"/>
      <c r="TZC86" s="138"/>
      <c r="TZD86" s="138"/>
      <c r="TZE86" s="138"/>
      <c r="TZF86" s="138"/>
      <c r="TZG86" s="138"/>
      <c r="TZH86" s="138"/>
      <c r="TZI86" s="138"/>
      <c r="TZJ86" s="138"/>
      <c r="TZK86" s="138"/>
      <c r="TZL86" s="138"/>
      <c r="TZM86" s="138"/>
      <c r="TZN86" s="138"/>
      <c r="TZO86" s="138"/>
      <c r="TZP86" s="138"/>
      <c r="TZQ86" s="138"/>
      <c r="TZR86" s="138"/>
      <c r="TZS86" s="138"/>
      <c r="TZT86" s="138"/>
      <c r="TZU86" s="138"/>
      <c r="TZV86" s="138"/>
      <c r="TZW86" s="138"/>
      <c r="TZX86" s="138"/>
      <c r="TZY86" s="138"/>
      <c r="TZZ86" s="138"/>
      <c r="UAA86" s="138"/>
      <c r="UAB86" s="138"/>
      <c r="UAC86" s="138"/>
      <c r="UAD86" s="138"/>
      <c r="UAE86" s="138"/>
      <c r="UAF86" s="138"/>
      <c r="UAG86" s="138"/>
      <c r="UAH86" s="138"/>
      <c r="UAI86" s="138"/>
      <c r="UAJ86" s="138"/>
      <c r="UAK86" s="138"/>
      <c r="UAL86" s="138"/>
      <c r="UAM86" s="138"/>
      <c r="UAN86" s="138"/>
      <c r="UAO86" s="138"/>
      <c r="UAP86" s="138"/>
      <c r="UAQ86" s="138"/>
      <c r="UAR86" s="138"/>
      <c r="UAS86" s="138"/>
      <c r="UAT86" s="138"/>
      <c r="UAU86" s="138"/>
      <c r="UAV86" s="138"/>
      <c r="UAW86" s="138"/>
      <c r="UAX86" s="138"/>
      <c r="UAY86" s="138"/>
      <c r="UAZ86" s="138"/>
      <c r="UBA86" s="138"/>
      <c r="UBB86" s="138"/>
      <c r="UBC86" s="138"/>
      <c r="UBD86" s="138"/>
      <c r="UBE86" s="138"/>
      <c r="UBF86" s="138"/>
      <c r="UBG86" s="138"/>
      <c r="UBH86" s="138"/>
      <c r="UBI86" s="138"/>
      <c r="UBJ86" s="138"/>
      <c r="UBK86" s="138"/>
      <c r="UBL86" s="138"/>
      <c r="UBM86" s="138"/>
      <c r="UBN86" s="138"/>
      <c r="UBO86" s="138"/>
      <c r="UBP86" s="138"/>
      <c r="UBQ86" s="138"/>
      <c r="UBR86" s="138"/>
      <c r="UBS86" s="138"/>
      <c r="UBT86" s="138"/>
      <c r="UBU86" s="138"/>
      <c r="UBV86" s="138"/>
      <c r="UBW86" s="138"/>
      <c r="UBX86" s="138"/>
      <c r="UBY86" s="138"/>
      <c r="UBZ86" s="138"/>
      <c r="UCA86" s="138"/>
      <c r="UCB86" s="138"/>
      <c r="UCC86" s="138"/>
      <c r="UCD86" s="138"/>
      <c r="UCE86" s="138"/>
      <c r="UCF86" s="138"/>
      <c r="UCG86" s="138"/>
      <c r="UCH86" s="138"/>
      <c r="UCI86" s="138"/>
      <c r="UCJ86" s="138"/>
      <c r="UCK86" s="138"/>
      <c r="UCL86" s="138"/>
      <c r="UCM86" s="138"/>
      <c r="UCN86" s="138"/>
      <c r="UCO86" s="138"/>
      <c r="UCP86" s="138"/>
      <c r="UCQ86" s="138"/>
      <c r="UCR86" s="138"/>
      <c r="UCS86" s="138"/>
      <c r="UCT86" s="138"/>
      <c r="UCU86" s="138"/>
      <c r="UCV86" s="138"/>
      <c r="UCW86" s="138"/>
      <c r="UCX86" s="138"/>
      <c r="UCY86" s="138"/>
      <c r="UCZ86" s="138"/>
      <c r="UDA86" s="138"/>
      <c r="UDB86" s="138"/>
      <c r="UDC86" s="138"/>
      <c r="UDD86" s="138"/>
      <c r="UDE86" s="138"/>
      <c r="UDF86" s="138"/>
      <c r="UDG86" s="138"/>
      <c r="UDH86" s="138"/>
      <c r="UDI86" s="138"/>
      <c r="UDJ86" s="138"/>
      <c r="UDK86" s="138"/>
      <c r="UDL86" s="138"/>
      <c r="UDM86" s="138"/>
      <c r="UDN86" s="138"/>
      <c r="UDO86" s="138"/>
      <c r="UDP86" s="138"/>
      <c r="UDQ86" s="138"/>
      <c r="UDR86" s="138"/>
      <c r="UDS86" s="138"/>
      <c r="UDT86" s="138"/>
      <c r="UDU86" s="138"/>
      <c r="UDV86" s="138"/>
      <c r="UDW86" s="138"/>
      <c r="UDX86" s="138"/>
      <c r="UDY86" s="138"/>
      <c r="UDZ86" s="138"/>
      <c r="UEA86" s="138"/>
      <c r="UEB86" s="138"/>
      <c r="UEC86" s="138"/>
      <c r="UED86" s="138"/>
      <c r="UEE86" s="138"/>
      <c r="UEF86" s="138"/>
      <c r="UEG86" s="138"/>
      <c r="UEH86" s="138"/>
      <c r="UEI86" s="138"/>
      <c r="UEJ86" s="138"/>
      <c r="UEK86" s="138"/>
      <c r="UEL86" s="138"/>
      <c r="UEM86" s="138"/>
      <c r="UEN86" s="138"/>
      <c r="UEO86" s="138"/>
      <c r="UEP86" s="138"/>
      <c r="UEQ86" s="138"/>
      <c r="UER86" s="138"/>
      <c r="UES86" s="138"/>
      <c r="UET86" s="138"/>
      <c r="UEU86" s="138"/>
      <c r="UEV86" s="138"/>
      <c r="UEW86" s="138"/>
      <c r="UEX86" s="138"/>
      <c r="UEY86" s="138"/>
      <c r="UEZ86" s="138"/>
      <c r="UFA86" s="138"/>
      <c r="UFB86" s="138"/>
      <c r="UFC86" s="138"/>
      <c r="UFD86" s="138"/>
      <c r="UFE86" s="138"/>
      <c r="UFF86" s="138"/>
      <c r="UFG86" s="138"/>
      <c r="UFH86" s="138"/>
      <c r="UFI86" s="138"/>
      <c r="UFJ86" s="138"/>
      <c r="UFK86" s="138"/>
      <c r="UFL86" s="138"/>
      <c r="UFM86" s="138"/>
      <c r="UFN86" s="138"/>
      <c r="UFO86" s="138"/>
      <c r="UFP86" s="138"/>
      <c r="UFQ86" s="138"/>
      <c r="UFR86" s="138"/>
      <c r="UFS86" s="138"/>
      <c r="UFT86" s="138"/>
      <c r="UFU86" s="138"/>
      <c r="UFV86" s="138"/>
      <c r="UFW86" s="138"/>
      <c r="UFX86" s="138"/>
      <c r="UFY86" s="138"/>
      <c r="UFZ86" s="138"/>
      <c r="UGA86" s="138"/>
      <c r="UGB86" s="138"/>
      <c r="UGC86" s="138"/>
      <c r="UGD86" s="138"/>
      <c r="UGE86" s="138"/>
      <c r="UGF86" s="138"/>
      <c r="UGG86" s="138"/>
      <c r="UGH86" s="138"/>
      <c r="UGI86" s="138"/>
      <c r="UGJ86" s="138"/>
      <c r="UGK86" s="138"/>
      <c r="UGL86" s="138"/>
      <c r="UGM86" s="138"/>
      <c r="UGN86" s="138"/>
      <c r="UGO86" s="138"/>
      <c r="UGP86" s="138"/>
      <c r="UGQ86" s="138"/>
      <c r="UGR86" s="138"/>
      <c r="UGS86" s="138"/>
      <c r="UGT86" s="138"/>
      <c r="UGU86" s="138"/>
      <c r="UGV86" s="138"/>
      <c r="UGW86" s="138"/>
      <c r="UGX86" s="138"/>
      <c r="UGY86" s="138"/>
      <c r="UGZ86" s="138"/>
      <c r="UHA86" s="138"/>
      <c r="UHB86" s="138"/>
      <c r="UHC86" s="138"/>
      <c r="UHD86" s="138"/>
      <c r="UHE86" s="138"/>
      <c r="UHF86" s="138"/>
      <c r="UHG86" s="138"/>
      <c r="UHH86" s="138"/>
      <c r="UHI86" s="138"/>
      <c r="UHJ86" s="138"/>
      <c r="UHK86" s="138"/>
      <c r="UHL86" s="138"/>
      <c r="UHM86" s="138"/>
      <c r="UHN86" s="138"/>
      <c r="UHO86" s="138"/>
      <c r="UHP86" s="138"/>
      <c r="UHQ86" s="138"/>
      <c r="UHR86" s="138"/>
      <c r="UHS86" s="138"/>
      <c r="UHT86" s="138"/>
      <c r="UHU86" s="138"/>
      <c r="UHV86" s="138"/>
      <c r="UHW86" s="138"/>
      <c r="UHX86" s="138"/>
      <c r="UHY86" s="138"/>
      <c r="UHZ86" s="138"/>
      <c r="UIA86" s="138"/>
      <c r="UIB86" s="138"/>
      <c r="UIC86" s="138"/>
      <c r="UID86" s="138"/>
      <c r="UIE86" s="138"/>
      <c r="UIF86" s="138"/>
      <c r="UIG86" s="138"/>
      <c r="UIH86" s="138"/>
      <c r="UII86" s="138"/>
      <c r="UIJ86" s="138"/>
      <c r="UIK86" s="138"/>
      <c r="UIL86" s="138"/>
      <c r="UIM86" s="138"/>
      <c r="UIN86" s="138"/>
      <c r="UIO86" s="138"/>
      <c r="UIP86" s="138"/>
      <c r="UIQ86" s="138"/>
      <c r="UIR86" s="138"/>
      <c r="UIS86" s="138"/>
      <c r="UIT86" s="138"/>
      <c r="UIU86" s="138"/>
      <c r="UIV86" s="138"/>
      <c r="UIW86" s="138"/>
      <c r="UIX86" s="138"/>
      <c r="UIY86" s="138"/>
      <c r="UIZ86" s="138"/>
      <c r="UJA86" s="138"/>
      <c r="UJB86" s="138"/>
      <c r="UJC86" s="138"/>
      <c r="UJD86" s="138"/>
      <c r="UJE86" s="138"/>
      <c r="UJF86" s="138"/>
      <c r="UJG86" s="138"/>
      <c r="UJH86" s="138"/>
      <c r="UJI86" s="138"/>
      <c r="UJJ86" s="138"/>
      <c r="UJK86" s="138"/>
      <c r="UJL86" s="138"/>
      <c r="UJM86" s="138"/>
      <c r="UJN86" s="138"/>
      <c r="UJO86" s="138"/>
      <c r="UJP86" s="138"/>
      <c r="UJQ86" s="138"/>
      <c r="UJR86" s="138"/>
      <c r="UJS86" s="138"/>
      <c r="UJT86" s="138"/>
      <c r="UJU86" s="138"/>
      <c r="UJV86" s="138"/>
      <c r="UJW86" s="138"/>
      <c r="UJX86" s="138"/>
      <c r="UJY86" s="138"/>
      <c r="UJZ86" s="138"/>
      <c r="UKA86" s="138"/>
      <c r="UKB86" s="138"/>
      <c r="UKC86" s="138"/>
      <c r="UKD86" s="138"/>
      <c r="UKE86" s="138"/>
      <c r="UKF86" s="138"/>
      <c r="UKG86" s="138"/>
      <c r="UKH86" s="138"/>
      <c r="UKI86" s="138"/>
      <c r="UKJ86" s="138"/>
      <c r="UKK86" s="138"/>
      <c r="UKL86" s="138"/>
      <c r="UKM86" s="138"/>
      <c r="UKN86" s="138"/>
      <c r="UKO86" s="138"/>
      <c r="UKP86" s="138"/>
      <c r="UKQ86" s="138"/>
      <c r="UKR86" s="138"/>
      <c r="UKS86" s="138"/>
      <c r="UKT86" s="138"/>
      <c r="UKU86" s="138"/>
      <c r="UKV86" s="138"/>
      <c r="UKW86" s="138"/>
      <c r="UKX86" s="138"/>
      <c r="UKY86" s="138"/>
      <c r="UKZ86" s="138"/>
      <c r="ULA86" s="138"/>
      <c r="ULB86" s="138"/>
      <c r="ULC86" s="138"/>
      <c r="ULD86" s="138"/>
      <c r="ULE86" s="138"/>
      <c r="ULF86" s="138"/>
      <c r="ULG86" s="138"/>
      <c r="ULH86" s="138"/>
      <c r="ULI86" s="138"/>
      <c r="ULJ86" s="138"/>
      <c r="ULK86" s="138"/>
      <c r="ULL86" s="138"/>
      <c r="ULM86" s="138"/>
      <c r="ULN86" s="138"/>
      <c r="ULO86" s="138"/>
      <c r="ULP86" s="138"/>
      <c r="ULQ86" s="138"/>
      <c r="ULR86" s="138"/>
      <c r="ULS86" s="138"/>
      <c r="ULT86" s="138"/>
      <c r="ULU86" s="138"/>
      <c r="ULV86" s="138"/>
      <c r="ULW86" s="138"/>
      <c r="ULX86" s="138"/>
      <c r="ULY86" s="138"/>
      <c r="ULZ86" s="138"/>
      <c r="UMA86" s="138"/>
      <c r="UMB86" s="138"/>
      <c r="UMC86" s="138"/>
      <c r="UMD86" s="138"/>
      <c r="UME86" s="138"/>
      <c r="UMF86" s="138"/>
      <c r="UMG86" s="138"/>
      <c r="UMH86" s="138"/>
      <c r="UMI86" s="138"/>
      <c r="UMJ86" s="138"/>
      <c r="UMK86" s="138"/>
      <c r="UML86" s="138"/>
      <c r="UMM86" s="138"/>
      <c r="UMN86" s="138"/>
      <c r="UMO86" s="138"/>
      <c r="UMP86" s="138"/>
      <c r="UMQ86" s="138"/>
      <c r="UMR86" s="138"/>
      <c r="UMS86" s="138"/>
      <c r="UMT86" s="138"/>
      <c r="UMU86" s="138"/>
      <c r="UMV86" s="138"/>
      <c r="UMW86" s="138"/>
      <c r="UMX86" s="138"/>
      <c r="UMY86" s="138"/>
      <c r="UMZ86" s="138"/>
      <c r="UNA86" s="138"/>
      <c r="UNB86" s="138"/>
      <c r="UNC86" s="138"/>
      <c r="UND86" s="138"/>
      <c r="UNE86" s="138"/>
      <c r="UNF86" s="138"/>
      <c r="UNG86" s="138"/>
      <c r="UNH86" s="138"/>
      <c r="UNI86" s="138"/>
      <c r="UNJ86" s="138"/>
      <c r="UNK86" s="138"/>
      <c r="UNL86" s="138"/>
      <c r="UNM86" s="138"/>
      <c r="UNN86" s="138"/>
      <c r="UNO86" s="138"/>
      <c r="UNP86" s="138"/>
      <c r="UNQ86" s="138"/>
      <c r="UNR86" s="138"/>
      <c r="UNS86" s="138"/>
      <c r="UNT86" s="138"/>
      <c r="UNU86" s="138"/>
      <c r="UNV86" s="138"/>
      <c r="UNW86" s="138"/>
      <c r="UNX86" s="138"/>
      <c r="UNY86" s="138"/>
      <c r="UNZ86" s="138"/>
      <c r="UOA86" s="138"/>
      <c r="UOB86" s="138"/>
      <c r="UOC86" s="138"/>
      <c r="UOD86" s="138"/>
      <c r="UOE86" s="138"/>
      <c r="UOF86" s="138"/>
      <c r="UOG86" s="138"/>
      <c r="UOH86" s="138"/>
      <c r="UOI86" s="138"/>
      <c r="UOJ86" s="138"/>
      <c r="UOK86" s="138"/>
      <c r="UOL86" s="138"/>
      <c r="UOM86" s="138"/>
      <c r="UON86" s="138"/>
      <c r="UOO86" s="138"/>
      <c r="UOP86" s="138"/>
      <c r="UOQ86" s="138"/>
      <c r="UOR86" s="138"/>
      <c r="UOS86" s="138"/>
      <c r="UOT86" s="138"/>
      <c r="UOU86" s="138"/>
      <c r="UOV86" s="138"/>
      <c r="UOW86" s="138"/>
      <c r="UOX86" s="138"/>
      <c r="UOY86" s="138"/>
      <c r="UOZ86" s="138"/>
      <c r="UPA86" s="138"/>
      <c r="UPB86" s="138"/>
      <c r="UPC86" s="138"/>
      <c r="UPD86" s="138"/>
      <c r="UPE86" s="138"/>
      <c r="UPF86" s="138"/>
      <c r="UPG86" s="138"/>
      <c r="UPH86" s="138"/>
      <c r="UPI86" s="138"/>
      <c r="UPJ86" s="138"/>
      <c r="UPK86" s="138"/>
      <c r="UPL86" s="138"/>
      <c r="UPM86" s="138"/>
      <c r="UPN86" s="138"/>
      <c r="UPO86" s="138"/>
      <c r="UPP86" s="138"/>
      <c r="UPQ86" s="138"/>
      <c r="UPR86" s="138"/>
      <c r="UPS86" s="138"/>
      <c r="UPT86" s="138"/>
      <c r="UPU86" s="138"/>
      <c r="UPV86" s="138"/>
      <c r="UPW86" s="138"/>
      <c r="UPX86" s="138"/>
      <c r="UPY86" s="138"/>
      <c r="UPZ86" s="138"/>
      <c r="UQA86" s="138"/>
      <c r="UQB86" s="138"/>
      <c r="UQC86" s="138"/>
      <c r="UQD86" s="138"/>
      <c r="UQE86" s="138"/>
      <c r="UQF86" s="138"/>
      <c r="UQG86" s="138"/>
      <c r="UQH86" s="138"/>
      <c r="UQI86" s="138"/>
      <c r="UQJ86" s="138"/>
      <c r="UQK86" s="138"/>
      <c r="UQL86" s="138"/>
      <c r="UQM86" s="138"/>
      <c r="UQN86" s="138"/>
      <c r="UQO86" s="138"/>
      <c r="UQP86" s="138"/>
      <c r="UQQ86" s="138"/>
      <c r="UQR86" s="138"/>
      <c r="UQS86" s="138"/>
      <c r="UQT86" s="138"/>
      <c r="UQU86" s="138"/>
      <c r="UQV86" s="138"/>
      <c r="UQW86" s="138"/>
      <c r="UQX86" s="138"/>
      <c r="UQY86" s="138"/>
      <c r="UQZ86" s="138"/>
      <c r="URA86" s="138"/>
      <c r="URB86" s="138"/>
      <c r="URC86" s="138"/>
      <c r="URD86" s="138"/>
      <c r="URE86" s="138"/>
      <c r="URF86" s="138"/>
      <c r="URG86" s="138"/>
      <c r="URH86" s="138"/>
      <c r="URI86" s="138"/>
      <c r="URJ86" s="138"/>
      <c r="URK86" s="138"/>
      <c r="URL86" s="138"/>
      <c r="URM86" s="138"/>
      <c r="URN86" s="138"/>
      <c r="URO86" s="138"/>
      <c r="URP86" s="138"/>
      <c r="URQ86" s="138"/>
      <c r="URR86" s="138"/>
      <c r="URS86" s="138"/>
      <c r="URT86" s="138"/>
      <c r="URU86" s="138"/>
      <c r="URV86" s="138"/>
      <c r="URW86" s="138"/>
      <c r="URX86" s="138"/>
      <c r="URY86" s="138"/>
      <c r="URZ86" s="138"/>
      <c r="USA86" s="138"/>
      <c r="USB86" s="138"/>
      <c r="USC86" s="138"/>
      <c r="USD86" s="138"/>
      <c r="USE86" s="138"/>
      <c r="USF86" s="138"/>
      <c r="USG86" s="138"/>
      <c r="USH86" s="138"/>
      <c r="USI86" s="138"/>
      <c r="USJ86" s="138"/>
      <c r="USK86" s="138"/>
      <c r="USL86" s="138"/>
      <c r="USM86" s="138"/>
      <c r="USN86" s="138"/>
      <c r="USO86" s="138"/>
      <c r="USP86" s="138"/>
      <c r="USQ86" s="138"/>
      <c r="USR86" s="138"/>
      <c r="USS86" s="138"/>
      <c r="UST86" s="138"/>
      <c r="USU86" s="138"/>
      <c r="USV86" s="138"/>
      <c r="USW86" s="138"/>
      <c r="USX86" s="138"/>
      <c r="USY86" s="138"/>
      <c r="USZ86" s="138"/>
      <c r="UTA86" s="138"/>
      <c r="UTB86" s="138"/>
      <c r="UTC86" s="138"/>
      <c r="UTD86" s="138"/>
      <c r="UTE86" s="138"/>
      <c r="UTF86" s="138"/>
      <c r="UTG86" s="138"/>
      <c r="UTH86" s="138"/>
      <c r="UTI86" s="138"/>
      <c r="UTJ86" s="138"/>
      <c r="UTK86" s="138"/>
      <c r="UTL86" s="138"/>
      <c r="UTM86" s="138"/>
      <c r="UTN86" s="138"/>
      <c r="UTO86" s="138"/>
      <c r="UTP86" s="138"/>
      <c r="UTQ86" s="138"/>
      <c r="UTR86" s="138"/>
      <c r="UTS86" s="138"/>
      <c r="UTT86" s="138"/>
      <c r="UTU86" s="138"/>
      <c r="UTV86" s="138"/>
      <c r="UTW86" s="138"/>
      <c r="UTX86" s="138"/>
      <c r="UTY86" s="138"/>
      <c r="UTZ86" s="138"/>
      <c r="UUA86" s="138"/>
      <c r="UUB86" s="138"/>
      <c r="UUC86" s="138"/>
      <c r="UUD86" s="138"/>
      <c r="UUE86" s="138"/>
      <c r="UUF86" s="138"/>
      <c r="UUG86" s="138"/>
      <c r="UUH86" s="138"/>
      <c r="UUI86" s="138"/>
      <c r="UUJ86" s="138"/>
      <c r="UUK86" s="138"/>
      <c r="UUL86" s="138"/>
      <c r="UUM86" s="138"/>
      <c r="UUN86" s="138"/>
      <c r="UUO86" s="138"/>
      <c r="UUP86" s="138"/>
      <c r="UUQ86" s="138"/>
      <c r="UUR86" s="138"/>
      <c r="UUS86" s="138"/>
      <c r="UUT86" s="138"/>
      <c r="UUU86" s="138"/>
      <c r="UUV86" s="138"/>
      <c r="UUW86" s="138"/>
      <c r="UUX86" s="138"/>
      <c r="UUY86" s="138"/>
      <c r="UUZ86" s="138"/>
      <c r="UVA86" s="138"/>
      <c r="UVB86" s="138"/>
      <c r="UVC86" s="138"/>
      <c r="UVD86" s="138"/>
      <c r="UVE86" s="138"/>
      <c r="UVF86" s="138"/>
      <c r="UVG86" s="138"/>
      <c r="UVH86" s="138"/>
      <c r="UVI86" s="138"/>
      <c r="UVJ86" s="138"/>
      <c r="UVK86" s="138"/>
      <c r="UVL86" s="138"/>
      <c r="UVM86" s="138"/>
      <c r="UVN86" s="138"/>
      <c r="UVO86" s="138"/>
      <c r="UVP86" s="138"/>
      <c r="UVQ86" s="138"/>
      <c r="UVR86" s="138"/>
      <c r="UVS86" s="138"/>
      <c r="UVT86" s="138"/>
      <c r="UVU86" s="138"/>
      <c r="UVV86" s="138"/>
      <c r="UVW86" s="138"/>
      <c r="UVX86" s="138"/>
      <c r="UVY86" s="138"/>
      <c r="UVZ86" s="138"/>
      <c r="UWA86" s="138"/>
      <c r="UWB86" s="138"/>
      <c r="UWC86" s="138"/>
      <c r="UWD86" s="138"/>
      <c r="UWE86" s="138"/>
      <c r="UWF86" s="138"/>
      <c r="UWG86" s="138"/>
      <c r="UWH86" s="138"/>
      <c r="UWI86" s="138"/>
      <c r="UWJ86" s="138"/>
      <c r="UWK86" s="138"/>
      <c r="UWL86" s="138"/>
      <c r="UWM86" s="138"/>
      <c r="UWN86" s="138"/>
      <c r="UWO86" s="138"/>
      <c r="UWP86" s="138"/>
      <c r="UWQ86" s="138"/>
      <c r="UWR86" s="138"/>
      <c r="UWS86" s="138"/>
      <c r="UWT86" s="138"/>
      <c r="UWU86" s="138"/>
      <c r="UWV86" s="138"/>
      <c r="UWW86" s="138"/>
      <c r="UWX86" s="138"/>
      <c r="UWY86" s="138"/>
      <c r="UWZ86" s="138"/>
      <c r="UXA86" s="138"/>
      <c r="UXB86" s="138"/>
      <c r="UXC86" s="138"/>
      <c r="UXD86" s="138"/>
      <c r="UXE86" s="138"/>
      <c r="UXF86" s="138"/>
      <c r="UXG86" s="138"/>
      <c r="UXH86" s="138"/>
      <c r="UXI86" s="138"/>
      <c r="UXJ86" s="138"/>
      <c r="UXK86" s="138"/>
      <c r="UXL86" s="138"/>
      <c r="UXM86" s="138"/>
      <c r="UXN86" s="138"/>
      <c r="UXO86" s="138"/>
      <c r="UXP86" s="138"/>
      <c r="UXQ86" s="138"/>
      <c r="UXR86" s="138"/>
      <c r="UXS86" s="138"/>
      <c r="UXT86" s="138"/>
      <c r="UXU86" s="138"/>
      <c r="UXV86" s="138"/>
      <c r="UXW86" s="138"/>
      <c r="UXX86" s="138"/>
      <c r="UXY86" s="138"/>
      <c r="UXZ86" s="138"/>
      <c r="UYA86" s="138"/>
      <c r="UYB86" s="138"/>
      <c r="UYC86" s="138"/>
      <c r="UYD86" s="138"/>
      <c r="UYE86" s="138"/>
      <c r="UYF86" s="138"/>
      <c r="UYG86" s="138"/>
      <c r="UYH86" s="138"/>
      <c r="UYI86" s="138"/>
      <c r="UYJ86" s="138"/>
      <c r="UYK86" s="138"/>
      <c r="UYL86" s="138"/>
      <c r="UYM86" s="138"/>
      <c r="UYN86" s="138"/>
      <c r="UYO86" s="138"/>
      <c r="UYP86" s="138"/>
      <c r="UYQ86" s="138"/>
      <c r="UYR86" s="138"/>
      <c r="UYS86" s="138"/>
      <c r="UYT86" s="138"/>
      <c r="UYU86" s="138"/>
      <c r="UYV86" s="138"/>
      <c r="UYW86" s="138"/>
      <c r="UYX86" s="138"/>
      <c r="UYY86" s="138"/>
      <c r="UYZ86" s="138"/>
      <c r="UZA86" s="138"/>
      <c r="UZB86" s="138"/>
      <c r="UZC86" s="138"/>
      <c r="UZD86" s="138"/>
      <c r="UZE86" s="138"/>
      <c r="UZF86" s="138"/>
      <c r="UZG86" s="138"/>
      <c r="UZH86" s="138"/>
      <c r="UZI86" s="138"/>
      <c r="UZJ86" s="138"/>
      <c r="UZK86" s="138"/>
      <c r="UZL86" s="138"/>
      <c r="UZM86" s="138"/>
      <c r="UZN86" s="138"/>
      <c r="UZO86" s="138"/>
      <c r="UZP86" s="138"/>
      <c r="UZQ86" s="138"/>
      <c r="UZR86" s="138"/>
      <c r="UZS86" s="138"/>
      <c r="UZT86" s="138"/>
      <c r="UZU86" s="138"/>
      <c r="UZV86" s="138"/>
      <c r="UZW86" s="138"/>
      <c r="UZX86" s="138"/>
      <c r="UZY86" s="138"/>
      <c r="UZZ86" s="138"/>
      <c r="VAA86" s="138"/>
      <c r="VAB86" s="138"/>
      <c r="VAC86" s="138"/>
      <c r="VAD86" s="138"/>
      <c r="VAE86" s="138"/>
      <c r="VAF86" s="138"/>
      <c r="VAG86" s="138"/>
      <c r="VAH86" s="138"/>
      <c r="VAI86" s="138"/>
      <c r="VAJ86" s="138"/>
      <c r="VAK86" s="138"/>
      <c r="VAL86" s="138"/>
      <c r="VAM86" s="138"/>
      <c r="VAN86" s="138"/>
      <c r="VAO86" s="138"/>
      <c r="VAP86" s="138"/>
      <c r="VAQ86" s="138"/>
      <c r="VAR86" s="138"/>
      <c r="VAS86" s="138"/>
      <c r="VAT86" s="138"/>
      <c r="VAU86" s="138"/>
      <c r="VAV86" s="138"/>
      <c r="VAW86" s="138"/>
      <c r="VAX86" s="138"/>
      <c r="VAY86" s="138"/>
      <c r="VAZ86" s="138"/>
      <c r="VBA86" s="138"/>
      <c r="VBB86" s="138"/>
      <c r="VBC86" s="138"/>
      <c r="VBD86" s="138"/>
      <c r="VBE86" s="138"/>
      <c r="VBF86" s="138"/>
      <c r="VBG86" s="138"/>
      <c r="VBH86" s="138"/>
      <c r="VBI86" s="138"/>
      <c r="VBJ86" s="138"/>
      <c r="VBK86" s="138"/>
      <c r="VBL86" s="138"/>
      <c r="VBM86" s="138"/>
      <c r="VBN86" s="138"/>
      <c r="VBO86" s="138"/>
      <c r="VBP86" s="138"/>
      <c r="VBQ86" s="138"/>
      <c r="VBR86" s="138"/>
      <c r="VBS86" s="138"/>
      <c r="VBT86" s="138"/>
      <c r="VBU86" s="138"/>
      <c r="VBV86" s="138"/>
      <c r="VBW86" s="138"/>
      <c r="VBX86" s="138"/>
      <c r="VBY86" s="138"/>
      <c r="VBZ86" s="138"/>
      <c r="VCA86" s="138"/>
      <c r="VCB86" s="138"/>
      <c r="VCC86" s="138"/>
      <c r="VCD86" s="138"/>
      <c r="VCE86" s="138"/>
      <c r="VCF86" s="138"/>
      <c r="VCG86" s="138"/>
      <c r="VCH86" s="138"/>
      <c r="VCI86" s="138"/>
      <c r="VCJ86" s="138"/>
      <c r="VCK86" s="138"/>
      <c r="VCL86" s="138"/>
      <c r="VCM86" s="138"/>
      <c r="VCN86" s="138"/>
      <c r="VCO86" s="138"/>
      <c r="VCP86" s="138"/>
      <c r="VCQ86" s="138"/>
      <c r="VCR86" s="138"/>
      <c r="VCS86" s="138"/>
      <c r="VCT86" s="138"/>
      <c r="VCU86" s="138"/>
      <c r="VCV86" s="138"/>
      <c r="VCW86" s="138"/>
      <c r="VCX86" s="138"/>
      <c r="VCY86" s="138"/>
      <c r="VCZ86" s="138"/>
      <c r="VDA86" s="138"/>
      <c r="VDB86" s="138"/>
      <c r="VDC86" s="138"/>
      <c r="VDD86" s="138"/>
      <c r="VDE86" s="138"/>
      <c r="VDF86" s="138"/>
      <c r="VDG86" s="138"/>
      <c r="VDH86" s="138"/>
      <c r="VDI86" s="138"/>
      <c r="VDJ86" s="138"/>
      <c r="VDK86" s="138"/>
      <c r="VDL86" s="138"/>
      <c r="VDM86" s="138"/>
      <c r="VDN86" s="138"/>
      <c r="VDO86" s="138"/>
      <c r="VDP86" s="138"/>
      <c r="VDQ86" s="138"/>
      <c r="VDR86" s="138"/>
      <c r="VDS86" s="138"/>
      <c r="VDT86" s="138"/>
      <c r="VDU86" s="138"/>
      <c r="VDV86" s="138"/>
      <c r="VDW86" s="138"/>
      <c r="VDX86" s="138"/>
      <c r="VDY86" s="138"/>
      <c r="VDZ86" s="138"/>
      <c r="VEA86" s="138"/>
      <c r="VEB86" s="138"/>
      <c r="VEC86" s="138"/>
      <c r="VED86" s="138"/>
      <c r="VEE86" s="138"/>
      <c r="VEF86" s="138"/>
      <c r="VEG86" s="138"/>
      <c r="VEH86" s="138"/>
      <c r="VEI86" s="138"/>
      <c r="VEJ86" s="138"/>
      <c r="VEK86" s="138"/>
      <c r="VEL86" s="138"/>
      <c r="VEM86" s="138"/>
      <c r="VEN86" s="138"/>
      <c r="VEO86" s="138"/>
      <c r="VEP86" s="138"/>
      <c r="VEQ86" s="138"/>
      <c r="VER86" s="138"/>
      <c r="VES86" s="138"/>
      <c r="VET86" s="138"/>
      <c r="VEU86" s="138"/>
      <c r="VEV86" s="138"/>
      <c r="VEW86" s="138"/>
      <c r="VEX86" s="138"/>
      <c r="VEY86" s="138"/>
      <c r="VEZ86" s="138"/>
      <c r="VFA86" s="138"/>
      <c r="VFB86" s="138"/>
      <c r="VFC86" s="138"/>
      <c r="VFD86" s="138"/>
      <c r="VFE86" s="138"/>
      <c r="VFF86" s="138"/>
      <c r="VFG86" s="138"/>
      <c r="VFH86" s="138"/>
      <c r="VFI86" s="138"/>
      <c r="VFJ86" s="138"/>
      <c r="VFK86" s="138"/>
      <c r="VFL86" s="138"/>
      <c r="VFM86" s="138"/>
      <c r="VFN86" s="138"/>
      <c r="VFO86" s="138"/>
      <c r="VFP86" s="138"/>
      <c r="VFQ86" s="138"/>
      <c r="VFR86" s="138"/>
      <c r="VFS86" s="138"/>
      <c r="VFT86" s="138"/>
      <c r="VFU86" s="138"/>
      <c r="VFV86" s="138"/>
      <c r="VFW86" s="138"/>
      <c r="VFX86" s="138"/>
      <c r="VFY86" s="138"/>
      <c r="VFZ86" s="138"/>
      <c r="VGA86" s="138"/>
      <c r="VGB86" s="138"/>
      <c r="VGC86" s="138"/>
      <c r="VGD86" s="138"/>
      <c r="VGE86" s="138"/>
      <c r="VGF86" s="138"/>
      <c r="VGG86" s="138"/>
      <c r="VGH86" s="138"/>
      <c r="VGI86" s="138"/>
      <c r="VGJ86" s="138"/>
      <c r="VGK86" s="138"/>
      <c r="VGL86" s="138"/>
      <c r="VGM86" s="138"/>
      <c r="VGN86" s="138"/>
      <c r="VGO86" s="138"/>
      <c r="VGP86" s="138"/>
      <c r="VGQ86" s="138"/>
      <c r="VGR86" s="138"/>
      <c r="VGS86" s="138"/>
      <c r="VGT86" s="138"/>
      <c r="VGU86" s="138"/>
      <c r="VGV86" s="138"/>
      <c r="VGW86" s="138"/>
      <c r="VGX86" s="138"/>
      <c r="VGY86" s="138"/>
      <c r="VGZ86" s="138"/>
      <c r="VHA86" s="138"/>
      <c r="VHB86" s="138"/>
      <c r="VHC86" s="138"/>
      <c r="VHD86" s="138"/>
      <c r="VHE86" s="138"/>
      <c r="VHF86" s="138"/>
      <c r="VHG86" s="138"/>
      <c r="VHH86" s="138"/>
      <c r="VHI86" s="138"/>
      <c r="VHJ86" s="138"/>
      <c r="VHK86" s="138"/>
      <c r="VHL86" s="138"/>
      <c r="VHM86" s="138"/>
      <c r="VHN86" s="138"/>
      <c r="VHO86" s="138"/>
      <c r="VHP86" s="138"/>
      <c r="VHQ86" s="138"/>
      <c r="VHR86" s="138"/>
      <c r="VHS86" s="138"/>
      <c r="VHT86" s="138"/>
      <c r="VHU86" s="138"/>
      <c r="VHV86" s="138"/>
      <c r="VHW86" s="138"/>
      <c r="VHX86" s="138"/>
      <c r="VHY86" s="138"/>
      <c r="VHZ86" s="138"/>
      <c r="VIA86" s="138"/>
      <c r="VIB86" s="138"/>
      <c r="VIC86" s="138"/>
      <c r="VID86" s="138"/>
      <c r="VIE86" s="138"/>
      <c r="VIF86" s="138"/>
      <c r="VIG86" s="138"/>
      <c r="VIH86" s="138"/>
      <c r="VII86" s="138"/>
      <c r="VIJ86" s="138"/>
      <c r="VIK86" s="138"/>
      <c r="VIL86" s="138"/>
      <c r="VIM86" s="138"/>
      <c r="VIN86" s="138"/>
      <c r="VIO86" s="138"/>
      <c r="VIP86" s="138"/>
      <c r="VIQ86" s="138"/>
      <c r="VIR86" s="138"/>
      <c r="VIS86" s="138"/>
      <c r="VIT86" s="138"/>
      <c r="VIU86" s="138"/>
      <c r="VIV86" s="138"/>
      <c r="VIW86" s="138"/>
      <c r="VIX86" s="138"/>
      <c r="VIY86" s="138"/>
      <c r="VIZ86" s="138"/>
      <c r="VJA86" s="138"/>
      <c r="VJB86" s="138"/>
      <c r="VJC86" s="138"/>
      <c r="VJD86" s="138"/>
      <c r="VJE86" s="138"/>
      <c r="VJF86" s="138"/>
      <c r="VJG86" s="138"/>
      <c r="VJH86" s="138"/>
      <c r="VJI86" s="138"/>
      <c r="VJJ86" s="138"/>
      <c r="VJK86" s="138"/>
      <c r="VJL86" s="138"/>
      <c r="VJM86" s="138"/>
      <c r="VJN86" s="138"/>
      <c r="VJO86" s="138"/>
      <c r="VJP86" s="138"/>
      <c r="VJQ86" s="138"/>
      <c r="VJR86" s="138"/>
      <c r="VJS86" s="138"/>
      <c r="VJT86" s="138"/>
      <c r="VJU86" s="138"/>
      <c r="VJV86" s="138"/>
      <c r="VJW86" s="138"/>
      <c r="VJX86" s="138"/>
      <c r="VJY86" s="138"/>
      <c r="VJZ86" s="138"/>
      <c r="VKA86" s="138"/>
      <c r="VKB86" s="138"/>
      <c r="VKC86" s="138"/>
      <c r="VKD86" s="138"/>
      <c r="VKE86" s="138"/>
      <c r="VKF86" s="138"/>
      <c r="VKG86" s="138"/>
      <c r="VKH86" s="138"/>
      <c r="VKI86" s="138"/>
      <c r="VKJ86" s="138"/>
      <c r="VKK86" s="138"/>
      <c r="VKL86" s="138"/>
      <c r="VKM86" s="138"/>
      <c r="VKN86" s="138"/>
      <c r="VKO86" s="138"/>
      <c r="VKP86" s="138"/>
      <c r="VKQ86" s="138"/>
      <c r="VKR86" s="138"/>
      <c r="VKS86" s="138"/>
      <c r="VKT86" s="138"/>
      <c r="VKU86" s="138"/>
      <c r="VKV86" s="138"/>
      <c r="VKW86" s="138"/>
      <c r="VKX86" s="138"/>
      <c r="VKY86" s="138"/>
      <c r="VKZ86" s="138"/>
      <c r="VLA86" s="138"/>
      <c r="VLB86" s="138"/>
      <c r="VLC86" s="138"/>
      <c r="VLD86" s="138"/>
      <c r="VLE86" s="138"/>
      <c r="VLF86" s="138"/>
      <c r="VLG86" s="138"/>
      <c r="VLH86" s="138"/>
      <c r="VLI86" s="138"/>
      <c r="VLJ86" s="138"/>
      <c r="VLK86" s="138"/>
      <c r="VLL86" s="138"/>
      <c r="VLM86" s="138"/>
      <c r="VLN86" s="138"/>
      <c r="VLO86" s="138"/>
      <c r="VLP86" s="138"/>
      <c r="VLQ86" s="138"/>
      <c r="VLR86" s="138"/>
      <c r="VLS86" s="138"/>
      <c r="VLT86" s="138"/>
      <c r="VLU86" s="138"/>
      <c r="VLV86" s="138"/>
      <c r="VLW86" s="138"/>
      <c r="VLX86" s="138"/>
      <c r="VLY86" s="138"/>
      <c r="VLZ86" s="138"/>
      <c r="VMA86" s="138"/>
      <c r="VMB86" s="138"/>
      <c r="VMC86" s="138"/>
      <c r="VMD86" s="138"/>
      <c r="VME86" s="138"/>
      <c r="VMF86" s="138"/>
      <c r="VMG86" s="138"/>
      <c r="VMH86" s="138"/>
      <c r="VMI86" s="138"/>
      <c r="VMJ86" s="138"/>
      <c r="VMK86" s="138"/>
      <c r="VML86" s="138"/>
      <c r="VMM86" s="138"/>
      <c r="VMN86" s="138"/>
      <c r="VMO86" s="138"/>
      <c r="VMP86" s="138"/>
      <c r="VMQ86" s="138"/>
      <c r="VMR86" s="138"/>
      <c r="VMS86" s="138"/>
      <c r="VMT86" s="138"/>
      <c r="VMU86" s="138"/>
      <c r="VMV86" s="138"/>
      <c r="VMW86" s="138"/>
      <c r="VMX86" s="138"/>
      <c r="VMY86" s="138"/>
      <c r="VMZ86" s="138"/>
      <c r="VNA86" s="138"/>
      <c r="VNB86" s="138"/>
      <c r="VNC86" s="138"/>
      <c r="VND86" s="138"/>
      <c r="VNE86" s="138"/>
      <c r="VNF86" s="138"/>
      <c r="VNG86" s="138"/>
      <c r="VNH86" s="138"/>
      <c r="VNI86" s="138"/>
      <c r="VNJ86" s="138"/>
      <c r="VNK86" s="138"/>
      <c r="VNL86" s="138"/>
      <c r="VNM86" s="138"/>
      <c r="VNN86" s="138"/>
      <c r="VNO86" s="138"/>
      <c r="VNP86" s="138"/>
      <c r="VNQ86" s="138"/>
      <c r="VNR86" s="138"/>
      <c r="VNS86" s="138"/>
      <c r="VNT86" s="138"/>
      <c r="VNU86" s="138"/>
      <c r="VNV86" s="138"/>
      <c r="VNW86" s="138"/>
      <c r="VNX86" s="138"/>
      <c r="VNY86" s="138"/>
      <c r="VNZ86" s="138"/>
      <c r="VOA86" s="138"/>
      <c r="VOB86" s="138"/>
      <c r="VOC86" s="138"/>
      <c r="VOD86" s="138"/>
      <c r="VOE86" s="138"/>
      <c r="VOF86" s="138"/>
      <c r="VOG86" s="138"/>
      <c r="VOH86" s="138"/>
      <c r="VOI86" s="138"/>
      <c r="VOJ86" s="138"/>
      <c r="VOK86" s="138"/>
      <c r="VOL86" s="138"/>
      <c r="VOM86" s="138"/>
      <c r="VON86" s="138"/>
      <c r="VOO86" s="138"/>
      <c r="VOP86" s="138"/>
      <c r="VOQ86" s="138"/>
      <c r="VOR86" s="138"/>
      <c r="VOS86" s="138"/>
      <c r="VOT86" s="138"/>
      <c r="VOU86" s="138"/>
      <c r="VOV86" s="138"/>
      <c r="VOW86" s="138"/>
      <c r="VOX86" s="138"/>
      <c r="VOY86" s="138"/>
      <c r="VOZ86" s="138"/>
      <c r="VPA86" s="138"/>
      <c r="VPB86" s="138"/>
      <c r="VPC86" s="138"/>
      <c r="VPD86" s="138"/>
      <c r="VPE86" s="138"/>
      <c r="VPF86" s="138"/>
      <c r="VPG86" s="138"/>
      <c r="VPH86" s="138"/>
      <c r="VPI86" s="138"/>
      <c r="VPJ86" s="138"/>
      <c r="VPK86" s="138"/>
      <c r="VPL86" s="138"/>
      <c r="VPM86" s="138"/>
      <c r="VPN86" s="138"/>
      <c r="VPO86" s="138"/>
      <c r="VPP86" s="138"/>
      <c r="VPQ86" s="138"/>
      <c r="VPR86" s="138"/>
      <c r="VPS86" s="138"/>
      <c r="VPT86" s="138"/>
      <c r="VPU86" s="138"/>
      <c r="VPV86" s="138"/>
      <c r="VPW86" s="138"/>
      <c r="VPX86" s="138"/>
      <c r="VPY86" s="138"/>
      <c r="VPZ86" s="138"/>
      <c r="VQA86" s="138"/>
      <c r="VQB86" s="138"/>
      <c r="VQC86" s="138"/>
      <c r="VQD86" s="138"/>
      <c r="VQE86" s="138"/>
      <c r="VQF86" s="138"/>
      <c r="VQG86" s="138"/>
      <c r="VQH86" s="138"/>
      <c r="VQI86" s="138"/>
      <c r="VQJ86" s="138"/>
      <c r="VQK86" s="138"/>
      <c r="VQL86" s="138"/>
      <c r="VQM86" s="138"/>
      <c r="VQN86" s="138"/>
      <c r="VQO86" s="138"/>
      <c r="VQP86" s="138"/>
      <c r="VQQ86" s="138"/>
      <c r="VQR86" s="138"/>
      <c r="VQS86" s="138"/>
      <c r="VQT86" s="138"/>
      <c r="VQU86" s="138"/>
      <c r="VQV86" s="138"/>
      <c r="VQW86" s="138"/>
      <c r="VQX86" s="138"/>
      <c r="VQY86" s="138"/>
      <c r="VQZ86" s="138"/>
      <c r="VRA86" s="138"/>
      <c r="VRB86" s="138"/>
      <c r="VRC86" s="138"/>
      <c r="VRD86" s="138"/>
      <c r="VRE86" s="138"/>
      <c r="VRF86" s="138"/>
      <c r="VRG86" s="138"/>
      <c r="VRH86" s="138"/>
      <c r="VRI86" s="138"/>
      <c r="VRJ86" s="138"/>
      <c r="VRK86" s="138"/>
      <c r="VRL86" s="138"/>
      <c r="VRM86" s="138"/>
      <c r="VRN86" s="138"/>
      <c r="VRO86" s="138"/>
      <c r="VRP86" s="138"/>
      <c r="VRQ86" s="138"/>
      <c r="VRR86" s="138"/>
      <c r="VRS86" s="138"/>
      <c r="VRT86" s="138"/>
      <c r="VRU86" s="138"/>
      <c r="VRV86" s="138"/>
      <c r="VRW86" s="138"/>
      <c r="VRX86" s="138"/>
      <c r="VRY86" s="138"/>
      <c r="VRZ86" s="138"/>
      <c r="VSA86" s="138"/>
      <c r="VSB86" s="138"/>
      <c r="VSC86" s="138"/>
      <c r="VSD86" s="138"/>
      <c r="VSE86" s="138"/>
      <c r="VSF86" s="138"/>
      <c r="VSG86" s="138"/>
      <c r="VSH86" s="138"/>
      <c r="VSI86" s="138"/>
      <c r="VSJ86" s="138"/>
      <c r="VSK86" s="138"/>
      <c r="VSL86" s="138"/>
      <c r="VSM86" s="138"/>
      <c r="VSN86" s="138"/>
      <c r="VSO86" s="138"/>
      <c r="VSP86" s="138"/>
      <c r="VSQ86" s="138"/>
      <c r="VSR86" s="138"/>
      <c r="VSS86" s="138"/>
      <c r="VST86" s="138"/>
      <c r="VSU86" s="138"/>
      <c r="VSV86" s="138"/>
      <c r="VSW86" s="138"/>
      <c r="VSX86" s="138"/>
      <c r="VSY86" s="138"/>
      <c r="VSZ86" s="138"/>
      <c r="VTA86" s="138"/>
      <c r="VTB86" s="138"/>
      <c r="VTC86" s="138"/>
      <c r="VTD86" s="138"/>
      <c r="VTE86" s="138"/>
      <c r="VTF86" s="138"/>
      <c r="VTG86" s="138"/>
      <c r="VTH86" s="138"/>
      <c r="VTI86" s="138"/>
      <c r="VTJ86" s="138"/>
      <c r="VTK86" s="138"/>
      <c r="VTL86" s="138"/>
      <c r="VTM86" s="138"/>
      <c r="VTN86" s="138"/>
      <c r="VTO86" s="138"/>
      <c r="VTP86" s="138"/>
      <c r="VTQ86" s="138"/>
      <c r="VTR86" s="138"/>
      <c r="VTS86" s="138"/>
      <c r="VTT86" s="138"/>
      <c r="VTU86" s="138"/>
      <c r="VTV86" s="138"/>
      <c r="VTW86" s="138"/>
      <c r="VTX86" s="138"/>
      <c r="VTY86" s="138"/>
      <c r="VTZ86" s="138"/>
      <c r="VUA86" s="138"/>
      <c r="VUB86" s="138"/>
      <c r="VUC86" s="138"/>
      <c r="VUD86" s="138"/>
      <c r="VUE86" s="138"/>
      <c r="VUF86" s="138"/>
      <c r="VUG86" s="138"/>
      <c r="VUH86" s="138"/>
      <c r="VUI86" s="138"/>
      <c r="VUJ86" s="138"/>
      <c r="VUK86" s="138"/>
      <c r="VUL86" s="138"/>
      <c r="VUM86" s="138"/>
      <c r="VUN86" s="138"/>
      <c r="VUO86" s="138"/>
      <c r="VUP86" s="138"/>
      <c r="VUQ86" s="138"/>
      <c r="VUR86" s="138"/>
      <c r="VUS86" s="138"/>
      <c r="VUT86" s="138"/>
      <c r="VUU86" s="138"/>
      <c r="VUV86" s="138"/>
      <c r="VUW86" s="138"/>
      <c r="VUX86" s="138"/>
      <c r="VUY86" s="138"/>
      <c r="VUZ86" s="138"/>
      <c r="VVA86" s="138"/>
      <c r="VVB86" s="138"/>
      <c r="VVC86" s="138"/>
      <c r="VVD86" s="138"/>
      <c r="VVE86" s="138"/>
      <c r="VVF86" s="138"/>
      <c r="VVG86" s="138"/>
      <c r="VVH86" s="138"/>
      <c r="VVI86" s="138"/>
      <c r="VVJ86" s="138"/>
      <c r="VVK86" s="138"/>
      <c r="VVL86" s="138"/>
      <c r="VVM86" s="138"/>
      <c r="VVN86" s="138"/>
      <c r="VVO86" s="138"/>
      <c r="VVP86" s="138"/>
      <c r="VVQ86" s="138"/>
      <c r="VVR86" s="138"/>
      <c r="VVS86" s="138"/>
      <c r="VVT86" s="138"/>
      <c r="VVU86" s="138"/>
      <c r="VVV86" s="138"/>
      <c r="VVW86" s="138"/>
      <c r="VVX86" s="138"/>
      <c r="VVY86" s="138"/>
      <c r="VVZ86" s="138"/>
      <c r="VWA86" s="138"/>
      <c r="VWB86" s="138"/>
      <c r="VWC86" s="138"/>
      <c r="VWD86" s="138"/>
      <c r="VWE86" s="138"/>
      <c r="VWF86" s="138"/>
      <c r="VWG86" s="138"/>
      <c r="VWH86" s="138"/>
      <c r="VWI86" s="138"/>
      <c r="VWJ86" s="138"/>
      <c r="VWK86" s="138"/>
      <c r="VWL86" s="138"/>
      <c r="VWM86" s="138"/>
      <c r="VWN86" s="138"/>
      <c r="VWO86" s="138"/>
      <c r="VWP86" s="138"/>
      <c r="VWQ86" s="138"/>
      <c r="VWR86" s="138"/>
      <c r="VWS86" s="138"/>
      <c r="VWT86" s="138"/>
      <c r="VWU86" s="138"/>
      <c r="VWV86" s="138"/>
      <c r="VWW86" s="138"/>
      <c r="VWX86" s="138"/>
      <c r="VWY86" s="138"/>
      <c r="VWZ86" s="138"/>
      <c r="VXA86" s="138"/>
      <c r="VXB86" s="138"/>
      <c r="VXC86" s="138"/>
      <c r="VXD86" s="138"/>
      <c r="VXE86" s="138"/>
      <c r="VXF86" s="138"/>
      <c r="VXG86" s="138"/>
      <c r="VXH86" s="138"/>
      <c r="VXI86" s="138"/>
      <c r="VXJ86" s="138"/>
      <c r="VXK86" s="138"/>
      <c r="VXL86" s="138"/>
      <c r="VXM86" s="138"/>
      <c r="VXN86" s="138"/>
      <c r="VXO86" s="138"/>
      <c r="VXP86" s="138"/>
      <c r="VXQ86" s="138"/>
      <c r="VXR86" s="138"/>
      <c r="VXS86" s="138"/>
      <c r="VXT86" s="138"/>
      <c r="VXU86" s="138"/>
      <c r="VXV86" s="138"/>
      <c r="VXW86" s="138"/>
      <c r="VXX86" s="138"/>
      <c r="VXY86" s="138"/>
      <c r="VXZ86" s="138"/>
      <c r="VYA86" s="138"/>
      <c r="VYB86" s="138"/>
      <c r="VYC86" s="138"/>
      <c r="VYD86" s="138"/>
      <c r="VYE86" s="138"/>
      <c r="VYF86" s="138"/>
      <c r="VYG86" s="138"/>
      <c r="VYH86" s="138"/>
      <c r="VYI86" s="138"/>
      <c r="VYJ86" s="138"/>
      <c r="VYK86" s="138"/>
      <c r="VYL86" s="138"/>
      <c r="VYM86" s="138"/>
      <c r="VYN86" s="138"/>
      <c r="VYO86" s="138"/>
      <c r="VYP86" s="138"/>
      <c r="VYQ86" s="138"/>
      <c r="VYR86" s="138"/>
      <c r="VYS86" s="138"/>
      <c r="VYT86" s="138"/>
      <c r="VYU86" s="138"/>
      <c r="VYV86" s="138"/>
      <c r="VYW86" s="138"/>
      <c r="VYX86" s="138"/>
      <c r="VYY86" s="138"/>
      <c r="VYZ86" s="138"/>
      <c r="VZA86" s="138"/>
      <c r="VZB86" s="138"/>
      <c r="VZC86" s="138"/>
      <c r="VZD86" s="138"/>
      <c r="VZE86" s="138"/>
      <c r="VZF86" s="138"/>
      <c r="VZG86" s="138"/>
      <c r="VZH86" s="138"/>
      <c r="VZI86" s="138"/>
      <c r="VZJ86" s="138"/>
      <c r="VZK86" s="138"/>
      <c r="VZL86" s="138"/>
      <c r="VZM86" s="138"/>
      <c r="VZN86" s="138"/>
      <c r="VZO86" s="138"/>
      <c r="VZP86" s="138"/>
      <c r="VZQ86" s="138"/>
      <c r="VZR86" s="138"/>
      <c r="VZS86" s="138"/>
      <c r="VZT86" s="138"/>
      <c r="VZU86" s="138"/>
      <c r="VZV86" s="138"/>
      <c r="VZW86" s="138"/>
      <c r="VZX86" s="138"/>
      <c r="VZY86" s="138"/>
      <c r="VZZ86" s="138"/>
      <c r="WAA86" s="138"/>
      <c r="WAB86" s="138"/>
      <c r="WAC86" s="138"/>
      <c r="WAD86" s="138"/>
      <c r="WAE86" s="138"/>
      <c r="WAF86" s="138"/>
      <c r="WAG86" s="138"/>
      <c r="WAH86" s="138"/>
      <c r="WAI86" s="138"/>
      <c r="WAJ86" s="138"/>
      <c r="WAK86" s="138"/>
      <c r="WAL86" s="138"/>
      <c r="WAM86" s="138"/>
      <c r="WAN86" s="138"/>
      <c r="WAO86" s="138"/>
      <c r="WAP86" s="138"/>
      <c r="WAQ86" s="138"/>
      <c r="WAR86" s="138"/>
      <c r="WAS86" s="138"/>
      <c r="WAT86" s="138"/>
      <c r="WAU86" s="138"/>
      <c r="WAV86" s="138"/>
      <c r="WAW86" s="138"/>
      <c r="WAX86" s="138"/>
      <c r="WAY86" s="138"/>
      <c r="WAZ86" s="138"/>
      <c r="WBA86" s="138"/>
      <c r="WBB86" s="138"/>
      <c r="WBC86" s="138"/>
      <c r="WBD86" s="138"/>
      <c r="WBE86" s="138"/>
      <c r="WBF86" s="138"/>
      <c r="WBG86" s="138"/>
      <c r="WBH86" s="138"/>
      <c r="WBI86" s="138"/>
      <c r="WBJ86" s="138"/>
      <c r="WBK86" s="138"/>
      <c r="WBL86" s="138"/>
      <c r="WBM86" s="138"/>
      <c r="WBN86" s="138"/>
      <c r="WBO86" s="138"/>
      <c r="WBP86" s="138"/>
      <c r="WBQ86" s="138"/>
      <c r="WBR86" s="138"/>
      <c r="WBS86" s="138"/>
      <c r="WBT86" s="138"/>
      <c r="WBU86" s="138"/>
      <c r="WBV86" s="138"/>
      <c r="WBW86" s="138"/>
      <c r="WBX86" s="138"/>
      <c r="WBY86" s="138"/>
      <c r="WBZ86" s="138"/>
      <c r="WCA86" s="138"/>
      <c r="WCB86" s="138"/>
      <c r="WCC86" s="138"/>
      <c r="WCD86" s="138"/>
      <c r="WCE86" s="138"/>
      <c r="WCF86" s="138"/>
      <c r="WCG86" s="138"/>
      <c r="WCH86" s="138"/>
      <c r="WCI86" s="138"/>
      <c r="WCJ86" s="138"/>
      <c r="WCK86" s="138"/>
      <c r="WCL86" s="138"/>
      <c r="WCM86" s="138"/>
      <c r="WCN86" s="138"/>
      <c r="WCO86" s="138"/>
      <c r="WCP86" s="138"/>
      <c r="WCQ86" s="138"/>
      <c r="WCR86" s="138"/>
      <c r="WCS86" s="138"/>
      <c r="WCT86" s="138"/>
      <c r="WCU86" s="138"/>
      <c r="WCV86" s="138"/>
      <c r="WCW86" s="138"/>
      <c r="WCX86" s="138"/>
      <c r="WCY86" s="138"/>
      <c r="WCZ86" s="138"/>
      <c r="WDA86" s="138"/>
      <c r="WDB86" s="138"/>
      <c r="WDC86" s="138"/>
      <c r="WDD86" s="138"/>
      <c r="WDE86" s="138"/>
      <c r="WDF86" s="138"/>
      <c r="WDG86" s="138"/>
      <c r="WDH86" s="138"/>
      <c r="WDI86" s="138"/>
      <c r="WDJ86" s="138"/>
      <c r="WDK86" s="138"/>
      <c r="WDL86" s="138"/>
      <c r="WDM86" s="138"/>
      <c r="WDN86" s="138"/>
      <c r="WDO86" s="138"/>
      <c r="WDP86" s="138"/>
      <c r="WDQ86" s="138"/>
      <c r="WDR86" s="138"/>
      <c r="WDS86" s="138"/>
      <c r="WDT86" s="138"/>
      <c r="WDU86" s="138"/>
      <c r="WDV86" s="138"/>
      <c r="WDW86" s="138"/>
      <c r="WDX86" s="138"/>
      <c r="WDY86" s="138"/>
      <c r="WDZ86" s="138"/>
      <c r="WEA86" s="138"/>
      <c r="WEB86" s="138"/>
      <c r="WEC86" s="138"/>
      <c r="WED86" s="138"/>
      <c r="WEE86" s="138"/>
      <c r="WEF86" s="138"/>
      <c r="WEG86" s="138"/>
      <c r="WEH86" s="138"/>
      <c r="WEI86" s="138"/>
      <c r="WEJ86" s="138"/>
      <c r="WEK86" s="138"/>
      <c r="WEL86" s="138"/>
      <c r="WEM86" s="138"/>
      <c r="WEN86" s="138"/>
      <c r="WEO86" s="138"/>
      <c r="WEP86" s="138"/>
      <c r="WEQ86" s="138"/>
      <c r="WER86" s="138"/>
      <c r="WES86" s="138"/>
      <c r="WET86" s="138"/>
      <c r="WEU86" s="138"/>
      <c r="WEV86" s="138"/>
      <c r="WEW86" s="138"/>
      <c r="WEX86" s="138"/>
      <c r="WEY86" s="138"/>
      <c r="WEZ86" s="138"/>
      <c r="WFA86" s="138"/>
      <c r="WFB86" s="138"/>
      <c r="WFC86" s="138"/>
      <c r="WFD86" s="138"/>
      <c r="WFE86" s="138"/>
      <c r="WFF86" s="138"/>
      <c r="WFG86" s="138"/>
      <c r="WFH86" s="138"/>
      <c r="WFI86" s="138"/>
      <c r="WFJ86" s="138"/>
      <c r="WFK86" s="138"/>
      <c r="WFL86" s="138"/>
      <c r="WFM86" s="138"/>
      <c r="WFN86" s="138"/>
      <c r="WFO86" s="138"/>
      <c r="WFP86" s="138"/>
      <c r="WFQ86" s="138"/>
      <c r="WFR86" s="138"/>
      <c r="WFS86" s="138"/>
      <c r="WFT86" s="138"/>
      <c r="WFU86" s="138"/>
      <c r="WFV86" s="138"/>
      <c r="WFW86" s="138"/>
      <c r="WFX86" s="138"/>
      <c r="WFY86" s="138"/>
      <c r="WFZ86" s="138"/>
      <c r="WGA86" s="138"/>
      <c r="WGB86" s="138"/>
      <c r="WGC86" s="138"/>
      <c r="WGD86" s="138"/>
      <c r="WGE86" s="138"/>
      <c r="WGF86" s="138"/>
      <c r="WGG86" s="138"/>
      <c r="WGH86" s="138"/>
      <c r="WGI86" s="138"/>
      <c r="WGJ86" s="138"/>
      <c r="WGK86" s="138"/>
      <c r="WGL86" s="138"/>
      <c r="WGM86" s="138"/>
      <c r="WGN86" s="138"/>
      <c r="WGO86" s="138"/>
      <c r="WGP86" s="138"/>
      <c r="WGQ86" s="138"/>
      <c r="WGR86" s="138"/>
      <c r="WGS86" s="138"/>
      <c r="WGT86" s="138"/>
      <c r="WGU86" s="138"/>
      <c r="WGV86" s="138"/>
      <c r="WGW86" s="138"/>
      <c r="WGX86" s="138"/>
      <c r="WGY86" s="138"/>
      <c r="WGZ86" s="138"/>
      <c r="WHA86" s="138"/>
      <c r="WHB86" s="138"/>
      <c r="WHC86" s="138"/>
      <c r="WHD86" s="138"/>
      <c r="WHE86" s="138"/>
      <c r="WHF86" s="138"/>
      <c r="WHG86" s="138"/>
      <c r="WHH86" s="138"/>
      <c r="WHI86" s="138"/>
      <c r="WHJ86" s="138"/>
      <c r="WHK86" s="138"/>
      <c r="WHL86" s="138"/>
      <c r="WHM86" s="138"/>
      <c r="WHN86" s="138"/>
      <c r="WHO86" s="138"/>
      <c r="WHP86" s="138"/>
      <c r="WHQ86" s="138"/>
      <c r="WHR86" s="138"/>
      <c r="WHS86" s="138"/>
      <c r="WHT86" s="138"/>
      <c r="WHU86" s="138"/>
      <c r="WHV86" s="138"/>
      <c r="WHW86" s="138"/>
      <c r="WHX86" s="138"/>
      <c r="WHY86" s="138"/>
      <c r="WHZ86" s="138"/>
      <c r="WIA86" s="138"/>
      <c r="WIB86" s="138"/>
      <c r="WIC86" s="138"/>
      <c r="WID86" s="138"/>
      <c r="WIE86" s="138"/>
      <c r="WIF86" s="138"/>
      <c r="WIG86" s="138"/>
      <c r="WIH86" s="138"/>
      <c r="WII86" s="138"/>
      <c r="WIJ86" s="138"/>
      <c r="WIK86" s="138"/>
      <c r="WIL86" s="138"/>
      <c r="WIM86" s="138"/>
      <c r="WIN86" s="138"/>
      <c r="WIO86" s="138"/>
      <c r="WIP86" s="138"/>
      <c r="WIQ86" s="138"/>
      <c r="WIR86" s="138"/>
      <c r="WIS86" s="138"/>
      <c r="WIT86" s="138"/>
      <c r="WIU86" s="138"/>
      <c r="WIV86" s="138"/>
      <c r="WIW86" s="138"/>
      <c r="WIX86" s="138"/>
      <c r="WIY86" s="138"/>
      <c r="WIZ86" s="138"/>
      <c r="WJA86" s="138"/>
      <c r="WJB86" s="138"/>
      <c r="WJC86" s="138"/>
      <c r="WJD86" s="138"/>
      <c r="WJE86" s="138"/>
      <c r="WJF86" s="138"/>
      <c r="WJG86" s="138"/>
      <c r="WJH86" s="138"/>
      <c r="WJI86" s="138"/>
      <c r="WJJ86" s="138"/>
      <c r="WJK86" s="138"/>
      <c r="WJL86" s="138"/>
      <c r="WJM86" s="138"/>
      <c r="WJN86" s="138"/>
      <c r="WJO86" s="138"/>
      <c r="WJP86" s="138"/>
      <c r="WJQ86" s="138"/>
      <c r="WJR86" s="138"/>
      <c r="WJS86" s="138"/>
      <c r="WJT86" s="138"/>
      <c r="WJU86" s="138"/>
      <c r="WJV86" s="138"/>
      <c r="WJW86" s="138"/>
      <c r="WJX86" s="138"/>
      <c r="WJY86" s="138"/>
      <c r="WJZ86" s="138"/>
      <c r="WKA86" s="138"/>
      <c r="WKB86" s="138"/>
      <c r="WKC86" s="138"/>
      <c r="WKD86" s="138"/>
      <c r="WKE86" s="138"/>
      <c r="WKF86" s="138"/>
      <c r="WKG86" s="138"/>
      <c r="WKH86" s="138"/>
      <c r="WKI86" s="138"/>
      <c r="WKJ86" s="138"/>
      <c r="WKK86" s="138"/>
      <c r="WKL86" s="138"/>
      <c r="WKM86" s="138"/>
      <c r="WKN86" s="138"/>
      <c r="WKO86" s="138"/>
      <c r="WKP86" s="138"/>
      <c r="WKQ86" s="138"/>
      <c r="WKR86" s="138"/>
      <c r="WKS86" s="138"/>
      <c r="WKT86" s="138"/>
      <c r="WKU86" s="138"/>
      <c r="WKV86" s="138"/>
      <c r="WKW86" s="138"/>
      <c r="WKX86" s="138"/>
      <c r="WKY86" s="138"/>
      <c r="WKZ86" s="138"/>
      <c r="WLA86" s="138"/>
      <c r="WLB86" s="138"/>
      <c r="WLC86" s="138"/>
      <c r="WLD86" s="138"/>
      <c r="WLE86" s="138"/>
      <c r="WLF86" s="138"/>
      <c r="WLG86" s="138"/>
      <c r="WLH86" s="138"/>
      <c r="WLI86" s="138"/>
      <c r="WLJ86" s="138"/>
      <c r="WLK86" s="138"/>
      <c r="WLL86" s="138"/>
      <c r="WLM86" s="138"/>
      <c r="WLN86" s="138"/>
      <c r="WLO86" s="138"/>
      <c r="WLP86" s="138"/>
      <c r="WLQ86" s="138"/>
      <c r="WLR86" s="138"/>
      <c r="WLS86" s="138"/>
      <c r="WLT86" s="138"/>
      <c r="WLU86" s="138"/>
      <c r="WLV86" s="138"/>
      <c r="WLW86" s="138"/>
      <c r="WLX86" s="138"/>
      <c r="WLY86" s="138"/>
      <c r="WLZ86" s="138"/>
      <c r="WMA86" s="138"/>
      <c r="WMB86" s="138"/>
      <c r="WMC86" s="138"/>
      <c r="WMD86" s="138"/>
      <c r="WME86" s="138"/>
      <c r="WMF86" s="138"/>
      <c r="WMG86" s="138"/>
      <c r="WMH86" s="138"/>
      <c r="WMI86" s="138"/>
      <c r="WMJ86" s="138"/>
      <c r="WMK86" s="138"/>
      <c r="WML86" s="138"/>
      <c r="WMM86" s="138"/>
      <c r="WMN86" s="138"/>
      <c r="WMO86" s="138"/>
      <c r="WMP86" s="138"/>
      <c r="WMQ86" s="138"/>
      <c r="WMR86" s="138"/>
      <c r="WMS86" s="138"/>
      <c r="WMT86" s="138"/>
      <c r="WMU86" s="138"/>
      <c r="WMV86" s="138"/>
      <c r="WMW86" s="138"/>
      <c r="WMX86" s="138"/>
      <c r="WMY86" s="138"/>
      <c r="WMZ86" s="138"/>
      <c r="WNA86" s="138"/>
      <c r="WNB86" s="138"/>
      <c r="WNC86" s="138"/>
      <c r="WND86" s="138"/>
      <c r="WNE86" s="138"/>
      <c r="WNF86" s="138"/>
      <c r="WNG86" s="138"/>
      <c r="WNH86" s="138"/>
      <c r="WNI86" s="138"/>
      <c r="WNJ86" s="138"/>
      <c r="WNK86" s="138"/>
      <c r="WNL86" s="138"/>
      <c r="WNM86" s="138"/>
      <c r="WNN86" s="138"/>
      <c r="WNO86" s="138"/>
      <c r="WNP86" s="138"/>
      <c r="WNQ86" s="138"/>
      <c r="WNR86" s="138"/>
      <c r="WNS86" s="138"/>
      <c r="WNT86" s="138"/>
      <c r="WNU86" s="138"/>
      <c r="WNV86" s="138"/>
      <c r="WNW86" s="138"/>
      <c r="WNX86" s="138"/>
      <c r="WNY86" s="138"/>
      <c r="WNZ86" s="138"/>
      <c r="WOA86" s="138"/>
      <c r="WOB86" s="138"/>
      <c r="WOC86" s="138"/>
      <c r="WOD86" s="138"/>
      <c r="WOE86" s="138"/>
      <c r="WOF86" s="138"/>
      <c r="WOG86" s="138"/>
      <c r="WOH86" s="138"/>
      <c r="WOI86" s="138"/>
      <c r="WOJ86" s="138"/>
      <c r="WOK86" s="138"/>
      <c r="WOL86" s="138"/>
      <c r="WOM86" s="138"/>
      <c r="WON86" s="138"/>
      <c r="WOO86" s="138"/>
      <c r="WOP86" s="138"/>
      <c r="WOQ86" s="138"/>
      <c r="WOR86" s="138"/>
      <c r="WOS86" s="138"/>
      <c r="WOT86" s="138"/>
      <c r="WOU86" s="138"/>
      <c r="WOV86" s="138"/>
      <c r="WOW86" s="138"/>
      <c r="WOX86" s="138"/>
      <c r="WOY86" s="138"/>
      <c r="WOZ86" s="138"/>
      <c r="WPA86" s="138"/>
      <c r="WPB86" s="138"/>
      <c r="WPC86" s="138"/>
      <c r="WPD86" s="138"/>
      <c r="WPE86" s="138"/>
      <c r="WPF86" s="138"/>
      <c r="WPG86" s="138"/>
      <c r="WPH86" s="138"/>
      <c r="WPI86" s="138"/>
      <c r="WPJ86" s="138"/>
      <c r="WPK86" s="138"/>
      <c r="WPL86" s="138"/>
      <c r="WPM86" s="138"/>
      <c r="WPN86" s="138"/>
      <c r="WPO86" s="138"/>
      <c r="WPP86" s="138"/>
      <c r="WPQ86" s="138"/>
      <c r="WPR86" s="138"/>
      <c r="WPS86" s="138"/>
      <c r="WPT86" s="138"/>
      <c r="WPU86" s="138"/>
      <c r="WPV86" s="138"/>
      <c r="WPW86" s="138"/>
      <c r="WPX86" s="138"/>
      <c r="WPY86" s="138"/>
      <c r="WPZ86" s="138"/>
      <c r="WQA86" s="138"/>
      <c r="WQB86" s="138"/>
      <c r="WQC86" s="138"/>
      <c r="WQD86" s="138"/>
      <c r="WQE86" s="138"/>
      <c r="WQF86" s="138"/>
      <c r="WQG86" s="138"/>
      <c r="WQH86" s="138"/>
      <c r="WQI86" s="138"/>
      <c r="WQJ86" s="138"/>
      <c r="WQK86" s="138"/>
      <c r="WQL86" s="138"/>
      <c r="WQM86" s="138"/>
      <c r="WQN86" s="138"/>
      <c r="WQO86" s="138"/>
      <c r="WQP86" s="138"/>
      <c r="WQQ86" s="138"/>
      <c r="WQR86" s="138"/>
      <c r="WQS86" s="138"/>
      <c r="WQT86" s="138"/>
      <c r="WQU86" s="138"/>
      <c r="WQV86" s="138"/>
      <c r="WQW86" s="138"/>
      <c r="WQX86" s="138"/>
      <c r="WQY86" s="138"/>
      <c r="WQZ86" s="138"/>
      <c r="WRA86" s="138"/>
      <c r="WRB86" s="138"/>
      <c r="WRC86" s="138"/>
      <c r="WRD86" s="138"/>
      <c r="WRE86" s="138"/>
      <c r="WRF86" s="138"/>
      <c r="WRG86" s="138"/>
      <c r="WRH86" s="138"/>
      <c r="WRI86" s="138"/>
      <c r="WRJ86" s="138"/>
      <c r="WRK86" s="138"/>
      <c r="WRL86" s="138"/>
      <c r="WRM86" s="138"/>
      <c r="WRN86" s="138"/>
      <c r="WRO86" s="138"/>
      <c r="WRP86" s="138"/>
      <c r="WRQ86" s="138"/>
      <c r="WRR86" s="138"/>
      <c r="WRS86" s="138"/>
      <c r="WRT86" s="138"/>
      <c r="WRU86" s="138"/>
      <c r="WRV86" s="138"/>
      <c r="WRW86" s="138"/>
      <c r="WRX86" s="138"/>
      <c r="WRY86" s="138"/>
      <c r="WRZ86" s="138"/>
      <c r="WSA86" s="138"/>
      <c r="WSB86" s="138"/>
      <c r="WSC86" s="138"/>
      <c r="WSD86" s="138"/>
      <c r="WSE86" s="138"/>
      <c r="WSF86" s="138"/>
      <c r="WSG86" s="138"/>
      <c r="WSH86" s="138"/>
      <c r="WSI86" s="138"/>
      <c r="WSJ86" s="138"/>
      <c r="WSK86" s="138"/>
      <c r="WSL86" s="138"/>
      <c r="WSM86" s="138"/>
      <c r="WSN86" s="138"/>
      <c r="WSO86" s="138"/>
      <c r="WSP86" s="138"/>
      <c r="WSQ86" s="138"/>
      <c r="WSR86" s="138"/>
      <c r="WSS86" s="138"/>
      <c r="WST86" s="138"/>
      <c r="WSU86" s="138"/>
      <c r="WSV86" s="138"/>
      <c r="WSW86" s="138"/>
      <c r="WSX86" s="138"/>
      <c r="WSY86" s="138"/>
      <c r="WSZ86" s="138"/>
      <c r="WTA86" s="138"/>
      <c r="WTB86" s="138"/>
      <c r="WTC86" s="138"/>
      <c r="WTD86" s="138"/>
      <c r="WTE86" s="138"/>
      <c r="WTF86" s="138"/>
      <c r="WTG86" s="138"/>
      <c r="WTH86" s="138"/>
      <c r="WTI86" s="138"/>
      <c r="WTJ86" s="138"/>
      <c r="WTK86" s="138"/>
      <c r="WTL86" s="138"/>
      <c r="WTM86" s="138"/>
      <c r="WTN86" s="138"/>
      <c r="WTO86" s="138"/>
      <c r="WTP86" s="138"/>
      <c r="WTQ86" s="138"/>
      <c r="WTR86" s="138"/>
      <c r="WTS86" s="138"/>
      <c r="WTT86" s="138"/>
      <c r="WTU86" s="138"/>
      <c r="WTV86" s="138"/>
      <c r="WTW86" s="138"/>
      <c r="WTX86" s="138"/>
      <c r="WTY86" s="138"/>
      <c r="WTZ86" s="138"/>
      <c r="WUA86" s="138"/>
      <c r="WUB86" s="138"/>
      <c r="WUC86" s="138"/>
      <c r="WUD86" s="138"/>
      <c r="WUE86" s="138"/>
      <c r="WUF86" s="138"/>
      <c r="WUG86" s="138"/>
      <c r="WUH86" s="138"/>
      <c r="WUI86" s="138"/>
      <c r="WUJ86" s="138"/>
      <c r="WUK86" s="138"/>
      <c r="WUL86" s="138"/>
      <c r="WUM86" s="138"/>
      <c r="WUN86" s="138"/>
      <c r="WUO86" s="138"/>
      <c r="WUP86" s="138"/>
      <c r="WUQ86" s="138"/>
      <c r="WUR86" s="138"/>
      <c r="WUS86" s="138"/>
      <c r="WUT86" s="138"/>
      <c r="WUU86" s="138"/>
      <c r="WUV86" s="138"/>
      <c r="WUW86" s="138"/>
      <c r="WUX86" s="138"/>
      <c r="WUY86" s="138"/>
      <c r="WUZ86" s="138"/>
      <c r="WVA86" s="138"/>
      <c r="WVB86" s="138"/>
      <c r="WVC86" s="138"/>
      <c r="WVD86" s="138"/>
      <c r="WVE86" s="138"/>
      <c r="WVF86" s="138"/>
      <c r="WVG86" s="138"/>
      <c r="WVH86" s="138"/>
      <c r="WVI86" s="138"/>
      <c r="WVJ86" s="138"/>
      <c r="WVK86" s="138"/>
      <c r="WVL86" s="138"/>
      <c r="WVM86" s="138"/>
      <c r="WVN86" s="138"/>
      <c r="WVO86" s="138"/>
      <c r="WVP86" s="138"/>
      <c r="WVQ86" s="138"/>
      <c r="WVR86" s="138"/>
      <c r="WVS86" s="138"/>
      <c r="WVT86" s="138"/>
      <c r="WVU86" s="138"/>
      <c r="WVV86" s="138"/>
      <c r="WVW86" s="138"/>
      <c r="WVX86" s="138"/>
      <c r="WVY86" s="138"/>
      <c r="WVZ86" s="138"/>
      <c r="WWA86" s="138"/>
      <c r="WWB86" s="138"/>
      <c r="WWC86" s="138"/>
      <c r="WWD86" s="138"/>
      <c r="WWE86" s="138"/>
      <c r="WWF86" s="138"/>
      <c r="WWG86" s="138"/>
      <c r="WWH86" s="138"/>
      <c r="WWI86" s="138"/>
      <c r="WWJ86" s="138"/>
      <c r="WWK86" s="138"/>
      <c r="WWL86" s="138"/>
      <c r="WWM86" s="138"/>
      <c r="WWN86" s="138"/>
      <c r="WWO86" s="138"/>
      <c r="WWP86" s="138"/>
      <c r="WWQ86" s="138"/>
      <c r="WWR86" s="138"/>
      <c r="WWS86" s="138"/>
      <c r="WWT86" s="138"/>
      <c r="WWU86" s="138"/>
      <c r="WWV86" s="138"/>
      <c r="WWW86" s="138"/>
      <c r="WWX86" s="138"/>
      <c r="WWY86" s="138"/>
      <c r="WWZ86" s="138"/>
      <c r="WXA86" s="138"/>
      <c r="WXB86" s="138"/>
      <c r="WXC86" s="138"/>
      <c r="WXD86" s="138"/>
      <c r="WXE86" s="138"/>
      <c r="WXF86" s="138"/>
      <c r="WXG86" s="138"/>
      <c r="WXH86" s="138"/>
      <c r="WXI86" s="138"/>
      <c r="WXJ86" s="138"/>
      <c r="WXK86" s="138"/>
      <c r="WXL86" s="138"/>
      <c r="WXM86" s="138"/>
      <c r="WXN86" s="138"/>
      <c r="WXO86" s="138"/>
      <c r="WXP86" s="138"/>
      <c r="WXQ86" s="138"/>
      <c r="WXR86" s="138"/>
      <c r="WXS86" s="138"/>
      <c r="WXT86" s="138"/>
      <c r="WXU86" s="138"/>
      <c r="WXV86" s="138"/>
      <c r="WXW86" s="138"/>
      <c r="WXX86" s="138"/>
      <c r="WXY86" s="138"/>
      <c r="WXZ86" s="138"/>
      <c r="WYA86" s="138"/>
      <c r="WYB86" s="138"/>
      <c r="WYC86" s="138"/>
      <c r="WYD86" s="138"/>
      <c r="WYE86" s="138"/>
      <c r="WYF86" s="138"/>
      <c r="WYG86" s="138"/>
      <c r="WYH86" s="138"/>
      <c r="WYI86" s="138"/>
      <c r="WYJ86" s="138"/>
      <c r="WYK86" s="138"/>
      <c r="WYL86" s="138"/>
      <c r="WYM86" s="138"/>
      <c r="WYN86" s="138"/>
      <c r="WYO86" s="138"/>
      <c r="WYP86" s="138"/>
      <c r="WYQ86" s="138"/>
      <c r="WYR86" s="138"/>
      <c r="WYS86" s="138"/>
      <c r="WYT86" s="138"/>
      <c r="WYU86" s="138"/>
      <c r="WYV86" s="138"/>
      <c r="WYW86" s="138"/>
      <c r="WYX86" s="138"/>
      <c r="WYY86" s="138"/>
      <c r="WYZ86" s="138"/>
      <c r="WZA86" s="138"/>
      <c r="WZB86" s="138"/>
      <c r="WZC86" s="138"/>
      <c r="WZD86" s="138"/>
      <c r="WZE86" s="138"/>
      <c r="WZF86" s="138"/>
      <c r="WZG86" s="138"/>
      <c r="WZH86" s="138"/>
      <c r="WZI86" s="138"/>
      <c r="WZJ86" s="138"/>
      <c r="WZK86" s="138"/>
      <c r="WZL86" s="138"/>
      <c r="WZM86" s="138"/>
      <c r="WZN86" s="138"/>
      <c r="WZO86" s="138"/>
      <c r="WZP86" s="138"/>
      <c r="WZQ86" s="138"/>
      <c r="WZR86" s="138"/>
      <c r="WZS86" s="138"/>
      <c r="WZT86" s="138"/>
      <c r="WZU86" s="138"/>
      <c r="WZV86" s="138"/>
      <c r="WZW86" s="138"/>
      <c r="WZX86" s="138"/>
      <c r="WZY86" s="138"/>
      <c r="WZZ86" s="138"/>
      <c r="XAA86" s="138"/>
      <c r="XAB86" s="138"/>
      <c r="XAC86" s="138"/>
      <c r="XAD86" s="138"/>
      <c r="XAE86" s="138"/>
      <c r="XAF86" s="138"/>
      <c r="XAG86" s="138"/>
      <c r="XAH86" s="138"/>
      <c r="XAI86" s="138"/>
      <c r="XAJ86" s="138"/>
      <c r="XAK86" s="138"/>
      <c r="XAL86" s="138"/>
      <c r="XAM86" s="138"/>
      <c r="XAN86" s="138"/>
      <c r="XAO86" s="138"/>
      <c r="XAP86" s="138"/>
      <c r="XAQ86" s="138"/>
      <c r="XAR86" s="138"/>
      <c r="XAS86" s="138"/>
      <c r="XAT86" s="138"/>
      <c r="XAU86" s="138"/>
      <c r="XAV86" s="138"/>
      <c r="XAW86" s="138"/>
      <c r="XAX86" s="138"/>
      <c r="XAY86" s="138"/>
      <c r="XAZ86" s="138"/>
      <c r="XBA86" s="138"/>
      <c r="XBB86" s="138"/>
      <c r="XBC86" s="138"/>
      <c r="XBD86" s="138"/>
      <c r="XBE86" s="138"/>
      <c r="XBF86" s="138"/>
      <c r="XBG86" s="138"/>
      <c r="XBH86" s="138"/>
      <c r="XBI86" s="138"/>
      <c r="XBJ86" s="138"/>
      <c r="XBK86" s="138"/>
      <c r="XBL86" s="138"/>
      <c r="XBM86" s="138"/>
      <c r="XBN86" s="138"/>
      <c r="XBO86" s="138"/>
      <c r="XBP86" s="138"/>
      <c r="XBQ86" s="138"/>
      <c r="XBR86" s="138"/>
      <c r="XBS86" s="138"/>
      <c r="XBT86" s="138"/>
      <c r="XBU86" s="138"/>
      <c r="XBV86" s="138"/>
      <c r="XBW86" s="138"/>
      <c r="XBX86" s="138"/>
      <c r="XBY86" s="138"/>
      <c r="XBZ86" s="138"/>
      <c r="XCA86" s="138"/>
      <c r="XCB86" s="138"/>
      <c r="XCC86" s="138"/>
      <c r="XCD86" s="138"/>
      <c r="XCE86" s="138"/>
      <c r="XCF86" s="138"/>
      <c r="XCG86" s="138"/>
      <c r="XCH86" s="138"/>
      <c r="XCI86" s="138"/>
      <c r="XCJ86" s="138"/>
      <c r="XCK86" s="138"/>
      <c r="XCL86" s="138"/>
      <c r="XCM86" s="138"/>
      <c r="XCN86" s="138"/>
      <c r="XCO86" s="138"/>
      <c r="XCP86" s="138"/>
      <c r="XCQ86" s="138"/>
      <c r="XCR86" s="138"/>
      <c r="XCS86" s="138"/>
      <c r="XCT86" s="138"/>
      <c r="XCU86" s="138"/>
      <c r="XCV86" s="138"/>
      <c r="XCW86" s="138"/>
      <c r="XCX86" s="138"/>
      <c r="XCY86" s="138"/>
      <c r="XCZ86" s="138"/>
      <c r="XDA86" s="138"/>
      <c r="XDB86" s="138"/>
      <c r="XDC86" s="138"/>
      <c r="XDD86" s="138"/>
      <c r="XDE86" s="138"/>
      <c r="XDF86" s="138"/>
      <c r="XDG86" s="138"/>
      <c r="XDH86" s="138"/>
      <c r="XDI86" s="138"/>
      <c r="XDJ86" s="138"/>
      <c r="XDK86" s="138"/>
      <c r="XDL86" s="138"/>
      <c r="XDM86" s="138"/>
      <c r="XDN86" s="138"/>
      <c r="XDO86" s="138"/>
      <c r="XDP86" s="138"/>
      <c r="XDQ86" s="138"/>
      <c r="XDR86" s="138"/>
      <c r="XDS86" s="138"/>
      <c r="XDT86" s="138"/>
      <c r="XDU86" s="138"/>
      <c r="XDV86" s="138"/>
      <c r="XDW86" s="138"/>
    </row>
    <row r="87" spans="1:16351" ht="139.19999999999999">
      <c r="A87" s="202">
        <v>83</v>
      </c>
      <c r="B87" s="202" t="s">
        <v>1552</v>
      </c>
      <c r="C87" s="236" t="s">
        <v>1553</v>
      </c>
      <c r="D87" s="188" t="s">
        <v>169</v>
      </c>
      <c r="E87" s="189" t="s">
        <v>88</v>
      </c>
      <c r="F87" s="199" t="s">
        <v>133</v>
      </c>
      <c r="G87" s="199" t="s">
        <v>553</v>
      </c>
      <c r="H87" s="237"/>
      <c r="I87" s="237" t="s">
        <v>1235</v>
      </c>
      <c r="J87" s="239" t="s">
        <v>1554</v>
      </c>
      <c r="K87" s="240" t="s">
        <v>1555</v>
      </c>
      <c r="L87" s="241"/>
      <c r="M87" s="244"/>
      <c r="N87" s="244"/>
      <c r="O87" s="244"/>
      <c r="P87" s="246"/>
    </row>
    <row r="88" spans="1:16351" ht="313.2">
      <c r="A88" s="174">
        <v>84</v>
      </c>
      <c r="B88" s="174" t="s">
        <v>1552</v>
      </c>
      <c r="C88" s="175" t="s">
        <v>1556</v>
      </c>
      <c r="D88" s="184" t="s">
        <v>1557</v>
      </c>
      <c r="E88" s="181" t="s">
        <v>88</v>
      </c>
      <c r="F88" s="185" t="s">
        <v>133</v>
      </c>
      <c r="G88" s="185" t="s">
        <v>553</v>
      </c>
      <c r="H88" s="190"/>
      <c r="I88" s="238" t="s">
        <v>1235</v>
      </c>
      <c r="J88" s="232" t="s">
        <v>1558</v>
      </c>
      <c r="K88" s="185" t="s">
        <v>1559</v>
      </c>
      <c r="L88" s="242"/>
      <c r="M88" s="133"/>
      <c r="N88" s="133"/>
      <c r="O88" s="133"/>
      <c r="P88" s="149"/>
    </row>
    <row r="89" spans="1:16351" ht="43.2">
      <c r="A89" s="202">
        <v>85</v>
      </c>
      <c r="B89" s="202" t="s">
        <v>1033</v>
      </c>
      <c r="C89" s="236" t="s">
        <v>1560</v>
      </c>
      <c r="D89" s="188" t="s">
        <v>103</v>
      </c>
      <c r="E89" s="189" t="s">
        <v>104</v>
      </c>
      <c r="F89" s="199" t="s">
        <v>71</v>
      </c>
      <c r="G89" s="199" t="s">
        <v>1561</v>
      </c>
      <c r="H89" s="190"/>
      <c r="I89" s="237" t="s">
        <v>1561</v>
      </c>
      <c r="J89" s="239" t="s">
        <v>1562</v>
      </c>
      <c r="K89" s="240" t="s">
        <v>1563</v>
      </c>
      <c r="L89" s="243" t="s">
        <v>1564</v>
      </c>
      <c r="M89" s="244" t="s">
        <v>1565</v>
      </c>
      <c r="N89" s="245" t="s">
        <v>969</v>
      </c>
      <c r="O89" s="244"/>
      <c r="P89" s="246"/>
    </row>
    <row r="90" spans="1:16351" ht="69.599999999999994">
      <c r="A90" s="202">
        <v>86</v>
      </c>
      <c r="B90" s="202" t="s">
        <v>1033</v>
      </c>
      <c r="C90" s="236" t="s">
        <v>1566</v>
      </c>
      <c r="D90" s="188" t="s">
        <v>68</v>
      </c>
      <c r="E90" s="189" t="s">
        <v>104</v>
      </c>
      <c r="F90" s="199" t="s">
        <v>71</v>
      </c>
      <c r="G90" s="199" t="s">
        <v>758</v>
      </c>
      <c r="H90" s="190"/>
      <c r="I90" s="237" t="s">
        <v>758</v>
      </c>
      <c r="J90" s="239" t="s">
        <v>1567</v>
      </c>
      <c r="K90" s="199" t="s">
        <v>1568</v>
      </c>
      <c r="L90" s="241" t="s">
        <v>1569</v>
      </c>
      <c r="M90" s="244" t="s">
        <v>1570</v>
      </c>
      <c r="N90" s="245" t="s">
        <v>1036</v>
      </c>
      <c r="O90" s="244"/>
      <c r="P90" s="246"/>
    </row>
    <row r="91" spans="1:16351" ht="34.799999999999997">
      <c r="A91" s="202">
        <v>87</v>
      </c>
      <c r="B91" s="202" t="s">
        <v>1033</v>
      </c>
      <c r="C91" s="236" t="s">
        <v>1571</v>
      </c>
      <c r="D91" s="188" t="s">
        <v>68</v>
      </c>
      <c r="E91" s="189" t="s">
        <v>104</v>
      </c>
      <c r="F91" s="199" t="s">
        <v>71</v>
      </c>
      <c r="G91" s="199" t="s">
        <v>345</v>
      </c>
      <c r="H91" s="190"/>
      <c r="I91" s="237" t="s">
        <v>345</v>
      </c>
      <c r="J91" s="239" t="s">
        <v>1572</v>
      </c>
      <c r="K91" s="199" t="s">
        <v>1573</v>
      </c>
      <c r="L91" s="241"/>
      <c r="M91" s="244" t="s">
        <v>1168</v>
      </c>
      <c r="N91" s="245" t="s">
        <v>130</v>
      </c>
      <c r="O91" s="244"/>
      <c r="P91" s="246"/>
    </row>
    <row r="92" spans="1:16351" s="235" customFormat="1" ht="52.2">
      <c r="A92" s="174">
        <v>88</v>
      </c>
      <c r="B92" s="174"/>
      <c r="C92" s="183" t="s">
        <v>562</v>
      </c>
      <c r="D92" s="184" t="s">
        <v>103</v>
      </c>
      <c r="E92" s="205" t="s">
        <v>104</v>
      </c>
      <c r="F92" s="185" t="s">
        <v>116</v>
      </c>
      <c r="G92" s="177" t="s">
        <v>538</v>
      </c>
      <c r="H92" s="177"/>
      <c r="I92" s="233" t="s">
        <v>70</v>
      </c>
      <c r="J92" s="183" t="s">
        <v>562</v>
      </c>
      <c r="K92" s="224"/>
      <c r="L92" s="234"/>
      <c r="M92" s="158"/>
      <c r="N92" s="211"/>
      <c r="O92" s="147"/>
      <c r="P92" s="148"/>
    </row>
    <row r="93" spans="1:16351">
      <c r="F93" s="200"/>
      <c r="G93" s="192"/>
      <c r="H93" s="192"/>
      <c r="I93" s="192"/>
    </row>
  </sheetData>
  <pageMargins left="0.70866141732283472" right="0.70866141732283472" top="0.74803149606299213" bottom="0.74803149606299213" header="0.31496062992125984" footer="0.31496062992125984"/>
  <pageSetup scale="14" orientation="portrait" r:id="rId1"/>
  <legacyDrawing r:id="rId2"/>
  <tableParts count="1">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EE314-B384-42A4-BEF7-357930167221}">
  <sheetPr>
    <pageSetUpPr fitToPage="1"/>
  </sheetPr>
  <dimension ref="A1:FF25"/>
  <sheetViews>
    <sheetView showGridLines="0" topLeftCell="A2" zoomScale="70" zoomScaleNormal="70" workbookViewId="0">
      <pane xSplit="4" ySplit="3" topLeftCell="E13" activePane="bottomRight" state="frozen"/>
      <selection pane="topRight" activeCell="E2" sqref="E2"/>
      <selection pane="bottomLeft" activeCell="A5" sqref="A5"/>
      <selection pane="bottomRight" activeCell="E6" sqref="E6"/>
    </sheetView>
  </sheetViews>
  <sheetFormatPr baseColWidth="10" defaultColWidth="8.5546875" defaultRowHeight="13.2" outlineLevelCol="4"/>
  <cols>
    <col min="1" max="1" width="7.5546875" style="49" customWidth="1"/>
    <col min="2" max="3" width="11.5546875" style="49" customWidth="1"/>
    <col min="4" max="4" width="38.44140625" style="464" customWidth="1"/>
    <col min="5" max="5" width="49.44140625" style="264" customWidth="1"/>
    <col min="6" max="6" width="22" style="49" customWidth="1" outlineLevel="1"/>
    <col min="7" max="7" width="8.44140625" style="264" customWidth="1"/>
    <col min="8" max="8" width="9" style="264" customWidth="1"/>
    <col min="9" max="9" width="12.5546875" style="265" customWidth="1"/>
    <col min="10" max="10" width="18.44140625" style="263" customWidth="1" outlineLevel="1"/>
    <col min="11" max="11" width="17.5546875" style="53" customWidth="1" outlineLevel="4"/>
    <col min="12" max="12" width="14.5546875" style="53" customWidth="1" outlineLevel="4"/>
    <col min="13" max="13" width="12.5546875" style="66" customWidth="1"/>
    <col min="14" max="14" width="12.44140625" style="66" customWidth="1" outlineLevel="1"/>
    <col min="15" max="15" width="19.44140625" style="49" customWidth="1" outlineLevel="1"/>
    <col min="16" max="16" width="16" style="66" customWidth="1" outlineLevel="1" collapsed="1"/>
    <col min="17" max="17" width="10.44140625" style="310" customWidth="1"/>
    <col min="18" max="18" width="11" style="310" customWidth="1"/>
    <col min="19" max="19" width="10.44140625" style="310" customWidth="1" outlineLevel="2"/>
    <col min="20" max="20" width="11" style="49" customWidth="1" outlineLevel="2"/>
    <col min="21" max="21" width="11" style="310" customWidth="1" outlineLevel="2"/>
    <col min="22" max="23" width="19.44140625" style="66" customWidth="1" outlineLevel="2"/>
    <col min="24" max="24" width="21.44140625" style="310" customWidth="1" outlineLevel="2"/>
    <col min="25" max="25" width="17.44140625" style="66" customWidth="1" outlineLevel="1"/>
    <col min="26" max="26" width="13.44140625" style="66" customWidth="1" outlineLevel="1"/>
    <col min="27" max="27" width="15" style="66" customWidth="1" outlineLevel="1"/>
    <col min="28" max="29" width="15.44140625" style="66" customWidth="1" outlineLevel="1"/>
    <col min="30" max="30" width="15" style="66" customWidth="1" outlineLevel="1"/>
    <col min="31" max="31" width="13.44140625" style="66" customWidth="1" outlineLevel="1"/>
    <col min="32" max="32" width="10" style="66" customWidth="1" outlineLevel="1"/>
    <col min="33" max="34" width="21.44140625" style="49" customWidth="1" outlineLevel="1"/>
    <col min="35" max="35" width="29.5546875" style="49" customWidth="1" outlineLevel="1"/>
    <col min="36" max="38" width="21.44140625" style="49" customWidth="1" outlineLevel="1"/>
    <col min="39" max="39" width="29.44140625" style="49" customWidth="1" outlineLevel="1"/>
    <col min="40" max="40" width="13.44140625" style="55" customWidth="1" outlineLevel="1" collapsed="1"/>
    <col min="41" max="41" width="13.44140625" style="49" customWidth="1" outlineLevel="1"/>
    <col min="42" max="42" width="52.44140625" style="462" customWidth="1"/>
    <col min="43" max="43" width="64" style="121" customWidth="1"/>
    <col min="44" max="44" width="14" style="476" customWidth="1"/>
    <col min="45" max="47" width="18.44140625" style="66" customWidth="1"/>
    <col min="48" max="48" width="32.5546875" style="265" customWidth="1"/>
    <col min="49" max="72" width="26.44140625" style="48" customWidth="1"/>
    <col min="73" max="16384" width="8.5546875" style="48"/>
  </cols>
  <sheetData>
    <row r="1" spans="1:48" ht="22.35" hidden="1" customHeight="1">
      <c r="A1" s="263"/>
      <c r="D1" s="394"/>
      <c r="E1" s="394"/>
      <c r="F1" s="263"/>
      <c r="G1" s="394"/>
      <c r="H1" s="394"/>
      <c r="I1" s="394"/>
      <c r="J1" s="394"/>
      <c r="K1" s="266"/>
      <c r="M1" s="395"/>
      <c r="N1" s="265"/>
      <c r="O1" s="263"/>
      <c r="P1" s="265"/>
      <c r="Q1" s="422"/>
      <c r="R1" s="422"/>
      <c r="S1" s="422"/>
      <c r="T1" s="263"/>
      <c r="U1" s="308"/>
      <c r="V1" s="265"/>
      <c r="W1" s="265"/>
      <c r="X1" s="308"/>
      <c r="Y1" s="267" t="s">
        <v>0</v>
      </c>
      <c r="Z1" s="268"/>
      <c r="AA1" s="268"/>
      <c r="AB1" s="268"/>
      <c r="AC1" s="268"/>
      <c r="AD1" s="268"/>
      <c r="AE1" s="268"/>
      <c r="AF1" s="269" t="s">
        <v>1</v>
      </c>
      <c r="AG1" s="270" t="s">
        <v>2</v>
      </c>
      <c r="AH1" s="271"/>
      <c r="AI1" s="271"/>
      <c r="AJ1" s="271"/>
      <c r="AK1" s="271"/>
      <c r="AL1" s="271"/>
      <c r="AM1" s="271"/>
      <c r="AN1" s="347" t="s">
        <v>3</v>
      </c>
      <c r="AO1" s="347" t="s">
        <v>4</v>
      </c>
      <c r="AP1" s="272"/>
      <c r="AR1" s="432"/>
      <c r="AS1" s="395"/>
      <c r="AT1" s="395"/>
      <c r="AU1" s="395"/>
    </row>
    <row r="2" spans="1:48">
      <c r="A2" s="263"/>
      <c r="F2" s="263"/>
      <c r="M2" s="265"/>
      <c r="N2" s="265" t="s">
        <v>5</v>
      </c>
      <c r="O2" s="263"/>
      <c r="P2" s="265"/>
      <c r="Q2" s="308"/>
      <c r="R2" s="308"/>
      <c r="S2" s="308"/>
      <c r="T2" s="263"/>
      <c r="U2" s="308"/>
      <c r="V2" s="265"/>
      <c r="W2" s="265"/>
      <c r="X2" s="308"/>
      <c r="Y2" s="273">
        <v>15</v>
      </c>
      <c r="Z2" s="273">
        <v>15</v>
      </c>
      <c r="AA2" s="273">
        <v>15</v>
      </c>
      <c r="AB2" s="273">
        <v>15</v>
      </c>
      <c r="AC2" s="273">
        <v>15</v>
      </c>
      <c r="AD2" s="273">
        <v>15</v>
      </c>
      <c r="AE2" s="273">
        <v>15</v>
      </c>
      <c r="AF2" s="269"/>
      <c r="AG2" s="274">
        <v>15</v>
      </c>
      <c r="AH2" s="274">
        <v>15</v>
      </c>
      <c r="AI2" s="274">
        <v>15</v>
      </c>
      <c r="AJ2" s="274">
        <v>15</v>
      </c>
      <c r="AK2" s="274">
        <v>15</v>
      </c>
      <c r="AL2" s="274">
        <v>15</v>
      </c>
      <c r="AM2" s="274">
        <v>15</v>
      </c>
      <c r="AN2" s="348"/>
      <c r="AO2" s="348"/>
    </row>
    <row r="3" spans="1:48" ht="61.35" customHeight="1" thickBot="1">
      <c r="A3" s="263"/>
      <c r="E3" s="447" t="s">
        <v>6</v>
      </c>
      <c r="F3" s="263"/>
      <c r="G3" s="363" t="s">
        <v>7</v>
      </c>
      <c r="H3" s="335" t="s">
        <v>8</v>
      </c>
      <c r="I3" s="336" t="e">
        <f>SUBTOTAL(101,I5:I16)</f>
        <v>#DIV/0!</v>
      </c>
      <c r="J3" s="509"/>
      <c r="K3" s="508" t="s">
        <v>575</v>
      </c>
      <c r="M3" s="265"/>
      <c r="N3" s="265"/>
      <c r="O3" s="263"/>
      <c r="P3" s="265"/>
      <c r="Q3" s="308"/>
      <c r="R3" s="308"/>
      <c r="S3" s="308"/>
      <c r="T3" s="263"/>
      <c r="U3" s="308"/>
      <c r="V3" s="265"/>
      <c r="W3" s="265"/>
      <c r="X3" s="308"/>
      <c r="Y3" s="254" t="s">
        <v>10</v>
      </c>
      <c r="Z3" s="254" t="s">
        <v>11</v>
      </c>
      <c r="AA3" s="254" t="s">
        <v>12</v>
      </c>
      <c r="AB3" s="254" t="s">
        <v>13</v>
      </c>
      <c r="AC3" s="254" t="s">
        <v>576</v>
      </c>
      <c r="AD3" s="254" t="s">
        <v>15</v>
      </c>
      <c r="AE3" s="46" t="s">
        <v>16</v>
      </c>
      <c r="AF3" s="269"/>
      <c r="AG3" s="254" t="s">
        <v>17</v>
      </c>
      <c r="AH3" s="254" t="s">
        <v>577</v>
      </c>
      <c r="AI3" s="254" t="s">
        <v>19</v>
      </c>
      <c r="AJ3" s="254" t="s">
        <v>20</v>
      </c>
      <c r="AK3" s="254" t="s">
        <v>21</v>
      </c>
      <c r="AL3" s="257" t="s">
        <v>578</v>
      </c>
      <c r="AM3" s="257" t="s">
        <v>579</v>
      </c>
      <c r="AN3" s="311"/>
      <c r="AO3" s="311"/>
      <c r="AR3" s="787" t="s">
        <v>580</v>
      </c>
      <c r="AS3" s="788"/>
      <c r="AT3" s="788"/>
      <c r="AU3" s="433" t="s">
        <v>581</v>
      </c>
    </row>
    <row r="4" spans="1:48" s="430" customFormat="1" ht="71.849999999999994" customHeight="1">
      <c r="A4" s="423" t="s">
        <v>24</v>
      </c>
      <c r="B4" s="424" t="s">
        <v>1223</v>
      </c>
      <c r="C4" s="424" t="s">
        <v>583</v>
      </c>
      <c r="D4" s="465" t="s">
        <v>585</v>
      </c>
      <c r="E4" s="465" t="s">
        <v>1224</v>
      </c>
      <c r="F4" s="279" t="s">
        <v>35</v>
      </c>
      <c r="G4" s="424" t="s">
        <v>28</v>
      </c>
      <c r="H4" s="424" t="s">
        <v>29</v>
      </c>
      <c r="I4" s="425" t="s">
        <v>588</v>
      </c>
      <c r="J4" s="425" t="s">
        <v>589</v>
      </c>
      <c r="K4" s="277" t="s">
        <v>31</v>
      </c>
      <c r="L4" s="278" t="s">
        <v>32</v>
      </c>
      <c r="M4" s="425" t="s">
        <v>33</v>
      </c>
      <c r="N4" s="425" t="s">
        <v>34</v>
      </c>
      <c r="O4" s="277" t="s">
        <v>591</v>
      </c>
      <c r="P4" s="280" t="s">
        <v>37</v>
      </c>
      <c r="Q4" s="426" t="s">
        <v>38</v>
      </c>
      <c r="R4" s="426" t="s">
        <v>39</v>
      </c>
      <c r="S4" s="426" t="s">
        <v>40</v>
      </c>
      <c r="T4" s="426" t="s">
        <v>41</v>
      </c>
      <c r="U4" s="280" t="s">
        <v>592</v>
      </c>
      <c r="V4" s="280" t="s">
        <v>43</v>
      </c>
      <c r="W4" s="391" t="s">
        <v>44</v>
      </c>
      <c r="X4" s="391" t="s">
        <v>593</v>
      </c>
      <c r="Y4" s="258" t="s">
        <v>46</v>
      </c>
      <c r="Z4" s="258" t="s">
        <v>47</v>
      </c>
      <c r="AA4" s="258" t="s">
        <v>48</v>
      </c>
      <c r="AB4" s="258" t="s">
        <v>49</v>
      </c>
      <c r="AC4" s="258" t="s">
        <v>50</v>
      </c>
      <c r="AD4" s="258" t="s">
        <v>594</v>
      </c>
      <c r="AE4" s="258" t="s">
        <v>52</v>
      </c>
      <c r="AF4" s="258" t="s">
        <v>1</v>
      </c>
      <c r="AG4" s="258" t="s">
        <v>595</v>
      </c>
      <c r="AH4" s="258" t="s">
        <v>54</v>
      </c>
      <c r="AI4" s="258" t="s">
        <v>596</v>
      </c>
      <c r="AJ4" s="258" t="s">
        <v>56</v>
      </c>
      <c r="AK4" s="258" t="s">
        <v>57</v>
      </c>
      <c r="AL4" s="258" t="s">
        <v>58</v>
      </c>
      <c r="AM4" s="259" t="s">
        <v>1225</v>
      </c>
      <c r="AN4" s="372" t="s">
        <v>3</v>
      </c>
      <c r="AO4" s="372" t="s">
        <v>4</v>
      </c>
      <c r="AP4" s="463" t="s">
        <v>59</v>
      </c>
      <c r="AQ4" s="431" t="s">
        <v>60</v>
      </c>
      <c r="AR4" s="477" t="s">
        <v>61</v>
      </c>
      <c r="AS4" s="427" t="s">
        <v>62</v>
      </c>
      <c r="AT4" s="428" t="s">
        <v>1226</v>
      </c>
      <c r="AU4" s="428" t="s">
        <v>1227</v>
      </c>
      <c r="AV4" s="429" t="s">
        <v>602</v>
      </c>
    </row>
    <row r="5" spans="1:48" ht="22.8">
      <c r="A5" s="46"/>
      <c r="B5" s="46">
        <v>108</v>
      </c>
      <c r="C5" s="46"/>
      <c r="D5" s="376" t="s">
        <v>1228</v>
      </c>
      <c r="E5" s="442"/>
      <c r="F5" s="360">
        <v>45723</v>
      </c>
      <c r="G5" s="376"/>
      <c r="H5" s="376"/>
      <c r="I5" s="377"/>
      <c r="J5" s="460"/>
      <c r="K5" s="290" t="s">
        <v>169</v>
      </c>
      <c r="L5" s="290"/>
      <c r="M5" s="479" t="s">
        <v>1229</v>
      </c>
      <c r="N5" s="254" t="s">
        <v>609</v>
      </c>
      <c r="O5" s="254"/>
      <c r="P5" s="254"/>
      <c r="Q5" s="254" t="s">
        <v>758</v>
      </c>
      <c r="R5" s="254" t="s">
        <v>1230</v>
      </c>
      <c r="S5" s="254"/>
      <c r="T5" s="254" t="s">
        <v>94</v>
      </c>
      <c r="U5" s="254"/>
      <c r="V5" s="257" t="s">
        <v>96</v>
      </c>
      <c r="W5" s="254"/>
      <c r="X5" s="254" t="s">
        <v>613</v>
      </c>
      <c r="Y5" s="254"/>
      <c r="Z5" s="254"/>
      <c r="AA5" s="254"/>
      <c r="AB5" s="254"/>
      <c r="AC5" s="254"/>
      <c r="AD5" s="254"/>
      <c r="AE5" s="254"/>
      <c r="AF5" s="254"/>
      <c r="AG5" s="254"/>
      <c r="AH5" s="254"/>
      <c r="AI5" s="254"/>
      <c r="AJ5" s="254"/>
      <c r="AK5" s="254"/>
      <c r="AL5" s="254"/>
      <c r="AM5" s="254"/>
      <c r="AN5" s="254"/>
      <c r="AO5" s="324"/>
      <c r="AP5" s="132" t="s">
        <v>563</v>
      </c>
      <c r="AQ5" s="318"/>
      <c r="AR5" s="254"/>
      <c r="AS5" s="254"/>
      <c r="AT5" s="254"/>
      <c r="AU5" s="254"/>
      <c r="AV5" s="252" t="s">
        <v>207</v>
      </c>
    </row>
    <row r="6" spans="1:48" ht="22.8">
      <c r="B6" s="46">
        <v>109</v>
      </c>
      <c r="C6" s="46"/>
      <c r="D6" s="376" t="s">
        <v>1231</v>
      </c>
      <c r="E6" s="376"/>
      <c r="F6" s="360">
        <v>45723</v>
      </c>
      <c r="G6" s="376"/>
      <c r="H6" s="376"/>
      <c r="I6" s="377"/>
      <c r="J6" s="445"/>
      <c r="K6" s="290" t="s">
        <v>85</v>
      </c>
      <c r="L6" s="290"/>
      <c r="M6" s="250" t="s">
        <v>1229</v>
      </c>
      <c r="N6" s="324" t="s">
        <v>609</v>
      </c>
      <c r="O6" s="254"/>
      <c r="P6" s="254"/>
      <c r="Q6" s="254" t="s">
        <v>758</v>
      </c>
      <c r="R6" s="254" t="s">
        <v>1230</v>
      </c>
      <c r="S6" s="254"/>
      <c r="T6" s="254" t="s">
        <v>94</v>
      </c>
      <c r="U6" s="254"/>
      <c r="V6" s="254" t="s">
        <v>96</v>
      </c>
      <c r="W6" s="254"/>
      <c r="X6" s="254" t="s">
        <v>613</v>
      </c>
      <c r="Y6" s="254"/>
      <c r="Z6" s="254"/>
      <c r="AA6" s="254"/>
      <c r="AB6" s="254"/>
      <c r="AC6" s="254"/>
      <c r="AD6" s="254"/>
      <c r="AE6" s="254"/>
      <c r="AF6" s="254"/>
      <c r="AG6" s="254"/>
      <c r="AH6" s="254"/>
      <c r="AI6" s="254"/>
      <c r="AJ6" s="254"/>
      <c r="AK6" s="254"/>
      <c r="AL6" s="254"/>
      <c r="AM6" s="254"/>
      <c r="AN6" s="254"/>
      <c r="AO6" s="254"/>
      <c r="AP6" s="132" t="s">
        <v>563</v>
      </c>
      <c r="AQ6" s="254"/>
      <c r="AR6" s="254"/>
      <c r="AS6" s="254"/>
      <c r="AT6" s="254"/>
      <c r="AU6" s="254"/>
      <c r="AV6" s="252" t="s">
        <v>207</v>
      </c>
    </row>
    <row r="7" spans="1:48" ht="22.8">
      <c r="A7" s="46"/>
      <c r="B7" s="46">
        <v>110</v>
      </c>
      <c r="C7" s="46"/>
      <c r="D7" s="376" t="s">
        <v>1232</v>
      </c>
      <c r="E7" s="376"/>
      <c r="F7" s="360">
        <v>45723</v>
      </c>
      <c r="G7" s="376"/>
      <c r="H7" s="376"/>
      <c r="I7" s="377"/>
      <c r="J7" s="445"/>
      <c r="K7" s="290" t="s">
        <v>169</v>
      </c>
      <c r="L7" s="290"/>
      <c r="M7" s="250" t="s">
        <v>1229</v>
      </c>
      <c r="N7" s="324" t="s">
        <v>609</v>
      </c>
      <c r="O7" s="254"/>
      <c r="P7" s="254"/>
      <c r="Q7" s="254" t="s">
        <v>758</v>
      </c>
      <c r="R7" s="254" t="s">
        <v>1230</v>
      </c>
      <c r="S7" s="254"/>
      <c r="T7" s="254" t="s">
        <v>94</v>
      </c>
      <c r="U7" s="254"/>
      <c r="V7" s="257" t="s">
        <v>96</v>
      </c>
      <c r="W7" s="254"/>
      <c r="X7" s="254" t="s">
        <v>613</v>
      </c>
      <c r="Y7" s="254"/>
      <c r="Z7" s="254"/>
      <c r="AA7" s="254"/>
      <c r="AB7" s="254"/>
      <c r="AC7" s="254"/>
      <c r="AD7" s="254"/>
      <c r="AE7" s="254"/>
      <c r="AF7" s="254"/>
      <c r="AG7" s="254"/>
      <c r="AH7" s="254"/>
      <c r="AI7" s="254"/>
      <c r="AJ7" s="254"/>
      <c r="AK7" s="254"/>
      <c r="AL7" s="254"/>
      <c r="AM7" s="254"/>
      <c r="AN7" s="254"/>
      <c r="AO7" s="324"/>
      <c r="AP7" s="132" t="s">
        <v>563</v>
      </c>
      <c r="AQ7" s="318"/>
      <c r="AR7" s="254"/>
      <c r="AS7" s="254"/>
      <c r="AT7" s="254"/>
      <c r="AU7" s="254"/>
      <c r="AV7" s="252" t="s">
        <v>207</v>
      </c>
    </row>
    <row r="8" spans="1:48" ht="22.8">
      <c r="A8" s="46"/>
      <c r="B8" s="46">
        <v>111</v>
      </c>
      <c r="C8" s="46"/>
      <c r="D8" s="376" t="s">
        <v>1233</v>
      </c>
      <c r="E8" s="376"/>
      <c r="F8" s="360">
        <v>45723</v>
      </c>
      <c r="G8" s="376"/>
      <c r="H8" s="376"/>
      <c r="I8" s="377"/>
      <c r="J8" s="445"/>
      <c r="K8" s="290" t="s">
        <v>169</v>
      </c>
      <c r="L8" s="290"/>
      <c r="M8" s="250" t="s">
        <v>1229</v>
      </c>
      <c r="N8" s="324" t="s">
        <v>609</v>
      </c>
      <c r="O8" s="254"/>
      <c r="P8" s="254"/>
      <c r="Q8" s="254" t="s">
        <v>758</v>
      </c>
      <c r="R8" s="254" t="s">
        <v>1230</v>
      </c>
      <c r="S8" s="254"/>
      <c r="T8" s="254" t="s">
        <v>94</v>
      </c>
      <c r="U8" s="254"/>
      <c r="V8" s="257" t="s">
        <v>96</v>
      </c>
      <c r="W8" s="254"/>
      <c r="X8" s="254" t="s">
        <v>613</v>
      </c>
      <c r="Y8" s="254"/>
      <c r="Z8" s="254"/>
      <c r="AA8" s="254"/>
      <c r="AB8" s="254"/>
      <c r="AC8" s="254"/>
      <c r="AD8" s="254"/>
      <c r="AE8" s="254"/>
      <c r="AF8" s="254"/>
      <c r="AG8" s="254"/>
      <c r="AH8" s="254"/>
      <c r="AI8" s="254"/>
      <c r="AJ8" s="254"/>
      <c r="AK8" s="254"/>
      <c r="AL8" s="254"/>
      <c r="AM8" s="254"/>
      <c r="AN8" s="254"/>
      <c r="AO8" s="324"/>
      <c r="AP8" s="132" t="s">
        <v>563</v>
      </c>
      <c r="AQ8" s="318"/>
      <c r="AR8" s="254"/>
      <c r="AS8" s="254"/>
      <c r="AT8" s="254"/>
      <c r="AU8" s="254"/>
      <c r="AV8" s="252" t="s">
        <v>207</v>
      </c>
    </row>
    <row r="9" spans="1:48" ht="22.8">
      <c r="A9" s="46"/>
      <c r="B9" s="46">
        <v>112</v>
      </c>
      <c r="C9" s="46"/>
      <c r="D9" s="376" t="s">
        <v>1234</v>
      </c>
      <c r="E9" s="376"/>
      <c r="F9" s="360">
        <v>45723</v>
      </c>
      <c r="G9" s="376"/>
      <c r="H9" s="376"/>
      <c r="I9" s="377"/>
      <c r="J9" s="445"/>
      <c r="K9" s="290" t="s">
        <v>85</v>
      </c>
      <c r="L9" s="290"/>
      <c r="M9" s="250" t="s">
        <v>1229</v>
      </c>
      <c r="N9" s="324" t="s">
        <v>609</v>
      </c>
      <c r="O9" s="254"/>
      <c r="P9" s="254"/>
      <c r="Q9" s="254" t="s">
        <v>758</v>
      </c>
      <c r="R9" s="254" t="s">
        <v>1235</v>
      </c>
      <c r="S9" s="254"/>
      <c r="T9" s="254" t="s">
        <v>94</v>
      </c>
      <c r="U9" s="254"/>
      <c r="V9" s="257" t="s">
        <v>96</v>
      </c>
      <c r="W9" s="254"/>
      <c r="X9" s="254" t="s">
        <v>613</v>
      </c>
      <c r="Y9" s="254"/>
      <c r="Z9" s="254"/>
      <c r="AA9" s="254"/>
      <c r="AB9" s="254"/>
      <c r="AC9" s="254"/>
      <c r="AD9" s="254"/>
      <c r="AE9" s="254"/>
      <c r="AF9" s="254"/>
      <c r="AG9" s="254"/>
      <c r="AH9" s="254"/>
      <c r="AI9" s="254"/>
      <c r="AJ9" s="254"/>
      <c r="AK9" s="254"/>
      <c r="AL9" s="254"/>
      <c r="AM9" s="254"/>
      <c r="AN9" s="254"/>
      <c r="AO9" s="324"/>
      <c r="AP9" s="132" t="s">
        <v>563</v>
      </c>
      <c r="AQ9" s="318"/>
      <c r="AR9" s="254"/>
      <c r="AS9" s="254"/>
      <c r="AT9" s="254"/>
      <c r="AU9" s="254"/>
      <c r="AV9" s="252" t="s">
        <v>207</v>
      </c>
    </row>
    <row r="10" spans="1:48" ht="50.1" customHeight="1">
      <c r="A10" s="46"/>
      <c r="B10" s="46">
        <v>113</v>
      </c>
      <c r="C10" s="46"/>
      <c r="D10" s="376" t="s">
        <v>1236</v>
      </c>
      <c r="E10" s="376"/>
      <c r="F10" s="360">
        <v>45723</v>
      </c>
      <c r="G10" s="376"/>
      <c r="H10" s="376"/>
      <c r="I10" s="377"/>
      <c r="J10" s="445"/>
      <c r="K10" s="290" t="s">
        <v>169</v>
      </c>
      <c r="L10" s="290"/>
      <c r="M10" s="250" t="s">
        <v>1229</v>
      </c>
      <c r="N10" s="324" t="s">
        <v>609</v>
      </c>
      <c r="O10" s="254"/>
      <c r="P10" s="254"/>
      <c r="Q10" s="254" t="s">
        <v>758</v>
      </c>
      <c r="R10" s="254" t="s">
        <v>1237</v>
      </c>
      <c r="S10" s="254"/>
      <c r="T10" s="254" t="s">
        <v>94</v>
      </c>
      <c r="U10" s="254"/>
      <c r="V10" s="257" t="s">
        <v>96</v>
      </c>
      <c r="W10" s="254"/>
      <c r="X10" s="254" t="s">
        <v>613</v>
      </c>
      <c r="Y10" s="254"/>
      <c r="Z10" s="254"/>
      <c r="AA10" s="254"/>
      <c r="AB10" s="254"/>
      <c r="AC10" s="254"/>
      <c r="AD10" s="254"/>
      <c r="AE10" s="254"/>
      <c r="AF10" s="254"/>
      <c r="AG10" s="254"/>
      <c r="AH10" s="254"/>
      <c r="AI10" s="254"/>
      <c r="AJ10" s="254"/>
      <c r="AK10" s="254"/>
      <c r="AL10" s="254"/>
      <c r="AM10" s="254"/>
      <c r="AN10" s="254"/>
      <c r="AO10" s="324"/>
      <c r="AP10" s="132" t="s">
        <v>563</v>
      </c>
      <c r="AQ10" s="318"/>
      <c r="AR10" s="254"/>
      <c r="AS10" s="254"/>
      <c r="AT10" s="254"/>
      <c r="AU10" s="254"/>
      <c r="AV10" s="252" t="s">
        <v>207</v>
      </c>
    </row>
    <row r="11" spans="1:48" ht="34.200000000000003">
      <c r="A11" s="46"/>
      <c r="B11" s="46">
        <v>114</v>
      </c>
      <c r="C11" s="46"/>
      <c r="D11" s="453" t="s">
        <v>1238</v>
      </c>
      <c r="E11" s="453"/>
      <c r="F11" s="360">
        <v>45723</v>
      </c>
      <c r="G11" s="376"/>
      <c r="H11" s="376"/>
      <c r="I11" s="377"/>
      <c r="J11" s="445"/>
      <c r="K11" s="290" t="s">
        <v>169</v>
      </c>
      <c r="L11" s="290"/>
      <c r="M11" s="250" t="s">
        <v>1229</v>
      </c>
      <c r="N11" s="324" t="s">
        <v>609</v>
      </c>
      <c r="O11" s="254"/>
      <c r="P11" s="254"/>
      <c r="Q11" s="254" t="s">
        <v>758</v>
      </c>
      <c r="R11" s="254" t="s">
        <v>1237</v>
      </c>
      <c r="S11" s="254"/>
      <c r="T11" s="254" t="s">
        <v>94</v>
      </c>
      <c r="U11" s="254"/>
      <c r="V11" s="257" t="s">
        <v>96</v>
      </c>
      <c r="W11" s="254"/>
      <c r="X11" s="254" t="s">
        <v>613</v>
      </c>
      <c r="Y11" s="254"/>
      <c r="Z11" s="254"/>
      <c r="AA11" s="254"/>
      <c r="AB11" s="254"/>
      <c r="AC11" s="254"/>
      <c r="AD11" s="254"/>
      <c r="AE11" s="254"/>
      <c r="AF11" s="254"/>
      <c r="AG11" s="254"/>
      <c r="AH11" s="254"/>
      <c r="AI11" s="254"/>
      <c r="AJ11" s="254"/>
      <c r="AK11" s="254"/>
      <c r="AL11" s="254"/>
      <c r="AM11" s="254"/>
      <c r="AN11" s="254"/>
      <c r="AO11" s="324"/>
      <c r="AP11" s="132" t="s">
        <v>563</v>
      </c>
      <c r="AQ11" s="318"/>
      <c r="AR11" s="254"/>
      <c r="AS11" s="254"/>
      <c r="AT11" s="254"/>
      <c r="AU11" s="254"/>
      <c r="AV11" s="252" t="s">
        <v>207</v>
      </c>
    </row>
    <row r="12" spans="1:48" ht="34.200000000000003">
      <c r="A12" s="448"/>
      <c r="B12" s="46">
        <v>115</v>
      </c>
      <c r="C12" s="46"/>
      <c r="D12" s="376" t="s">
        <v>1239</v>
      </c>
      <c r="E12" s="442"/>
      <c r="F12" s="360">
        <v>45723</v>
      </c>
      <c r="G12" s="376"/>
      <c r="H12" s="376"/>
      <c r="I12" s="377"/>
      <c r="J12" s="445"/>
      <c r="K12" s="290" t="s">
        <v>169</v>
      </c>
      <c r="L12" s="290"/>
      <c r="M12" s="250" t="s">
        <v>1229</v>
      </c>
      <c r="N12" s="324" t="s">
        <v>609</v>
      </c>
      <c r="O12" s="254"/>
      <c r="P12" s="254"/>
      <c r="Q12" s="254" t="s">
        <v>758</v>
      </c>
      <c r="R12" s="254" t="s">
        <v>1237</v>
      </c>
      <c r="S12" s="254"/>
      <c r="T12" s="254" t="s">
        <v>94</v>
      </c>
      <c r="U12" s="254"/>
      <c r="V12" s="257" t="s">
        <v>96</v>
      </c>
      <c r="W12" s="254"/>
      <c r="X12" s="254" t="s">
        <v>613</v>
      </c>
      <c r="Y12" s="254"/>
      <c r="Z12" s="254"/>
      <c r="AA12" s="254"/>
      <c r="AB12" s="254"/>
      <c r="AC12" s="254"/>
      <c r="AD12" s="254"/>
      <c r="AE12" s="254"/>
      <c r="AF12" s="254"/>
      <c r="AG12" s="254"/>
      <c r="AH12" s="254"/>
      <c r="AI12" s="254"/>
      <c r="AJ12" s="254"/>
      <c r="AK12" s="254"/>
      <c r="AL12" s="254"/>
      <c r="AM12" s="254"/>
      <c r="AN12" s="254"/>
      <c r="AO12" s="324"/>
      <c r="AP12" s="132" t="s">
        <v>563</v>
      </c>
      <c r="AQ12" s="318"/>
      <c r="AR12" s="254"/>
      <c r="AS12" s="254"/>
      <c r="AT12" s="254"/>
      <c r="AU12" s="254"/>
      <c r="AV12" s="252" t="s">
        <v>207</v>
      </c>
    </row>
    <row r="13" spans="1:48" ht="42" customHeight="1">
      <c r="B13" s="46">
        <v>116</v>
      </c>
      <c r="C13" s="46"/>
      <c r="D13" s="376" t="s">
        <v>1240</v>
      </c>
      <c r="E13" s="376"/>
      <c r="F13" s="360">
        <v>45723</v>
      </c>
      <c r="G13" s="376"/>
      <c r="H13" s="376"/>
      <c r="I13" s="290"/>
      <c r="J13" s="445"/>
      <c r="K13" s="290" t="s">
        <v>169</v>
      </c>
      <c r="L13" s="290"/>
      <c r="M13" s="250" t="s">
        <v>1229</v>
      </c>
      <c r="N13" s="324" t="s">
        <v>609</v>
      </c>
      <c r="O13" s="254"/>
      <c r="P13" s="254"/>
      <c r="Q13" s="254" t="s">
        <v>758</v>
      </c>
      <c r="R13" s="254" t="s">
        <v>1237</v>
      </c>
      <c r="S13" s="254"/>
      <c r="T13" s="254" t="s">
        <v>94</v>
      </c>
      <c r="U13" s="254"/>
      <c r="V13" s="254" t="s">
        <v>96</v>
      </c>
      <c r="W13" s="254"/>
      <c r="X13" s="254" t="s">
        <v>613</v>
      </c>
      <c r="Y13" s="254"/>
      <c r="Z13" s="254"/>
      <c r="AA13" s="254"/>
      <c r="AB13" s="254"/>
      <c r="AC13" s="254"/>
      <c r="AD13" s="254"/>
      <c r="AE13" s="254"/>
      <c r="AF13" s="254"/>
      <c r="AG13" s="254"/>
      <c r="AH13" s="254"/>
      <c r="AI13" s="254"/>
      <c r="AJ13" s="254"/>
      <c r="AK13" s="254"/>
      <c r="AL13" s="254"/>
      <c r="AM13" s="254"/>
      <c r="AN13" s="254"/>
      <c r="AO13" s="254"/>
      <c r="AP13" s="132" t="s">
        <v>563</v>
      </c>
      <c r="AQ13" s="254"/>
      <c r="AR13" s="254"/>
      <c r="AS13" s="254"/>
      <c r="AT13" s="254"/>
      <c r="AU13" s="254"/>
      <c r="AV13" s="252" t="s">
        <v>207</v>
      </c>
    </row>
    <row r="14" spans="1:48" ht="42" customHeight="1">
      <c r="B14" s="46">
        <v>117</v>
      </c>
      <c r="C14" s="46"/>
      <c r="D14" s="376" t="s">
        <v>1241</v>
      </c>
      <c r="E14" s="376"/>
      <c r="F14" s="360">
        <v>45723</v>
      </c>
      <c r="G14" s="376"/>
      <c r="H14" s="376"/>
      <c r="I14" s="290"/>
      <c r="J14" s="445"/>
      <c r="K14" s="290" t="s">
        <v>169</v>
      </c>
      <c r="L14" s="290"/>
      <c r="M14" s="250" t="s">
        <v>1229</v>
      </c>
      <c r="N14" s="324" t="s">
        <v>609</v>
      </c>
      <c r="O14" s="254"/>
      <c r="P14" s="254"/>
      <c r="Q14" s="254" t="s">
        <v>758</v>
      </c>
      <c r="R14" s="254" t="s">
        <v>228</v>
      </c>
      <c r="S14" s="254"/>
      <c r="T14" s="254" t="s">
        <v>94</v>
      </c>
      <c r="U14" s="254"/>
      <c r="V14" s="254" t="s">
        <v>96</v>
      </c>
      <c r="W14" s="254"/>
      <c r="X14" s="254" t="s">
        <v>613</v>
      </c>
      <c r="Y14" s="254"/>
      <c r="Z14" s="254"/>
      <c r="AA14" s="254"/>
      <c r="AB14" s="254"/>
      <c r="AC14" s="254"/>
      <c r="AD14" s="254"/>
      <c r="AE14" s="254"/>
      <c r="AF14" s="254"/>
      <c r="AG14" s="254"/>
      <c r="AH14" s="254"/>
      <c r="AI14" s="254"/>
      <c r="AJ14" s="254"/>
      <c r="AK14" s="254"/>
      <c r="AL14" s="254"/>
      <c r="AM14" s="254"/>
      <c r="AN14" s="254"/>
      <c r="AO14" s="254"/>
      <c r="AP14" s="132" t="s">
        <v>563</v>
      </c>
      <c r="AQ14" s="254"/>
      <c r="AR14" s="254"/>
      <c r="AS14" s="254"/>
      <c r="AT14" s="254"/>
      <c r="AU14" s="254"/>
      <c r="AV14" s="252" t="s">
        <v>207</v>
      </c>
    </row>
    <row r="15" spans="1:48" ht="42" customHeight="1">
      <c r="B15" s="46">
        <v>118</v>
      </c>
      <c r="C15" s="307"/>
      <c r="D15" s="453" t="s">
        <v>1242</v>
      </c>
      <c r="E15" s="453"/>
      <c r="F15" s="360">
        <v>45723</v>
      </c>
      <c r="G15" s="453"/>
      <c r="H15" s="453"/>
      <c r="I15" s="454"/>
      <c r="J15" s="505"/>
      <c r="K15" s="454" t="s">
        <v>169</v>
      </c>
      <c r="L15" s="454"/>
      <c r="M15" s="459" t="s">
        <v>1229</v>
      </c>
      <c r="N15" s="324" t="s">
        <v>609</v>
      </c>
      <c r="O15" s="258"/>
      <c r="P15" s="258"/>
      <c r="Q15" s="258" t="s">
        <v>758</v>
      </c>
      <c r="R15" s="258" t="s">
        <v>178</v>
      </c>
      <c r="S15" s="258"/>
      <c r="T15" s="258" t="s">
        <v>94</v>
      </c>
      <c r="U15" s="258"/>
      <c r="V15" s="258" t="s">
        <v>96</v>
      </c>
      <c r="W15" s="258"/>
      <c r="X15" s="258" t="s">
        <v>613</v>
      </c>
      <c r="Y15" s="258"/>
      <c r="Z15" s="258"/>
      <c r="AA15" s="258"/>
      <c r="AB15" s="258"/>
      <c r="AC15" s="258"/>
      <c r="AD15" s="258"/>
      <c r="AE15" s="258"/>
      <c r="AF15" s="258"/>
      <c r="AG15" s="258"/>
      <c r="AH15" s="258"/>
      <c r="AI15" s="258"/>
      <c r="AJ15" s="258"/>
      <c r="AK15" s="258"/>
      <c r="AL15" s="258"/>
      <c r="AM15" s="258"/>
      <c r="AN15" s="258"/>
      <c r="AO15" s="258"/>
      <c r="AP15" s="361" t="s">
        <v>563</v>
      </c>
      <c r="AQ15" s="258"/>
      <c r="AR15" s="258"/>
      <c r="AS15" s="258"/>
      <c r="AT15" s="258"/>
      <c r="AU15" s="258"/>
      <c r="AV15" s="357" t="s">
        <v>207</v>
      </c>
    </row>
    <row r="16" spans="1:48" ht="42" customHeight="1">
      <c r="B16" s="46">
        <v>119</v>
      </c>
      <c r="C16" s="46"/>
      <c r="D16" s="376" t="s">
        <v>1243</v>
      </c>
      <c r="E16" s="376"/>
      <c r="F16" s="360">
        <v>45723</v>
      </c>
      <c r="G16" s="376"/>
      <c r="H16" s="376"/>
      <c r="I16" s="290"/>
      <c r="J16" s="445"/>
      <c r="K16" s="290" t="s">
        <v>85</v>
      </c>
      <c r="L16" s="290"/>
      <c r="M16" s="250" t="s">
        <v>1229</v>
      </c>
      <c r="N16" s="254" t="s">
        <v>609</v>
      </c>
      <c r="O16" s="254"/>
      <c r="P16" s="254"/>
      <c r="Q16" s="254" t="s">
        <v>758</v>
      </c>
      <c r="R16" s="254" t="s">
        <v>178</v>
      </c>
      <c r="S16" s="254"/>
      <c r="T16" s="254" t="s">
        <v>94</v>
      </c>
      <c r="U16" s="254"/>
      <c r="V16" s="254" t="s">
        <v>96</v>
      </c>
      <c r="W16" s="254"/>
      <c r="X16" s="254" t="s">
        <v>613</v>
      </c>
      <c r="Y16" s="254"/>
      <c r="Z16" s="254"/>
      <c r="AA16" s="254"/>
      <c r="AB16" s="254"/>
      <c r="AC16" s="254"/>
      <c r="AD16" s="254"/>
      <c r="AE16" s="254"/>
      <c r="AF16" s="254"/>
      <c r="AG16" s="254"/>
      <c r="AH16" s="254"/>
      <c r="AI16" s="254"/>
      <c r="AJ16" s="254"/>
      <c r="AK16" s="254"/>
      <c r="AL16" s="254"/>
      <c r="AM16" s="254"/>
      <c r="AN16" s="254"/>
      <c r="AO16" s="254"/>
      <c r="AP16" s="132" t="s">
        <v>563</v>
      </c>
      <c r="AQ16" s="254"/>
      <c r="AR16" s="254"/>
      <c r="AS16" s="254"/>
      <c r="AT16" s="254"/>
      <c r="AU16" s="254"/>
      <c r="AV16" s="252" t="s">
        <v>207</v>
      </c>
    </row>
    <row r="17" spans="1:162">
      <c r="J17" s="265"/>
      <c r="K17" s="266"/>
    </row>
    <row r="18" spans="1:162">
      <c r="J18" s="265"/>
      <c r="K18" s="266"/>
    </row>
    <row r="19" spans="1:162">
      <c r="J19" s="265"/>
      <c r="K19" s="266"/>
    </row>
    <row r="20" spans="1:162" s="53" customFormat="1">
      <c r="A20" s="49"/>
      <c r="B20" s="49"/>
      <c r="C20" s="49"/>
      <c r="D20" s="464"/>
      <c r="E20" s="264"/>
      <c r="F20" s="49"/>
      <c r="G20" s="264"/>
      <c r="H20" s="264"/>
      <c r="I20" s="265"/>
      <c r="J20" s="265"/>
      <c r="K20" s="266"/>
      <c r="M20" s="66"/>
      <c r="N20" s="66"/>
      <c r="O20" s="49"/>
      <c r="P20" s="66"/>
      <c r="Q20" s="310"/>
      <c r="R20" s="310"/>
      <c r="S20" s="310"/>
      <c r="T20" s="49"/>
      <c r="U20" s="310"/>
      <c r="V20" s="66"/>
      <c r="W20" s="66"/>
      <c r="X20" s="310"/>
      <c r="Y20" s="66"/>
      <c r="Z20" s="66"/>
      <c r="AA20" s="66"/>
      <c r="AB20" s="66"/>
      <c r="AC20" s="66"/>
      <c r="AD20" s="66"/>
      <c r="AE20" s="66"/>
      <c r="AF20" s="66"/>
      <c r="AG20" s="49"/>
      <c r="AH20" s="49"/>
      <c r="AI20" s="49"/>
      <c r="AJ20" s="49"/>
      <c r="AK20" s="49"/>
      <c r="AL20" s="49"/>
      <c r="AM20" s="49"/>
      <c r="AN20" s="55"/>
      <c r="AO20" s="49"/>
      <c r="AP20" s="462"/>
      <c r="AQ20" s="121"/>
      <c r="AR20" s="476"/>
      <c r="AS20" s="66"/>
      <c r="AT20" s="66"/>
      <c r="AU20" s="66"/>
      <c r="AV20" s="265"/>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row>
    <row r="21" spans="1:162" s="53" customFormat="1">
      <c r="A21" s="49"/>
      <c r="B21" s="49"/>
      <c r="C21" s="49"/>
      <c r="D21" s="464"/>
      <c r="E21" s="264"/>
      <c r="F21" s="49"/>
      <c r="G21" s="264"/>
      <c r="H21" s="264"/>
      <c r="I21" s="265"/>
      <c r="J21" s="265"/>
      <c r="K21" s="266"/>
      <c r="M21" s="66"/>
      <c r="N21" s="66"/>
      <c r="O21" s="49"/>
      <c r="P21" s="66"/>
      <c r="Q21" s="310"/>
      <c r="R21" s="310"/>
      <c r="S21" s="310"/>
      <c r="T21" s="49"/>
      <c r="U21" s="310"/>
      <c r="V21" s="66"/>
      <c r="W21" s="66"/>
      <c r="X21" s="310"/>
      <c r="Y21" s="66"/>
      <c r="Z21" s="66"/>
      <c r="AA21" s="66"/>
      <c r="AB21" s="66"/>
      <c r="AC21" s="66"/>
      <c r="AD21" s="66"/>
      <c r="AE21" s="66"/>
      <c r="AF21" s="66"/>
      <c r="AG21" s="49"/>
      <c r="AH21" s="49"/>
      <c r="AI21" s="49"/>
      <c r="AJ21" s="49"/>
      <c r="AK21" s="49"/>
      <c r="AL21" s="49"/>
      <c r="AM21" s="49"/>
      <c r="AN21" s="55"/>
      <c r="AO21" s="49"/>
      <c r="AP21" s="462"/>
      <c r="AQ21" s="121"/>
      <c r="AR21" s="476"/>
      <c r="AS21" s="66"/>
      <c r="AT21" s="66"/>
      <c r="AU21" s="66"/>
      <c r="AV21" s="265"/>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row>
    <row r="22" spans="1:162" s="53" customFormat="1">
      <c r="A22" s="49"/>
      <c r="B22" s="49"/>
      <c r="C22" s="49"/>
      <c r="D22" s="464"/>
      <c r="E22" s="264"/>
      <c r="F22" s="49"/>
      <c r="G22" s="264"/>
      <c r="H22" s="264"/>
      <c r="I22" s="265"/>
      <c r="J22" s="265"/>
      <c r="K22" s="266"/>
      <c r="M22" s="66"/>
      <c r="N22" s="66"/>
      <c r="O22" s="49"/>
      <c r="P22" s="66"/>
      <c r="Q22" s="310"/>
      <c r="R22" s="310"/>
      <c r="S22" s="310"/>
      <c r="T22" s="49"/>
      <c r="U22" s="310"/>
      <c r="V22" s="66"/>
      <c r="W22" s="66"/>
      <c r="X22" s="310"/>
      <c r="Y22" s="66"/>
      <c r="Z22" s="66"/>
      <c r="AA22" s="66"/>
      <c r="AB22" s="66"/>
      <c r="AC22" s="66"/>
      <c r="AD22" s="66"/>
      <c r="AE22" s="66"/>
      <c r="AF22" s="66"/>
      <c r="AG22" s="49"/>
      <c r="AH22" s="49"/>
      <c r="AI22" s="49"/>
      <c r="AJ22" s="49"/>
      <c r="AK22" s="49"/>
      <c r="AL22" s="49"/>
      <c r="AM22" s="49"/>
      <c r="AN22" s="55"/>
      <c r="AO22" s="49"/>
      <c r="AP22" s="462"/>
      <c r="AQ22" s="121"/>
      <c r="AR22" s="476"/>
      <c r="AS22" s="66"/>
      <c r="AT22" s="66"/>
      <c r="AU22" s="66"/>
      <c r="AV22" s="265"/>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48"/>
      <c r="FD22" s="48"/>
      <c r="FE22" s="48"/>
      <c r="FF22" s="48"/>
    </row>
    <row r="23" spans="1:162" s="53" customFormat="1">
      <c r="A23" s="49"/>
      <c r="B23" s="49"/>
      <c r="C23" s="49"/>
      <c r="D23" s="464"/>
      <c r="E23" s="264"/>
      <c r="F23" s="49"/>
      <c r="G23" s="264"/>
      <c r="H23" s="264"/>
      <c r="I23" s="265"/>
      <c r="J23" s="265"/>
      <c r="K23" s="266"/>
      <c r="M23" s="66"/>
      <c r="N23" s="66"/>
      <c r="O23" s="49"/>
      <c r="P23" s="66"/>
      <c r="Q23" s="310"/>
      <c r="R23" s="310"/>
      <c r="S23" s="310"/>
      <c r="T23" s="49"/>
      <c r="U23" s="310"/>
      <c r="V23" s="66"/>
      <c r="W23" s="66"/>
      <c r="X23" s="310"/>
      <c r="Y23" s="66"/>
      <c r="Z23" s="66"/>
      <c r="AA23" s="66"/>
      <c r="AB23" s="66"/>
      <c r="AC23" s="66"/>
      <c r="AD23" s="66"/>
      <c r="AE23" s="66"/>
      <c r="AF23" s="66"/>
      <c r="AG23" s="49"/>
      <c r="AH23" s="49"/>
      <c r="AI23" s="49"/>
      <c r="AJ23" s="49"/>
      <c r="AK23" s="49"/>
      <c r="AL23" s="49"/>
      <c r="AM23" s="49"/>
      <c r="AN23" s="55"/>
      <c r="AO23" s="49"/>
      <c r="AP23" s="462"/>
      <c r="AQ23" s="121"/>
      <c r="AR23" s="476"/>
      <c r="AS23" s="66"/>
      <c r="AT23" s="66"/>
      <c r="AU23" s="66"/>
      <c r="AV23" s="265"/>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row>
    <row r="24" spans="1:162" s="53" customFormat="1">
      <c r="A24" s="49"/>
      <c r="B24" s="49"/>
      <c r="C24" s="49"/>
      <c r="D24" s="464"/>
      <c r="E24" s="264"/>
      <c r="F24" s="49"/>
      <c r="G24" s="264"/>
      <c r="H24" s="264"/>
      <c r="I24" s="265"/>
      <c r="J24" s="265"/>
      <c r="K24" s="266"/>
      <c r="M24" s="66"/>
      <c r="N24" s="66"/>
      <c r="O24" s="49"/>
      <c r="P24" s="66"/>
      <c r="Q24" s="310"/>
      <c r="R24" s="310"/>
      <c r="S24" s="310"/>
      <c r="T24" s="49"/>
      <c r="U24" s="310"/>
      <c r="V24" s="66"/>
      <c r="W24" s="66"/>
      <c r="X24" s="310"/>
      <c r="Y24" s="66"/>
      <c r="Z24" s="66"/>
      <c r="AA24" s="66"/>
      <c r="AB24" s="66"/>
      <c r="AC24" s="66"/>
      <c r="AD24" s="66"/>
      <c r="AE24" s="66"/>
      <c r="AF24" s="66"/>
      <c r="AG24" s="49"/>
      <c r="AH24" s="49"/>
      <c r="AI24" s="49"/>
      <c r="AJ24" s="49"/>
      <c r="AK24" s="49"/>
      <c r="AL24" s="49"/>
      <c r="AM24" s="49"/>
      <c r="AN24" s="55"/>
      <c r="AO24" s="49"/>
      <c r="AP24" s="462"/>
      <c r="AQ24" s="121"/>
      <c r="AR24" s="476"/>
      <c r="AS24" s="66"/>
      <c r="AT24" s="66"/>
      <c r="AU24" s="66"/>
      <c r="AV24" s="265"/>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row>
    <row r="25" spans="1:162" s="53" customFormat="1">
      <c r="A25" s="49"/>
      <c r="B25" s="49"/>
      <c r="C25" s="49"/>
      <c r="D25" s="464"/>
      <c r="E25" s="264"/>
      <c r="F25" s="49"/>
      <c r="G25" s="264"/>
      <c r="H25" s="264"/>
      <c r="I25" s="265"/>
      <c r="J25" s="265"/>
      <c r="K25" s="266"/>
      <c r="M25" s="66"/>
      <c r="N25" s="66"/>
      <c r="O25" s="49"/>
      <c r="P25" s="66"/>
      <c r="Q25" s="310"/>
      <c r="R25" s="310"/>
      <c r="S25" s="310"/>
      <c r="T25" s="49"/>
      <c r="U25" s="310"/>
      <c r="V25" s="66"/>
      <c r="W25" s="66"/>
      <c r="X25" s="310"/>
      <c r="Y25" s="66"/>
      <c r="Z25" s="66"/>
      <c r="AA25" s="66"/>
      <c r="AB25" s="66"/>
      <c r="AC25" s="66"/>
      <c r="AD25" s="66"/>
      <c r="AE25" s="66"/>
      <c r="AF25" s="66"/>
      <c r="AG25" s="49"/>
      <c r="AH25" s="49"/>
      <c r="AI25" s="49"/>
      <c r="AJ25" s="49"/>
      <c r="AK25" s="49"/>
      <c r="AL25" s="49"/>
      <c r="AM25" s="49"/>
      <c r="AN25" s="55"/>
      <c r="AO25" s="49"/>
      <c r="AP25" s="462"/>
      <c r="AQ25" s="121"/>
      <c r="AR25" s="476"/>
      <c r="AS25" s="66"/>
      <c r="AT25" s="66"/>
      <c r="AU25" s="66"/>
      <c r="AV25" s="265"/>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row>
  </sheetData>
  <autoFilter ref="A4:FF25" xr:uid="{EEF1E12B-4BB2-427E-8B8E-2868DA064E0B}"/>
  <dataConsolidate/>
  <mergeCells count="1">
    <mergeCell ref="AR3:AT3"/>
  </mergeCells>
  <conditionalFormatting sqref="J5:J16">
    <cfRule type="cellIs" dxfId="4" priority="1" operator="equal">
      <formula>"Stand By"</formula>
    </cfRule>
    <cfRule type="cellIs" dxfId="3" priority="2" operator="equal">
      <formula>"Cancelado"</formula>
    </cfRule>
    <cfRule type="cellIs" dxfId="2" priority="3" operator="equal">
      <formula>"En riesgo o vencido &gt; 2 meses"</formula>
    </cfRule>
    <cfRule type="cellIs" dxfId="1" priority="4" operator="equal">
      <formula>"En riesgo ente &gt;1&lt;2 meses"</formula>
    </cfRule>
    <cfRule type="cellIs" dxfId="0" priority="5" operator="equal">
      <formula>"On time"</formula>
    </cfRule>
  </conditionalFormatting>
  <dataValidations count="1">
    <dataValidation type="list" allowBlank="1" showInputMessage="1" showErrorMessage="1" sqref="J5:J16" xr:uid="{8D45A2E5-06F8-4B23-8DEF-8D05CAE4FB10}">
      <formula1>"On time, En riesgo ente &gt;1&lt;2 meses, En riesgo o vencido &gt; 2 meses, No iniciado, Stand by, Cancelado"</formula1>
    </dataValidation>
  </dataValidations>
  <pageMargins left="0.70866141732283472" right="0.70866141732283472" top="0.74803149606299213" bottom="0.74803149606299213" header="0.31496062992125984" footer="0.31496062992125984"/>
  <pageSetup scale="14" orientation="portrait"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4382F-A047-498E-8CFC-B33D93F98293}">
  <sheetPr>
    <pageSetUpPr fitToPage="1"/>
  </sheetPr>
  <dimension ref="A1:FC100"/>
  <sheetViews>
    <sheetView zoomScale="70" zoomScaleNormal="70" workbookViewId="0">
      <pane xSplit="4" ySplit="4" topLeftCell="E5" activePane="bottomRight" state="frozen"/>
      <selection pane="topRight" activeCell="A3" sqref="A3"/>
      <selection pane="bottomLeft" activeCell="A3" sqref="A3"/>
      <selection pane="bottomRight" activeCell="A3" sqref="A3"/>
    </sheetView>
  </sheetViews>
  <sheetFormatPr baseColWidth="10" defaultColWidth="8.5546875" defaultRowHeight="11.4" outlineLevelCol="1"/>
  <cols>
    <col min="1" max="1" width="7.5546875" style="49" hidden="1" customWidth="1"/>
    <col min="2" max="2" width="11.5546875" style="49" hidden="1" customWidth="1"/>
    <col min="3" max="3" width="21.5546875" style="264" customWidth="1"/>
    <col min="4" max="4" width="35.5546875" style="264" customWidth="1"/>
    <col min="5" max="5" width="9.5546875" style="264" customWidth="1"/>
    <col min="6" max="6" width="8.44140625" style="264" customWidth="1"/>
    <col min="7" max="7" width="8.5546875" style="265" customWidth="1"/>
    <col min="8" max="8" width="17.5546875" style="266" hidden="1" customWidth="1"/>
    <col min="9" max="9" width="17.5546875" style="53" hidden="1" customWidth="1"/>
    <col min="10" max="10" width="11.5546875" style="66" customWidth="1"/>
    <col min="11" max="11" width="12.44140625" style="66" customWidth="1"/>
    <col min="12" max="12" width="22.5546875" style="66" hidden="1" customWidth="1"/>
    <col min="13" max="13" width="17.44140625" style="49" hidden="1" customWidth="1"/>
    <col min="14" max="14" width="16" style="66" hidden="1" customWidth="1"/>
    <col min="15" max="15" width="10.5546875" style="66" customWidth="1"/>
    <col min="16" max="16" width="11.5546875" style="66" customWidth="1"/>
    <col min="17" max="17" width="11.44140625" style="66" customWidth="1"/>
    <col min="18" max="18" width="19.5546875" style="49" customWidth="1"/>
    <col min="19" max="19" width="19.44140625" style="310" customWidth="1"/>
    <col min="20" max="21" width="19.44140625" style="66" customWidth="1"/>
    <col min="22" max="22" width="21.44140625" style="310" customWidth="1"/>
    <col min="23" max="23" width="17.44140625" style="66" customWidth="1" outlineLevel="1"/>
    <col min="24" max="24" width="13.44140625" style="66" customWidth="1" outlineLevel="1"/>
    <col min="25" max="25" width="15" style="66" customWidth="1" outlineLevel="1"/>
    <col min="26" max="27" width="15.44140625" style="66" customWidth="1" outlineLevel="1"/>
    <col min="28" max="28" width="15" style="66" customWidth="1" outlineLevel="1"/>
    <col min="29" max="29" width="11.44140625" style="66" customWidth="1" outlineLevel="1"/>
    <col min="30" max="30" width="10" style="66" customWidth="1" outlineLevel="1"/>
    <col min="31" max="36" width="21.44140625" style="49" customWidth="1" outlineLevel="1"/>
    <col min="37" max="37" width="29.44140625" style="49" customWidth="1" outlineLevel="1"/>
    <col min="38" max="38" width="13.44140625" style="55" customWidth="1"/>
    <col min="39" max="39" width="13.44140625" style="49" customWidth="1"/>
    <col min="40" max="40" width="45.44140625" style="272" customWidth="1"/>
    <col min="41" max="41" width="45.5546875" style="272" customWidth="1"/>
    <col min="42" max="42" width="18.5546875" style="66" customWidth="1"/>
    <col min="43" max="43" width="8" style="66" hidden="1" customWidth="1"/>
    <col min="44" max="44" width="11.5546875" style="66" hidden="1" customWidth="1"/>
    <col min="45" max="45" width="13.44140625" style="265" hidden="1" customWidth="1"/>
    <col min="46" max="69" width="26.44140625" style="48" customWidth="1"/>
    <col min="70" max="16384" width="8.5546875" style="48"/>
  </cols>
  <sheetData>
    <row r="1" spans="1:159" ht="12">
      <c r="A1" s="263"/>
      <c r="C1" s="394"/>
      <c r="D1" s="394"/>
      <c r="E1" s="394"/>
      <c r="F1" s="394"/>
      <c r="G1" s="394"/>
      <c r="J1" s="395"/>
      <c r="K1" s="265"/>
      <c r="L1" s="265"/>
      <c r="M1" s="263"/>
      <c r="N1" s="265"/>
      <c r="O1" s="395"/>
      <c r="P1" s="395"/>
      <c r="Q1" s="395"/>
      <c r="R1" s="263"/>
      <c r="S1" s="308"/>
      <c r="T1" s="265"/>
      <c r="U1" s="265"/>
      <c r="V1" s="308"/>
      <c r="W1" s="267" t="s">
        <v>0</v>
      </c>
      <c r="X1" s="268"/>
      <c r="Y1" s="268"/>
      <c r="Z1" s="268"/>
      <c r="AA1" s="268"/>
      <c r="AB1" s="268"/>
      <c r="AC1" s="268"/>
      <c r="AD1" s="269" t="s">
        <v>1</v>
      </c>
      <c r="AE1" s="270" t="s">
        <v>2</v>
      </c>
      <c r="AF1" s="271"/>
      <c r="AG1" s="271"/>
      <c r="AH1" s="271"/>
      <c r="AI1" s="271"/>
      <c r="AJ1" s="271"/>
      <c r="AK1" s="271"/>
      <c r="AL1" s="347" t="s">
        <v>3</v>
      </c>
      <c r="AM1" s="347" t="s">
        <v>4</v>
      </c>
      <c r="AP1" s="395"/>
      <c r="AQ1" s="395"/>
      <c r="AR1" s="395"/>
    </row>
    <row r="2" spans="1:159" ht="12">
      <c r="A2" s="263"/>
      <c r="J2" s="265"/>
      <c r="K2" s="265" t="s">
        <v>5</v>
      </c>
      <c r="L2" s="265"/>
      <c r="M2" s="263"/>
      <c r="N2" s="265"/>
      <c r="O2" s="265"/>
      <c r="P2" s="265"/>
      <c r="Q2" s="265"/>
      <c r="R2" s="263"/>
      <c r="S2" s="308"/>
      <c r="T2" s="265"/>
      <c r="U2" s="265"/>
      <c r="V2" s="308"/>
      <c r="W2" s="273">
        <v>15</v>
      </c>
      <c r="X2" s="273">
        <v>15</v>
      </c>
      <c r="Y2" s="273">
        <v>15</v>
      </c>
      <c r="Z2" s="273">
        <v>15</v>
      </c>
      <c r="AA2" s="273">
        <v>15</v>
      </c>
      <c r="AB2" s="273">
        <v>15</v>
      </c>
      <c r="AC2" s="273">
        <v>15</v>
      </c>
      <c r="AD2" s="269"/>
      <c r="AE2" s="274">
        <v>15</v>
      </c>
      <c r="AF2" s="274">
        <v>15</v>
      </c>
      <c r="AG2" s="274">
        <v>15</v>
      </c>
      <c r="AH2" s="274">
        <v>15</v>
      </c>
      <c r="AI2" s="274">
        <v>15</v>
      </c>
      <c r="AJ2" s="274">
        <v>15</v>
      </c>
      <c r="AK2" s="274">
        <v>15</v>
      </c>
      <c r="AL2" s="348"/>
      <c r="AM2" s="348"/>
    </row>
    <row r="3" spans="1:159" ht="60" customHeight="1" thickBot="1">
      <c r="A3" s="263"/>
      <c r="D3" s="350" t="s">
        <v>6</v>
      </c>
      <c r="E3" s="363" t="s">
        <v>7</v>
      </c>
      <c r="F3" s="335" t="s">
        <v>8</v>
      </c>
      <c r="G3" s="336">
        <f ca="1">SUBTOTAL(101,G5:G91)</f>
        <v>372.39080459770116</v>
      </c>
      <c r="H3" s="337" t="s">
        <v>9</v>
      </c>
      <c r="J3" s="265"/>
      <c r="K3" s="265"/>
      <c r="L3" s="265"/>
      <c r="M3" s="263"/>
      <c r="N3" s="265"/>
      <c r="O3" s="265"/>
      <c r="P3" s="265"/>
      <c r="Q3" s="265"/>
      <c r="R3" s="263"/>
      <c r="S3" s="308"/>
      <c r="T3" s="265"/>
      <c r="U3" s="265"/>
      <c r="V3" s="308"/>
      <c r="W3" s="254" t="s">
        <v>10</v>
      </c>
      <c r="X3" s="254" t="s">
        <v>11</v>
      </c>
      <c r="Y3" s="254" t="s">
        <v>12</v>
      </c>
      <c r="Z3" s="254" t="s">
        <v>13</v>
      </c>
      <c r="AA3" s="254" t="s">
        <v>14</v>
      </c>
      <c r="AB3" s="254" t="s">
        <v>15</v>
      </c>
      <c r="AC3" s="46" t="s">
        <v>16</v>
      </c>
      <c r="AD3" s="269"/>
      <c r="AE3" s="254" t="s">
        <v>17</v>
      </c>
      <c r="AF3" s="254" t="s">
        <v>18</v>
      </c>
      <c r="AG3" s="254" t="s">
        <v>19</v>
      </c>
      <c r="AH3" s="254" t="s">
        <v>20</v>
      </c>
      <c r="AI3" s="254" t="s">
        <v>21</v>
      </c>
      <c r="AJ3" s="257" t="s">
        <v>22</v>
      </c>
      <c r="AK3" s="257" t="s">
        <v>23</v>
      </c>
      <c r="AL3" s="311"/>
      <c r="AM3" s="311"/>
      <c r="AP3" s="396"/>
      <c r="AQ3" s="396"/>
      <c r="AR3" s="396"/>
    </row>
    <row r="4" spans="1:159" ht="115.35" customHeight="1">
      <c r="A4" s="275" t="s">
        <v>24</v>
      </c>
      <c r="B4" s="276" t="s">
        <v>1223</v>
      </c>
      <c r="C4" s="276" t="s">
        <v>26</v>
      </c>
      <c r="D4" s="276" t="s">
        <v>27</v>
      </c>
      <c r="E4" s="276" t="s">
        <v>28</v>
      </c>
      <c r="F4" s="276" t="s">
        <v>29</v>
      </c>
      <c r="G4" s="276" t="s">
        <v>30</v>
      </c>
      <c r="H4" s="277" t="s">
        <v>31</v>
      </c>
      <c r="I4" s="278" t="s">
        <v>32</v>
      </c>
      <c r="J4" s="277" t="s">
        <v>33</v>
      </c>
      <c r="K4" s="277" t="s">
        <v>34</v>
      </c>
      <c r="L4" s="279" t="s">
        <v>35</v>
      </c>
      <c r="M4" s="277" t="s">
        <v>36</v>
      </c>
      <c r="N4" s="280" t="s">
        <v>37</v>
      </c>
      <c r="O4" s="390" t="s">
        <v>38</v>
      </c>
      <c r="P4" s="390" t="s">
        <v>39</v>
      </c>
      <c r="Q4" s="390" t="s">
        <v>40</v>
      </c>
      <c r="R4" s="390" t="s">
        <v>41</v>
      </c>
      <c r="S4" s="280" t="s">
        <v>42</v>
      </c>
      <c r="T4" s="280" t="s">
        <v>43</v>
      </c>
      <c r="U4" s="391" t="s">
        <v>44</v>
      </c>
      <c r="V4" s="391" t="s">
        <v>45</v>
      </c>
      <c r="W4" s="258" t="s">
        <v>46</v>
      </c>
      <c r="X4" s="258" t="s">
        <v>47</v>
      </c>
      <c r="Y4" s="258" t="s">
        <v>48</v>
      </c>
      <c r="Z4" s="258" t="s">
        <v>49</v>
      </c>
      <c r="AA4" s="258" t="s">
        <v>50</v>
      </c>
      <c r="AB4" s="258" t="s">
        <v>51</v>
      </c>
      <c r="AC4" s="258" t="s">
        <v>52</v>
      </c>
      <c r="AD4" s="258" t="s">
        <v>1</v>
      </c>
      <c r="AE4" s="258" t="s">
        <v>53</v>
      </c>
      <c r="AF4" s="258" t="s">
        <v>54</v>
      </c>
      <c r="AG4" s="258" t="s">
        <v>55</v>
      </c>
      <c r="AH4" s="258" t="s">
        <v>56</v>
      </c>
      <c r="AI4" s="258" t="s">
        <v>57</v>
      </c>
      <c r="AJ4" s="258" t="s">
        <v>58</v>
      </c>
      <c r="AK4" s="259" t="s">
        <v>58</v>
      </c>
      <c r="AL4" s="372" t="s">
        <v>3</v>
      </c>
      <c r="AM4" s="372" t="s">
        <v>4</v>
      </c>
      <c r="AN4" s="281" t="s">
        <v>59</v>
      </c>
      <c r="AO4" s="371" t="s">
        <v>60</v>
      </c>
      <c r="AP4" s="282" t="s">
        <v>61</v>
      </c>
      <c r="AQ4" s="282" t="s">
        <v>62</v>
      </c>
      <c r="AR4" s="283" t="s">
        <v>63</v>
      </c>
      <c r="AS4" s="284" t="s">
        <v>64</v>
      </c>
    </row>
    <row r="5" spans="1:159" s="263" customFormat="1" ht="91.5" customHeight="1">
      <c r="A5" s="46" t="s">
        <v>65</v>
      </c>
      <c r="B5" s="46">
        <v>1</v>
      </c>
      <c r="C5" s="107" t="s">
        <v>1574</v>
      </c>
      <c r="D5" s="107" t="s">
        <v>1575</v>
      </c>
      <c r="E5" s="358">
        <v>45505</v>
      </c>
      <c r="F5" s="358">
        <v>45748</v>
      </c>
      <c r="G5" s="359">
        <f>F5-E5</f>
        <v>243</v>
      </c>
      <c r="H5" s="247" t="s">
        <v>68</v>
      </c>
      <c r="I5" s="247"/>
      <c r="J5" s="248" t="s">
        <v>69</v>
      </c>
      <c r="K5" s="248" t="s">
        <v>104</v>
      </c>
      <c r="L5" s="301" t="s">
        <v>70</v>
      </c>
      <c r="M5" s="46" t="s">
        <v>71</v>
      </c>
      <c r="N5" s="46"/>
      <c r="O5" s="254" t="s">
        <v>72</v>
      </c>
      <c r="P5" s="248" t="s">
        <v>73</v>
      </c>
      <c r="Q5" s="248" t="s">
        <v>74</v>
      </c>
      <c r="R5" s="248" t="s">
        <v>75</v>
      </c>
      <c r="S5" s="248" t="s">
        <v>76</v>
      </c>
      <c r="T5" s="46" t="s">
        <v>77</v>
      </c>
      <c r="U5" s="46" t="s">
        <v>78</v>
      </c>
      <c r="V5" s="248" t="s">
        <v>79</v>
      </c>
      <c r="W5" s="46">
        <v>4</v>
      </c>
      <c r="X5" s="46">
        <v>5</v>
      </c>
      <c r="Y5" s="46">
        <v>5</v>
      </c>
      <c r="Z5" s="46">
        <v>5</v>
      </c>
      <c r="AA5" s="46">
        <v>5</v>
      </c>
      <c r="AB5" s="46">
        <v>3</v>
      </c>
      <c r="AC5" s="46">
        <v>5</v>
      </c>
      <c r="AD5" s="248">
        <f t="shared" ref="AD5:AD36" si="0">(W5*$W$2)+(X5*$X$2)+(Y5*$Y$2)+(Z5*$Z$2)+(AA5*$AA$2)+(AB5*$AB$2)+(AC5*$AC$2)</f>
        <v>480</v>
      </c>
      <c r="AE5" s="46">
        <v>5</v>
      </c>
      <c r="AF5" s="46">
        <v>5</v>
      </c>
      <c r="AG5" s="46">
        <v>2</v>
      </c>
      <c r="AH5" s="46">
        <v>5</v>
      </c>
      <c r="AI5" s="46">
        <v>3</v>
      </c>
      <c r="AJ5" s="46">
        <v>5</v>
      </c>
      <c r="AK5" s="46">
        <v>5</v>
      </c>
      <c r="AL5" s="46">
        <f t="shared" ref="AL5:AL36" si="1">(AE5*$AE$2)+(AF5*$AF$2)+(AG5*$AG$2)+(AH5*$AH$2)+(AI5*$AI$2)+(AJ5*$AJ$2)+(AK5*$AK$2)</f>
        <v>450</v>
      </c>
      <c r="AM5" s="46">
        <f t="shared" ref="AM5:AM36" si="2">AL5+AD5</f>
        <v>930</v>
      </c>
      <c r="AN5" s="328" t="s">
        <v>1576</v>
      </c>
      <c r="AO5" s="328" t="s">
        <v>1577</v>
      </c>
      <c r="AP5" s="325">
        <v>400000</v>
      </c>
      <c r="AQ5" s="254"/>
      <c r="AR5" s="254"/>
      <c r="AS5" s="254" t="s">
        <v>82</v>
      </c>
      <c r="AT5" s="48"/>
      <c r="AU5" s="48"/>
      <c r="AV5" s="48"/>
      <c r="AW5" s="48"/>
      <c r="AX5" s="48"/>
      <c r="AY5" s="48"/>
      <c r="AZ5" s="48"/>
      <c r="BA5" s="48"/>
      <c r="BB5" s="48"/>
      <c r="BC5" s="48"/>
      <c r="BD5" s="48"/>
      <c r="BE5" s="48"/>
      <c r="BF5" s="48"/>
      <c r="BG5" s="48"/>
      <c r="BH5" s="48"/>
      <c r="BI5" s="48"/>
      <c r="BJ5" s="48"/>
      <c r="BK5" s="48"/>
      <c r="BL5" s="48"/>
      <c r="BM5" s="48"/>
      <c r="BN5" s="48"/>
      <c r="BO5" s="48"/>
      <c r="BP5" s="48"/>
      <c r="BQ5" s="48"/>
      <c r="BR5" s="48"/>
      <c r="BS5" s="48"/>
      <c r="BT5" s="48"/>
      <c r="BU5" s="48"/>
      <c r="BV5" s="48"/>
      <c r="BW5" s="48"/>
      <c r="BX5" s="48"/>
      <c r="BY5" s="48"/>
      <c r="BZ5" s="48"/>
      <c r="CA5" s="48"/>
      <c r="CB5" s="48"/>
      <c r="CC5" s="48"/>
      <c r="CD5" s="48"/>
      <c r="CE5" s="48"/>
      <c r="CF5" s="48"/>
      <c r="CG5" s="48"/>
      <c r="CH5" s="48"/>
      <c r="CI5" s="48"/>
      <c r="CJ5" s="48"/>
      <c r="CK5" s="48"/>
      <c r="CL5" s="48"/>
      <c r="CM5" s="48"/>
      <c r="CN5" s="48"/>
      <c r="CO5" s="48"/>
      <c r="CP5" s="48"/>
      <c r="CQ5" s="48"/>
      <c r="CR5" s="48"/>
      <c r="CS5" s="48"/>
      <c r="CT5" s="48"/>
      <c r="CU5" s="48"/>
      <c r="CV5" s="48"/>
      <c r="CW5" s="48"/>
      <c r="CX5" s="48"/>
      <c r="CY5" s="48"/>
      <c r="CZ5" s="48"/>
      <c r="DA5" s="48"/>
      <c r="DB5" s="48"/>
      <c r="DC5" s="48"/>
      <c r="DD5" s="48"/>
      <c r="DE5" s="48"/>
      <c r="DF5" s="48"/>
      <c r="DG5" s="48"/>
      <c r="DH5" s="48"/>
      <c r="DI5" s="48"/>
      <c r="DJ5" s="48"/>
      <c r="DK5" s="48"/>
      <c r="DL5" s="48"/>
      <c r="DM5" s="48"/>
      <c r="DN5" s="48"/>
      <c r="DO5" s="48"/>
      <c r="DP5" s="48"/>
      <c r="DQ5" s="48"/>
      <c r="DR5" s="48"/>
      <c r="DS5" s="48"/>
      <c r="DT5" s="48"/>
      <c r="DU5" s="48"/>
      <c r="DV5" s="48"/>
      <c r="DW5" s="48"/>
      <c r="DX5" s="48"/>
      <c r="DY5" s="48"/>
      <c r="DZ5" s="48"/>
      <c r="EA5" s="48"/>
      <c r="EB5" s="48"/>
      <c r="EC5" s="48"/>
      <c r="ED5" s="48"/>
      <c r="EE5" s="48"/>
      <c r="EF5" s="48"/>
      <c r="EG5" s="48"/>
      <c r="EH5" s="48"/>
      <c r="EI5" s="48"/>
      <c r="EJ5" s="48"/>
      <c r="EK5" s="48"/>
      <c r="EL5" s="48"/>
      <c r="EM5" s="48"/>
      <c r="EN5" s="48"/>
      <c r="EO5" s="48"/>
      <c r="EP5" s="48"/>
      <c r="EQ5" s="48"/>
      <c r="ER5" s="48"/>
      <c r="ES5" s="48"/>
      <c r="ET5" s="48"/>
      <c r="EU5" s="48"/>
      <c r="EV5" s="48"/>
      <c r="EW5" s="48"/>
      <c r="EX5" s="48"/>
      <c r="EY5" s="48"/>
      <c r="EZ5" s="48"/>
      <c r="FA5" s="48"/>
      <c r="FB5" s="48"/>
      <c r="FC5" s="48"/>
    </row>
    <row r="6" spans="1:159" s="413" customFormat="1" ht="78.599999999999994" customHeight="1">
      <c r="A6" s="46"/>
      <c r="B6" s="46">
        <v>2</v>
      </c>
      <c r="C6" s="107" t="s">
        <v>1578</v>
      </c>
      <c r="D6" s="150" t="s">
        <v>1579</v>
      </c>
      <c r="E6" s="358">
        <v>45689</v>
      </c>
      <c r="F6" s="359" t="s">
        <v>70</v>
      </c>
      <c r="G6" s="359">
        <f ca="1">TODAY()-E6</f>
        <v>304</v>
      </c>
      <c r="H6" s="14" t="s">
        <v>85</v>
      </c>
      <c r="I6" s="131" t="s">
        <v>86</v>
      </c>
      <c r="J6" s="14" t="s">
        <v>87</v>
      </c>
      <c r="K6" s="248" t="s">
        <v>88</v>
      </c>
      <c r="L6" s="29" t="s">
        <v>89</v>
      </c>
      <c r="M6" s="14" t="s">
        <v>90</v>
      </c>
      <c r="N6" s="14" t="s">
        <v>70</v>
      </c>
      <c r="O6" s="254" t="s">
        <v>91</v>
      </c>
      <c r="P6" s="248" t="s">
        <v>92</v>
      </c>
      <c r="Q6" s="14" t="s">
        <v>93</v>
      </c>
      <c r="R6" s="14" t="s">
        <v>94</v>
      </c>
      <c r="S6" s="14" t="s">
        <v>95</v>
      </c>
      <c r="T6" s="14" t="s">
        <v>96</v>
      </c>
      <c r="U6" s="14" t="s">
        <v>97</v>
      </c>
      <c r="V6" s="248" t="s">
        <v>98</v>
      </c>
      <c r="W6" s="14">
        <v>5</v>
      </c>
      <c r="X6" s="14">
        <v>5</v>
      </c>
      <c r="Y6" s="14">
        <v>3</v>
      </c>
      <c r="Z6" s="14">
        <v>5</v>
      </c>
      <c r="AA6" s="14">
        <v>3</v>
      </c>
      <c r="AB6" s="14">
        <v>3</v>
      </c>
      <c r="AC6" s="14">
        <v>3</v>
      </c>
      <c r="AD6" s="248">
        <f t="shared" si="0"/>
        <v>405</v>
      </c>
      <c r="AE6" s="131">
        <v>5</v>
      </c>
      <c r="AF6" s="131">
        <v>5</v>
      </c>
      <c r="AG6" s="131">
        <v>4</v>
      </c>
      <c r="AH6" s="131">
        <v>5</v>
      </c>
      <c r="AI6" s="131">
        <v>5</v>
      </c>
      <c r="AJ6" s="131">
        <v>5</v>
      </c>
      <c r="AK6" s="131">
        <v>5</v>
      </c>
      <c r="AL6" s="46">
        <f t="shared" si="1"/>
        <v>510</v>
      </c>
      <c r="AM6" s="373">
        <f t="shared" si="2"/>
        <v>915</v>
      </c>
      <c r="AN6" s="150" t="s">
        <v>99</v>
      </c>
      <c r="AO6" s="339" t="s">
        <v>1580</v>
      </c>
      <c r="AP6" s="139"/>
      <c r="AQ6" s="131"/>
      <c r="AR6" s="131"/>
      <c r="AS6" s="131"/>
      <c r="AT6" s="54"/>
      <c r="AU6" s="54"/>
      <c r="AV6" s="54"/>
      <c r="AW6" s="54"/>
      <c r="AX6" s="54"/>
      <c r="AY6" s="54"/>
      <c r="AZ6" s="54"/>
      <c r="BA6" s="54"/>
      <c r="BB6" s="54"/>
      <c r="BC6" s="54"/>
      <c r="BD6" s="54"/>
      <c r="BE6" s="54"/>
      <c r="BF6" s="54"/>
      <c r="BG6" s="54"/>
      <c r="BH6" s="54"/>
      <c r="BI6" s="54"/>
      <c r="BJ6" s="54"/>
      <c r="BK6" s="54"/>
      <c r="BL6" s="54"/>
      <c r="BM6" s="54"/>
      <c r="BN6" s="54"/>
      <c r="BO6" s="54"/>
      <c r="BP6" s="54"/>
      <c r="BQ6" s="54"/>
      <c r="BR6" s="54"/>
      <c r="BS6" s="54"/>
      <c r="BT6" s="54"/>
      <c r="BU6" s="54"/>
      <c r="BV6" s="54"/>
      <c r="BW6" s="54"/>
      <c r="BX6" s="54"/>
      <c r="BY6" s="54"/>
      <c r="BZ6" s="54"/>
      <c r="CA6" s="54"/>
      <c r="CB6" s="54"/>
      <c r="CC6" s="54"/>
      <c r="CD6" s="54"/>
      <c r="CE6" s="54"/>
      <c r="CF6" s="54"/>
      <c r="CG6" s="54"/>
      <c r="CH6" s="54"/>
      <c r="CI6" s="54"/>
      <c r="CJ6" s="54"/>
      <c r="CK6" s="54"/>
      <c r="CL6" s="54"/>
      <c r="CM6" s="54"/>
      <c r="CN6" s="54"/>
      <c r="CO6" s="54"/>
      <c r="CP6" s="54"/>
      <c r="CQ6" s="54"/>
      <c r="CR6" s="54"/>
      <c r="CS6" s="54"/>
      <c r="CT6" s="54"/>
      <c r="CU6" s="54"/>
      <c r="CV6" s="54"/>
      <c r="CW6" s="54"/>
      <c r="CX6" s="54"/>
      <c r="CY6" s="54"/>
      <c r="CZ6" s="54"/>
      <c r="DA6" s="54"/>
      <c r="DB6" s="54"/>
      <c r="DC6" s="54"/>
      <c r="DD6" s="54"/>
      <c r="DE6" s="54"/>
      <c r="DF6" s="54"/>
      <c r="DG6" s="54"/>
      <c r="DH6" s="54"/>
      <c r="DI6" s="54"/>
      <c r="DJ6" s="54"/>
      <c r="DK6" s="54"/>
      <c r="DL6" s="54"/>
      <c r="DM6" s="54"/>
      <c r="DN6" s="54"/>
      <c r="DO6" s="54"/>
      <c r="DP6" s="54"/>
      <c r="DQ6" s="54"/>
      <c r="DR6" s="54"/>
      <c r="DS6" s="54"/>
      <c r="DT6" s="54"/>
      <c r="DU6" s="54"/>
      <c r="DV6" s="54"/>
      <c r="DW6" s="54"/>
      <c r="DX6" s="54"/>
      <c r="DY6" s="54"/>
      <c r="DZ6" s="54"/>
      <c r="EA6" s="54"/>
      <c r="EB6" s="54"/>
      <c r="EC6" s="54"/>
      <c r="ED6" s="54"/>
      <c r="EE6" s="54"/>
      <c r="EF6" s="54"/>
      <c r="EG6" s="54"/>
      <c r="EH6" s="54"/>
      <c r="EI6" s="54"/>
      <c r="EJ6" s="54"/>
      <c r="EK6" s="54"/>
      <c r="EL6" s="54"/>
      <c r="EM6" s="54"/>
      <c r="EN6" s="54"/>
      <c r="EO6" s="54"/>
      <c r="EP6" s="54"/>
      <c r="EQ6" s="54"/>
      <c r="ER6" s="54"/>
      <c r="ES6" s="54"/>
      <c r="ET6" s="54"/>
      <c r="EU6" s="54"/>
      <c r="EV6" s="54"/>
      <c r="EW6" s="54"/>
      <c r="EX6" s="54"/>
      <c r="EY6" s="54"/>
      <c r="EZ6" s="54"/>
      <c r="FA6" s="54"/>
      <c r="FB6" s="54"/>
      <c r="FC6" s="412"/>
    </row>
    <row r="7" spans="1:159" ht="78.599999999999994" customHeight="1">
      <c r="A7" s="46"/>
      <c r="B7" s="46">
        <v>3</v>
      </c>
      <c r="C7" s="107" t="s">
        <v>704</v>
      </c>
      <c r="D7" s="107" t="s">
        <v>1581</v>
      </c>
      <c r="E7" s="360">
        <v>45658</v>
      </c>
      <c r="F7" s="360">
        <v>45717</v>
      </c>
      <c r="G7" s="359">
        <f>F7-E7</f>
        <v>59</v>
      </c>
      <c r="H7" s="247" t="s">
        <v>103</v>
      </c>
      <c r="I7" s="249" t="s">
        <v>96</v>
      </c>
      <c r="J7" s="248" t="s">
        <v>69</v>
      </c>
      <c r="K7" s="248" t="s">
        <v>104</v>
      </c>
      <c r="L7" s="312">
        <v>45597</v>
      </c>
      <c r="M7" s="46" t="s">
        <v>71</v>
      </c>
      <c r="N7" s="248" t="s">
        <v>78</v>
      </c>
      <c r="O7" s="254" t="s">
        <v>105</v>
      </c>
      <c r="P7" s="248" t="s">
        <v>97</v>
      </c>
      <c r="Q7" s="248" t="s">
        <v>70</v>
      </c>
      <c r="R7" s="248" t="s">
        <v>106</v>
      </c>
      <c r="S7" s="248" t="s">
        <v>107</v>
      </c>
      <c r="T7" s="46" t="s">
        <v>77</v>
      </c>
      <c r="U7" s="46" t="s">
        <v>97</v>
      </c>
      <c r="V7" s="248" t="s">
        <v>108</v>
      </c>
      <c r="W7" s="248">
        <v>3</v>
      </c>
      <c r="X7" s="248">
        <v>5</v>
      </c>
      <c r="Y7" s="248">
        <v>2</v>
      </c>
      <c r="Z7" s="248">
        <v>5</v>
      </c>
      <c r="AA7" s="248">
        <v>3</v>
      </c>
      <c r="AB7" s="248">
        <v>3</v>
      </c>
      <c r="AC7" s="248">
        <v>5</v>
      </c>
      <c r="AD7" s="248">
        <f t="shared" si="0"/>
        <v>390</v>
      </c>
      <c r="AE7" s="248">
        <v>5</v>
      </c>
      <c r="AF7" s="248">
        <v>5</v>
      </c>
      <c r="AG7" s="248">
        <v>3</v>
      </c>
      <c r="AH7" s="248">
        <v>5</v>
      </c>
      <c r="AI7" s="248">
        <v>5</v>
      </c>
      <c r="AJ7" s="248">
        <v>5</v>
      </c>
      <c r="AK7" s="248">
        <v>5</v>
      </c>
      <c r="AL7" s="46">
        <f t="shared" si="1"/>
        <v>495</v>
      </c>
      <c r="AM7" s="46">
        <f t="shared" si="2"/>
        <v>885</v>
      </c>
      <c r="AN7" s="108" t="s">
        <v>109</v>
      </c>
      <c r="AO7" s="342" t="s">
        <v>110</v>
      </c>
      <c r="AP7" s="314"/>
      <c r="AQ7" s="261"/>
      <c r="AR7" s="261" t="s">
        <v>111</v>
      </c>
      <c r="AS7" s="254" t="s">
        <v>82</v>
      </c>
      <c r="AT7" s="54"/>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c r="BU7" s="54"/>
      <c r="BV7" s="54"/>
      <c r="BW7" s="54"/>
      <c r="BX7" s="54"/>
      <c r="BY7" s="54"/>
      <c r="BZ7" s="54"/>
      <c r="CA7" s="54"/>
      <c r="CB7" s="54"/>
      <c r="CC7" s="54"/>
      <c r="CD7" s="54"/>
      <c r="CE7" s="54"/>
      <c r="CF7" s="54"/>
      <c r="CG7" s="54"/>
      <c r="CH7" s="54"/>
      <c r="CI7" s="54"/>
      <c r="CJ7" s="54"/>
      <c r="CK7" s="54"/>
      <c r="CL7" s="54"/>
      <c r="CM7" s="54"/>
      <c r="CN7" s="54"/>
      <c r="CO7" s="54"/>
      <c r="CP7" s="54"/>
      <c r="CQ7" s="54"/>
      <c r="CR7" s="54"/>
      <c r="CS7" s="54"/>
      <c r="CT7" s="54"/>
      <c r="CU7" s="54"/>
      <c r="CV7" s="54"/>
      <c r="CW7" s="54"/>
      <c r="CX7" s="54"/>
      <c r="CY7" s="54"/>
      <c r="CZ7" s="54"/>
      <c r="DA7" s="54"/>
      <c r="DB7" s="54"/>
      <c r="DC7" s="54"/>
      <c r="DD7" s="54"/>
      <c r="DE7" s="54"/>
      <c r="DF7" s="54"/>
      <c r="DG7" s="54"/>
      <c r="DH7" s="54"/>
      <c r="DI7" s="54"/>
      <c r="DJ7" s="54"/>
      <c r="DK7" s="54"/>
      <c r="DL7" s="54"/>
      <c r="DM7" s="54"/>
      <c r="DN7" s="54"/>
      <c r="DO7" s="54"/>
      <c r="DP7" s="54"/>
      <c r="DQ7" s="54"/>
      <c r="DR7" s="54"/>
      <c r="DS7" s="54"/>
      <c r="DT7" s="54"/>
      <c r="DU7" s="54"/>
      <c r="DV7" s="54"/>
      <c r="DW7" s="54"/>
      <c r="DX7" s="54"/>
      <c r="DY7" s="54"/>
      <c r="DZ7" s="54"/>
      <c r="EA7" s="54"/>
      <c r="EB7" s="54"/>
      <c r="EC7" s="54"/>
      <c r="ED7" s="54"/>
      <c r="EE7" s="54"/>
      <c r="EF7" s="54"/>
      <c r="EG7" s="54"/>
      <c r="EH7" s="54"/>
      <c r="EI7" s="54"/>
      <c r="EJ7" s="54"/>
      <c r="EK7" s="54"/>
      <c r="EL7" s="54"/>
      <c r="EM7" s="54"/>
      <c r="EN7" s="54"/>
      <c r="EO7" s="54"/>
      <c r="EP7" s="54"/>
      <c r="EQ7" s="54"/>
      <c r="ER7" s="54"/>
      <c r="ES7" s="54"/>
      <c r="ET7" s="54"/>
      <c r="EU7" s="54"/>
      <c r="EV7" s="54"/>
      <c r="EW7" s="54"/>
      <c r="EX7" s="54"/>
      <c r="EY7" s="54"/>
      <c r="EZ7" s="54"/>
      <c r="FA7" s="54"/>
      <c r="FB7" s="54"/>
      <c r="FC7" s="54"/>
    </row>
    <row r="8" spans="1:159" ht="78.599999999999994" customHeight="1">
      <c r="A8" s="46" t="s">
        <v>112</v>
      </c>
      <c r="B8" s="46">
        <v>4</v>
      </c>
      <c r="C8" s="107" t="s">
        <v>616</v>
      </c>
      <c r="D8" s="107" t="s">
        <v>617</v>
      </c>
      <c r="E8" s="360">
        <v>45566</v>
      </c>
      <c r="F8" s="360">
        <v>45658</v>
      </c>
      <c r="G8" s="359">
        <f>F8-E8</f>
        <v>92</v>
      </c>
      <c r="H8" s="247" t="s">
        <v>68</v>
      </c>
      <c r="I8" s="247"/>
      <c r="J8" s="248" t="s">
        <v>114</v>
      </c>
      <c r="K8" s="46" t="s">
        <v>115</v>
      </c>
      <c r="L8" s="301" t="s">
        <v>70</v>
      </c>
      <c r="M8" s="46" t="s">
        <v>116</v>
      </c>
      <c r="N8" s="46"/>
      <c r="O8" s="254" t="s">
        <v>117</v>
      </c>
      <c r="P8" s="248" t="s">
        <v>118</v>
      </c>
      <c r="Q8" s="248" t="s">
        <v>119</v>
      </c>
      <c r="R8" s="46" t="s">
        <v>120</v>
      </c>
      <c r="S8" s="248" t="s">
        <v>121</v>
      </c>
      <c r="T8" s="46" t="s">
        <v>77</v>
      </c>
      <c r="U8" s="46" t="s">
        <v>78</v>
      </c>
      <c r="V8" s="254" t="s">
        <v>108</v>
      </c>
      <c r="W8" s="46">
        <v>3</v>
      </c>
      <c r="X8" s="46">
        <v>5</v>
      </c>
      <c r="Y8" s="46">
        <v>1</v>
      </c>
      <c r="Z8" s="46">
        <v>5</v>
      </c>
      <c r="AA8" s="46">
        <v>5</v>
      </c>
      <c r="AB8" s="46">
        <v>3</v>
      </c>
      <c r="AC8" s="46">
        <v>3</v>
      </c>
      <c r="AD8" s="248">
        <f t="shared" si="0"/>
        <v>375</v>
      </c>
      <c r="AE8" s="46">
        <v>5</v>
      </c>
      <c r="AF8" s="46">
        <v>5</v>
      </c>
      <c r="AG8" s="46">
        <v>3</v>
      </c>
      <c r="AH8" s="46">
        <v>5</v>
      </c>
      <c r="AI8" s="46">
        <v>5</v>
      </c>
      <c r="AJ8" s="46">
        <v>5</v>
      </c>
      <c r="AK8" s="46">
        <v>5</v>
      </c>
      <c r="AL8" s="46">
        <f t="shared" si="1"/>
        <v>495</v>
      </c>
      <c r="AM8" s="46">
        <f t="shared" si="2"/>
        <v>870</v>
      </c>
      <c r="AN8" s="122" t="s">
        <v>122</v>
      </c>
      <c r="AO8" s="392" t="s">
        <v>123</v>
      </c>
      <c r="AP8" s="419" t="s">
        <v>124</v>
      </c>
      <c r="AQ8" s="261"/>
      <c r="AR8" s="261"/>
      <c r="AS8" s="46" t="s">
        <v>115</v>
      </c>
    </row>
    <row r="9" spans="1:159" s="286" customFormat="1" ht="78.599999999999994" customHeight="1">
      <c r="A9" s="46"/>
      <c r="B9" s="288">
        <v>5</v>
      </c>
      <c r="C9" s="107" t="s">
        <v>125</v>
      </c>
      <c r="D9" s="107" t="s">
        <v>1582</v>
      </c>
      <c r="E9" s="360">
        <v>45566</v>
      </c>
      <c r="F9" s="360" t="s">
        <v>70</v>
      </c>
      <c r="G9" s="359">
        <f ca="1">TODAY()-E9</f>
        <v>427</v>
      </c>
      <c r="H9" s="247" t="s">
        <v>68</v>
      </c>
      <c r="I9" s="247"/>
      <c r="J9" s="248" t="s">
        <v>69</v>
      </c>
      <c r="K9" s="248" t="s">
        <v>104</v>
      </c>
      <c r="L9" s="312">
        <v>45597</v>
      </c>
      <c r="M9" s="46" t="s">
        <v>71</v>
      </c>
      <c r="N9" s="248"/>
      <c r="O9" s="254" t="s">
        <v>127</v>
      </c>
      <c r="P9" s="248" t="s">
        <v>97</v>
      </c>
      <c r="Q9" s="248" t="s">
        <v>70</v>
      </c>
      <c r="R9" s="248" t="s">
        <v>106</v>
      </c>
      <c r="S9" s="248" t="s">
        <v>121</v>
      </c>
      <c r="T9" s="46" t="s">
        <v>77</v>
      </c>
      <c r="U9" s="46" t="s">
        <v>97</v>
      </c>
      <c r="V9" s="248" t="s">
        <v>98</v>
      </c>
      <c r="W9" s="248">
        <v>5</v>
      </c>
      <c r="X9" s="248">
        <v>5</v>
      </c>
      <c r="Y9" s="248">
        <v>1</v>
      </c>
      <c r="Z9" s="248">
        <v>5</v>
      </c>
      <c r="AA9" s="248">
        <v>5</v>
      </c>
      <c r="AB9" s="248">
        <v>1</v>
      </c>
      <c r="AC9" s="248">
        <v>5</v>
      </c>
      <c r="AD9" s="248">
        <f t="shared" si="0"/>
        <v>405</v>
      </c>
      <c r="AE9" s="248">
        <v>4</v>
      </c>
      <c r="AF9" s="248">
        <v>5</v>
      </c>
      <c r="AG9" s="248">
        <v>3</v>
      </c>
      <c r="AH9" s="248">
        <v>5</v>
      </c>
      <c r="AI9" s="248">
        <v>3</v>
      </c>
      <c r="AJ9" s="248">
        <v>5</v>
      </c>
      <c r="AK9" s="248">
        <v>5</v>
      </c>
      <c r="AL9" s="46">
        <f t="shared" si="1"/>
        <v>450</v>
      </c>
      <c r="AM9" s="46">
        <f t="shared" si="2"/>
        <v>855</v>
      </c>
      <c r="AN9" s="132" t="s">
        <v>128</v>
      </c>
      <c r="AO9" s="385" t="s">
        <v>129</v>
      </c>
      <c r="AP9" s="314"/>
      <c r="AQ9" s="261"/>
      <c r="AR9" s="261"/>
      <c r="AS9" s="254" t="s">
        <v>130</v>
      </c>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c r="BY9" s="54"/>
      <c r="BZ9" s="54"/>
      <c r="CA9" s="54"/>
      <c r="CB9" s="54"/>
      <c r="CC9" s="54"/>
      <c r="CD9" s="54"/>
      <c r="CE9" s="54"/>
      <c r="CF9" s="54"/>
      <c r="CG9" s="54"/>
      <c r="CH9" s="54"/>
      <c r="CI9" s="54"/>
      <c r="CJ9" s="54"/>
      <c r="CK9" s="54"/>
      <c r="CL9" s="54"/>
      <c r="CM9" s="54"/>
      <c r="CN9" s="54"/>
      <c r="CO9" s="54"/>
      <c r="CP9" s="54"/>
      <c r="CQ9" s="54"/>
      <c r="CR9" s="54"/>
      <c r="CS9" s="54"/>
      <c r="CT9" s="54"/>
      <c r="CU9" s="54"/>
      <c r="CV9" s="54"/>
      <c r="CW9" s="54"/>
      <c r="CX9" s="54"/>
      <c r="CY9" s="54"/>
      <c r="CZ9" s="54"/>
      <c r="DA9" s="54"/>
      <c r="DB9" s="54"/>
      <c r="DC9" s="54"/>
      <c r="DD9" s="54"/>
      <c r="DE9" s="54"/>
      <c r="DF9" s="54"/>
      <c r="DG9" s="54"/>
      <c r="DH9" s="54"/>
      <c r="DI9" s="54"/>
      <c r="DJ9" s="54"/>
      <c r="DK9" s="54"/>
      <c r="DL9" s="54"/>
      <c r="DM9" s="54"/>
      <c r="DN9" s="54"/>
      <c r="DO9" s="54"/>
      <c r="DP9" s="54"/>
      <c r="DQ9" s="54"/>
      <c r="DR9" s="54"/>
      <c r="DS9" s="54"/>
      <c r="DT9" s="54"/>
      <c r="DU9" s="54"/>
      <c r="DV9" s="54"/>
      <c r="DW9" s="54"/>
      <c r="DX9" s="54"/>
      <c r="DY9" s="54"/>
      <c r="DZ9" s="54"/>
      <c r="EA9" s="54"/>
      <c r="EB9" s="54"/>
      <c r="EC9" s="54"/>
      <c r="ED9" s="54"/>
      <c r="EE9" s="54"/>
      <c r="EF9" s="54"/>
      <c r="EG9" s="54"/>
      <c r="EH9" s="54"/>
      <c r="EI9" s="54"/>
      <c r="EJ9" s="54"/>
      <c r="EK9" s="54"/>
      <c r="EL9" s="54"/>
      <c r="EM9" s="54"/>
      <c r="EN9" s="54"/>
      <c r="EO9" s="54"/>
      <c r="EP9" s="54"/>
      <c r="EQ9" s="54"/>
      <c r="ER9" s="54"/>
      <c r="ES9" s="54"/>
      <c r="ET9" s="54"/>
      <c r="EU9" s="54"/>
      <c r="EV9" s="54"/>
      <c r="EW9" s="54"/>
      <c r="EX9" s="54"/>
      <c r="EY9" s="54"/>
      <c r="EZ9" s="54"/>
      <c r="FA9" s="54"/>
      <c r="FB9" s="54"/>
      <c r="FC9" s="349"/>
    </row>
    <row r="10" spans="1:159" s="47" customFormat="1" ht="93" customHeight="1">
      <c r="A10" s="46"/>
      <c r="B10" s="288">
        <v>6</v>
      </c>
      <c r="C10" s="114" t="s">
        <v>1583</v>
      </c>
      <c r="D10" s="114" t="s">
        <v>1584</v>
      </c>
      <c r="E10" s="360">
        <v>45536</v>
      </c>
      <c r="F10" s="360">
        <v>45689</v>
      </c>
      <c r="G10" s="359">
        <f>F10-E10</f>
        <v>153</v>
      </c>
      <c r="H10" s="249" t="s">
        <v>68</v>
      </c>
      <c r="I10" s="249"/>
      <c r="J10" s="248" t="s">
        <v>69</v>
      </c>
      <c r="K10" s="248" t="s">
        <v>104</v>
      </c>
      <c r="L10" s="331">
        <v>45536</v>
      </c>
      <c r="M10" s="254" t="s">
        <v>133</v>
      </c>
      <c r="N10" s="254" t="s">
        <v>134</v>
      </c>
      <c r="O10" s="254" t="s">
        <v>135</v>
      </c>
      <c r="P10" s="248" t="s">
        <v>135</v>
      </c>
      <c r="Q10" s="254" t="s">
        <v>136</v>
      </c>
      <c r="R10" s="254" t="s">
        <v>106</v>
      </c>
      <c r="S10" s="254" t="s">
        <v>137</v>
      </c>
      <c r="T10" s="254" t="s">
        <v>77</v>
      </c>
      <c r="U10" s="254" t="s">
        <v>138</v>
      </c>
      <c r="V10" s="254" t="s">
        <v>108</v>
      </c>
      <c r="W10" s="254">
        <v>5</v>
      </c>
      <c r="X10" s="254">
        <v>5</v>
      </c>
      <c r="Y10" s="254">
        <v>2</v>
      </c>
      <c r="Z10" s="254">
        <v>5</v>
      </c>
      <c r="AA10" s="254">
        <v>3</v>
      </c>
      <c r="AB10" s="254">
        <v>3</v>
      </c>
      <c r="AC10" s="254">
        <v>3</v>
      </c>
      <c r="AD10" s="248">
        <f t="shared" si="0"/>
        <v>390</v>
      </c>
      <c r="AE10" s="254">
        <v>5</v>
      </c>
      <c r="AF10" s="254">
        <v>5</v>
      </c>
      <c r="AG10" s="254">
        <v>3</v>
      </c>
      <c r="AH10" s="254">
        <v>5</v>
      </c>
      <c r="AI10" s="254">
        <v>5</v>
      </c>
      <c r="AJ10" s="254">
        <v>3</v>
      </c>
      <c r="AK10" s="254">
        <v>5</v>
      </c>
      <c r="AL10" s="46">
        <f t="shared" si="1"/>
        <v>465</v>
      </c>
      <c r="AM10" s="254">
        <f t="shared" si="2"/>
        <v>855</v>
      </c>
      <c r="AN10" s="122" t="s">
        <v>139</v>
      </c>
      <c r="AO10" s="340" t="s">
        <v>1585</v>
      </c>
      <c r="AP10" s="318"/>
      <c r="AQ10" s="254"/>
      <c r="AR10" s="254" t="s">
        <v>735</v>
      </c>
      <c r="AS10" s="254" t="s">
        <v>82</v>
      </c>
      <c r="AT10" s="54"/>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c r="BS10" s="54"/>
      <c r="BT10" s="54"/>
      <c r="BU10" s="54"/>
      <c r="BV10" s="54"/>
      <c r="BW10" s="54"/>
      <c r="BX10" s="54"/>
      <c r="BY10" s="54"/>
      <c r="BZ10" s="54"/>
      <c r="CA10" s="54"/>
      <c r="CB10" s="54"/>
      <c r="CC10" s="54"/>
      <c r="CD10" s="54"/>
      <c r="CE10" s="54"/>
      <c r="CF10" s="54"/>
      <c r="CG10" s="54"/>
      <c r="CH10" s="54"/>
      <c r="CI10" s="54"/>
      <c r="CJ10" s="54"/>
      <c r="CK10" s="54"/>
      <c r="CL10" s="54"/>
      <c r="CM10" s="54"/>
      <c r="CN10" s="54"/>
      <c r="CO10" s="54"/>
      <c r="CP10" s="54"/>
      <c r="CQ10" s="54"/>
      <c r="CR10" s="54"/>
      <c r="CS10" s="54"/>
      <c r="CT10" s="54"/>
      <c r="CU10" s="54"/>
      <c r="CV10" s="54"/>
      <c r="CW10" s="54"/>
      <c r="CX10" s="54"/>
      <c r="CY10" s="54"/>
      <c r="CZ10" s="54"/>
      <c r="DA10" s="54"/>
      <c r="DB10" s="54"/>
      <c r="DC10" s="54"/>
      <c r="DD10" s="54"/>
      <c r="DE10" s="54"/>
      <c r="DF10" s="54"/>
      <c r="DG10" s="54"/>
      <c r="DH10" s="54"/>
      <c r="DI10" s="54"/>
      <c r="DJ10" s="54"/>
      <c r="DK10" s="54"/>
      <c r="DL10" s="54"/>
      <c r="DM10" s="54"/>
      <c r="DN10" s="54"/>
      <c r="DO10" s="54"/>
      <c r="DP10" s="54"/>
      <c r="DQ10" s="54"/>
      <c r="DR10" s="54"/>
      <c r="DS10" s="54"/>
      <c r="DT10" s="54"/>
      <c r="DU10" s="54"/>
      <c r="DV10" s="54"/>
      <c r="DW10" s="54"/>
      <c r="DX10" s="54"/>
      <c r="DY10" s="54"/>
      <c r="DZ10" s="54"/>
      <c r="EA10" s="54"/>
      <c r="EB10" s="54"/>
      <c r="EC10" s="54"/>
      <c r="ED10" s="54"/>
      <c r="EE10" s="54"/>
      <c r="EF10" s="54"/>
      <c r="EG10" s="54"/>
      <c r="EH10" s="54"/>
      <c r="EI10" s="54"/>
      <c r="EJ10" s="54"/>
      <c r="EK10" s="54"/>
      <c r="EL10" s="54"/>
      <c r="EM10" s="54"/>
      <c r="EN10" s="54"/>
      <c r="EO10" s="54"/>
      <c r="EP10" s="54"/>
      <c r="EQ10" s="54"/>
      <c r="ER10" s="54"/>
      <c r="ES10" s="54"/>
      <c r="ET10" s="54"/>
      <c r="EU10" s="54"/>
      <c r="EV10" s="54"/>
      <c r="EW10" s="54"/>
      <c r="EX10" s="54"/>
      <c r="EY10" s="54"/>
      <c r="EZ10" s="54"/>
      <c r="FA10" s="54"/>
      <c r="FB10" s="54"/>
      <c r="FC10" s="322"/>
    </row>
    <row r="11" spans="1:159" s="47" customFormat="1" ht="78.599999999999994" customHeight="1">
      <c r="A11" s="46" t="s">
        <v>143</v>
      </c>
      <c r="B11" s="46">
        <v>7</v>
      </c>
      <c r="C11" s="107" t="s">
        <v>660</v>
      </c>
      <c r="D11" s="107" t="s">
        <v>145</v>
      </c>
      <c r="E11" s="360">
        <v>45292</v>
      </c>
      <c r="F11" s="360">
        <v>45717</v>
      </c>
      <c r="G11" s="359">
        <f>F11-E11</f>
        <v>425</v>
      </c>
      <c r="H11" s="247" t="s">
        <v>103</v>
      </c>
      <c r="I11" s="247"/>
      <c r="J11" s="248" t="s">
        <v>69</v>
      </c>
      <c r="K11" s="248" t="s">
        <v>104</v>
      </c>
      <c r="L11" s="301" t="s">
        <v>70</v>
      </c>
      <c r="M11" s="254" t="s">
        <v>146</v>
      </c>
      <c r="N11" s="248"/>
      <c r="O11" s="254" t="s">
        <v>135</v>
      </c>
      <c r="P11" s="248" t="s">
        <v>147</v>
      </c>
      <c r="Q11" s="248" t="s">
        <v>148</v>
      </c>
      <c r="R11" s="248" t="s">
        <v>106</v>
      </c>
      <c r="S11" s="248" t="s">
        <v>149</v>
      </c>
      <c r="T11" s="254" t="s">
        <v>77</v>
      </c>
      <c r="U11" s="254" t="s">
        <v>150</v>
      </c>
      <c r="V11" s="248" t="s">
        <v>108</v>
      </c>
      <c r="W11" s="248">
        <v>5</v>
      </c>
      <c r="X11" s="248">
        <v>5</v>
      </c>
      <c r="Y11" s="248">
        <v>5</v>
      </c>
      <c r="Z11" s="248">
        <v>5</v>
      </c>
      <c r="AA11" s="248">
        <v>3</v>
      </c>
      <c r="AB11" s="248">
        <v>3</v>
      </c>
      <c r="AC11" s="248">
        <v>5</v>
      </c>
      <c r="AD11" s="248">
        <f t="shared" si="0"/>
        <v>465</v>
      </c>
      <c r="AE11" s="248">
        <v>5</v>
      </c>
      <c r="AF11" s="248">
        <v>5</v>
      </c>
      <c r="AG11" s="248">
        <v>2</v>
      </c>
      <c r="AH11" s="248">
        <v>3</v>
      </c>
      <c r="AI11" s="248">
        <v>3</v>
      </c>
      <c r="AJ11" s="248">
        <v>5</v>
      </c>
      <c r="AK11" s="248">
        <v>3</v>
      </c>
      <c r="AL11" s="46">
        <f t="shared" si="1"/>
        <v>390</v>
      </c>
      <c r="AM11" s="254">
        <f t="shared" si="2"/>
        <v>855</v>
      </c>
      <c r="AN11" s="328" t="s">
        <v>151</v>
      </c>
      <c r="AO11" s="339" t="s">
        <v>152</v>
      </c>
      <c r="AP11" s="325">
        <v>200000</v>
      </c>
      <c r="AQ11" s="261"/>
      <c r="AR11" s="314"/>
      <c r="AS11" s="254" t="s">
        <v>153</v>
      </c>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c r="DI11" s="48"/>
      <c r="DJ11" s="48"/>
      <c r="DK11" s="48"/>
      <c r="DL11" s="48"/>
      <c r="DM11" s="48"/>
      <c r="DN11" s="48"/>
      <c r="DO11" s="48"/>
      <c r="DP11" s="48"/>
      <c r="DQ11" s="48"/>
      <c r="DR11" s="48"/>
      <c r="DS11" s="48"/>
      <c r="DT11" s="48"/>
      <c r="DU11" s="48"/>
      <c r="DV11" s="48"/>
      <c r="DW11" s="48"/>
      <c r="DX11" s="48"/>
      <c r="DY11" s="48"/>
      <c r="DZ11" s="48"/>
      <c r="EA11" s="48"/>
      <c r="EB11" s="48"/>
      <c r="EC11" s="48"/>
      <c r="ED11" s="48"/>
      <c r="EE11" s="48"/>
      <c r="EF11" s="48"/>
      <c r="EG11" s="48"/>
      <c r="EH11" s="48"/>
      <c r="EI11" s="48"/>
      <c r="EJ11" s="48"/>
      <c r="EK11" s="48"/>
      <c r="EL11" s="48"/>
      <c r="EM11" s="48"/>
      <c r="EN11" s="48"/>
      <c r="EO11" s="48"/>
      <c r="EP11" s="48"/>
      <c r="EQ11" s="48"/>
      <c r="ER11" s="48"/>
      <c r="ES11" s="48"/>
      <c r="ET11" s="48"/>
      <c r="EU11" s="48"/>
      <c r="EV11" s="48"/>
      <c r="EW11" s="48"/>
      <c r="EX11" s="48"/>
      <c r="EY11" s="48"/>
      <c r="EZ11" s="48"/>
      <c r="FA11" s="48"/>
      <c r="FB11" s="48"/>
      <c r="FC11" s="289"/>
    </row>
    <row r="12" spans="1:159" s="345" customFormat="1" ht="78.599999999999994" customHeight="1">
      <c r="A12" s="46"/>
      <c r="B12" s="46">
        <v>8</v>
      </c>
      <c r="C12" s="114" t="s">
        <v>668</v>
      </c>
      <c r="D12" s="114" t="s">
        <v>1586</v>
      </c>
      <c r="E12" s="360">
        <v>45231</v>
      </c>
      <c r="F12" s="360">
        <v>45689</v>
      </c>
      <c r="G12" s="359">
        <f>F12-E12</f>
        <v>458</v>
      </c>
      <c r="H12" s="247" t="s">
        <v>68</v>
      </c>
      <c r="I12" s="247"/>
      <c r="J12" s="248" t="s">
        <v>114</v>
      </c>
      <c r="K12" s="248" t="s">
        <v>104</v>
      </c>
      <c r="L12" s="302">
        <v>45292</v>
      </c>
      <c r="M12" s="248" t="s">
        <v>116</v>
      </c>
      <c r="N12" s="254" t="s">
        <v>150</v>
      </c>
      <c r="O12" s="254" t="s">
        <v>135</v>
      </c>
      <c r="P12" s="248" t="s">
        <v>150</v>
      </c>
      <c r="Q12" s="248" t="s">
        <v>156</v>
      </c>
      <c r="R12" s="248" t="s">
        <v>106</v>
      </c>
      <c r="S12" s="248" t="s">
        <v>107</v>
      </c>
      <c r="T12" s="254" t="s">
        <v>77</v>
      </c>
      <c r="U12" s="254" t="s">
        <v>150</v>
      </c>
      <c r="V12" s="248" t="s">
        <v>108</v>
      </c>
      <c r="W12" s="248">
        <v>4</v>
      </c>
      <c r="X12" s="248">
        <v>5</v>
      </c>
      <c r="Y12" s="248">
        <v>5</v>
      </c>
      <c r="Z12" s="248">
        <v>5</v>
      </c>
      <c r="AA12" s="248">
        <v>1</v>
      </c>
      <c r="AB12" s="248">
        <v>5</v>
      </c>
      <c r="AC12" s="248">
        <v>5</v>
      </c>
      <c r="AD12" s="248">
        <f t="shared" si="0"/>
        <v>450</v>
      </c>
      <c r="AE12" s="248">
        <v>5</v>
      </c>
      <c r="AF12" s="248">
        <v>5</v>
      </c>
      <c r="AG12" s="248">
        <v>2</v>
      </c>
      <c r="AH12" s="248">
        <v>5</v>
      </c>
      <c r="AI12" s="248">
        <v>3</v>
      </c>
      <c r="AJ12" s="248">
        <v>3</v>
      </c>
      <c r="AK12" s="248">
        <v>3</v>
      </c>
      <c r="AL12" s="46">
        <f t="shared" si="1"/>
        <v>390</v>
      </c>
      <c r="AM12" s="254">
        <f t="shared" si="2"/>
        <v>840</v>
      </c>
      <c r="AN12" s="328" t="s">
        <v>157</v>
      </c>
      <c r="AO12" s="339" t="s">
        <v>158</v>
      </c>
      <c r="AP12" s="314"/>
      <c r="AQ12" s="261"/>
      <c r="AR12" s="261" t="s">
        <v>159</v>
      </c>
      <c r="AS12" s="248" t="s">
        <v>82</v>
      </c>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289"/>
    </row>
    <row r="13" spans="1:159" s="345" customFormat="1" ht="78.599999999999994" customHeight="1">
      <c r="A13" s="46"/>
      <c r="B13" s="46">
        <v>10</v>
      </c>
      <c r="C13" s="297" t="s">
        <v>167</v>
      </c>
      <c r="D13" s="297" t="s">
        <v>682</v>
      </c>
      <c r="E13" s="360">
        <v>45658</v>
      </c>
      <c r="F13" s="256" t="s">
        <v>70</v>
      </c>
      <c r="G13" s="359">
        <f ca="1">TODAY()-E13</f>
        <v>335</v>
      </c>
      <c r="H13" s="249" t="s">
        <v>169</v>
      </c>
      <c r="I13" s="249"/>
      <c r="J13" s="46" t="s">
        <v>69</v>
      </c>
      <c r="K13" s="248" t="e">
        <f>VLOOKUP(C13,#REF!,3,0)</f>
        <v>#REF!</v>
      </c>
      <c r="L13" s="306">
        <v>45632</v>
      </c>
      <c r="M13" s="254" t="s">
        <v>171</v>
      </c>
      <c r="N13" s="254" t="s">
        <v>78</v>
      </c>
      <c r="O13" s="254" t="s">
        <v>91</v>
      </c>
      <c r="P13" s="248" t="s">
        <v>91</v>
      </c>
      <c r="Q13" s="248" t="s">
        <v>70</v>
      </c>
      <c r="R13" s="254" t="s">
        <v>94</v>
      </c>
      <c r="S13" s="254" t="s">
        <v>85</v>
      </c>
      <c r="T13" s="46" t="s">
        <v>77</v>
      </c>
      <c r="U13" s="46" t="s">
        <v>78</v>
      </c>
      <c r="V13" s="254" t="s">
        <v>98</v>
      </c>
      <c r="W13" s="254">
        <v>3</v>
      </c>
      <c r="X13" s="254">
        <v>5</v>
      </c>
      <c r="Y13" s="254">
        <v>4</v>
      </c>
      <c r="Z13" s="254">
        <v>5</v>
      </c>
      <c r="AA13" s="254">
        <v>0</v>
      </c>
      <c r="AB13" s="254">
        <v>3</v>
      </c>
      <c r="AC13" s="254">
        <v>5</v>
      </c>
      <c r="AD13" s="248">
        <f t="shared" si="0"/>
        <v>375</v>
      </c>
      <c r="AE13" s="254">
        <v>5</v>
      </c>
      <c r="AF13" s="254">
        <v>5</v>
      </c>
      <c r="AG13" s="254">
        <v>3</v>
      </c>
      <c r="AH13" s="254">
        <v>5</v>
      </c>
      <c r="AI13" s="254">
        <v>3</v>
      </c>
      <c r="AJ13" s="254">
        <v>5</v>
      </c>
      <c r="AK13" s="254">
        <v>5</v>
      </c>
      <c r="AL13" s="46">
        <f t="shared" si="1"/>
        <v>465</v>
      </c>
      <c r="AM13" s="46">
        <f t="shared" si="2"/>
        <v>840</v>
      </c>
      <c r="AN13" s="132" t="s">
        <v>1587</v>
      </c>
      <c r="AO13" s="340" t="s">
        <v>1588</v>
      </c>
      <c r="AP13" s="314"/>
      <c r="AQ13" s="261"/>
      <c r="AR13" s="261" t="s">
        <v>174</v>
      </c>
      <c r="AS13" s="46" t="s">
        <v>175</v>
      </c>
      <c r="AT13" s="414"/>
      <c r="AU13" s="414"/>
      <c r="AV13" s="414"/>
      <c r="AW13" s="414"/>
      <c r="AX13" s="414"/>
      <c r="AY13" s="414"/>
      <c r="AZ13" s="414"/>
      <c r="BA13" s="414"/>
      <c r="BB13" s="414"/>
      <c r="BC13" s="414"/>
      <c r="BD13" s="414"/>
      <c r="BE13" s="414"/>
      <c r="BF13" s="414"/>
      <c r="BG13" s="414"/>
      <c r="BH13" s="414"/>
      <c r="BI13" s="414"/>
      <c r="BJ13" s="414"/>
      <c r="BK13" s="414"/>
      <c r="BL13" s="414"/>
      <c r="BM13" s="414"/>
      <c r="BN13" s="414"/>
      <c r="BO13" s="414"/>
      <c r="BP13" s="414"/>
      <c r="BQ13" s="414"/>
      <c r="BR13" s="414"/>
      <c r="BS13" s="414"/>
      <c r="BT13" s="414"/>
      <c r="BU13" s="414"/>
      <c r="BV13" s="414"/>
      <c r="BW13" s="414"/>
      <c r="BX13" s="414"/>
      <c r="BY13" s="414"/>
      <c r="BZ13" s="414"/>
      <c r="CA13" s="414"/>
      <c r="CB13" s="414"/>
      <c r="CC13" s="414"/>
      <c r="CD13" s="414"/>
      <c r="CE13" s="414"/>
      <c r="CF13" s="414"/>
      <c r="CG13" s="414"/>
      <c r="CH13" s="414"/>
      <c r="CI13" s="414"/>
      <c r="CJ13" s="414"/>
      <c r="CK13" s="414"/>
      <c r="CL13" s="414"/>
      <c r="CM13" s="414"/>
      <c r="CN13" s="414"/>
      <c r="CO13" s="414"/>
      <c r="CP13" s="414"/>
      <c r="CQ13" s="414"/>
      <c r="CR13" s="414"/>
      <c r="CS13" s="414"/>
      <c r="CT13" s="414"/>
      <c r="CU13" s="414"/>
      <c r="CV13" s="414"/>
      <c r="CW13" s="414"/>
      <c r="CX13" s="414"/>
      <c r="CY13" s="414"/>
      <c r="CZ13" s="414"/>
      <c r="DA13" s="414"/>
      <c r="DB13" s="414"/>
      <c r="DC13" s="414"/>
      <c r="DD13" s="414"/>
      <c r="DE13" s="414"/>
      <c r="DF13" s="414"/>
      <c r="DG13" s="414"/>
      <c r="DH13" s="414"/>
      <c r="DI13" s="414"/>
      <c r="DJ13" s="414"/>
      <c r="DK13" s="414"/>
      <c r="DL13" s="414"/>
      <c r="DM13" s="414"/>
      <c r="DN13" s="414"/>
      <c r="DO13" s="414"/>
      <c r="DP13" s="414"/>
      <c r="DQ13" s="414"/>
      <c r="DR13" s="414"/>
      <c r="DS13" s="414"/>
      <c r="DT13" s="414"/>
      <c r="DU13" s="414"/>
      <c r="DV13" s="414"/>
      <c r="DW13" s="414"/>
      <c r="DX13" s="414"/>
      <c r="DY13" s="414"/>
      <c r="DZ13" s="414"/>
      <c r="EA13" s="414"/>
      <c r="EB13" s="414"/>
      <c r="EC13" s="414"/>
      <c r="ED13" s="414"/>
      <c r="EE13" s="414"/>
      <c r="EF13" s="414"/>
      <c r="EG13" s="414"/>
      <c r="EH13" s="414"/>
      <c r="EI13" s="414"/>
      <c r="EJ13" s="414"/>
      <c r="EK13" s="414"/>
      <c r="EL13" s="414"/>
      <c r="EM13" s="414"/>
      <c r="EN13" s="414"/>
      <c r="EO13" s="414"/>
      <c r="EP13" s="414"/>
      <c r="EQ13" s="414"/>
      <c r="ER13" s="414"/>
      <c r="ES13" s="414"/>
      <c r="ET13" s="414"/>
      <c r="EU13" s="414"/>
      <c r="EV13" s="414"/>
      <c r="EW13" s="414"/>
      <c r="EX13" s="414"/>
      <c r="EY13" s="414"/>
      <c r="EZ13" s="414"/>
      <c r="FA13" s="414"/>
      <c r="FB13" s="414"/>
      <c r="FC13" s="339"/>
    </row>
    <row r="14" spans="1:159" s="47" customFormat="1" ht="78.599999999999994" customHeight="1">
      <c r="A14" s="46" t="s">
        <v>160</v>
      </c>
      <c r="B14" s="46">
        <v>9</v>
      </c>
      <c r="C14" s="107" t="s">
        <v>161</v>
      </c>
      <c r="D14" s="107" t="s">
        <v>771</v>
      </c>
      <c r="E14" s="360">
        <v>45505</v>
      </c>
      <c r="F14" s="360">
        <v>45748</v>
      </c>
      <c r="G14" s="359">
        <f>F14-E14</f>
        <v>243</v>
      </c>
      <c r="H14" s="247" t="s">
        <v>68</v>
      </c>
      <c r="I14" s="247"/>
      <c r="J14" s="262" t="s">
        <v>69</v>
      </c>
      <c r="K14" s="248" t="e">
        <f>VLOOKUP(C14,#REF!,3,0)</f>
        <v>#REF!</v>
      </c>
      <c r="L14" s="301" t="s">
        <v>70</v>
      </c>
      <c r="M14" s="248" t="s">
        <v>146</v>
      </c>
      <c r="N14" s="46"/>
      <c r="O14" s="254" t="s">
        <v>72</v>
      </c>
      <c r="P14" s="248" t="s">
        <v>163</v>
      </c>
      <c r="Q14" s="248" t="s">
        <v>164</v>
      </c>
      <c r="R14" s="248" t="s">
        <v>75</v>
      </c>
      <c r="S14" s="248" t="s">
        <v>107</v>
      </c>
      <c r="T14" s="46" t="s">
        <v>77</v>
      </c>
      <c r="U14" s="46" t="s">
        <v>78</v>
      </c>
      <c r="V14" s="248" t="s">
        <v>79</v>
      </c>
      <c r="W14" s="46">
        <v>4</v>
      </c>
      <c r="X14" s="46">
        <v>5</v>
      </c>
      <c r="Y14" s="46">
        <v>3</v>
      </c>
      <c r="Z14" s="46">
        <v>5</v>
      </c>
      <c r="AA14" s="46">
        <v>5</v>
      </c>
      <c r="AB14" s="46">
        <v>3</v>
      </c>
      <c r="AC14" s="46">
        <v>5</v>
      </c>
      <c r="AD14" s="248">
        <f t="shared" si="0"/>
        <v>450</v>
      </c>
      <c r="AE14" s="46">
        <v>5</v>
      </c>
      <c r="AF14" s="46">
        <v>5</v>
      </c>
      <c r="AG14" s="46">
        <v>2</v>
      </c>
      <c r="AH14" s="46">
        <v>5</v>
      </c>
      <c r="AI14" s="46">
        <v>3</v>
      </c>
      <c r="AJ14" s="46">
        <v>3</v>
      </c>
      <c r="AK14" s="46">
        <v>3</v>
      </c>
      <c r="AL14" s="46">
        <f t="shared" si="1"/>
        <v>390</v>
      </c>
      <c r="AM14" s="46">
        <f t="shared" si="2"/>
        <v>840</v>
      </c>
      <c r="AN14" s="291" t="s">
        <v>1589</v>
      </c>
      <c r="AO14" s="339" t="s">
        <v>1590</v>
      </c>
      <c r="AP14" s="325">
        <v>550000</v>
      </c>
      <c r="AQ14" s="261"/>
      <c r="AR14" s="261"/>
      <c r="AS14" s="254" t="s">
        <v>130</v>
      </c>
      <c r="AT14" s="48"/>
      <c r="AU14" s="48"/>
      <c r="AV14" s="48"/>
      <c r="AW14" s="48"/>
      <c r="AX14" s="48"/>
      <c r="AY14" s="48"/>
      <c r="AZ14" s="48"/>
      <c r="BA14" s="48"/>
      <c r="BB14" s="48"/>
      <c r="BC14" s="48"/>
      <c r="BD14" s="48"/>
      <c r="BE14" s="48"/>
      <c r="BF14" s="48"/>
      <c r="BG14" s="48"/>
      <c r="BH14" s="48"/>
      <c r="BI14" s="48"/>
      <c r="BJ14" s="48"/>
      <c r="BK14" s="48"/>
      <c r="BL14" s="48"/>
      <c r="BM14" s="48"/>
      <c r="BN14" s="48"/>
      <c r="BO14" s="48"/>
      <c r="BP14" s="48"/>
      <c r="BQ14" s="48"/>
      <c r="BR14" s="48"/>
      <c r="BS14" s="48"/>
      <c r="BT14" s="48"/>
      <c r="BU14" s="48"/>
      <c r="BV14" s="48"/>
      <c r="BW14" s="48"/>
      <c r="BX14" s="48"/>
      <c r="BY14" s="48"/>
      <c r="BZ14" s="48"/>
      <c r="CA14" s="48"/>
      <c r="CB14" s="48"/>
      <c r="CC14" s="48"/>
      <c r="CD14" s="48"/>
      <c r="CE14" s="48"/>
      <c r="CF14" s="48"/>
      <c r="CG14" s="48"/>
      <c r="CH14" s="48"/>
      <c r="CI14" s="48"/>
      <c r="CJ14" s="48"/>
      <c r="CK14" s="48"/>
      <c r="CL14" s="48"/>
      <c r="CM14" s="48"/>
      <c r="CN14" s="48"/>
      <c r="CO14" s="48"/>
      <c r="CP14" s="48"/>
      <c r="CQ14" s="48"/>
      <c r="CR14" s="48"/>
      <c r="CS14" s="48"/>
      <c r="CT14" s="48"/>
      <c r="CU14" s="48"/>
      <c r="CV14" s="48"/>
      <c r="CW14" s="48"/>
      <c r="CX14" s="48"/>
      <c r="CY14" s="48"/>
      <c r="CZ14" s="48"/>
      <c r="DA14" s="48"/>
      <c r="DB14" s="48"/>
      <c r="DC14" s="48"/>
      <c r="DD14" s="48"/>
      <c r="DE14" s="48"/>
      <c r="DF14" s="48"/>
      <c r="DG14" s="48"/>
      <c r="DH14" s="48"/>
      <c r="DI14" s="48"/>
      <c r="DJ14" s="48"/>
      <c r="DK14" s="48"/>
      <c r="DL14" s="48"/>
      <c r="DM14" s="48"/>
      <c r="DN14" s="48"/>
      <c r="DO14" s="48"/>
      <c r="DP14" s="48"/>
      <c r="DQ14" s="48"/>
      <c r="DR14" s="48"/>
      <c r="DS14" s="48"/>
      <c r="DT14" s="48"/>
      <c r="DU14" s="48"/>
      <c r="DV14" s="48"/>
      <c r="DW14" s="48"/>
      <c r="DX14" s="48"/>
      <c r="DY14" s="48"/>
      <c r="DZ14" s="48"/>
      <c r="EA14" s="48"/>
      <c r="EB14" s="48"/>
      <c r="EC14" s="48"/>
      <c r="ED14" s="48"/>
      <c r="EE14" s="48"/>
      <c r="EF14" s="48"/>
      <c r="EG14" s="48"/>
      <c r="EH14" s="48"/>
      <c r="EI14" s="48"/>
      <c r="EJ14" s="48"/>
      <c r="EK14" s="48"/>
      <c r="EL14" s="48"/>
      <c r="EM14" s="48"/>
      <c r="EN14" s="48"/>
      <c r="EO14" s="48"/>
      <c r="EP14" s="48"/>
      <c r="EQ14" s="48"/>
      <c r="ER14" s="48"/>
      <c r="ES14" s="48"/>
      <c r="ET14" s="48"/>
      <c r="EU14" s="48"/>
      <c r="EV14" s="48"/>
      <c r="EW14" s="48"/>
      <c r="EX14" s="48"/>
      <c r="EY14" s="48"/>
      <c r="EZ14" s="48"/>
      <c r="FA14" s="48"/>
      <c r="FB14" s="48"/>
      <c r="FC14" s="289"/>
    </row>
    <row r="15" spans="1:159" s="47" customFormat="1" ht="124.35" customHeight="1">
      <c r="A15" s="46"/>
      <c r="B15" s="46">
        <v>11</v>
      </c>
      <c r="C15" s="114" t="s">
        <v>176</v>
      </c>
      <c r="D15" s="114" t="s">
        <v>1002</v>
      </c>
      <c r="E15" s="360">
        <v>45627</v>
      </c>
      <c r="F15" s="256" t="s">
        <v>70</v>
      </c>
      <c r="G15" s="359">
        <f ca="1">TODAY()-E15</f>
        <v>366</v>
      </c>
      <c r="H15" s="249" t="s">
        <v>85</v>
      </c>
      <c r="I15" s="250"/>
      <c r="J15" s="247" t="s">
        <v>69</v>
      </c>
      <c r="K15" s="248" t="s">
        <v>104</v>
      </c>
      <c r="L15" s="292" t="s">
        <v>70</v>
      </c>
      <c r="M15" s="46" t="s">
        <v>146</v>
      </c>
      <c r="N15" s="46"/>
      <c r="O15" s="254" t="s">
        <v>345</v>
      </c>
      <c r="P15" s="248" t="s">
        <v>179</v>
      </c>
      <c r="Q15" s="254" t="s">
        <v>180</v>
      </c>
      <c r="R15" s="248" t="s">
        <v>94</v>
      </c>
      <c r="S15" s="254"/>
      <c r="T15" s="46" t="s">
        <v>77</v>
      </c>
      <c r="U15" s="46" t="s">
        <v>138</v>
      </c>
      <c r="V15" s="248" t="s">
        <v>98</v>
      </c>
      <c r="W15" s="247">
        <v>5</v>
      </c>
      <c r="X15" s="247">
        <v>5</v>
      </c>
      <c r="Y15" s="247">
        <v>2</v>
      </c>
      <c r="Z15" s="247">
        <v>5</v>
      </c>
      <c r="AA15" s="247">
        <v>3</v>
      </c>
      <c r="AB15" s="247">
        <v>3</v>
      </c>
      <c r="AC15" s="247">
        <v>3</v>
      </c>
      <c r="AD15" s="248">
        <f t="shared" si="0"/>
        <v>390</v>
      </c>
      <c r="AE15" s="46">
        <v>5</v>
      </c>
      <c r="AF15" s="46">
        <v>5</v>
      </c>
      <c r="AG15" s="46">
        <v>3</v>
      </c>
      <c r="AH15" s="46">
        <v>5</v>
      </c>
      <c r="AI15" s="46">
        <v>3</v>
      </c>
      <c r="AJ15" s="46">
        <v>5</v>
      </c>
      <c r="AK15" s="46">
        <v>3</v>
      </c>
      <c r="AL15" s="46">
        <f t="shared" si="1"/>
        <v>435</v>
      </c>
      <c r="AM15" s="49">
        <f t="shared" si="2"/>
        <v>825</v>
      </c>
      <c r="AN15" s="291" t="s">
        <v>1591</v>
      </c>
      <c r="AO15" s="339" t="s">
        <v>1592</v>
      </c>
      <c r="AP15" s="314"/>
      <c r="AQ15" s="261"/>
      <c r="AR15" s="314" t="s">
        <v>666</v>
      </c>
      <c r="AS15" s="254" t="s">
        <v>82</v>
      </c>
      <c r="AT15" s="48"/>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c r="DC15" s="48"/>
      <c r="DD15" s="48"/>
      <c r="DE15" s="48"/>
      <c r="DF15" s="48"/>
      <c r="DG15" s="48"/>
      <c r="DH15" s="48"/>
      <c r="DI15" s="48"/>
      <c r="DJ15" s="48"/>
      <c r="DK15" s="48"/>
      <c r="DL15" s="48"/>
      <c r="DM15" s="48"/>
      <c r="DN15" s="48"/>
      <c r="DO15" s="48"/>
      <c r="DP15" s="48"/>
      <c r="DQ15" s="48"/>
      <c r="DR15" s="48"/>
      <c r="DS15" s="48"/>
      <c r="DT15" s="48"/>
      <c r="DU15" s="48"/>
      <c r="DV15" s="48"/>
      <c r="DW15" s="48"/>
      <c r="DX15" s="48"/>
      <c r="DY15" s="48"/>
      <c r="DZ15" s="48"/>
      <c r="EA15" s="48"/>
      <c r="EB15" s="48"/>
      <c r="EC15" s="48"/>
      <c r="ED15" s="48"/>
      <c r="EE15" s="48"/>
      <c r="EF15" s="48"/>
      <c r="EG15" s="48"/>
      <c r="EH15" s="48"/>
      <c r="EI15" s="48"/>
      <c r="EJ15" s="48"/>
      <c r="EK15" s="48"/>
      <c r="EL15" s="48"/>
      <c r="EM15" s="48"/>
      <c r="EN15" s="48"/>
      <c r="EO15" s="48"/>
      <c r="EP15" s="48"/>
      <c r="EQ15" s="48"/>
      <c r="ER15" s="48"/>
      <c r="ES15" s="48"/>
      <c r="ET15" s="48"/>
      <c r="EU15" s="48"/>
      <c r="EV15" s="48"/>
      <c r="EW15" s="48"/>
      <c r="EX15" s="48"/>
      <c r="EY15" s="48"/>
      <c r="EZ15" s="48"/>
      <c r="FA15" s="48"/>
      <c r="FB15" s="48"/>
      <c r="FC15" s="289"/>
    </row>
    <row r="16" spans="1:159" s="47" customFormat="1" ht="78.599999999999994" customHeight="1">
      <c r="A16" s="46"/>
      <c r="B16" s="46">
        <v>12</v>
      </c>
      <c r="C16" s="107" t="s">
        <v>182</v>
      </c>
      <c r="D16" s="107" t="s">
        <v>818</v>
      </c>
      <c r="E16" s="360">
        <v>45383</v>
      </c>
      <c r="F16" s="360">
        <v>45748</v>
      </c>
      <c r="G16" s="359">
        <f>F16-E16</f>
        <v>365</v>
      </c>
      <c r="H16" s="247" t="s">
        <v>68</v>
      </c>
      <c r="I16" s="247"/>
      <c r="J16" s="247" t="s">
        <v>69</v>
      </c>
      <c r="K16" s="248" t="s">
        <v>104</v>
      </c>
      <c r="L16" s="305">
        <v>45658</v>
      </c>
      <c r="M16" s="247" t="s">
        <v>133</v>
      </c>
      <c r="N16" s="247"/>
      <c r="O16" s="254" t="s">
        <v>345</v>
      </c>
      <c r="P16" s="248" t="s">
        <v>179</v>
      </c>
      <c r="Q16" s="248" t="s">
        <v>70</v>
      </c>
      <c r="R16" s="247" t="s">
        <v>94</v>
      </c>
      <c r="S16" s="247"/>
      <c r="T16" s="46" t="s">
        <v>77</v>
      </c>
      <c r="U16" s="46" t="s">
        <v>138</v>
      </c>
      <c r="V16" s="247" t="s">
        <v>98</v>
      </c>
      <c r="W16" s="247">
        <v>5</v>
      </c>
      <c r="X16" s="247">
        <v>5</v>
      </c>
      <c r="Y16" s="247">
        <v>2</v>
      </c>
      <c r="Z16" s="247">
        <v>5</v>
      </c>
      <c r="AA16" s="247">
        <v>3</v>
      </c>
      <c r="AB16" s="247">
        <v>3</v>
      </c>
      <c r="AC16" s="247">
        <v>3</v>
      </c>
      <c r="AD16" s="248">
        <f t="shared" si="0"/>
        <v>390</v>
      </c>
      <c r="AE16" s="247">
        <v>5</v>
      </c>
      <c r="AF16" s="247">
        <v>5</v>
      </c>
      <c r="AG16" s="247">
        <v>3</v>
      </c>
      <c r="AH16" s="247">
        <v>5</v>
      </c>
      <c r="AI16" s="247">
        <v>3</v>
      </c>
      <c r="AJ16" s="247">
        <v>5</v>
      </c>
      <c r="AK16" s="247">
        <v>3</v>
      </c>
      <c r="AL16" s="46">
        <f t="shared" si="1"/>
        <v>435</v>
      </c>
      <c r="AM16" s="46">
        <f t="shared" si="2"/>
        <v>825</v>
      </c>
      <c r="AN16" s="328" t="s">
        <v>1593</v>
      </c>
      <c r="AO16" s="339" t="s">
        <v>1594</v>
      </c>
      <c r="AP16" s="314"/>
      <c r="AQ16" s="261"/>
      <c r="AR16" s="261" t="s">
        <v>820</v>
      </c>
      <c r="AS16" s="254" t="s">
        <v>82</v>
      </c>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289"/>
    </row>
    <row r="17" spans="1:159" s="47" customFormat="1" ht="78.599999999999994" customHeight="1">
      <c r="A17" s="46" t="s">
        <v>184</v>
      </c>
      <c r="B17" s="46">
        <v>13</v>
      </c>
      <c r="C17" s="107" t="s">
        <v>185</v>
      </c>
      <c r="D17" s="107" t="s">
        <v>186</v>
      </c>
      <c r="E17" s="360">
        <v>45505</v>
      </c>
      <c r="F17" s="360">
        <v>45748</v>
      </c>
      <c r="G17" s="359">
        <f>F17-E17</f>
        <v>243</v>
      </c>
      <c r="H17" s="247" t="s">
        <v>68</v>
      </c>
      <c r="I17" s="247"/>
      <c r="J17" s="248" t="s">
        <v>69</v>
      </c>
      <c r="K17" s="248" t="e">
        <f>VLOOKUP(C17,#REF!,3,0)</f>
        <v>#REF!</v>
      </c>
      <c r="L17" s="301" t="s">
        <v>70</v>
      </c>
      <c r="M17" s="46" t="s">
        <v>187</v>
      </c>
      <c r="N17" s="46"/>
      <c r="O17" s="254" t="s">
        <v>72</v>
      </c>
      <c r="P17" s="248" t="s">
        <v>73</v>
      </c>
      <c r="Q17" s="248" t="s">
        <v>74</v>
      </c>
      <c r="R17" s="248" t="s">
        <v>75</v>
      </c>
      <c r="S17" s="248" t="s">
        <v>76</v>
      </c>
      <c r="T17" s="46" t="s">
        <v>77</v>
      </c>
      <c r="U17" s="46" t="s">
        <v>78</v>
      </c>
      <c r="V17" s="262" t="s">
        <v>79</v>
      </c>
      <c r="W17" s="46">
        <v>4</v>
      </c>
      <c r="X17" s="46">
        <v>5</v>
      </c>
      <c r="Y17" s="46">
        <v>1</v>
      </c>
      <c r="Z17" s="46">
        <v>5</v>
      </c>
      <c r="AA17" s="46">
        <v>3</v>
      </c>
      <c r="AB17" s="46">
        <v>3</v>
      </c>
      <c r="AC17" s="46">
        <v>5</v>
      </c>
      <c r="AD17" s="248">
        <f t="shared" si="0"/>
        <v>390</v>
      </c>
      <c r="AE17" s="46">
        <v>4</v>
      </c>
      <c r="AF17" s="46">
        <v>4</v>
      </c>
      <c r="AG17" s="46">
        <v>3</v>
      </c>
      <c r="AH17" s="46">
        <v>5</v>
      </c>
      <c r="AI17" s="46">
        <v>5</v>
      </c>
      <c r="AJ17" s="46">
        <v>3</v>
      </c>
      <c r="AK17" s="46">
        <v>5</v>
      </c>
      <c r="AL17" s="46">
        <f t="shared" si="1"/>
        <v>435</v>
      </c>
      <c r="AM17" s="46">
        <f t="shared" si="2"/>
        <v>825</v>
      </c>
      <c r="AN17" s="328" t="s">
        <v>188</v>
      </c>
      <c r="AO17" s="339" t="s">
        <v>1595</v>
      </c>
      <c r="AP17" s="325">
        <v>64000</v>
      </c>
      <c r="AQ17" s="261"/>
      <c r="AR17" s="261"/>
      <c r="AS17" s="256" t="s">
        <v>82</v>
      </c>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289"/>
    </row>
    <row r="18" spans="1:159" s="345" customFormat="1" ht="78.599999999999994" customHeight="1">
      <c r="A18" s="46"/>
      <c r="B18" s="46">
        <v>15</v>
      </c>
      <c r="C18" s="107" t="s">
        <v>201</v>
      </c>
      <c r="D18" s="107" t="s">
        <v>202</v>
      </c>
      <c r="E18" s="360">
        <v>45689</v>
      </c>
      <c r="F18" s="360">
        <v>45748</v>
      </c>
      <c r="G18" s="359">
        <f>F18-E18</f>
        <v>59</v>
      </c>
      <c r="H18" s="247" t="s">
        <v>103</v>
      </c>
      <c r="I18" s="247" t="s">
        <v>96</v>
      </c>
      <c r="J18" s="248" t="s">
        <v>114</v>
      </c>
      <c r="K18" s="362" t="e">
        <f>VLOOKUP(C18,#REF!,3,0)</f>
        <v>#REF!</v>
      </c>
      <c r="L18" s="302">
        <v>45602</v>
      </c>
      <c r="M18" s="248" t="s">
        <v>195</v>
      </c>
      <c r="N18" s="248" t="s">
        <v>150</v>
      </c>
      <c r="O18" s="254" t="s">
        <v>105</v>
      </c>
      <c r="P18" s="248" t="s">
        <v>203</v>
      </c>
      <c r="Q18" s="248" t="s">
        <v>70</v>
      </c>
      <c r="R18" s="248" t="s">
        <v>106</v>
      </c>
      <c r="S18" s="248" t="s">
        <v>107</v>
      </c>
      <c r="T18" s="46" t="s">
        <v>77</v>
      </c>
      <c r="U18" s="46" t="s">
        <v>150</v>
      </c>
      <c r="V18" s="248" t="s">
        <v>108</v>
      </c>
      <c r="W18" s="248">
        <v>3</v>
      </c>
      <c r="X18" s="248">
        <v>5</v>
      </c>
      <c r="Y18" s="248">
        <v>2</v>
      </c>
      <c r="Z18" s="248">
        <v>5</v>
      </c>
      <c r="AA18" s="248">
        <v>1</v>
      </c>
      <c r="AB18" s="248">
        <v>5</v>
      </c>
      <c r="AC18" s="248">
        <v>3</v>
      </c>
      <c r="AD18" s="248">
        <f t="shared" si="0"/>
        <v>360</v>
      </c>
      <c r="AE18" s="248">
        <v>5</v>
      </c>
      <c r="AF18" s="248">
        <v>5</v>
      </c>
      <c r="AG18" s="248">
        <v>3</v>
      </c>
      <c r="AH18" s="248">
        <v>3</v>
      </c>
      <c r="AI18" s="248">
        <v>5</v>
      </c>
      <c r="AJ18" s="248">
        <v>5</v>
      </c>
      <c r="AK18" s="248">
        <v>5</v>
      </c>
      <c r="AL18" s="46">
        <f t="shared" si="1"/>
        <v>465</v>
      </c>
      <c r="AM18" s="49">
        <f t="shared" si="2"/>
        <v>825</v>
      </c>
      <c r="AN18" s="291" t="s">
        <v>204</v>
      </c>
      <c r="AO18" s="339" t="s">
        <v>205</v>
      </c>
      <c r="AP18" s="314"/>
      <c r="AQ18" s="261"/>
      <c r="AR18" s="261" t="s">
        <v>206</v>
      </c>
      <c r="AS18" s="46" t="s">
        <v>207</v>
      </c>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M18" s="54"/>
      <c r="CN18" s="54"/>
      <c r="CO18" s="54"/>
      <c r="CP18" s="54"/>
      <c r="CQ18" s="54"/>
      <c r="CR18" s="54"/>
      <c r="CS18" s="54"/>
      <c r="CT18" s="54"/>
      <c r="CU18" s="54"/>
      <c r="CV18" s="54"/>
      <c r="CW18" s="54"/>
      <c r="CX18" s="54"/>
      <c r="CY18" s="54"/>
      <c r="CZ18" s="54"/>
      <c r="DA18" s="54"/>
      <c r="DB18" s="54"/>
      <c r="DC18" s="54"/>
      <c r="DD18" s="54"/>
      <c r="DE18" s="54"/>
      <c r="DF18" s="54"/>
      <c r="DG18" s="54"/>
      <c r="DH18" s="54"/>
      <c r="DI18" s="54"/>
      <c r="DJ18" s="54"/>
      <c r="DK18" s="54"/>
      <c r="DL18" s="54"/>
      <c r="DM18" s="54"/>
      <c r="DN18" s="54"/>
      <c r="DO18" s="54"/>
      <c r="DP18" s="54"/>
      <c r="DQ18" s="54"/>
      <c r="DR18" s="54"/>
      <c r="DS18" s="54"/>
      <c r="DT18" s="54"/>
      <c r="DU18" s="54"/>
      <c r="DV18" s="54"/>
      <c r="DW18" s="54"/>
      <c r="DX18" s="54"/>
      <c r="DY18" s="54"/>
      <c r="DZ18" s="54"/>
      <c r="EA18" s="54"/>
      <c r="EB18" s="54"/>
      <c r="EC18" s="54"/>
      <c r="ED18" s="54"/>
      <c r="EE18" s="54"/>
      <c r="EF18" s="54"/>
      <c r="EG18" s="54"/>
      <c r="EH18" s="54"/>
      <c r="EI18" s="54"/>
      <c r="EJ18" s="54"/>
      <c r="EK18" s="54"/>
      <c r="EL18" s="54"/>
      <c r="EM18" s="54"/>
      <c r="EN18" s="54"/>
      <c r="EO18" s="54"/>
      <c r="EP18" s="54"/>
      <c r="EQ18" s="54"/>
      <c r="ER18" s="54"/>
      <c r="ES18" s="54"/>
      <c r="ET18" s="54"/>
      <c r="EU18" s="54"/>
      <c r="EV18" s="54"/>
      <c r="EW18" s="54"/>
      <c r="EX18" s="54"/>
      <c r="EY18" s="54"/>
      <c r="EZ18" s="54"/>
      <c r="FA18" s="54"/>
      <c r="FB18" s="54"/>
      <c r="FC18" s="322"/>
    </row>
    <row r="19" spans="1:159" s="47" customFormat="1" ht="78.599999999999994" customHeight="1">
      <c r="A19" s="46" t="s">
        <v>190</v>
      </c>
      <c r="B19" s="46">
        <v>14</v>
      </c>
      <c r="C19" s="107" t="s">
        <v>191</v>
      </c>
      <c r="D19" s="107" t="s">
        <v>192</v>
      </c>
      <c r="E19" s="360">
        <v>45536</v>
      </c>
      <c r="F19" s="256" t="s">
        <v>70</v>
      </c>
      <c r="G19" s="359">
        <f ca="1">TODAY()-E19</f>
        <v>457</v>
      </c>
      <c r="H19" s="247" t="s">
        <v>193</v>
      </c>
      <c r="I19" s="247"/>
      <c r="J19" s="248" t="s">
        <v>194</v>
      </c>
      <c r="K19" s="262" t="s">
        <v>104</v>
      </c>
      <c r="L19" s="301" t="s">
        <v>70</v>
      </c>
      <c r="M19" s="247" t="s">
        <v>195</v>
      </c>
      <c r="N19" s="248"/>
      <c r="O19" s="254" t="s">
        <v>135</v>
      </c>
      <c r="P19" s="248" t="s">
        <v>196</v>
      </c>
      <c r="Q19" s="248" t="s">
        <v>197</v>
      </c>
      <c r="R19" s="254" t="s">
        <v>106</v>
      </c>
      <c r="S19" s="248" t="s">
        <v>121</v>
      </c>
      <c r="T19" s="254" t="s">
        <v>77</v>
      </c>
      <c r="U19" s="254" t="s">
        <v>138</v>
      </c>
      <c r="V19" s="254" t="s">
        <v>108</v>
      </c>
      <c r="W19" s="254">
        <v>3</v>
      </c>
      <c r="X19" s="254">
        <v>5</v>
      </c>
      <c r="Y19" s="254">
        <v>3</v>
      </c>
      <c r="Z19" s="254">
        <v>5</v>
      </c>
      <c r="AA19" s="254">
        <v>3</v>
      </c>
      <c r="AB19" s="254">
        <v>5</v>
      </c>
      <c r="AC19" s="254">
        <v>3</v>
      </c>
      <c r="AD19" s="248">
        <f t="shared" si="0"/>
        <v>405</v>
      </c>
      <c r="AE19" s="254">
        <v>5</v>
      </c>
      <c r="AF19" s="254">
        <v>5</v>
      </c>
      <c r="AG19" s="254">
        <v>2</v>
      </c>
      <c r="AH19" s="254">
        <v>3</v>
      </c>
      <c r="AI19" s="254">
        <v>3</v>
      </c>
      <c r="AJ19" s="254">
        <v>5</v>
      </c>
      <c r="AK19" s="254">
        <v>5</v>
      </c>
      <c r="AL19" s="46">
        <f t="shared" si="1"/>
        <v>420</v>
      </c>
      <c r="AM19" s="254">
        <f t="shared" si="2"/>
        <v>825</v>
      </c>
      <c r="AN19" s="122" t="s">
        <v>1596</v>
      </c>
      <c r="AO19" s="339" t="s">
        <v>1597</v>
      </c>
      <c r="AP19" s="314"/>
      <c r="AQ19" s="261"/>
      <c r="AR19" s="261" t="s">
        <v>200</v>
      </c>
      <c r="AS19" s="254" t="s">
        <v>153</v>
      </c>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48"/>
      <c r="ES19" s="48"/>
      <c r="ET19" s="48"/>
      <c r="EU19" s="48"/>
      <c r="EV19" s="48"/>
      <c r="EW19" s="48"/>
      <c r="EX19" s="48"/>
      <c r="EY19" s="48"/>
      <c r="EZ19" s="48"/>
      <c r="FA19" s="48"/>
      <c r="FB19" s="48"/>
      <c r="FC19" s="289"/>
    </row>
    <row r="20" spans="1:159" s="47" customFormat="1" ht="78.599999999999994" customHeight="1">
      <c r="A20" s="46" t="s">
        <v>208</v>
      </c>
      <c r="B20" s="46">
        <v>16</v>
      </c>
      <c r="C20" s="107" t="s">
        <v>209</v>
      </c>
      <c r="D20" s="107" t="s">
        <v>210</v>
      </c>
      <c r="E20" s="360">
        <v>45505</v>
      </c>
      <c r="F20" s="256" t="s">
        <v>70</v>
      </c>
      <c r="G20" s="359">
        <f ca="1">TODAY()-E20</f>
        <v>488</v>
      </c>
      <c r="H20" s="247" t="s">
        <v>193</v>
      </c>
      <c r="I20" s="247"/>
      <c r="J20" s="248" t="s">
        <v>194</v>
      </c>
      <c r="K20" s="248" t="s">
        <v>104</v>
      </c>
      <c r="L20" s="301" t="s">
        <v>70</v>
      </c>
      <c r="M20" s="248" t="s">
        <v>195</v>
      </c>
      <c r="N20" s="248"/>
      <c r="O20" s="254" t="s">
        <v>117</v>
      </c>
      <c r="P20" s="248" t="s">
        <v>211</v>
      </c>
      <c r="Q20" s="248" t="s">
        <v>212</v>
      </c>
      <c r="R20" s="46" t="s">
        <v>106</v>
      </c>
      <c r="S20" s="248" t="s">
        <v>213</v>
      </c>
      <c r="T20" s="46" t="s">
        <v>77</v>
      </c>
      <c r="U20" s="46" t="s">
        <v>78</v>
      </c>
      <c r="V20" s="366" t="s">
        <v>214</v>
      </c>
      <c r="W20" s="46">
        <v>4</v>
      </c>
      <c r="X20" s="46">
        <v>5</v>
      </c>
      <c r="Y20" s="46">
        <v>5</v>
      </c>
      <c r="Z20" s="46">
        <v>5</v>
      </c>
      <c r="AA20" s="46">
        <v>1</v>
      </c>
      <c r="AB20" s="46">
        <v>3</v>
      </c>
      <c r="AC20" s="46">
        <v>5</v>
      </c>
      <c r="AD20" s="248">
        <f t="shared" si="0"/>
        <v>420</v>
      </c>
      <c r="AE20" s="46">
        <v>5</v>
      </c>
      <c r="AF20" s="46">
        <v>5</v>
      </c>
      <c r="AG20" s="46">
        <v>2</v>
      </c>
      <c r="AH20" s="46">
        <v>5</v>
      </c>
      <c r="AI20" s="46">
        <v>3</v>
      </c>
      <c r="AJ20" s="46">
        <v>1</v>
      </c>
      <c r="AK20" s="46">
        <v>5</v>
      </c>
      <c r="AL20" s="46">
        <f t="shared" si="1"/>
        <v>390</v>
      </c>
      <c r="AM20" s="49">
        <f t="shared" si="2"/>
        <v>810</v>
      </c>
      <c r="AN20" s="328" t="s">
        <v>1598</v>
      </c>
      <c r="AO20" s="339" t="s">
        <v>1599</v>
      </c>
      <c r="AP20" s="314" t="s">
        <v>217</v>
      </c>
      <c r="AQ20" s="261"/>
      <c r="AR20" s="261" t="s">
        <v>218</v>
      </c>
      <c r="AS20" s="254" t="s">
        <v>130</v>
      </c>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289"/>
    </row>
    <row r="21" spans="1:159" s="345" customFormat="1" ht="78.599999999999994" customHeight="1">
      <c r="A21" s="46"/>
      <c r="B21" s="46">
        <v>17</v>
      </c>
      <c r="C21" s="114" t="s">
        <v>219</v>
      </c>
      <c r="D21" s="114" t="s">
        <v>220</v>
      </c>
      <c r="E21" s="360">
        <v>45658</v>
      </c>
      <c r="F21" s="256" t="s">
        <v>70</v>
      </c>
      <c r="G21" s="359">
        <f ca="1">TODAY()-E21</f>
        <v>335</v>
      </c>
      <c r="H21" s="250" t="s">
        <v>68</v>
      </c>
      <c r="I21" s="250"/>
      <c r="J21" s="46" t="s">
        <v>69</v>
      </c>
      <c r="K21" s="248" t="e">
        <f>VLOOKUP(C21,#REF!,3,0)</f>
        <v>#REF!</v>
      </c>
      <c r="L21" s="292" t="s">
        <v>70</v>
      </c>
      <c r="M21" s="46" t="s">
        <v>133</v>
      </c>
      <c r="N21" s="46"/>
      <c r="O21" s="254" t="s">
        <v>221</v>
      </c>
      <c r="P21" s="248" t="s">
        <v>221</v>
      </c>
      <c r="Q21" s="46"/>
      <c r="R21" s="248" t="s">
        <v>75</v>
      </c>
      <c r="S21" s="254"/>
      <c r="T21" s="292" t="s">
        <v>77</v>
      </c>
      <c r="U21" s="46" t="s">
        <v>138</v>
      </c>
      <c r="V21" s="254" t="s">
        <v>79</v>
      </c>
      <c r="W21" s="248">
        <v>3</v>
      </c>
      <c r="X21" s="248">
        <v>5</v>
      </c>
      <c r="Y21" s="248">
        <v>1</v>
      </c>
      <c r="Z21" s="248">
        <v>5</v>
      </c>
      <c r="AA21" s="248">
        <v>1</v>
      </c>
      <c r="AB21" s="248">
        <v>1</v>
      </c>
      <c r="AC21" s="248">
        <v>3</v>
      </c>
      <c r="AD21" s="248">
        <f t="shared" si="0"/>
        <v>285</v>
      </c>
      <c r="AE21" s="248">
        <v>5</v>
      </c>
      <c r="AF21" s="248">
        <v>5</v>
      </c>
      <c r="AG21" s="248">
        <v>5</v>
      </c>
      <c r="AH21" s="248">
        <v>5</v>
      </c>
      <c r="AI21" s="248">
        <v>5</v>
      </c>
      <c r="AJ21" s="248">
        <v>5</v>
      </c>
      <c r="AK21" s="248">
        <v>5</v>
      </c>
      <c r="AL21" s="46">
        <f t="shared" si="1"/>
        <v>525</v>
      </c>
      <c r="AM21" s="49">
        <f t="shared" si="2"/>
        <v>810</v>
      </c>
      <c r="AN21" s="132" t="s">
        <v>1600</v>
      </c>
      <c r="AO21" s="340" t="s">
        <v>1601</v>
      </c>
      <c r="AP21" s="314"/>
      <c r="AQ21" s="261"/>
      <c r="AR21" s="261" t="s">
        <v>1602</v>
      </c>
      <c r="AS21" s="46" t="s">
        <v>207</v>
      </c>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c r="CA21" s="54"/>
      <c r="CB21" s="54"/>
      <c r="CC21" s="54"/>
      <c r="CD21" s="54"/>
      <c r="CE21" s="54"/>
      <c r="CF21" s="54"/>
      <c r="CG21" s="54"/>
      <c r="CH21" s="54"/>
      <c r="CI21" s="54"/>
      <c r="CJ21" s="54"/>
      <c r="CK21" s="54"/>
      <c r="CL21" s="54"/>
      <c r="CM21" s="54"/>
      <c r="CN21" s="54"/>
      <c r="CO21" s="54"/>
      <c r="CP21" s="54"/>
      <c r="CQ21" s="54"/>
      <c r="CR21" s="54"/>
      <c r="CS21" s="54"/>
      <c r="CT21" s="54"/>
      <c r="CU21" s="54"/>
      <c r="CV21" s="54"/>
      <c r="CW21" s="54"/>
      <c r="CX21" s="54"/>
      <c r="CY21" s="54"/>
      <c r="CZ21" s="54"/>
      <c r="DA21" s="54"/>
      <c r="DB21" s="54"/>
      <c r="DC21" s="54"/>
      <c r="DD21" s="54"/>
      <c r="DE21" s="54"/>
      <c r="DF21" s="54"/>
      <c r="DG21" s="54"/>
      <c r="DH21" s="54"/>
      <c r="DI21" s="54"/>
      <c r="DJ21" s="54"/>
      <c r="DK21" s="54"/>
      <c r="DL21" s="54"/>
      <c r="DM21" s="54"/>
      <c r="DN21" s="54"/>
      <c r="DO21" s="54"/>
      <c r="DP21" s="54"/>
      <c r="DQ21" s="54"/>
      <c r="DR21" s="54"/>
      <c r="DS21" s="54"/>
      <c r="DT21" s="54"/>
      <c r="DU21" s="54"/>
      <c r="DV21" s="54"/>
      <c r="DW21" s="54"/>
      <c r="DX21" s="54"/>
      <c r="DY21" s="54"/>
      <c r="DZ21" s="54"/>
      <c r="EA21" s="54"/>
      <c r="EB21" s="54"/>
      <c r="EC21" s="54"/>
      <c r="ED21" s="54"/>
      <c r="EE21" s="54"/>
      <c r="EF21" s="54"/>
      <c r="EG21" s="54"/>
      <c r="EH21" s="54"/>
      <c r="EI21" s="54"/>
      <c r="EJ21" s="54"/>
      <c r="EK21" s="54"/>
      <c r="EL21" s="54"/>
      <c r="EM21" s="54"/>
      <c r="EN21" s="54"/>
      <c r="EO21" s="54"/>
      <c r="EP21" s="54"/>
      <c r="EQ21" s="54"/>
      <c r="ER21" s="54"/>
      <c r="ES21" s="54"/>
      <c r="ET21" s="54"/>
      <c r="EU21" s="54"/>
      <c r="EV21" s="54"/>
      <c r="EW21" s="54"/>
      <c r="EX21" s="54"/>
      <c r="EY21" s="54"/>
      <c r="EZ21" s="54"/>
      <c r="FA21" s="54"/>
      <c r="FB21" s="54"/>
      <c r="FC21" s="322"/>
    </row>
    <row r="22" spans="1:159" s="47" customFormat="1" ht="78.599999999999994" customHeight="1">
      <c r="A22" s="46" t="s">
        <v>224</v>
      </c>
      <c r="B22" s="46">
        <v>18</v>
      </c>
      <c r="C22" s="297" t="s">
        <v>225</v>
      </c>
      <c r="D22" s="297" t="s">
        <v>226</v>
      </c>
      <c r="E22" s="360">
        <v>44470</v>
      </c>
      <c r="F22" s="360">
        <v>45658</v>
      </c>
      <c r="G22" s="359">
        <f>F22-E22</f>
        <v>1188</v>
      </c>
      <c r="H22" s="250" t="s">
        <v>169</v>
      </c>
      <c r="I22" s="250"/>
      <c r="J22" s="248" t="s">
        <v>114</v>
      </c>
      <c r="K22" s="248" t="s">
        <v>104</v>
      </c>
      <c r="L22" s="303" t="s">
        <v>70</v>
      </c>
      <c r="M22" s="46" t="s">
        <v>227</v>
      </c>
      <c r="N22" s="46"/>
      <c r="O22" s="254" t="s">
        <v>228</v>
      </c>
      <c r="P22" s="248" t="s">
        <v>229</v>
      </c>
      <c r="Q22" s="254" t="s">
        <v>230</v>
      </c>
      <c r="R22" s="46" t="s">
        <v>94</v>
      </c>
      <c r="S22" s="260"/>
      <c r="T22" s="292" t="s">
        <v>77</v>
      </c>
      <c r="U22" s="46" t="s">
        <v>78</v>
      </c>
      <c r="V22" s="248" t="s">
        <v>98</v>
      </c>
      <c r="W22" s="255">
        <v>5</v>
      </c>
      <c r="X22" s="255">
        <v>5</v>
      </c>
      <c r="Y22" s="255">
        <v>5</v>
      </c>
      <c r="Z22" s="255">
        <v>5</v>
      </c>
      <c r="AA22" s="255">
        <v>0</v>
      </c>
      <c r="AB22" s="255">
        <v>5</v>
      </c>
      <c r="AC22" s="255">
        <v>5</v>
      </c>
      <c r="AD22" s="248">
        <f t="shared" si="0"/>
        <v>450</v>
      </c>
      <c r="AE22" s="46">
        <v>4</v>
      </c>
      <c r="AF22" s="46">
        <v>4</v>
      </c>
      <c r="AG22" s="46">
        <v>1</v>
      </c>
      <c r="AH22" s="46">
        <v>5</v>
      </c>
      <c r="AI22" s="46">
        <v>3</v>
      </c>
      <c r="AJ22" s="46">
        <v>1</v>
      </c>
      <c r="AK22" s="46">
        <v>5</v>
      </c>
      <c r="AL22" s="46">
        <f t="shared" si="1"/>
        <v>345</v>
      </c>
      <c r="AM22" s="46">
        <f t="shared" si="2"/>
        <v>795</v>
      </c>
      <c r="AN22" s="291" t="s">
        <v>231</v>
      </c>
      <c r="AO22" s="341" t="s">
        <v>1603</v>
      </c>
      <c r="AP22" s="411"/>
      <c r="AQ22" s="260"/>
      <c r="AR22" s="260"/>
      <c r="AS22" s="260" t="s">
        <v>82</v>
      </c>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289"/>
    </row>
    <row r="23" spans="1:159" s="47" customFormat="1" ht="78.599999999999994" customHeight="1">
      <c r="A23" s="46"/>
      <c r="B23" s="46">
        <v>19</v>
      </c>
      <c r="C23" s="107" t="s">
        <v>232</v>
      </c>
      <c r="D23" s="107" t="s">
        <v>233</v>
      </c>
      <c r="E23" s="360">
        <v>45292</v>
      </c>
      <c r="F23" s="360">
        <v>45748</v>
      </c>
      <c r="G23" s="359">
        <f>F23-E23</f>
        <v>456</v>
      </c>
      <c r="H23" s="247" t="s">
        <v>103</v>
      </c>
      <c r="I23" s="247"/>
      <c r="J23" s="248" t="s">
        <v>69</v>
      </c>
      <c r="K23" s="248" t="e">
        <f>VLOOKUP(C23,#REF!,3,0)</f>
        <v>#REF!</v>
      </c>
      <c r="L23" s="301" t="s">
        <v>70</v>
      </c>
      <c r="M23" s="254" t="s">
        <v>146</v>
      </c>
      <c r="N23" s="248"/>
      <c r="O23" s="254" t="s">
        <v>135</v>
      </c>
      <c r="P23" s="248" t="s">
        <v>135</v>
      </c>
      <c r="Q23" s="248" t="s">
        <v>234</v>
      </c>
      <c r="R23" s="248" t="s">
        <v>106</v>
      </c>
      <c r="S23" s="248" t="s">
        <v>149</v>
      </c>
      <c r="T23" s="254" t="s">
        <v>77</v>
      </c>
      <c r="U23" s="254" t="s">
        <v>150</v>
      </c>
      <c r="V23" s="248" t="s">
        <v>108</v>
      </c>
      <c r="W23" s="248">
        <v>3</v>
      </c>
      <c r="X23" s="248">
        <v>5</v>
      </c>
      <c r="Y23" s="248">
        <v>3</v>
      </c>
      <c r="Z23" s="248">
        <v>5</v>
      </c>
      <c r="AA23" s="248">
        <v>0</v>
      </c>
      <c r="AB23" s="261">
        <v>3</v>
      </c>
      <c r="AC23" s="248">
        <v>5</v>
      </c>
      <c r="AD23" s="248">
        <f t="shared" si="0"/>
        <v>360</v>
      </c>
      <c r="AE23" s="248">
        <v>5</v>
      </c>
      <c r="AF23" s="248">
        <v>5</v>
      </c>
      <c r="AG23" s="248">
        <v>3</v>
      </c>
      <c r="AH23" s="248">
        <v>5</v>
      </c>
      <c r="AI23" s="248">
        <v>3</v>
      </c>
      <c r="AJ23" s="248">
        <v>5</v>
      </c>
      <c r="AK23" s="248">
        <v>3</v>
      </c>
      <c r="AL23" s="46">
        <f t="shared" si="1"/>
        <v>435</v>
      </c>
      <c r="AM23" s="324">
        <f t="shared" si="2"/>
        <v>795</v>
      </c>
      <c r="AN23" s="328" t="s">
        <v>235</v>
      </c>
      <c r="AO23" s="339" t="s">
        <v>236</v>
      </c>
      <c r="AP23" s="314"/>
      <c r="AQ23" s="261"/>
      <c r="AR23" s="261" t="s">
        <v>237</v>
      </c>
      <c r="AS23" s="254" t="s">
        <v>153</v>
      </c>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289"/>
    </row>
    <row r="24" spans="1:159" s="47" customFormat="1" ht="124.5" customHeight="1">
      <c r="A24" s="46"/>
      <c r="B24" s="46">
        <v>20</v>
      </c>
      <c r="C24" s="114" t="s">
        <v>238</v>
      </c>
      <c r="D24" s="114" t="s">
        <v>239</v>
      </c>
      <c r="E24" s="360">
        <v>45566</v>
      </c>
      <c r="F24" s="360">
        <v>45689</v>
      </c>
      <c r="G24" s="359">
        <f>F24-E24</f>
        <v>123</v>
      </c>
      <c r="H24" s="249" t="s">
        <v>169</v>
      </c>
      <c r="I24" s="250" t="s">
        <v>170</v>
      </c>
      <c r="J24" s="254" t="s">
        <v>69</v>
      </c>
      <c r="K24" s="248" t="e">
        <f>VLOOKUP(C24,#REF!,3,0)</f>
        <v>#REF!</v>
      </c>
      <c r="L24" s="292" t="s">
        <v>70</v>
      </c>
      <c r="M24" s="46" t="s">
        <v>71</v>
      </c>
      <c r="N24" s="46" t="s">
        <v>240</v>
      </c>
      <c r="O24" s="254" t="s">
        <v>117</v>
      </c>
      <c r="P24" s="248" t="s">
        <v>117</v>
      </c>
      <c r="Q24" s="254" t="s">
        <v>136</v>
      </c>
      <c r="R24" s="46" t="s">
        <v>120</v>
      </c>
      <c r="S24" s="248" t="s">
        <v>121</v>
      </c>
      <c r="T24" s="46" t="s">
        <v>77</v>
      </c>
      <c r="U24" s="46" t="s">
        <v>78</v>
      </c>
      <c r="V24" s="248" t="s">
        <v>98</v>
      </c>
      <c r="W24" s="46">
        <v>3</v>
      </c>
      <c r="X24" s="46">
        <v>5</v>
      </c>
      <c r="Y24" s="46">
        <v>3</v>
      </c>
      <c r="Z24" s="46">
        <v>5</v>
      </c>
      <c r="AA24" s="46">
        <v>1</v>
      </c>
      <c r="AB24" s="46">
        <v>3</v>
      </c>
      <c r="AC24" s="46">
        <v>3</v>
      </c>
      <c r="AD24" s="248">
        <f t="shared" si="0"/>
        <v>345</v>
      </c>
      <c r="AE24" s="46">
        <v>5</v>
      </c>
      <c r="AF24" s="46">
        <v>5</v>
      </c>
      <c r="AG24" s="46">
        <v>3</v>
      </c>
      <c r="AH24" s="46">
        <v>3</v>
      </c>
      <c r="AI24" s="46">
        <v>5</v>
      </c>
      <c r="AJ24" s="46">
        <v>3</v>
      </c>
      <c r="AK24" s="46">
        <v>5</v>
      </c>
      <c r="AL24" s="46">
        <f t="shared" si="1"/>
        <v>435</v>
      </c>
      <c r="AM24" s="46">
        <f t="shared" si="2"/>
        <v>780</v>
      </c>
      <c r="AN24" s="291" t="s">
        <v>1604</v>
      </c>
      <c r="AO24" s="338" t="s">
        <v>1605</v>
      </c>
      <c r="AP24" s="411"/>
      <c r="AQ24" s="260"/>
      <c r="AR24" s="260"/>
      <c r="AS24" s="254" t="s">
        <v>153</v>
      </c>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289"/>
    </row>
    <row r="25" spans="1:159" s="345" customFormat="1" ht="93" customHeight="1">
      <c r="A25" s="46"/>
      <c r="B25" s="46">
        <v>21</v>
      </c>
      <c r="C25" s="114" t="s">
        <v>243</v>
      </c>
      <c r="D25" s="114" t="s">
        <v>244</v>
      </c>
      <c r="E25" s="360">
        <v>45658</v>
      </c>
      <c r="F25" s="256" t="s">
        <v>70</v>
      </c>
      <c r="G25" s="359">
        <f ca="1">TODAY()-E25</f>
        <v>335</v>
      </c>
      <c r="H25" s="249" t="s">
        <v>103</v>
      </c>
      <c r="I25" s="250"/>
      <c r="J25" s="46" t="s">
        <v>69</v>
      </c>
      <c r="K25" s="362" t="e">
        <f>VLOOKUP(C25,#REF!,3,0)</f>
        <v>#REF!</v>
      </c>
      <c r="L25" s="292" t="s">
        <v>70</v>
      </c>
      <c r="M25" s="46" t="s">
        <v>71</v>
      </c>
      <c r="N25" s="46"/>
      <c r="O25" s="254" t="s">
        <v>221</v>
      </c>
      <c r="P25" s="248" t="s">
        <v>221</v>
      </c>
      <c r="Q25" s="46"/>
      <c r="R25" s="46" t="s">
        <v>106</v>
      </c>
      <c r="S25" s="254"/>
      <c r="T25" s="292" t="s">
        <v>77</v>
      </c>
      <c r="U25" s="46" t="s">
        <v>138</v>
      </c>
      <c r="V25" s="254"/>
      <c r="W25" s="248">
        <v>3</v>
      </c>
      <c r="X25" s="248">
        <v>5</v>
      </c>
      <c r="Y25" s="248">
        <v>1</v>
      </c>
      <c r="Z25" s="248">
        <v>5</v>
      </c>
      <c r="AA25" s="248">
        <v>0</v>
      </c>
      <c r="AB25" s="248">
        <v>1</v>
      </c>
      <c r="AC25" s="248">
        <v>5</v>
      </c>
      <c r="AD25" s="248">
        <f t="shared" si="0"/>
        <v>300</v>
      </c>
      <c r="AE25" s="248">
        <v>5</v>
      </c>
      <c r="AF25" s="248">
        <v>5</v>
      </c>
      <c r="AG25" s="248">
        <v>3</v>
      </c>
      <c r="AH25" s="248">
        <v>5</v>
      </c>
      <c r="AI25" s="248">
        <v>3</v>
      </c>
      <c r="AJ25" s="248">
        <v>5</v>
      </c>
      <c r="AK25" s="248">
        <v>5</v>
      </c>
      <c r="AL25" s="46">
        <f t="shared" si="1"/>
        <v>465</v>
      </c>
      <c r="AM25" s="46">
        <f t="shared" si="2"/>
        <v>765</v>
      </c>
      <c r="AN25" s="132" t="s">
        <v>245</v>
      </c>
      <c r="AO25" s="340" t="s">
        <v>1606</v>
      </c>
      <c r="AP25" s="314"/>
      <c r="AQ25" s="261"/>
      <c r="AR25" s="261"/>
      <c r="AS25" s="46" t="s">
        <v>207</v>
      </c>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M25" s="54"/>
      <c r="CN25" s="54"/>
      <c r="CO25" s="54"/>
      <c r="CP25" s="54"/>
      <c r="CQ25" s="54"/>
      <c r="CR25" s="54"/>
      <c r="CS25" s="54"/>
      <c r="CT25" s="54"/>
      <c r="CU25" s="54"/>
      <c r="CV25" s="54"/>
      <c r="CW25" s="54"/>
      <c r="CX25" s="54"/>
      <c r="CY25" s="54"/>
      <c r="CZ25" s="54"/>
      <c r="DA25" s="54"/>
      <c r="DB25" s="54"/>
      <c r="DC25" s="54"/>
      <c r="DD25" s="54"/>
      <c r="DE25" s="54"/>
      <c r="DF25" s="54"/>
      <c r="DG25" s="54"/>
      <c r="DH25" s="54"/>
      <c r="DI25" s="54"/>
      <c r="DJ25" s="54"/>
      <c r="DK25" s="54"/>
      <c r="DL25" s="54"/>
      <c r="DM25" s="54"/>
      <c r="DN25" s="54"/>
      <c r="DO25" s="54"/>
      <c r="DP25" s="54"/>
      <c r="DQ25" s="54"/>
      <c r="DR25" s="54"/>
      <c r="DS25" s="54"/>
      <c r="DT25" s="54"/>
      <c r="DU25" s="54"/>
      <c r="DV25" s="54"/>
      <c r="DW25" s="54"/>
      <c r="DX25" s="54"/>
      <c r="DY25" s="54"/>
      <c r="DZ25" s="54"/>
      <c r="EA25" s="54"/>
      <c r="EB25" s="54"/>
      <c r="EC25" s="54"/>
      <c r="ED25" s="54"/>
      <c r="EE25" s="54"/>
      <c r="EF25" s="54"/>
      <c r="EG25" s="54"/>
      <c r="EH25" s="54"/>
      <c r="EI25" s="54"/>
      <c r="EJ25" s="54"/>
      <c r="EK25" s="54"/>
      <c r="EL25" s="54"/>
      <c r="EM25" s="54"/>
      <c r="EN25" s="54"/>
      <c r="EO25" s="54"/>
      <c r="EP25" s="54"/>
      <c r="EQ25" s="54"/>
      <c r="ER25" s="54"/>
      <c r="ES25" s="54"/>
      <c r="ET25" s="54"/>
      <c r="EU25" s="54"/>
      <c r="EV25" s="54"/>
      <c r="EW25" s="54"/>
      <c r="EX25" s="54"/>
      <c r="EY25" s="54"/>
      <c r="EZ25" s="54"/>
      <c r="FA25" s="54"/>
      <c r="FB25" s="54"/>
      <c r="FC25" s="322"/>
    </row>
    <row r="26" spans="1:159" s="47" customFormat="1" ht="112.5" customHeight="1">
      <c r="A26" s="46"/>
      <c r="B26" s="46">
        <v>23</v>
      </c>
      <c r="C26" s="107" t="s">
        <v>359</v>
      </c>
      <c r="D26" s="107" t="s">
        <v>1607</v>
      </c>
      <c r="E26" s="360">
        <v>45658</v>
      </c>
      <c r="F26" s="256" t="s">
        <v>70</v>
      </c>
      <c r="G26" s="359">
        <f ca="1">TODAY()-E26</f>
        <v>335</v>
      </c>
      <c r="H26" s="249" t="s">
        <v>68</v>
      </c>
      <c r="I26" s="250"/>
      <c r="J26" s="254" t="s">
        <v>114</v>
      </c>
      <c r="K26" s="248" t="s">
        <v>104</v>
      </c>
      <c r="L26" s="292" t="s">
        <v>70</v>
      </c>
      <c r="M26" s="46" t="s">
        <v>71</v>
      </c>
      <c r="N26" s="255"/>
      <c r="O26" s="254" t="s">
        <v>135</v>
      </c>
      <c r="P26" s="248" t="s">
        <v>94</v>
      </c>
      <c r="Q26" s="254" t="s">
        <v>255</v>
      </c>
      <c r="R26" s="248" t="s">
        <v>75</v>
      </c>
      <c r="S26" s="260"/>
      <c r="T26" s="292" t="s">
        <v>77</v>
      </c>
      <c r="U26" s="46" t="s">
        <v>150</v>
      </c>
      <c r="V26" s="254" t="s">
        <v>79</v>
      </c>
      <c r="W26" s="46">
        <v>5</v>
      </c>
      <c r="X26" s="46">
        <v>5</v>
      </c>
      <c r="Y26" s="46">
        <v>3</v>
      </c>
      <c r="Z26" s="46">
        <v>5</v>
      </c>
      <c r="AA26" s="46">
        <v>3</v>
      </c>
      <c r="AB26" s="46">
        <v>1</v>
      </c>
      <c r="AC26" s="46">
        <v>3</v>
      </c>
      <c r="AD26" s="248">
        <f t="shared" si="0"/>
        <v>375</v>
      </c>
      <c r="AE26" s="46">
        <v>5</v>
      </c>
      <c r="AF26" s="46">
        <v>5</v>
      </c>
      <c r="AG26" s="46">
        <v>2</v>
      </c>
      <c r="AH26" s="46">
        <v>5</v>
      </c>
      <c r="AI26" s="46">
        <v>3</v>
      </c>
      <c r="AJ26" s="46">
        <v>3</v>
      </c>
      <c r="AK26" s="46">
        <v>3</v>
      </c>
      <c r="AL26" s="46">
        <f t="shared" si="1"/>
        <v>390</v>
      </c>
      <c r="AM26" s="49">
        <f t="shared" si="2"/>
        <v>765</v>
      </c>
      <c r="AN26" s="132" t="s">
        <v>256</v>
      </c>
      <c r="AO26" s="340" t="s">
        <v>1608</v>
      </c>
      <c r="AP26" s="314"/>
      <c r="AQ26" s="261" t="s">
        <v>258</v>
      </c>
      <c r="AR26" s="261" t="s">
        <v>259</v>
      </c>
      <c r="AS26" s="254" t="s">
        <v>207</v>
      </c>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289"/>
    </row>
    <row r="27" spans="1:159" s="47" customFormat="1" ht="90" customHeight="1">
      <c r="A27" s="296"/>
      <c r="B27" s="46">
        <v>22</v>
      </c>
      <c r="C27" s="114" t="s">
        <v>247</v>
      </c>
      <c r="D27" s="114" t="s">
        <v>248</v>
      </c>
      <c r="E27" s="360">
        <v>45627</v>
      </c>
      <c r="F27" s="360">
        <v>45809</v>
      </c>
      <c r="G27" s="359">
        <f>F27-E27</f>
        <v>182</v>
      </c>
      <c r="H27" s="247" t="s">
        <v>68</v>
      </c>
      <c r="I27" s="248"/>
      <c r="J27" s="248" t="s">
        <v>69</v>
      </c>
      <c r="K27" s="248" t="s">
        <v>104</v>
      </c>
      <c r="L27" s="333">
        <v>45627</v>
      </c>
      <c r="M27" s="254" t="s">
        <v>71</v>
      </c>
      <c r="N27" s="254" t="s">
        <v>249</v>
      </c>
      <c r="O27" s="254" t="s">
        <v>135</v>
      </c>
      <c r="P27" s="248" t="s">
        <v>249</v>
      </c>
      <c r="Q27" s="248" t="s">
        <v>70</v>
      </c>
      <c r="R27" s="254" t="s">
        <v>106</v>
      </c>
      <c r="S27" s="309"/>
      <c r="T27" s="257" t="s">
        <v>77</v>
      </c>
      <c r="U27" s="254" t="s">
        <v>78</v>
      </c>
      <c r="V27" s="248" t="s">
        <v>108</v>
      </c>
      <c r="W27" s="254">
        <v>3</v>
      </c>
      <c r="X27" s="254">
        <v>5</v>
      </c>
      <c r="Y27" s="254">
        <v>1</v>
      </c>
      <c r="Z27" s="254">
        <v>3</v>
      </c>
      <c r="AA27" s="254">
        <v>0</v>
      </c>
      <c r="AB27" s="254">
        <v>1</v>
      </c>
      <c r="AC27" s="254">
        <v>3</v>
      </c>
      <c r="AD27" s="248">
        <f t="shared" si="0"/>
        <v>240</v>
      </c>
      <c r="AE27" s="254">
        <v>5</v>
      </c>
      <c r="AF27" s="254">
        <v>5</v>
      </c>
      <c r="AG27" s="254">
        <v>5</v>
      </c>
      <c r="AH27" s="254">
        <v>5</v>
      </c>
      <c r="AI27" s="254">
        <v>5</v>
      </c>
      <c r="AJ27" s="254">
        <v>5</v>
      </c>
      <c r="AK27" s="254">
        <v>5</v>
      </c>
      <c r="AL27" s="46">
        <f t="shared" si="1"/>
        <v>525</v>
      </c>
      <c r="AM27" s="324">
        <f t="shared" si="2"/>
        <v>765</v>
      </c>
      <c r="AN27" s="328" t="s">
        <v>250</v>
      </c>
      <c r="AO27" s="339" t="s">
        <v>1609</v>
      </c>
      <c r="AP27" s="318"/>
      <c r="AQ27" s="261"/>
      <c r="AR27" s="261" t="s">
        <v>252</v>
      </c>
      <c r="AS27" s="254" t="s">
        <v>130</v>
      </c>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4"/>
      <c r="CD27" s="54"/>
      <c r="CE27" s="54"/>
      <c r="CF27" s="54"/>
      <c r="CG27" s="54"/>
      <c r="CH27" s="54"/>
      <c r="CI27" s="54"/>
      <c r="CJ27" s="54"/>
      <c r="CK27" s="54"/>
      <c r="CL27" s="54"/>
      <c r="CM27" s="54"/>
      <c r="CN27" s="54"/>
      <c r="CO27" s="54"/>
      <c r="CP27" s="54"/>
      <c r="CQ27" s="54"/>
      <c r="CR27" s="54"/>
      <c r="CS27" s="54"/>
      <c r="CT27" s="54"/>
      <c r="CU27" s="54"/>
      <c r="CV27" s="54"/>
      <c r="CW27" s="54"/>
      <c r="CX27" s="54"/>
      <c r="CY27" s="54"/>
      <c r="CZ27" s="54"/>
      <c r="DA27" s="54"/>
      <c r="DB27" s="54"/>
      <c r="DC27" s="54"/>
      <c r="DD27" s="54"/>
      <c r="DE27" s="54"/>
      <c r="DF27" s="54"/>
      <c r="DG27" s="54"/>
      <c r="DH27" s="54"/>
      <c r="DI27" s="54"/>
      <c r="DJ27" s="54"/>
      <c r="DK27" s="54"/>
      <c r="DL27" s="54"/>
      <c r="DM27" s="54"/>
      <c r="DN27" s="54"/>
      <c r="DO27" s="54"/>
      <c r="DP27" s="54"/>
      <c r="DQ27" s="54"/>
      <c r="DR27" s="54"/>
      <c r="DS27" s="54"/>
      <c r="DT27" s="54"/>
      <c r="DU27" s="54"/>
      <c r="DV27" s="54"/>
      <c r="DW27" s="54"/>
      <c r="DX27" s="54"/>
      <c r="DY27" s="54"/>
      <c r="DZ27" s="54"/>
      <c r="EA27" s="54"/>
      <c r="EB27" s="54"/>
      <c r="EC27" s="54"/>
      <c r="ED27" s="54"/>
      <c r="EE27" s="54"/>
      <c r="EF27" s="54"/>
      <c r="EG27" s="54"/>
      <c r="EH27" s="54"/>
      <c r="EI27" s="54"/>
      <c r="EJ27" s="54"/>
      <c r="EK27" s="54"/>
      <c r="EL27" s="54"/>
      <c r="EM27" s="54"/>
      <c r="EN27" s="54"/>
      <c r="EO27" s="54"/>
      <c r="EP27" s="54"/>
      <c r="EQ27" s="54"/>
      <c r="ER27" s="54"/>
      <c r="ES27" s="54"/>
      <c r="ET27" s="54"/>
      <c r="EU27" s="54"/>
      <c r="EV27" s="54"/>
      <c r="EW27" s="54"/>
      <c r="EX27" s="54"/>
      <c r="EY27" s="54"/>
      <c r="EZ27" s="54"/>
      <c r="FA27" s="54"/>
      <c r="FB27" s="54"/>
      <c r="FC27" s="322"/>
    </row>
    <row r="28" spans="1:159" s="345" customFormat="1" ht="78.599999999999994" customHeight="1">
      <c r="A28" s="46"/>
      <c r="B28" s="46">
        <v>25</v>
      </c>
      <c r="C28" s="415" t="s">
        <v>269</v>
      </c>
      <c r="D28" s="415" t="s">
        <v>270</v>
      </c>
      <c r="E28" s="360">
        <v>45658</v>
      </c>
      <c r="F28" s="256" t="s">
        <v>70</v>
      </c>
      <c r="G28" s="359">
        <f ca="1">TODAY()-E28</f>
        <v>335</v>
      </c>
      <c r="H28" s="249" t="s">
        <v>68</v>
      </c>
      <c r="I28" s="249"/>
      <c r="J28" s="254" t="s">
        <v>114</v>
      </c>
      <c r="K28" s="248" t="s">
        <v>88</v>
      </c>
      <c r="L28" s="257" t="s">
        <v>70</v>
      </c>
      <c r="M28" s="254" t="s">
        <v>71</v>
      </c>
      <c r="N28" s="254" t="s">
        <v>94</v>
      </c>
      <c r="O28" s="254" t="s">
        <v>135</v>
      </c>
      <c r="P28" s="248" t="s">
        <v>94</v>
      </c>
      <c r="Q28" s="248" t="s">
        <v>94</v>
      </c>
      <c r="R28" s="248" t="s">
        <v>75</v>
      </c>
      <c r="S28" s="254"/>
      <c r="T28" s="257" t="s">
        <v>77</v>
      </c>
      <c r="U28" s="254" t="s">
        <v>150</v>
      </c>
      <c r="V28" s="254" t="s">
        <v>79</v>
      </c>
      <c r="W28" s="254">
        <v>3</v>
      </c>
      <c r="X28" s="254">
        <v>5</v>
      </c>
      <c r="Y28" s="254">
        <v>4</v>
      </c>
      <c r="Z28" s="254">
        <v>5</v>
      </c>
      <c r="AA28" s="254">
        <v>1</v>
      </c>
      <c r="AB28" s="254">
        <v>3</v>
      </c>
      <c r="AC28" s="254">
        <v>3</v>
      </c>
      <c r="AD28" s="248">
        <f t="shared" si="0"/>
        <v>360</v>
      </c>
      <c r="AE28" s="254">
        <v>5</v>
      </c>
      <c r="AF28" s="254">
        <v>5</v>
      </c>
      <c r="AG28" s="248">
        <v>2</v>
      </c>
      <c r="AH28" s="248">
        <v>3</v>
      </c>
      <c r="AI28" s="254">
        <v>5</v>
      </c>
      <c r="AJ28" s="254">
        <v>3</v>
      </c>
      <c r="AK28" s="254">
        <v>3</v>
      </c>
      <c r="AL28" s="46">
        <f t="shared" si="1"/>
        <v>390</v>
      </c>
      <c r="AM28" s="254">
        <f t="shared" si="2"/>
        <v>750</v>
      </c>
      <c r="AN28" s="132" t="s">
        <v>271</v>
      </c>
      <c r="AO28" s="340" t="s">
        <v>272</v>
      </c>
      <c r="AP28" s="314" t="s">
        <v>70</v>
      </c>
      <c r="AQ28" s="261"/>
      <c r="AR28" s="261" t="s">
        <v>273</v>
      </c>
      <c r="AS28" s="46" t="s">
        <v>207</v>
      </c>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4"/>
      <c r="BZ28" s="54"/>
      <c r="CA28" s="54"/>
      <c r="CB28" s="54"/>
      <c r="CC28" s="54"/>
      <c r="CD28" s="54"/>
      <c r="CE28" s="54"/>
      <c r="CF28" s="54"/>
      <c r="CG28" s="54"/>
      <c r="CH28" s="54"/>
      <c r="CI28" s="54"/>
      <c r="CJ28" s="54"/>
      <c r="CK28" s="54"/>
      <c r="CL28" s="54"/>
      <c r="CM28" s="54"/>
      <c r="CN28" s="54"/>
      <c r="CO28" s="54"/>
      <c r="CP28" s="54"/>
      <c r="CQ28" s="54"/>
      <c r="CR28" s="54"/>
      <c r="CS28" s="54"/>
      <c r="CT28" s="54"/>
      <c r="CU28" s="54"/>
      <c r="CV28" s="54"/>
      <c r="CW28" s="54"/>
      <c r="CX28" s="54"/>
      <c r="CY28" s="54"/>
      <c r="CZ28" s="54"/>
      <c r="DA28" s="54"/>
      <c r="DB28" s="54"/>
      <c r="DC28" s="54"/>
      <c r="DD28" s="54"/>
      <c r="DE28" s="54"/>
      <c r="DF28" s="54"/>
      <c r="DG28" s="54"/>
      <c r="DH28" s="54"/>
      <c r="DI28" s="54"/>
      <c r="DJ28" s="54"/>
      <c r="DK28" s="54"/>
      <c r="DL28" s="54"/>
      <c r="DM28" s="54"/>
      <c r="DN28" s="54"/>
      <c r="DO28" s="54"/>
      <c r="DP28" s="54"/>
      <c r="DQ28" s="54"/>
      <c r="DR28" s="54"/>
      <c r="DS28" s="54"/>
      <c r="DT28" s="54"/>
      <c r="DU28" s="54"/>
      <c r="DV28" s="54"/>
      <c r="DW28" s="54"/>
      <c r="DX28" s="54"/>
      <c r="DY28" s="54"/>
      <c r="DZ28" s="54"/>
      <c r="EA28" s="54"/>
      <c r="EB28" s="54"/>
      <c r="EC28" s="54"/>
      <c r="ED28" s="54"/>
      <c r="EE28" s="54"/>
      <c r="EF28" s="54"/>
      <c r="EG28" s="54"/>
      <c r="EH28" s="54"/>
      <c r="EI28" s="54"/>
      <c r="EJ28" s="54"/>
      <c r="EK28" s="54"/>
      <c r="EL28" s="54"/>
      <c r="EM28" s="54"/>
      <c r="EN28" s="54"/>
      <c r="EO28" s="54"/>
      <c r="EP28" s="54"/>
      <c r="EQ28" s="54"/>
      <c r="ER28" s="54"/>
      <c r="ES28" s="54"/>
      <c r="ET28" s="54"/>
      <c r="EU28" s="54"/>
      <c r="EV28" s="54"/>
      <c r="EW28" s="54"/>
      <c r="EX28" s="54"/>
      <c r="EY28" s="54"/>
      <c r="EZ28" s="54"/>
      <c r="FA28" s="54"/>
      <c r="FB28" s="54"/>
      <c r="FC28" s="322"/>
    </row>
    <row r="29" spans="1:159" s="345" customFormat="1" ht="78.599999999999994" customHeight="1">
      <c r="A29" s="46"/>
      <c r="B29" s="46">
        <v>26</v>
      </c>
      <c r="C29" s="114" t="s">
        <v>274</v>
      </c>
      <c r="D29" s="114" t="s">
        <v>275</v>
      </c>
      <c r="E29" s="364">
        <v>45658</v>
      </c>
      <c r="F29" s="256" t="s">
        <v>70</v>
      </c>
      <c r="G29" s="359">
        <f ca="1">TODAY()-E29</f>
        <v>335</v>
      </c>
      <c r="H29" s="249" t="s">
        <v>103</v>
      </c>
      <c r="I29" s="250"/>
      <c r="J29" s="46" t="s">
        <v>69</v>
      </c>
      <c r="K29" s="362" t="e">
        <f>VLOOKUP(C29,#REF!,3,0)</f>
        <v>#REF!</v>
      </c>
      <c r="L29" s="292" t="s">
        <v>70</v>
      </c>
      <c r="M29" s="46" t="s">
        <v>71</v>
      </c>
      <c r="N29" s="46"/>
      <c r="O29" s="254" t="s">
        <v>221</v>
      </c>
      <c r="P29" s="248" t="s">
        <v>221</v>
      </c>
      <c r="Q29" s="46"/>
      <c r="R29" s="46" t="s">
        <v>106</v>
      </c>
      <c r="S29" s="254"/>
      <c r="T29" s="292" t="s">
        <v>77</v>
      </c>
      <c r="U29" s="46" t="s">
        <v>138</v>
      </c>
      <c r="V29" s="254"/>
      <c r="W29" s="248">
        <v>3</v>
      </c>
      <c r="X29" s="248">
        <v>5</v>
      </c>
      <c r="Y29" s="248">
        <v>1</v>
      </c>
      <c r="Z29" s="248">
        <v>5</v>
      </c>
      <c r="AA29" s="248">
        <v>0</v>
      </c>
      <c r="AB29" s="248">
        <v>1</v>
      </c>
      <c r="AC29" s="248">
        <v>5</v>
      </c>
      <c r="AD29" s="248">
        <f t="shared" si="0"/>
        <v>300</v>
      </c>
      <c r="AE29" s="248">
        <v>4</v>
      </c>
      <c r="AF29" s="248">
        <v>5</v>
      </c>
      <c r="AG29" s="248">
        <v>3</v>
      </c>
      <c r="AH29" s="248">
        <v>5</v>
      </c>
      <c r="AI29" s="248">
        <v>3</v>
      </c>
      <c r="AJ29" s="248">
        <v>5</v>
      </c>
      <c r="AK29" s="248">
        <v>5</v>
      </c>
      <c r="AL29" s="46">
        <f t="shared" si="1"/>
        <v>450</v>
      </c>
      <c r="AM29" s="49">
        <f t="shared" si="2"/>
        <v>750</v>
      </c>
      <c r="AN29" s="132" t="s">
        <v>245</v>
      </c>
      <c r="AO29" s="340" t="s">
        <v>276</v>
      </c>
      <c r="AP29" s="314"/>
      <c r="AQ29" s="261"/>
      <c r="AR29" s="261"/>
      <c r="AS29" s="46" t="s">
        <v>207</v>
      </c>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c r="DA29" s="54"/>
      <c r="DB29" s="54"/>
      <c r="DC29" s="54"/>
      <c r="DD29" s="54"/>
      <c r="DE29" s="54"/>
      <c r="DF29" s="54"/>
      <c r="DG29" s="54"/>
      <c r="DH29" s="54"/>
      <c r="DI29" s="54"/>
      <c r="DJ29" s="54"/>
      <c r="DK29" s="54"/>
      <c r="DL29" s="54"/>
      <c r="DM29" s="54"/>
      <c r="DN29" s="54"/>
      <c r="DO29" s="54"/>
      <c r="DP29" s="54"/>
      <c r="DQ29" s="54"/>
      <c r="DR29" s="54"/>
      <c r="DS29" s="54"/>
      <c r="DT29" s="54"/>
      <c r="DU29" s="54"/>
      <c r="DV29" s="54"/>
      <c r="DW29" s="54"/>
      <c r="DX29" s="54"/>
      <c r="DY29" s="54"/>
      <c r="DZ29" s="54"/>
      <c r="EA29" s="54"/>
      <c r="EB29" s="54"/>
      <c r="EC29" s="54"/>
      <c r="ED29" s="54"/>
      <c r="EE29" s="54"/>
      <c r="EF29" s="54"/>
      <c r="EG29" s="54"/>
      <c r="EH29" s="54"/>
      <c r="EI29" s="54"/>
      <c r="EJ29" s="54"/>
      <c r="EK29" s="54"/>
      <c r="EL29" s="54"/>
      <c r="EM29" s="54"/>
      <c r="EN29" s="54"/>
      <c r="EO29" s="54"/>
      <c r="EP29" s="54"/>
      <c r="EQ29" s="54"/>
      <c r="ER29" s="54"/>
      <c r="ES29" s="54"/>
      <c r="ET29" s="54"/>
      <c r="EU29" s="54"/>
      <c r="EV29" s="54"/>
      <c r="EW29" s="54"/>
      <c r="EX29" s="54"/>
      <c r="EY29" s="54"/>
      <c r="EZ29" s="54"/>
      <c r="FA29" s="54"/>
      <c r="FB29" s="54"/>
      <c r="FC29" s="322"/>
    </row>
    <row r="30" spans="1:159" s="47" customFormat="1" ht="59.85" customHeight="1">
      <c r="A30" s="46" t="s">
        <v>260</v>
      </c>
      <c r="B30" s="46">
        <v>24</v>
      </c>
      <c r="C30" s="107" t="s">
        <v>261</v>
      </c>
      <c r="D30" s="107" t="s">
        <v>262</v>
      </c>
      <c r="E30" s="364">
        <v>45413</v>
      </c>
      <c r="F30" s="360">
        <v>45689</v>
      </c>
      <c r="G30" s="359">
        <f>F30-E30</f>
        <v>276</v>
      </c>
      <c r="H30" s="247" t="s">
        <v>103</v>
      </c>
      <c r="I30" s="247"/>
      <c r="J30" s="248" t="s">
        <v>194</v>
      </c>
      <c r="K30" s="46" t="s">
        <v>115</v>
      </c>
      <c r="L30" s="301" t="s">
        <v>70</v>
      </c>
      <c r="M30" s="248" t="s">
        <v>263</v>
      </c>
      <c r="N30" s="248" t="s">
        <v>213</v>
      </c>
      <c r="O30" s="254" t="s">
        <v>264</v>
      </c>
      <c r="P30" s="248" t="s">
        <v>265</v>
      </c>
      <c r="Q30" s="248" t="s">
        <v>266</v>
      </c>
      <c r="R30" s="46" t="s">
        <v>106</v>
      </c>
      <c r="S30" s="248" t="s">
        <v>213</v>
      </c>
      <c r="T30" s="292" t="s">
        <v>77</v>
      </c>
      <c r="U30" s="46" t="s">
        <v>78</v>
      </c>
      <c r="V30" s="254" t="s">
        <v>108</v>
      </c>
      <c r="W30" s="46">
        <v>3</v>
      </c>
      <c r="X30" s="46">
        <v>5</v>
      </c>
      <c r="Y30" s="46">
        <v>5</v>
      </c>
      <c r="Z30" s="46">
        <v>5</v>
      </c>
      <c r="AA30" s="46">
        <v>1</v>
      </c>
      <c r="AB30" s="46">
        <v>3</v>
      </c>
      <c r="AC30" s="46">
        <v>5</v>
      </c>
      <c r="AD30" s="248">
        <f t="shared" si="0"/>
        <v>405</v>
      </c>
      <c r="AE30" s="46">
        <v>3</v>
      </c>
      <c r="AF30" s="46">
        <v>4</v>
      </c>
      <c r="AG30" s="46">
        <v>2</v>
      </c>
      <c r="AH30" s="46">
        <v>5</v>
      </c>
      <c r="AI30" s="46">
        <v>3</v>
      </c>
      <c r="AJ30" s="46">
        <v>1</v>
      </c>
      <c r="AK30" s="46">
        <v>5</v>
      </c>
      <c r="AL30" s="46">
        <f t="shared" si="1"/>
        <v>345</v>
      </c>
      <c r="AM30" s="46">
        <f t="shared" si="2"/>
        <v>750</v>
      </c>
      <c r="AN30" s="328" t="s">
        <v>267</v>
      </c>
      <c r="AO30" s="339"/>
      <c r="AP30" s="420" t="s">
        <v>268</v>
      </c>
      <c r="AQ30" s="261"/>
      <c r="AR30" s="261"/>
      <c r="AS30" s="46" t="s">
        <v>115</v>
      </c>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289"/>
    </row>
    <row r="31" spans="1:159" s="54" customFormat="1" ht="100.35" customHeight="1">
      <c r="A31" s="46"/>
      <c r="B31" s="46">
        <v>30</v>
      </c>
      <c r="C31" s="416" t="s">
        <v>294</v>
      </c>
      <c r="D31" s="416" t="s">
        <v>295</v>
      </c>
      <c r="E31" s="360">
        <v>45658</v>
      </c>
      <c r="F31" s="256" t="s">
        <v>70</v>
      </c>
      <c r="G31" s="359">
        <f ca="1">TODAY()-E31</f>
        <v>335</v>
      </c>
      <c r="H31" s="249" t="s">
        <v>68</v>
      </c>
      <c r="I31" s="294"/>
      <c r="J31" s="248" t="s">
        <v>69</v>
      </c>
      <c r="K31" s="248" t="s">
        <v>88</v>
      </c>
      <c r="L31" s="332" t="s">
        <v>70</v>
      </c>
      <c r="M31" s="254" t="s">
        <v>71</v>
      </c>
      <c r="N31" s="254" t="s">
        <v>94</v>
      </c>
      <c r="O31" s="254" t="s">
        <v>135</v>
      </c>
      <c r="P31" s="248" t="s">
        <v>135</v>
      </c>
      <c r="Q31" s="254" t="s">
        <v>150</v>
      </c>
      <c r="R31" s="254" t="s">
        <v>106</v>
      </c>
      <c r="S31" s="309"/>
      <c r="T31" s="257" t="s">
        <v>77</v>
      </c>
      <c r="U31" s="254" t="s">
        <v>150</v>
      </c>
      <c r="V31" s="254" t="s">
        <v>108</v>
      </c>
      <c r="W31" s="254">
        <v>3</v>
      </c>
      <c r="X31" s="254">
        <v>5</v>
      </c>
      <c r="Y31" s="254">
        <v>1</v>
      </c>
      <c r="Z31" s="254">
        <v>5</v>
      </c>
      <c r="AA31" s="254">
        <v>3</v>
      </c>
      <c r="AB31" s="254">
        <v>5</v>
      </c>
      <c r="AC31" s="254">
        <v>3</v>
      </c>
      <c r="AD31" s="248">
        <f t="shared" si="0"/>
        <v>375</v>
      </c>
      <c r="AE31" s="254">
        <v>5</v>
      </c>
      <c r="AF31" s="254">
        <v>5</v>
      </c>
      <c r="AG31" s="254">
        <v>2</v>
      </c>
      <c r="AH31" s="254">
        <v>3</v>
      </c>
      <c r="AI31" s="254">
        <v>3</v>
      </c>
      <c r="AJ31" s="254">
        <v>3</v>
      </c>
      <c r="AK31" s="254">
        <v>3</v>
      </c>
      <c r="AL31" s="46">
        <f t="shared" si="1"/>
        <v>360</v>
      </c>
      <c r="AM31" s="254">
        <f t="shared" si="2"/>
        <v>735</v>
      </c>
      <c r="AN31" s="132" t="s">
        <v>271</v>
      </c>
      <c r="AO31" s="340" t="s">
        <v>1610</v>
      </c>
      <c r="AP31" s="314" t="s">
        <v>298</v>
      </c>
      <c r="AQ31" s="261"/>
      <c r="AR31" s="261" t="s">
        <v>299</v>
      </c>
      <c r="AS31" s="46" t="s">
        <v>207</v>
      </c>
    </row>
    <row r="32" spans="1:159" s="54" customFormat="1" ht="78.599999999999994" customHeight="1">
      <c r="A32" s="46"/>
      <c r="B32" s="46">
        <v>31</v>
      </c>
      <c r="C32" s="297" t="s">
        <v>300</v>
      </c>
      <c r="D32" s="297" t="s">
        <v>301</v>
      </c>
      <c r="E32" s="360">
        <v>45658</v>
      </c>
      <c r="F32" s="256" t="s">
        <v>70</v>
      </c>
      <c r="G32" s="359">
        <f ca="1">TODAY()-E32</f>
        <v>335</v>
      </c>
      <c r="H32" s="249" t="s">
        <v>169</v>
      </c>
      <c r="I32" s="249"/>
      <c r="J32" s="254" t="s">
        <v>114</v>
      </c>
      <c r="K32" s="248" t="s">
        <v>88</v>
      </c>
      <c r="L32" s="257" t="s">
        <v>70</v>
      </c>
      <c r="M32" s="254" t="s">
        <v>133</v>
      </c>
      <c r="N32" s="254"/>
      <c r="O32" s="254" t="s">
        <v>135</v>
      </c>
      <c r="P32" s="248" t="s">
        <v>94</v>
      </c>
      <c r="Q32" s="254" t="s">
        <v>255</v>
      </c>
      <c r="R32" s="254" t="s">
        <v>106</v>
      </c>
      <c r="S32" s="254"/>
      <c r="T32" s="254" t="s">
        <v>77</v>
      </c>
      <c r="U32" s="367" t="s">
        <v>150</v>
      </c>
      <c r="V32" s="254"/>
      <c r="W32" s="254">
        <v>5</v>
      </c>
      <c r="X32" s="254">
        <v>5</v>
      </c>
      <c r="Y32" s="254">
        <v>3</v>
      </c>
      <c r="Z32" s="254">
        <v>5</v>
      </c>
      <c r="AA32" s="254">
        <v>3</v>
      </c>
      <c r="AB32" s="254">
        <v>1</v>
      </c>
      <c r="AC32" s="254">
        <v>3</v>
      </c>
      <c r="AD32" s="248">
        <f t="shared" si="0"/>
        <v>375</v>
      </c>
      <c r="AE32" s="254">
        <v>5</v>
      </c>
      <c r="AF32" s="254">
        <v>5</v>
      </c>
      <c r="AG32" s="254">
        <v>2</v>
      </c>
      <c r="AH32" s="254">
        <v>3</v>
      </c>
      <c r="AI32" s="254">
        <v>3</v>
      </c>
      <c r="AJ32" s="254">
        <v>3</v>
      </c>
      <c r="AK32" s="254">
        <v>3</v>
      </c>
      <c r="AL32" s="46">
        <f t="shared" si="1"/>
        <v>360</v>
      </c>
      <c r="AM32" s="254">
        <f t="shared" si="2"/>
        <v>735</v>
      </c>
      <c r="AN32" s="132" t="s">
        <v>302</v>
      </c>
      <c r="AO32" s="340" t="s">
        <v>952</v>
      </c>
      <c r="AP32" s="314"/>
      <c r="AQ32" s="261" t="s">
        <v>258</v>
      </c>
      <c r="AR32" s="261" t="s">
        <v>259</v>
      </c>
      <c r="AS32" s="46" t="s">
        <v>207</v>
      </c>
    </row>
    <row r="33" spans="1:159" s="293" customFormat="1" ht="78.599999999999994" customHeight="1">
      <c r="A33" s="46" t="s">
        <v>277</v>
      </c>
      <c r="B33" s="46">
        <v>27</v>
      </c>
      <c r="C33" s="107" t="s">
        <v>278</v>
      </c>
      <c r="D33" s="107" t="s">
        <v>279</v>
      </c>
      <c r="E33" s="360">
        <v>45505</v>
      </c>
      <c r="F33" s="360">
        <v>45992</v>
      </c>
      <c r="G33" s="359">
        <f>F33-E33</f>
        <v>487</v>
      </c>
      <c r="H33" s="247" t="s">
        <v>103</v>
      </c>
      <c r="I33" s="247"/>
      <c r="J33" s="248" t="s">
        <v>194</v>
      </c>
      <c r="K33" s="248" t="e">
        <f>VLOOKUP(C33,#REF!,3,0)</f>
        <v>#REF!</v>
      </c>
      <c r="L33" s="301" t="s">
        <v>70</v>
      </c>
      <c r="M33" s="248" t="s">
        <v>263</v>
      </c>
      <c r="N33" s="248" t="s">
        <v>213</v>
      </c>
      <c r="O33" s="254" t="s">
        <v>280</v>
      </c>
      <c r="P33" s="248" t="s">
        <v>211</v>
      </c>
      <c r="Q33" s="248" t="s">
        <v>70</v>
      </c>
      <c r="R33" s="46" t="s">
        <v>106</v>
      </c>
      <c r="S33" s="248" t="s">
        <v>213</v>
      </c>
      <c r="T33" s="46" t="s">
        <v>77</v>
      </c>
      <c r="U33" s="46" t="s">
        <v>78</v>
      </c>
      <c r="V33" s="254"/>
      <c r="W33" s="46">
        <v>5</v>
      </c>
      <c r="X33" s="46">
        <v>5</v>
      </c>
      <c r="Y33" s="46">
        <v>5</v>
      </c>
      <c r="Z33" s="46">
        <v>5</v>
      </c>
      <c r="AA33" s="46">
        <v>0</v>
      </c>
      <c r="AB33" s="46">
        <v>5</v>
      </c>
      <c r="AC33" s="46">
        <v>3</v>
      </c>
      <c r="AD33" s="248">
        <f t="shared" si="0"/>
        <v>420</v>
      </c>
      <c r="AE33" s="46">
        <v>3</v>
      </c>
      <c r="AF33" s="46">
        <v>2</v>
      </c>
      <c r="AG33" s="46">
        <v>2</v>
      </c>
      <c r="AH33" s="46">
        <v>5</v>
      </c>
      <c r="AI33" s="46">
        <v>3</v>
      </c>
      <c r="AJ33" s="46">
        <v>1</v>
      </c>
      <c r="AK33" s="46">
        <v>5</v>
      </c>
      <c r="AL33" s="46">
        <f t="shared" si="1"/>
        <v>315</v>
      </c>
      <c r="AM33" s="46">
        <f t="shared" si="2"/>
        <v>735</v>
      </c>
      <c r="AN33" s="291" t="s">
        <v>281</v>
      </c>
      <c r="AO33" s="340" t="s">
        <v>1611</v>
      </c>
      <c r="AP33" s="314" t="s">
        <v>282</v>
      </c>
      <c r="AQ33" s="261"/>
      <c r="AR33" s="261"/>
      <c r="AS33" s="254" t="s">
        <v>130</v>
      </c>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row>
    <row r="34" spans="1:159" s="293" customFormat="1" ht="78.599999999999994" customHeight="1">
      <c r="A34" s="46" t="s">
        <v>283</v>
      </c>
      <c r="B34" s="46">
        <v>28</v>
      </c>
      <c r="C34" s="107" t="s">
        <v>284</v>
      </c>
      <c r="D34" s="107" t="s">
        <v>285</v>
      </c>
      <c r="E34" s="360">
        <v>45658</v>
      </c>
      <c r="F34" s="360">
        <v>45839</v>
      </c>
      <c r="G34" s="359">
        <f>F34-E34</f>
        <v>181</v>
      </c>
      <c r="H34" s="247" t="s">
        <v>193</v>
      </c>
      <c r="I34" s="247"/>
      <c r="J34" s="248" t="s">
        <v>69</v>
      </c>
      <c r="K34" s="248" t="s">
        <v>104</v>
      </c>
      <c r="L34" s="301" t="s">
        <v>70</v>
      </c>
      <c r="M34" s="46" t="s">
        <v>146</v>
      </c>
      <c r="N34" s="46"/>
      <c r="O34" s="254" t="s">
        <v>286</v>
      </c>
      <c r="P34" s="248" t="s">
        <v>286</v>
      </c>
      <c r="Q34" s="248" t="s">
        <v>148</v>
      </c>
      <c r="R34" s="248" t="s">
        <v>75</v>
      </c>
      <c r="S34" s="248" t="s">
        <v>76</v>
      </c>
      <c r="T34" s="292" t="s">
        <v>77</v>
      </c>
      <c r="U34" s="46" t="s">
        <v>150</v>
      </c>
      <c r="V34" s="248" t="s">
        <v>79</v>
      </c>
      <c r="W34" s="46">
        <v>4</v>
      </c>
      <c r="X34" s="46">
        <v>5</v>
      </c>
      <c r="Y34" s="46">
        <v>5</v>
      </c>
      <c r="Z34" s="46">
        <v>5</v>
      </c>
      <c r="AA34" s="46">
        <v>1</v>
      </c>
      <c r="AB34" s="46">
        <v>1</v>
      </c>
      <c r="AC34" s="46">
        <v>5</v>
      </c>
      <c r="AD34" s="248">
        <f t="shared" si="0"/>
        <v>390</v>
      </c>
      <c r="AE34" s="46">
        <v>5</v>
      </c>
      <c r="AF34" s="46">
        <v>5</v>
      </c>
      <c r="AG34" s="46">
        <v>1</v>
      </c>
      <c r="AH34" s="46">
        <v>3</v>
      </c>
      <c r="AI34" s="46">
        <v>3</v>
      </c>
      <c r="AJ34" s="46">
        <v>3</v>
      </c>
      <c r="AK34" s="46">
        <v>3</v>
      </c>
      <c r="AL34" s="46">
        <f t="shared" si="1"/>
        <v>345</v>
      </c>
      <c r="AM34" s="49">
        <f t="shared" si="2"/>
        <v>735</v>
      </c>
      <c r="AN34" s="122" t="s">
        <v>287</v>
      </c>
      <c r="AO34" s="339" t="s">
        <v>288</v>
      </c>
      <c r="AP34" s="354">
        <v>36000</v>
      </c>
      <c r="AQ34" s="256"/>
      <c r="AR34" s="256"/>
      <c r="AS34" s="256" t="s">
        <v>82</v>
      </c>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row>
    <row r="35" spans="1:159" s="295" customFormat="1" ht="78.599999999999994" customHeight="1">
      <c r="A35" s="46" t="s">
        <v>289</v>
      </c>
      <c r="B35" s="46">
        <v>29</v>
      </c>
      <c r="C35" s="297" t="s">
        <v>290</v>
      </c>
      <c r="D35" s="297" t="s">
        <v>291</v>
      </c>
      <c r="E35" s="360">
        <v>45323</v>
      </c>
      <c r="F35" s="256" t="s">
        <v>70</v>
      </c>
      <c r="G35" s="359">
        <f ca="1">TODAY()-E35</f>
        <v>670</v>
      </c>
      <c r="H35" s="250" t="s">
        <v>169</v>
      </c>
      <c r="I35" s="250"/>
      <c r="J35" s="254" t="s">
        <v>69</v>
      </c>
      <c r="K35" s="248" t="e">
        <f>VLOOKUP(C35,#REF!,3,0)</f>
        <v>#REF!</v>
      </c>
      <c r="L35" s="292" t="s">
        <v>70</v>
      </c>
      <c r="M35" s="46" t="s">
        <v>133</v>
      </c>
      <c r="N35" s="46"/>
      <c r="O35" s="254" t="s">
        <v>228</v>
      </c>
      <c r="P35" s="248" t="s">
        <v>229</v>
      </c>
      <c r="Q35" s="254" t="s">
        <v>136</v>
      </c>
      <c r="R35" s="46" t="s">
        <v>94</v>
      </c>
      <c r="S35" s="254" t="s">
        <v>292</v>
      </c>
      <c r="T35" s="292" t="s">
        <v>77</v>
      </c>
      <c r="U35" s="46" t="s">
        <v>78</v>
      </c>
      <c r="V35" s="254" t="s">
        <v>98</v>
      </c>
      <c r="W35" s="46">
        <v>3</v>
      </c>
      <c r="X35" s="46">
        <v>5</v>
      </c>
      <c r="Y35" s="46">
        <v>1</v>
      </c>
      <c r="Z35" s="46">
        <v>5</v>
      </c>
      <c r="AA35" s="46">
        <v>1</v>
      </c>
      <c r="AB35" s="46">
        <v>3</v>
      </c>
      <c r="AC35" s="46">
        <v>5</v>
      </c>
      <c r="AD35" s="248">
        <f t="shared" si="0"/>
        <v>345</v>
      </c>
      <c r="AE35" s="46">
        <v>5</v>
      </c>
      <c r="AF35" s="46">
        <v>3</v>
      </c>
      <c r="AG35" s="46">
        <v>2</v>
      </c>
      <c r="AH35" s="46">
        <v>3</v>
      </c>
      <c r="AI35" s="46">
        <v>3</v>
      </c>
      <c r="AJ35" s="46">
        <v>5</v>
      </c>
      <c r="AK35" s="46">
        <v>5</v>
      </c>
      <c r="AL35" s="46">
        <f t="shared" si="1"/>
        <v>390</v>
      </c>
      <c r="AM35" s="46">
        <f t="shared" si="2"/>
        <v>735</v>
      </c>
      <c r="AN35" s="44" t="s">
        <v>293</v>
      </c>
      <c r="AO35" s="343" t="s">
        <v>1612</v>
      </c>
      <c r="AP35" s="314"/>
      <c r="AQ35" s="261"/>
      <c r="AR35" s="261"/>
      <c r="AS35" s="254" t="s">
        <v>130</v>
      </c>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row>
    <row r="36" spans="1:159" s="54" customFormat="1" ht="104.1" customHeight="1">
      <c r="A36" s="46"/>
      <c r="B36" s="46">
        <v>32</v>
      </c>
      <c r="C36" s="114" t="s">
        <v>303</v>
      </c>
      <c r="D36" s="114" t="s">
        <v>304</v>
      </c>
      <c r="E36" s="360">
        <v>45658</v>
      </c>
      <c r="F36" s="256" t="s">
        <v>70</v>
      </c>
      <c r="G36" s="359">
        <f ca="1">TODAY()-E36</f>
        <v>335</v>
      </c>
      <c r="H36" s="251" t="s">
        <v>193</v>
      </c>
      <c r="I36" s="250"/>
      <c r="J36" s="46" t="s">
        <v>114</v>
      </c>
      <c r="K36" s="248" t="s">
        <v>88</v>
      </c>
      <c r="L36" s="292" t="s">
        <v>70</v>
      </c>
      <c r="M36" s="46" t="s">
        <v>227</v>
      </c>
      <c r="N36" s="46" t="s">
        <v>305</v>
      </c>
      <c r="O36" s="254" t="s">
        <v>221</v>
      </c>
      <c r="P36" s="248" t="s">
        <v>306</v>
      </c>
      <c r="Q36" s="46" t="s">
        <v>307</v>
      </c>
      <c r="R36" s="46" t="s">
        <v>94</v>
      </c>
      <c r="S36" s="254"/>
      <c r="T36" s="292" t="s">
        <v>77</v>
      </c>
      <c r="U36" s="46" t="s">
        <v>138</v>
      </c>
      <c r="W36" s="46">
        <v>5</v>
      </c>
      <c r="X36" s="46">
        <v>5</v>
      </c>
      <c r="Y36" s="46">
        <v>5</v>
      </c>
      <c r="Z36" s="46">
        <v>5</v>
      </c>
      <c r="AA36" s="46">
        <v>0</v>
      </c>
      <c r="AB36" s="46">
        <v>3</v>
      </c>
      <c r="AC36" s="46">
        <v>5</v>
      </c>
      <c r="AD36" s="248">
        <f t="shared" si="0"/>
        <v>420</v>
      </c>
      <c r="AE36" s="46">
        <v>4</v>
      </c>
      <c r="AF36" s="46">
        <v>2</v>
      </c>
      <c r="AG36" s="46">
        <v>2</v>
      </c>
      <c r="AH36" s="46">
        <v>3</v>
      </c>
      <c r="AI36" s="46">
        <v>3</v>
      </c>
      <c r="AJ36" s="46">
        <v>3</v>
      </c>
      <c r="AK36" s="46">
        <v>3</v>
      </c>
      <c r="AL36" s="46">
        <f t="shared" si="1"/>
        <v>300</v>
      </c>
      <c r="AM36" s="46">
        <f t="shared" si="2"/>
        <v>720</v>
      </c>
      <c r="AN36" s="122" t="s">
        <v>1613</v>
      </c>
      <c r="AO36" s="385" t="s">
        <v>310</v>
      </c>
      <c r="AP36" s="314"/>
      <c r="AQ36" s="261" t="s">
        <v>903</v>
      </c>
      <c r="AR36" s="261" t="s">
        <v>764</v>
      </c>
      <c r="AS36" s="46" t="s">
        <v>207</v>
      </c>
      <c r="AT36" s="122" t="s">
        <v>308</v>
      </c>
    </row>
    <row r="37" spans="1:159" s="293" customFormat="1" ht="78.599999999999994" customHeight="1">
      <c r="A37" s="46"/>
      <c r="B37" s="46">
        <v>33</v>
      </c>
      <c r="C37" s="107" t="s">
        <v>313</v>
      </c>
      <c r="D37" s="107" t="s">
        <v>314</v>
      </c>
      <c r="E37" s="360">
        <v>45292</v>
      </c>
      <c r="F37" s="360">
        <v>45717</v>
      </c>
      <c r="G37" s="359">
        <f>F37-E37</f>
        <v>425</v>
      </c>
      <c r="H37" s="247" t="s">
        <v>103</v>
      </c>
      <c r="I37" s="247"/>
      <c r="J37" s="248" t="s">
        <v>69</v>
      </c>
      <c r="K37" s="248" t="e">
        <f>VLOOKUP(C37,#REF!,3,0)</f>
        <v>#REF!</v>
      </c>
      <c r="L37" s="301" t="s">
        <v>70</v>
      </c>
      <c r="M37" s="46" t="s">
        <v>133</v>
      </c>
      <c r="N37" s="46"/>
      <c r="O37" s="254" t="s">
        <v>315</v>
      </c>
      <c r="P37" s="248" t="s">
        <v>315</v>
      </c>
      <c r="Q37" s="248" t="s">
        <v>316</v>
      </c>
      <c r="R37" s="247" t="s">
        <v>106</v>
      </c>
      <c r="S37" s="248" t="s">
        <v>107</v>
      </c>
      <c r="T37" s="46" t="s">
        <v>77</v>
      </c>
      <c r="U37" s="46" t="s">
        <v>138</v>
      </c>
      <c r="V37" s="248" t="s">
        <v>108</v>
      </c>
      <c r="W37" s="46">
        <v>3</v>
      </c>
      <c r="X37" s="46">
        <v>5</v>
      </c>
      <c r="Y37" s="46">
        <v>2</v>
      </c>
      <c r="Z37" s="46">
        <v>5</v>
      </c>
      <c r="AA37" s="46">
        <v>1</v>
      </c>
      <c r="AB37" s="46">
        <v>1</v>
      </c>
      <c r="AC37" s="46">
        <v>3</v>
      </c>
      <c r="AD37" s="248">
        <f t="shared" ref="AD37:AD68" si="3">(W37*$W$2)+(X37*$X$2)+(Y37*$Y$2)+(Z37*$Z$2)+(AA37*$AA$2)+(AB37*$AB$2)+(AC37*$AC$2)</f>
        <v>300</v>
      </c>
      <c r="AE37" s="46">
        <v>5</v>
      </c>
      <c r="AF37" s="46">
        <v>5</v>
      </c>
      <c r="AG37" s="46">
        <v>2</v>
      </c>
      <c r="AH37" s="46">
        <v>5</v>
      </c>
      <c r="AI37" s="46">
        <v>3</v>
      </c>
      <c r="AJ37" s="46">
        <v>3</v>
      </c>
      <c r="AK37" s="46">
        <v>5</v>
      </c>
      <c r="AL37" s="46">
        <f t="shared" ref="AL37:AL68" si="4">(AE37*$AE$2)+(AF37*$AF$2)+(AG37*$AG$2)+(AH37*$AH$2)+(AI37*$AI$2)+(AJ37*$AJ$2)+(AK37*$AK$2)</f>
        <v>420</v>
      </c>
      <c r="AM37" s="46">
        <f t="shared" ref="AM37:AM68" si="5">AL37+AD37</f>
        <v>720</v>
      </c>
      <c r="AN37" s="328" t="s">
        <v>317</v>
      </c>
      <c r="AO37" s="339" t="s">
        <v>1614</v>
      </c>
      <c r="AP37" s="314"/>
      <c r="AQ37" s="261"/>
      <c r="AR37" s="261" t="s">
        <v>1615</v>
      </c>
      <c r="AS37" s="254" t="s">
        <v>153</v>
      </c>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c r="CR37" s="48"/>
      <c r="CS37" s="48"/>
      <c r="CT37" s="48"/>
      <c r="CU37" s="48"/>
      <c r="CV37" s="48"/>
      <c r="CW37" s="48"/>
      <c r="CX37" s="48"/>
      <c r="CY37" s="48"/>
      <c r="CZ37" s="48"/>
      <c r="DA37" s="48"/>
      <c r="DB37" s="48"/>
      <c r="DC37" s="48"/>
      <c r="DD37" s="48"/>
      <c r="DE37" s="48"/>
      <c r="DF37" s="48"/>
      <c r="DG37" s="48"/>
      <c r="DH37" s="48"/>
      <c r="DI37" s="48"/>
      <c r="DJ37" s="48"/>
      <c r="DK37" s="48"/>
      <c r="DL37" s="48"/>
      <c r="DM37" s="48"/>
      <c r="DN37" s="48"/>
      <c r="DO37" s="48"/>
      <c r="DP37" s="48"/>
      <c r="DQ37" s="48"/>
      <c r="DR37" s="48"/>
      <c r="DS37" s="48"/>
      <c r="DT37" s="48"/>
      <c r="DU37" s="48"/>
      <c r="DV37" s="48"/>
      <c r="DW37" s="48"/>
      <c r="DX37" s="48"/>
      <c r="DY37" s="48"/>
      <c r="DZ37" s="48"/>
      <c r="EA37" s="48"/>
      <c r="EB37" s="48"/>
      <c r="EC37" s="48"/>
      <c r="ED37" s="48"/>
      <c r="EE37" s="48"/>
      <c r="EF37" s="48"/>
      <c r="EG37" s="48"/>
      <c r="EH37" s="48"/>
      <c r="EI37" s="48"/>
      <c r="EJ37" s="48"/>
      <c r="EK37" s="48"/>
      <c r="EL37" s="48"/>
      <c r="EM37" s="48"/>
      <c r="EN37" s="48"/>
      <c r="EO37" s="48"/>
      <c r="EP37" s="48"/>
      <c r="EQ37" s="48"/>
      <c r="ER37" s="48"/>
      <c r="ES37" s="48"/>
      <c r="ET37" s="48"/>
      <c r="EU37" s="48"/>
      <c r="EV37" s="48"/>
      <c r="EW37" s="48"/>
      <c r="EX37" s="48"/>
      <c r="EY37" s="48"/>
      <c r="EZ37" s="48"/>
      <c r="FA37" s="48"/>
      <c r="FB37" s="48"/>
      <c r="FC37" s="48"/>
    </row>
    <row r="38" spans="1:159" s="54" customFormat="1" ht="78.599999999999994" customHeight="1">
      <c r="A38" s="46"/>
      <c r="B38" s="46">
        <v>35</v>
      </c>
      <c r="C38" s="114" t="s">
        <v>324</v>
      </c>
      <c r="D38" s="114" t="s">
        <v>994</v>
      </c>
      <c r="E38" s="360">
        <v>45658</v>
      </c>
      <c r="F38" s="256" t="s">
        <v>70</v>
      </c>
      <c r="G38" s="359">
        <f ca="1">TODAY()-E38</f>
        <v>335</v>
      </c>
      <c r="H38" s="249" t="s">
        <v>68</v>
      </c>
      <c r="I38" s="294"/>
      <c r="J38" s="248" t="s">
        <v>69</v>
      </c>
      <c r="K38" s="248" t="e">
        <f>VLOOKUP(C38,#REF!,3,0)</f>
        <v>#REF!</v>
      </c>
      <c r="L38" s="332" t="s">
        <v>70</v>
      </c>
      <c r="M38" s="334" t="s">
        <v>71</v>
      </c>
      <c r="N38" s="309" t="s">
        <v>94</v>
      </c>
      <c r="O38" s="254" t="s">
        <v>135</v>
      </c>
      <c r="P38" s="248" t="s">
        <v>135</v>
      </c>
      <c r="Q38" s="254"/>
      <c r="R38" s="309" t="s">
        <v>106</v>
      </c>
      <c r="S38" s="309"/>
      <c r="T38" s="254" t="s">
        <v>77</v>
      </c>
      <c r="U38" s="254" t="s">
        <v>78</v>
      </c>
      <c r="V38" s="309" t="s">
        <v>108</v>
      </c>
      <c r="W38" s="309">
        <v>3</v>
      </c>
      <c r="X38" s="309">
        <v>5</v>
      </c>
      <c r="Y38" s="309">
        <v>1</v>
      </c>
      <c r="Z38" s="309">
        <v>5</v>
      </c>
      <c r="AA38" s="309">
        <v>0</v>
      </c>
      <c r="AB38" s="309">
        <v>5</v>
      </c>
      <c r="AC38" s="309">
        <v>3</v>
      </c>
      <c r="AD38" s="248">
        <f t="shared" si="3"/>
        <v>330</v>
      </c>
      <c r="AE38" s="309">
        <v>5</v>
      </c>
      <c r="AF38" s="309">
        <v>5</v>
      </c>
      <c r="AG38" s="309">
        <v>4</v>
      </c>
      <c r="AH38" s="309">
        <v>3</v>
      </c>
      <c r="AI38" s="309">
        <v>3</v>
      </c>
      <c r="AJ38" s="309">
        <v>3</v>
      </c>
      <c r="AK38" s="309">
        <v>3</v>
      </c>
      <c r="AL38" s="46">
        <f t="shared" si="4"/>
        <v>390</v>
      </c>
      <c r="AM38" s="324">
        <f t="shared" si="5"/>
        <v>720</v>
      </c>
      <c r="AN38" s="132" t="s">
        <v>172</v>
      </c>
      <c r="AO38" s="340" t="s">
        <v>326</v>
      </c>
      <c r="AP38" s="314" t="s">
        <v>327</v>
      </c>
      <c r="AQ38" s="261"/>
      <c r="AR38" s="261" t="s">
        <v>328</v>
      </c>
      <c r="AS38" s="46" t="s">
        <v>207</v>
      </c>
    </row>
    <row r="39" spans="1:159" s="54" customFormat="1" ht="78.599999999999994" customHeight="1">
      <c r="A39" s="46"/>
      <c r="B39" s="46">
        <v>36</v>
      </c>
      <c r="C39" s="297" t="s">
        <v>329</v>
      </c>
      <c r="D39" s="297" t="s">
        <v>330</v>
      </c>
      <c r="E39" s="360">
        <v>45658</v>
      </c>
      <c r="F39" s="256" t="s">
        <v>70</v>
      </c>
      <c r="G39" s="359">
        <f ca="1">TODAY()-E39</f>
        <v>335</v>
      </c>
      <c r="H39" s="250" t="s">
        <v>103</v>
      </c>
      <c r="I39" s="250"/>
      <c r="J39" s="254" t="s">
        <v>69</v>
      </c>
      <c r="K39" s="248" t="s">
        <v>88</v>
      </c>
      <c r="L39" s="292"/>
      <c r="M39" s="46"/>
      <c r="N39" s="46"/>
      <c r="O39" s="254" t="s">
        <v>135</v>
      </c>
      <c r="P39" s="248" t="s">
        <v>135</v>
      </c>
      <c r="Q39" s="46" t="s">
        <v>136</v>
      </c>
      <c r="R39" s="46" t="s">
        <v>106</v>
      </c>
      <c r="S39" s="260"/>
      <c r="T39" s="303"/>
      <c r="U39" s="254" t="s">
        <v>78</v>
      </c>
      <c r="V39" s="254" t="s">
        <v>108</v>
      </c>
      <c r="W39" s="46">
        <v>3</v>
      </c>
      <c r="X39" s="46">
        <v>5</v>
      </c>
      <c r="Y39" s="46">
        <v>3</v>
      </c>
      <c r="Z39" s="46">
        <v>5</v>
      </c>
      <c r="AA39" s="46"/>
      <c r="AB39" s="46">
        <v>1</v>
      </c>
      <c r="AC39" s="46">
        <v>3</v>
      </c>
      <c r="AD39" s="248">
        <f t="shared" si="3"/>
        <v>300</v>
      </c>
      <c r="AE39" s="46">
        <v>5</v>
      </c>
      <c r="AF39" s="46">
        <v>5</v>
      </c>
      <c r="AG39" s="46">
        <v>2</v>
      </c>
      <c r="AH39" s="46">
        <v>5</v>
      </c>
      <c r="AI39" s="46">
        <v>3</v>
      </c>
      <c r="AJ39" s="46">
        <v>3</v>
      </c>
      <c r="AK39" s="46">
        <v>5</v>
      </c>
      <c r="AL39" s="46">
        <f t="shared" si="4"/>
        <v>420</v>
      </c>
      <c r="AM39" s="324">
        <f t="shared" si="5"/>
        <v>720</v>
      </c>
      <c r="AN39" s="298" t="s">
        <v>802</v>
      </c>
      <c r="AO39" s="339"/>
      <c r="AP39" s="313"/>
      <c r="AQ39" s="46"/>
      <c r="AR39" s="46"/>
      <c r="AS39" s="46" t="s">
        <v>207</v>
      </c>
      <c r="AT39" s="319"/>
      <c r="AU39" s="319"/>
      <c r="AV39" s="319"/>
      <c r="AW39" s="319"/>
      <c r="AX39" s="319"/>
      <c r="AY39" s="319"/>
      <c r="AZ39" s="319"/>
      <c r="BA39" s="319"/>
      <c r="BB39" s="319"/>
      <c r="BC39" s="319"/>
      <c r="BD39" s="319"/>
      <c r="BE39" s="319"/>
      <c r="BF39" s="319"/>
      <c r="BG39" s="319"/>
      <c r="BH39" s="319"/>
      <c r="BI39" s="319"/>
      <c r="BJ39" s="319"/>
      <c r="BK39" s="319"/>
      <c r="BL39" s="319"/>
      <c r="BM39" s="319"/>
      <c r="BN39" s="319"/>
      <c r="BO39" s="319"/>
      <c r="BP39" s="319"/>
      <c r="BQ39" s="319"/>
      <c r="BR39" s="319"/>
      <c r="BS39" s="319"/>
      <c r="BT39" s="319"/>
      <c r="BU39" s="319"/>
      <c r="BV39" s="319"/>
      <c r="BW39" s="319"/>
      <c r="BX39" s="319"/>
      <c r="BY39" s="319"/>
      <c r="BZ39" s="319"/>
      <c r="CA39" s="319"/>
      <c r="CB39" s="319"/>
      <c r="CC39" s="319"/>
      <c r="CD39" s="319"/>
      <c r="CE39" s="319"/>
      <c r="CF39" s="319"/>
      <c r="CG39" s="319"/>
      <c r="CH39" s="319"/>
      <c r="CI39" s="319"/>
      <c r="CJ39" s="319"/>
      <c r="CK39" s="319"/>
      <c r="CL39" s="319"/>
      <c r="CM39" s="319"/>
      <c r="CN39" s="319"/>
      <c r="CO39" s="319"/>
      <c r="CP39" s="319"/>
      <c r="CQ39" s="319"/>
      <c r="CR39" s="319"/>
      <c r="CS39" s="319"/>
      <c r="CT39" s="319"/>
      <c r="CU39" s="319"/>
      <c r="CV39" s="319"/>
      <c r="CW39" s="319"/>
      <c r="CX39" s="319"/>
      <c r="CY39" s="319"/>
      <c r="CZ39" s="319"/>
      <c r="DA39" s="319"/>
      <c r="DB39" s="319"/>
      <c r="DC39" s="319"/>
      <c r="DD39" s="319"/>
      <c r="DE39" s="319"/>
      <c r="DF39" s="319"/>
      <c r="DG39" s="319"/>
      <c r="DH39" s="319"/>
      <c r="DI39" s="319"/>
      <c r="DJ39" s="319"/>
      <c r="DK39" s="319"/>
      <c r="DL39" s="319"/>
      <c r="DM39" s="319"/>
      <c r="DN39" s="319"/>
      <c r="DO39" s="319"/>
      <c r="DP39" s="319"/>
      <c r="DQ39" s="319"/>
      <c r="DR39" s="319"/>
      <c r="DS39" s="319"/>
      <c r="DT39" s="319"/>
      <c r="DU39" s="319"/>
      <c r="DV39" s="319"/>
      <c r="DW39" s="319"/>
      <c r="DX39" s="319"/>
      <c r="DY39" s="319"/>
      <c r="DZ39" s="319"/>
      <c r="EA39" s="319"/>
      <c r="EB39" s="319"/>
      <c r="EC39" s="319"/>
      <c r="ED39" s="319"/>
      <c r="EE39" s="319"/>
      <c r="EF39" s="319"/>
      <c r="EG39" s="319"/>
      <c r="EH39" s="319"/>
      <c r="EI39" s="319"/>
      <c r="EJ39" s="319"/>
      <c r="EK39" s="319"/>
      <c r="EL39" s="319"/>
      <c r="EM39" s="319"/>
      <c r="EN39" s="319"/>
      <c r="EO39" s="319"/>
      <c r="EP39" s="319"/>
      <c r="EQ39" s="319"/>
      <c r="ER39" s="319"/>
      <c r="ES39" s="319"/>
      <c r="ET39" s="319"/>
      <c r="EU39" s="319"/>
      <c r="EV39" s="319"/>
      <c r="EW39" s="319"/>
      <c r="EX39" s="319"/>
      <c r="EY39" s="319"/>
      <c r="EZ39" s="319"/>
      <c r="FA39" s="319"/>
      <c r="FB39" s="319"/>
      <c r="FC39" s="319"/>
    </row>
    <row r="40" spans="1:159" s="54" customFormat="1" ht="78.599999999999994" customHeight="1">
      <c r="A40" s="46" t="s">
        <v>319</v>
      </c>
      <c r="B40" s="46">
        <v>34</v>
      </c>
      <c r="C40" s="107" t="s">
        <v>320</v>
      </c>
      <c r="D40" s="107" t="s">
        <v>321</v>
      </c>
      <c r="E40" s="360">
        <v>45505</v>
      </c>
      <c r="F40" s="360">
        <v>45717</v>
      </c>
      <c r="G40" s="359">
        <f>F40-E40</f>
        <v>212</v>
      </c>
      <c r="H40" s="247" t="s">
        <v>193</v>
      </c>
      <c r="I40" s="247"/>
      <c r="J40" s="248" t="s">
        <v>194</v>
      </c>
      <c r="K40" s="248" t="e">
        <f>VLOOKUP(C40,#REF!,3,0)</f>
        <v>#REF!</v>
      </c>
      <c r="L40" s="301" t="s">
        <v>70</v>
      </c>
      <c r="M40" s="248" t="s">
        <v>195</v>
      </c>
      <c r="N40" s="248" t="s">
        <v>213</v>
      </c>
      <c r="O40" s="254" t="s">
        <v>280</v>
      </c>
      <c r="P40" s="248" t="s">
        <v>211</v>
      </c>
      <c r="Q40" s="248" t="s">
        <v>212</v>
      </c>
      <c r="R40" s="46" t="s">
        <v>106</v>
      </c>
      <c r="S40" s="248" t="s">
        <v>213</v>
      </c>
      <c r="T40" s="292" t="s">
        <v>77</v>
      </c>
      <c r="U40" s="46" t="s">
        <v>78</v>
      </c>
      <c r="V40" s="254" t="s">
        <v>108</v>
      </c>
      <c r="W40" s="46">
        <v>3</v>
      </c>
      <c r="X40" s="46">
        <v>5</v>
      </c>
      <c r="Y40" s="46">
        <v>5</v>
      </c>
      <c r="Z40" s="46">
        <v>5</v>
      </c>
      <c r="AA40" s="46">
        <v>0</v>
      </c>
      <c r="AB40" s="46">
        <v>3</v>
      </c>
      <c r="AC40" s="46">
        <v>5</v>
      </c>
      <c r="AD40" s="248">
        <f t="shared" si="3"/>
        <v>390</v>
      </c>
      <c r="AE40" s="46">
        <v>3</v>
      </c>
      <c r="AF40" s="46">
        <v>5</v>
      </c>
      <c r="AG40" s="46">
        <v>2</v>
      </c>
      <c r="AH40" s="46">
        <v>5</v>
      </c>
      <c r="AI40" s="46">
        <v>3</v>
      </c>
      <c r="AJ40" s="46">
        <v>1</v>
      </c>
      <c r="AK40" s="46">
        <v>3</v>
      </c>
      <c r="AL40" s="46">
        <f t="shared" si="4"/>
        <v>330</v>
      </c>
      <c r="AM40" s="49">
        <f t="shared" si="5"/>
        <v>720</v>
      </c>
      <c r="AN40" s="326" t="s">
        <v>322</v>
      </c>
      <c r="AO40" s="340" t="s">
        <v>1616</v>
      </c>
      <c r="AP40" s="314" t="s">
        <v>323</v>
      </c>
      <c r="AQ40" s="261"/>
      <c r="AR40" s="261"/>
      <c r="AS40" s="254" t="s">
        <v>130</v>
      </c>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c r="CR40" s="48"/>
      <c r="CS40" s="48"/>
      <c r="CT40" s="48"/>
      <c r="CU40" s="48"/>
      <c r="CV40" s="48"/>
      <c r="CW40" s="48"/>
      <c r="CX40" s="48"/>
      <c r="CY40" s="48"/>
      <c r="CZ40" s="48"/>
      <c r="DA40" s="48"/>
      <c r="DB40" s="48"/>
      <c r="DC40" s="48"/>
      <c r="DD40" s="48"/>
      <c r="DE40" s="48"/>
      <c r="DF40" s="48"/>
      <c r="DG40" s="48"/>
      <c r="DH40" s="48"/>
      <c r="DI40" s="48"/>
      <c r="DJ40" s="48"/>
      <c r="DK40" s="48"/>
      <c r="DL40" s="48"/>
      <c r="DM40" s="48"/>
      <c r="DN40" s="48"/>
      <c r="DO40" s="48"/>
      <c r="DP40" s="48"/>
      <c r="DQ40" s="48"/>
      <c r="DR40" s="48"/>
      <c r="DS40" s="48"/>
      <c r="DT40" s="48"/>
      <c r="DU40" s="48"/>
      <c r="DV40" s="48"/>
      <c r="DW40" s="48"/>
      <c r="DX40" s="48"/>
      <c r="DY40" s="48"/>
      <c r="DZ40" s="48"/>
      <c r="EA40" s="48"/>
      <c r="EB40" s="48"/>
      <c r="EC40" s="48"/>
      <c r="ED40" s="48"/>
      <c r="EE40" s="48"/>
      <c r="EF40" s="48"/>
      <c r="EG40" s="48"/>
      <c r="EH40" s="48"/>
      <c r="EI40" s="48"/>
      <c r="EJ40" s="48"/>
      <c r="EK40" s="48"/>
      <c r="EL40" s="48"/>
      <c r="EM40" s="48"/>
      <c r="EN40" s="48"/>
      <c r="EO40" s="48"/>
      <c r="EP40" s="48"/>
      <c r="EQ40" s="48"/>
      <c r="ER40" s="48"/>
      <c r="ES40" s="48"/>
      <c r="ET40" s="48"/>
      <c r="EU40" s="48"/>
      <c r="EV40" s="48"/>
      <c r="EW40" s="48"/>
      <c r="EX40" s="48"/>
      <c r="EY40" s="48"/>
      <c r="EZ40" s="48"/>
      <c r="FA40" s="48"/>
      <c r="FB40" s="48"/>
      <c r="FC40" s="48"/>
    </row>
    <row r="41" spans="1:159" s="54" customFormat="1" ht="78.599999999999994" customHeight="1">
      <c r="A41" s="46"/>
      <c r="B41" s="46">
        <v>37</v>
      </c>
      <c r="C41" s="297" t="s">
        <v>332</v>
      </c>
      <c r="D41" s="297" t="s">
        <v>330</v>
      </c>
      <c r="E41" s="360">
        <v>45658</v>
      </c>
      <c r="F41" s="256" t="s">
        <v>70</v>
      </c>
      <c r="G41" s="359">
        <f ca="1">TODAY()-E41</f>
        <v>335</v>
      </c>
      <c r="H41" s="250" t="s">
        <v>103</v>
      </c>
      <c r="I41" s="250"/>
      <c r="J41" s="254" t="s">
        <v>69</v>
      </c>
      <c r="K41" s="248" t="s">
        <v>88</v>
      </c>
      <c r="L41" s="292"/>
      <c r="M41" s="46"/>
      <c r="N41" s="46"/>
      <c r="O41" s="254" t="s">
        <v>135</v>
      </c>
      <c r="P41" s="248" t="s">
        <v>135</v>
      </c>
      <c r="Q41" s="46" t="s">
        <v>136</v>
      </c>
      <c r="R41" s="46" t="s">
        <v>106</v>
      </c>
      <c r="S41" s="260"/>
      <c r="T41" s="303"/>
      <c r="U41" s="254" t="s">
        <v>150</v>
      </c>
      <c r="V41" s="254" t="s">
        <v>108</v>
      </c>
      <c r="W41" s="46">
        <v>3</v>
      </c>
      <c r="X41" s="46">
        <v>5</v>
      </c>
      <c r="Y41" s="46">
        <v>3</v>
      </c>
      <c r="Z41" s="46">
        <v>5</v>
      </c>
      <c r="AA41" s="46"/>
      <c r="AB41" s="46">
        <v>1</v>
      </c>
      <c r="AC41" s="46">
        <v>3</v>
      </c>
      <c r="AD41" s="248">
        <f t="shared" si="3"/>
        <v>300</v>
      </c>
      <c r="AE41" s="46">
        <v>5</v>
      </c>
      <c r="AF41" s="46">
        <v>5</v>
      </c>
      <c r="AG41" s="46">
        <v>2</v>
      </c>
      <c r="AH41" s="46">
        <v>5</v>
      </c>
      <c r="AI41" s="46">
        <v>3</v>
      </c>
      <c r="AJ41" s="46">
        <v>3</v>
      </c>
      <c r="AK41" s="46">
        <v>5</v>
      </c>
      <c r="AL41" s="46">
        <f t="shared" si="4"/>
        <v>420</v>
      </c>
      <c r="AM41" s="324">
        <f t="shared" si="5"/>
        <v>720</v>
      </c>
      <c r="AN41" s="298"/>
      <c r="AO41" s="339"/>
      <c r="AP41" s="313"/>
      <c r="AQ41" s="46"/>
      <c r="AR41" s="46"/>
      <c r="AS41" s="46" t="s">
        <v>207</v>
      </c>
      <c r="AT41" s="319"/>
      <c r="AU41" s="319"/>
      <c r="AV41" s="319"/>
      <c r="AW41" s="319"/>
      <c r="AX41" s="319"/>
      <c r="AY41" s="319"/>
      <c r="AZ41" s="319"/>
      <c r="BA41" s="319"/>
      <c r="BB41" s="319"/>
      <c r="BC41" s="319"/>
      <c r="BD41" s="319"/>
      <c r="BE41" s="319"/>
      <c r="BF41" s="319"/>
      <c r="BG41" s="319"/>
      <c r="BH41" s="319"/>
      <c r="BI41" s="319"/>
      <c r="BJ41" s="319"/>
      <c r="BK41" s="319"/>
      <c r="BL41" s="319"/>
      <c r="BM41" s="319"/>
      <c r="BN41" s="319"/>
      <c r="BO41" s="319"/>
      <c r="BP41" s="319"/>
      <c r="BQ41" s="319"/>
      <c r="BR41" s="319"/>
      <c r="BS41" s="319"/>
      <c r="BT41" s="319"/>
      <c r="BU41" s="319"/>
      <c r="BV41" s="319"/>
      <c r="BW41" s="319"/>
      <c r="BX41" s="319"/>
      <c r="BY41" s="319"/>
      <c r="BZ41" s="319"/>
      <c r="CA41" s="319"/>
      <c r="CB41" s="319"/>
      <c r="CC41" s="319"/>
      <c r="CD41" s="319"/>
      <c r="CE41" s="319"/>
      <c r="CF41" s="319"/>
      <c r="CG41" s="319"/>
      <c r="CH41" s="319"/>
      <c r="CI41" s="319"/>
      <c r="CJ41" s="319"/>
      <c r="CK41" s="319"/>
      <c r="CL41" s="319"/>
      <c r="CM41" s="319"/>
      <c r="CN41" s="319"/>
      <c r="CO41" s="319"/>
      <c r="CP41" s="319"/>
      <c r="CQ41" s="319"/>
      <c r="CR41" s="319"/>
      <c r="CS41" s="319"/>
      <c r="CT41" s="319"/>
      <c r="CU41" s="319"/>
      <c r="CV41" s="319"/>
      <c r="CW41" s="319"/>
      <c r="CX41" s="319"/>
      <c r="CY41" s="319"/>
      <c r="CZ41" s="319"/>
      <c r="DA41" s="319"/>
      <c r="DB41" s="319"/>
      <c r="DC41" s="319"/>
      <c r="DD41" s="319"/>
      <c r="DE41" s="319"/>
      <c r="DF41" s="319"/>
      <c r="DG41" s="319"/>
      <c r="DH41" s="319"/>
      <c r="DI41" s="319"/>
      <c r="DJ41" s="319"/>
      <c r="DK41" s="319"/>
      <c r="DL41" s="319"/>
      <c r="DM41" s="319"/>
      <c r="DN41" s="319"/>
      <c r="DO41" s="319"/>
      <c r="DP41" s="319"/>
      <c r="DQ41" s="319"/>
      <c r="DR41" s="319"/>
      <c r="DS41" s="319"/>
      <c r="DT41" s="319"/>
      <c r="DU41" s="319"/>
      <c r="DV41" s="319"/>
      <c r="DW41" s="319"/>
      <c r="DX41" s="319"/>
      <c r="DY41" s="319"/>
      <c r="DZ41" s="319"/>
      <c r="EA41" s="319"/>
      <c r="EB41" s="319"/>
      <c r="EC41" s="319"/>
      <c r="ED41" s="319"/>
      <c r="EE41" s="319"/>
      <c r="EF41" s="319"/>
      <c r="EG41" s="319"/>
      <c r="EH41" s="319"/>
      <c r="EI41" s="319"/>
      <c r="EJ41" s="319"/>
      <c r="EK41" s="319"/>
      <c r="EL41" s="319"/>
      <c r="EM41" s="319"/>
      <c r="EN41" s="319"/>
      <c r="EO41" s="319"/>
      <c r="EP41" s="319"/>
      <c r="EQ41" s="319"/>
      <c r="ER41" s="319"/>
      <c r="ES41" s="319"/>
      <c r="ET41" s="319"/>
      <c r="EU41" s="319"/>
      <c r="EV41" s="319"/>
      <c r="EW41" s="319"/>
      <c r="EX41" s="319"/>
      <c r="EY41" s="319"/>
      <c r="EZ41" s="319"/>
      <c r="FA41" s="319"/>
      <c r="FB41" s="319"/>
      <c r="FC41" s="319"/>
    </row>
    <row r="42" spans="1:159" s="54" customFormat="1" ht="112.35" customHeight="1">
      <c r="A42" s="46"/>
      <c r="B42" s="46">
        <v>38</v>
      </c>
      <c r="C42" s="114" t="s">
        <v>333</v>
      </c>
      <c r="D42" s="114" t="s">
        <v>730</v>
      </c>
      <c r="E42" s="360">
        <v>45658</v>
      </c>
      <c r="F42" s="256" t="s">
        <v>70</v>
      </c>
      <c r="G42" s="359">
        <f ca="1">TODAY()-E42</f>
        <v>335</v>
      </c>
      <c r="H42" s="249" t="s">
        <v>103</v>
      </c>
      <c r="I42" s="250"/>
      <c r="J42" s="46" t="s">
        <v>69</v>
      </c>
      <c r="K42" s="248" t="e">
        <f>VLOOKUP(C42,#REF!,3,0)</f>
        <v>#REF!</v>
      </c>
      <c r="L42" s="292" t="s">
        <v>70</v>
      </c>
      <c r="M42" s="46" t="s">
        <v>71</v>
      </c>
      <c r="N42" s="46" t="s">
        <v>70</v>
      </c>
      <c r="O42" s="254" t="s">
        <v>221</v>
      </c>
      <c r="P42" s="248" t="s">
        <v>221</v>
      </c>
      <c r="Q42" s="46"/>
      <c r="R42" s="46" t="s">
        <v>106</v>
      </c>
      <c r="S42" s="254"/>
      <c r="T42" s="46" t="s">
        <v>77</v>
      </c>
      <c r="U42" s="46" t="s">
        <v>138</v>
      </c>
      <c r="V42" s="254"/>
      <c r="W42" s="248">
        <v>3</v>
      </c>
      <c r="X42" s="248">
        <v>5</v>
      </c>
      <c r="Y42" s="248">
        <v>1</v>
      </c>
      <c r="Z42" s="248">
        <v>5</v>
      </c>
      <c r="AA42" s="248">
        <v>0</v>
      </c>
      <c r="AB42" s="248">
        <v>1</v>
      </c>
      <c r="AC42" s="248">
        <v>5</v>
      </c>
      <c r="AD42" s="248">
        <f t="shared" si="3"/>
        <v>300</v>
      </c>
      <c r="AE42" s="248">
        <v>4</v>
      </c>
      <c r="AF42" s="248">
        <v>4</v>
      </c>
      <c r="AG42" s="248">
        <v>3</v>
      </c>
      <c r="AH42" s="248">
        <v>5</v>
      </c>
      <c r="AI42" s="248">
        <v>3</v>
      </c>
      <c r="AJ42" s="248">
        <v>5</v>
      </c>
      <c r="AK42" s="248">
        <v>3</v>
      </c>
      <c r="AL42" s="46">
        <f t="shared" si="4"/>
        <v>405</v>
      </c>
      <c r="AM42" s="49">
        <f t="shared" si="5"/>
        <v>705</v>
      </c>
      <c r="AN42" s="132" t="s">
        <v>1617</v>
      </c>
      <c r="AO42" s="340" t="s">
        <v>1618</v>
      </c>
      <c r="AP42" s="314"/>
      <c r="AQ42" s="261"/>
      <c r="AR42" s="261" t="s">
        <v>732</v>
      </c>
      <c r="AS42" s="46" t="s">
        <v>207</v>
      </c>
    </row>
    <row r="43" spans="1:159" s="54" customFormat="1" ht="78.599999999999994" customHeight="1">
      <c r="A43" s="46" t="s">
        <v>370</v>
      </c>
      <c r="B43" s="46">
        <v>46</v>
      </c>
      <c r="C43" s="107" t="s">
        <v>371</v>
      </c>
      <c r="D43" s="107" t="s">
        <v>372</v>
      </c>
      <c r="E43" s="360">
        <v>45413</v>
      </c>
      <c r="F43" s="256" t="s">
        <v>70</v>
      </c>
      <c r="G43" s="359">
        <f ca="1">TODAY()-E43</f>
        <v>580</v>
      </c>
      <c r="H43" s="247" t="s">
        <v>68</v>
      </c>
      <c r="I43" s="247"/>
      <c r="J43" s="248" t="s">
        <v>194</v>
      </c>
      <c r="K43" s="248" t="e">
        <f>VLOOKUP(C43,#REF!,3,0)</f>
        <v>#REF!</v>
      </c>
      <c r="L43" s="301" t="s">
        <v>70</v>
      </c>
      <c r="M43" s="248" t="s">
        <v>195</v>
      </c>
      <c r="N43" s="248" t="s">
        <v>213</v>
      </c>
      <c r="O43" s="254" t="s">
        <v>135</v>
      </c>
      <c r="P43" s="248" t="s">
        <v>373</v>
      </c>
      <c r="Q43" s="248" t="s">
        <v>197</v>
      </c>
      <c r="R43" s="254" t="s">
        <v>75</v>
      </c>
      <c r="S43" s="248" t="s">
        <v>213</v>
      </c>
      <c r="T43" s="254" t="s">
        <v>77</v>
      </c>
      <c r="U43" s="254" t="s">
        <v>150</v>
      </c>
      <c r="V43" s="254" t="s">
        <v>79</v>
      </c>
      <c r="W43" s="254">
        <v>3</v>
      </c>
      <c r="X43" s="254">
        <v>5</v>
      </c>
      <c r="Y43" s="254">
        <v>3</v>
      </c>
      <c r="Z43" s="254">
        <v>5</v>
      </c>
      <c r="AA43" s="254">
        <v>0</v>
      </c>
      <c r="AB43" s="254">
        <v>1</v>
      </c>
      <c r="AC43" s="254">
        <v>5</v>
      </c>
      <c r="AD43" s="248">
        <f t="shared" si="3"/>
        <v>330</v>
      </c>
      <c r="AE43" s="254">
        <v>4</v>
      </c>
      <c r="AF43" s="254">
        <v>5</v>
      </c>
      <c r="AG43" s="254">
        <v>2</v>
      </c>
      <c r="AH43" s="254">
        <v>3</v>
      </c>
      <c r="AI43" s="254">
        <v>3</v>
      </c>
      <c r="AJ43" s="254">
        <v>3</v>
      </c>
      <c r="AK43" s="254">
        <v>5</v>
      </c>
      <c r="AL43" s="46">
        <f t="shared" si="4"/>
        <v>375</v>
      </c>
      <c r="AM43" s="324">
        <f t="shared" si="5"/>
        <v>705</v>
      </c>
      <c r="AN43" s="328" t="s">
        <v>374</v>
      </c>
      <c r="AO43" s="339"/>
      <c r="AP43" s="314" t="s">
        <v>375</v>
      </c>
      <c r="AQ43" s="261"/>
      <c r="AR43" s="261"/>
      <c r="AS43" s="46" t="s">
        <v>207</v>
      </c>
    </row>
    <row r="44" spans="1:159" ht="78.599999999999994" customHeight="1">
      <c r="A44" s="329"/>
      <c r="B44" s="46">
        <v>39</v>
      </c>
      <c r="C44" s="107" t="s">
        <v>336</v>
      </c>
      <c r="D44" s="327" t="s">
        <v>337</v>
      </c>
      <c r="E44" s="360">
        <v>45536</v>
      </c>
      <c r="F44" s="256" t="s">
        <v>70</v>
      </c>
      <c r="G44" s="359">
        <f ca="1">TODAY()-E44</f>
        <v>457</v>
      </c>
      <c r="H44" s="247" t="s">
        <v>68</v>
      </c>
      <c r="I44" s="247"/>
      <c r="J44" s="247" t="s">
        <v>69</v>
      </c>
      <c r="K44" s="248" t="s">
        <v>104</v>
      </c>
      <c r="L44" s="302">
        <v>45536</v>
      </c>
      <c r="M44" s="46" t="s">
        <v>133</v>
      </c>
      <c r="N44" s="46"/>
      <c r="O44" s="254" t="s">
        <v>338</v>
      </c>
      <c r="P44" s="248" t="s">
        <v>135</v>
      </c>
      <c r="Q44" s="248" t="s">
        <v>339</v>
      </c>
      <c r="R44" s="46" t="s">
        <v>106</v>
      </c>
      <c r="S44" s="248" t="s">
        <v>149</v>
      </c>
      <c r="T44" s="46" t="s">
        <v>77</v>
      </c>
      <c r="U44" s="46" t="s">
        <v>138</v>
      </c>
      <c r="V44" s="248" t="s">
        <v>108</v>
      </c>
      <c r="W44" s="46">
        <v>5</v>
      </c>
      <c r="X44" s="46">
        <v>5</v>
      </c>
      <c r="Y44" s="46">
        <v>5</v>
      </c>
      <c r="Z44" s="46">
        <v>5</v>
      </c>
      <c r="AA44" s="46">
        <v>3</v>
      </c>
      <c r="AB44" s="46">
        <v>3</v>
      </c>
      <c r="AC44" s="46">
        <v>3</v>
      </c>
      <c r="AD44" s="248">
        <f t="shared" si="3"/>
        <v>435</v>
      </c>
      <c r="AE44" s="46">
        <v>5</v>
      </c>
      <c r="AF44" s="46">
        <v>4</v>
      </c>
      <c r="AG44" s="46">
        <v>1</v>
      </c>
      <c r="AH44" s="46">
        <v>3</v>
      </c>
      <c r="AI44" s="46">
        <v>1</v>
      </c>
      <c r="AJ44" s="46">
        <v>1</v>
      </c>
      <c r="AK44" s="46">
        <v>3</v>
      </c>
      <c r="AL44" s="46">
        <f t="shared" si="4"/>
        <v>270</v>
      </c>
      <c r="AM44" s="49">
        <f t="shared" si="5"/>
        <v>705</v>
      </c>
      <c r="AN44" s="107" t="s">
        <v>1619</v>
      </c>
      <c r="AO44" s="408" t="s">
        <v>1620</v>
      </c>
      <c r="AP44" s="314" t="s">
        <v>903</v>
      </c>
      <c r="AQ44" s="261"/>
      <c r="AR44" s="261" t="s">
        <v>681</v>
      </c>
      <c r="AS44" s="254" t="s">
        <v>153</v>
      </c>
    </row>
    <row r="45" spans="1:159" ht="78.599999999999994" customHeight="1">
      <c r="A45" s="46"/>
      <c r="B45" s="46">
        <v>40</v>
      </c>
      <c r="C45" s="114" t="s">
        <v>343</v>
      </c>
      <c r="D45" s="114" t="s">
        <v>344</v>
      </c>
      <c r="E45" s="360">
        <v>45536</v>
      </c>
      <c r="F45" s="360">
        <v>45717</v>
      </c>
      <c r="G45" s="359">
        <f>F45-E45</f>
        <v>181</v>
      </c>
      <c r="H45" s="249" t="s">
        <v>85</v>
      </c>
      <c r="I45" s="250"/>
      <c r="J45" s="254" t="s">
        <v>69</v>
      </c>
      <c r="K45" s="248" t="e">
        <f>VLOOKUP(C45,#REF!,3,0)</f>
        <v>#REF!</v>
      </c>
      <c r="L45" s="292" t="s">
        <v>70</v>
      </c>
      <c r="M45" s="46" t="s">
        <v>87</v>
      </c>
      <c r="N45" s="46"/>
      <c r="O45" s="254" t="s">
        <v>345</v>
      </c>
      <c r="P45" s="248" t="s">
        <v>345</v>
      </c>
      <c r="Q45" s="254" t="s">
        <v>346</v>
      </c>
      <c r="R45" s="248" t="s">
        <v>94</v>
      </c>
      <c r="S45" s="254"/>
      <c r="T45" s="46" t="s">
        <v>77</v>
      </c>
      <c r="U45" s="46" t="s">
        <v>138</v>
      </c>
      <c r="V45" s="254" t="s">
        <v>98</v>
      </c>
      <c r="W45" s="46">
        <v>3</v>
      </c>
      <c r="X45" s="46">
        <v>5</v>
      </c>
      <c r="Y45" s="46">
        <v>2</v>
      </c>
      <c r="Z45" s="46">
        <v>5</v>
      </c>
      <c r="AA45" s="46">
        <v>0</v>
      </c>
      <c r="AB45" s="46">
        <v>3</v>
      </c>
      <c r="AC45" s="46">
        <v>3</v>
      </c>
      <c r="AD45" s="248">
        <f t="shared" si="3"/>
        <v>315</v>
      </c>
      <c r="AE45" s="46">
        <v>5</v>
      </c>
      <c r="AF45" s="46">
        <v>5</v>
      </c>
      <c r="AG45" s="46">
        <v>2</v>
      </c>
      <c r="AH45" s="46">
        <v>5</v>
      </c>
      <c r="AI45" s="46">
        <v>3</v>
      </c>
      <c r="AJ45" s="46">
        <v>3</v>
      </c>
      <c r="AK45" s="46">
        <v>3</v>
      </c>
      <c r="AL45" s="46">
        <f t="shared" si="4"/>
        <v>390</v>
      </c>
      <c r="AM45" s="49">
        <f t="shared" si="5"/>
        <v>705</v>
      </c>
      <c r="AN45" s="132" t="s">
        <v>347</v>
      </c>
      <c r="AO45" s="340" t="s">
        <v>1621</v>
      </c>
      <c r="AP45" s="314"/>
      <c r="AQ45" s="261"/>
      <c r="AR45" s="261"/>
      <c r="AS45" s="254" t="s">
        <v>153</v>
      </c>
    </row>
    <row r="46" spans="1:159" ht="78.599999999999994" customHeight="1">
      <c r="A46" s="46"/>
      <c r="B46" s="46">
        <v>41</v>
      </c>
      <c r="C46" s="114" t="s">
        <v>348</v>
      </c>
      <c r="D46" s="114" t="s">
        <v>349</v>
      </c>
      <c r="E46" s="360">
        <v>45627</v>
      </c>
      <c r="F46" s="256" t="s">
        <v>70</v>
      </c>
      <c r="G46" s="359">
        <f ca="1">TODAY()-E46</f>
        <v>366</v>
      </c>
      <c r="H46" s="249" t="s">
        <v>85</v>
      </c>
      <c r="I46" s="250"/>
      <c r="J46" s="254" t="s">
        <v>69</v>
      </c>
      <c r="K46" s="248" t="s">
        <v>104</v>
      </c>
      <c r="L46" s="292" t="s">
        <v>70</v>
      </c>
      <c r="M46" s="46" t="s">
        <v>133</v>
      </c>
      <c r="N46" s="46"/>
      <c r="O46" s="254" t="s">
        <v>345</v>
      </c>
      <c r="P46" s="248" t="s">
        <v>345</v>
      </c>
      <c r="Q46" s="248" t="s">
        <v>70</v>
      </c>
      <c r="R46" s="248" t="s">
        <v>94</v>
      </c>
      <c r="S46" s="254"/>
      <c r="T46" s="46" t="s">
        <v>77</v>
      </c>
      <c r="U46" s="46" t="s">
        <v>138</v>
      </c>
      <c r="V46" s="254" t="s">
        <v>98</v>
      </c>
      <c r="W46" s="46">
        <v>3</v>
      </c>
      <c r="X46" s="46">
        <v>5</v>
      </c>
      <c r="Y46" s="46">
        <v>2</v>
      </c>
      <c r="Z46" s="46">
        <v>5</v>
      </c>
      <c r="AA46" s="46">
        <v>0</v>
      </c>
      <c r="AB46" s="46">
        <v>3</v>
      </c>
      <c r="AC46" s="46">
        <v>3</v>
      </c>
      <c r="AD46" s="248">
        <f t="shared" si="3"/>
        <v>315</v>
      </c>
      <c r="AE46" s="46">
        <v>5</v>
      </c>
      <c r="AF46" s="46">
        <v>5</v>
      </c>
      <c r="AG46" s="46">
        <v>2</v>
      </c>
      <c r="AH46" s="46">
        <v>5</v>
      </c>
      <c r="AI46" s="46">
        <v>3</v>
      </c>
      <c r="AJ46" s="46">
        <v>3</v>
      </c>
      <c r="AK46" s="46">
        <v>3</v>
      </c>
      <c r="AL46" s="46">
        <f t="shared" si="4"/>
        <v>390</v>
      </c>
      <c r="AM46" s="49">
        <f t="shared" si="5"/>
        <v>705</v>
      </c>
      <c r="AN46" s="132" t="s">
        <v>347</v>
      </c>
      <c r="AO46" s="340" t="s">
        <v>1621</v>
      </c>
      <c r="AP46" s="314"/>
      <c r="AQ46" s="261"/>
      <c r="AR46" s="261"/>
      <c r="AS46" s="254" t="s">
        <v>130</v>
      </c>
    </row>
    <row r="47" spans="1:159" ht="78.599999999999994" customHeight="1">
      <c r="A47" s="46"/>
      <c r="B47" s="46">
        <v>42</v>
      </c>
      <c r="C47" s="114" t="s">
        <v>350</v>
      </c>
      <c r="D47" s="114" t="s">
        <v>351</v>
      </c>
      <c r="E47" s="360">
        <v>45627</v>
      </c>
      <c r="F47" s="256" t="s">
        <v>70</v>
      </c>
      <c r="G47" s="359">
        <f ca="1">TODAY()-E47</f>
        <v>366</v>
      </c>
      <c r="H47" s="249" t="s">
        <v>85</v>
      </c>
      <c r="I47" s="250"/>
      <c r="J47" s="254" t="s">
        <v>69</v>
      </c>
      <c r="K47" s="248" t="s">
        <v>104</v>
      </c>
      <c r="L47" s="292" t="s">
        <v>70</v>
      </c>
      <c r="M47" s="46" t="s">
        <v>133</v>
      </c>
      <c r="N47" s="46"/>
      <c r="O47" s="254" t="s">
        <v>345</v>
      </c>
      <c r="P47" s="248" t="s">
        <v>345</v>
      </c>
      <c r="Q47" s="248" t="s">
        <v>70</v>
      </c>
      <c r="R47" s="248" t="s">
        <v>94</v>
      </c>
      <c r="S47" s="254"/>
      <c r="T47" s="46" t="s">
        <v>77</v>
      </c>
      <c r="U47" s="46" t="s">
        <v>138</v>
      </c>
      <c r="V47" s="254" t="s">
        <v>98</v>
      </c>
      <c r="W47" s="46">
        <v>3</v>
      </c>
      <c r="X47" s="46">
        <v>5</v>
      </c>
      <c r="Y47" s="46">
        <v>2</v>
      </c>
      <c r="Z47" s="46">
        <v>5</v>
      </c>
      <c r="AA47" s="46">
        <v>0</v>
      </c>
      <c r="AB47" s="46">
        <v>3</v>
      </c>
      <c r="AC47" s="46">
        <v>3</v>
      </c>
      <c r="AD47" s="248">
        <f t="shared" si="3"/>
        <v>315</v>
      </c>
      <c r="AE47" s="46">
        <v>5</v>
      </c>
      <c r="AF47" s="46">
        <v>5</v>
      </c>
      <c r="AG47" s="46">
        <v>2</v>
      </c>
      <c r="AH47" s="46">
        <v>5</v>
      </c>
      <c r="AI47" s="46">
        <v>3</v>
      </c>
      <c r="AJ47" s="46">
        <v>3</v>
      </c>
      <c r="AK47" s="46">
        <v>3</v>
      </c>
      <c r="AL47" s="46">
        <f t="shared" si="4"/>
        <v>390</v>
      </c>
      <c r="AM47" s="49">
        <f t="shared" si="5"/>
        <v>705</v>
      </c>
      <c r="AN47" s="132" t="s">
        <v>347</v>
      </c>
      <c r="AO47" s="340" t="s">
        <v>1621</v>
      </c>
      <c r="AP47" s="314"/>
      <c r="AQ47" s="261"/>
      <c r="AR47" s="261" t="s">
        <v>352</v>
      </c>
      <c r="AS47" s="254" t="s">
        <v>153</v>
      </c>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4"/>
      <c r="CS47" s="54"/>
      <c r="CT47" s="54"/>
      <c r="CU47" s="54"/>
      <c r="CV47" s="54"/>
      <c r="CW47" s="54"/>
      <c r="CX47" s="54"/>
      <c r="CY47" s="54"/>
      <c r="CZ47" s="54"/>
      <c r="DA47" s="54"/>
      <c r="DB47" s="54"/>
      <c r="DC47" s="54"/>
      <c r="DD47" s="54"/>
      <c r="DE47" s="54"/>
      <c r="DF47" s="54"/>
      <c r="DG47" s="54"/>
      <c r="DH47" s="54"/>
      <c r="DI47" s="54"/>
      <c r="DJ47" s="54"/>
      <c r="DK47" s="54"/>
      <c r="DL47" s="54"/>
      <c r="DM47" s="54"/>
      <c r="DN47" s="54"/>
      <c r="DO47" s="54"/>
      <c r="DP47" s="54"/>
      <c r="DQ47" s="54"/>
      <c r="DR47" s="54"/>
      <c r="DS47" s="54"/>
      <c r="DT47" s="54"/>
      <c r="DU47" s="54"/>
      <c r="DV47" s="54"/>
      <c r="DW47" s="54"/>
      <c r="DX47" s="54"/>
      <c r="DY47" s="54"/>
      <c r="DZ47" s="54"/>
      <c r="EA47" s="54"/>
      <c r="EB47" s="54"/>
      <c r="EC47" s="54"/>
      <c r="ED47" s="54"/>
      <c r="EE47" s="54"/>
      <c r="EF47" s="54"/>
      <c r="EG47" s="54"/>
      <c r="EH47" s="54"/>
      <c r="EI47" s="54"/>
      <c r="EJ47" s="54"/>
      <c r="EK47" s="54"/>
      <c r="EL47" s="54"/>
      <c r="EM47" s="54"/>
      <c r="EN47" s="54"/>
      <c r="EO47" s="54"/>
      <c r="EP47" s="54"/>
      <c r="EQ47" s="54"/>
      <c r="ER47" s="54"/>
      <c r="ES47" s="54"/>
      <c r="ET47" s="54"/>
      <c r="EU47" s="54"/>
      <c r="EV47" s="54"/>
      <c r="EW47" s="54"/>
      <c r="EX47" s="54"/>
      <c r="EY47" s="54"/>
      <c r="EZ47" s="54"/>
      <c r="FA47" s="54"/>
      <c r="FB47" s="54"/>
      <c r="FC47" s="54"/>
    </row>
    <row r="48" spans="1:159" ht="78.599999999999994" customHeight="1">
      <c r="A48" s="46"/>
      <c r="B48" s="46">
        <v>43</v>
      </c>
      <c r="C48" s="114" t="s">
        <v>353</v>
      </c>
      <c r="D48" s="114" t="s">
        <v>344</v>
      </c>
      <c r="E48" s="360">
        <v>45536</v>
      </c>
      <c r="F48" s="360">
        <v>45748</v>
      </c>
      <c r="G48" s="359">
        <f>F48-E48</f>
        <v>212</v>
      </c>
      <c r="H48" s="249" t="s">
        <v>85</v>
      </c>
      <c r="I48" s="250"/>
      <c r="J48" s="254" t="s">
        <v>69</v>
      </c>
      <c r="K48" s="248" t="e">
        <f>VLOOKUP(C48,#REF!,3,0)</f>
        <v>#REF!</v>
      </c>
      <c r="L48" s="292" t="s">
        <v>70</v>
      </c>
      <c r="M48" s="46" t="s">
        <v>71</v>
      </c>
      <c r="N48" s="46"/>
      <c r="O48" s="254" t="s">
        <v>345</v>
      </c>
      <c r="P48" s="248" t="s">
        <v>354</v>
      </c>
      <c r="Q48" s="254" t="s">
        <v>355</v>
      </c>
      <c r="R48" s="248" t="s">
        <v>94</v>
      </c>
      <c r="S48" s="254"/>
      <c r="T48" s="292" t="s">
        <v>77</v>
      </c>
      <c r="U48" s="46" t="s">
        <v>138</v>
      </c>
      <c r="V48" s="254" t="s">
        <v>98</v>
      </c>
      <c r="W48" s="46">
        <v>3</v>
      </c>
      <c r="X48" s="46">
        <v>5</v>
      </c>
      <c r="Y48" s="46">
        <v>2</v>
      </c>
      <c r="Z48" s="46">
        <v>5</v>
      </c>
      <c r="AA48" s="46">
        <v>0</v>
      </c>
      <c r="AB48" s="46">
        <v>3</v>
      </c>
      <c r="AC48" s="46">
        <v>3</v>
      </c>
      <c r="AD48" s="248">
        <f t="shared" si="3"/>
        <v>315</v>
      </c>
      <c r="AE48" s="46">
        <v>5</v>
      </c>
      <c r="AF48" s="46">
        <v>5</v>
      </c>
      <c r="AG48" s="46">
        <v>2</v>
      </c>
      <c r="AH48" s="46">
        <v>5</v>
      </c>
      <c r="AI48" s="46">
        <v>3</v>
      </c>
      <c r="AJ48" s="46">
        <v>3</v>
      </c>
      <c r="AK48" s="46">
        <v>3</v>
      </c>
      <c r="AL48" s="46">
        <f t="shared" si="4"/>
        <v>390</v>
      </c>
      <c r="AM48" s="49">
        <f t="shared" si="5"/>
        <v>705</v>
      </c>
      <c r="AN48" s="132" t="s">
        <v>356</v>
      </c>
      <c r="AO48" s="340" t="s">
        <v>1621</v>
      </c>
      <c r="AP48" s="314"/>
      <c r="AQ48" s="261"/>
      <c r="AR48" s="261"/>
      <c r="AS48" s="254" t="s">
        <v>153</v>
      </c>
    </row>
    <row r="49" spans="1:159" s="54" customFormat="1" ht="115.35" customHeight="1">
      <c r="A49" s="46" t="s">
        <v>357</v>
      </c>
      <c r="B49" s="46">
        <v>44</v>
      </c>
      <c r="C49" s="297" t="s">
        <v>929</v>
      </c>
      <c r="D49" s="297" t="s">
        <v>930</v>
      </c>
      <c r="E49" s="360">
        <v>45474</v>
      </c>
      <c r="F49" s="360">
        <v>45778</v>
      </c>
      <c r="G49" s="359">
        <f>F49-E49</f>
        <v>304</v>
      </c>
      <c r="H49" s="247" t="s">
        <v>103</v>
      </c>
      <c r="I49" s="247"/>
      <c r="J49" s="248" t="s">
        <v>114</v>
      </c>
      <c r="K49" s="248" t="s">
        <v>88</v>
      </c>
      <c r="L49" s="302">
        <v>45292</v>
      </c>
      <c r="M49" s="248" t="s">
        <v>360</v>
      </c>
      <c r="N49" s="46"/>
      <c r="O49" s="254" t="s">
        <v>105</v>
      </c>
      <c r="P49" s="248" t="s">
        <v>203</v>
      </c>
      <c r="Q49" s="248" t="s">
        <v>156</v>
      </c>
      <c r="R49" s="46" t="s">
        <v>106</v>
      </c>
      <c r="S49" s="254" t="s">
        <v>361</v>
      </c>
      <c r="T49" s="292" t="s">
        <v>77</v>
      </c>
      <c r="U49" s="46" t="s">
        <v>150</v>
      </c>
      <c r="V49" s="254" t="s">
        <v>108</v>
      </c>
      <c r="W49" s="46">
        <v>5</v>
      </c>
      <c r="X49" s="46">
        <v>5</v>
      </c>
      <c r="Y49" s="46">
        <v>2</v>
      </c>
      <c r="Z49" s="46">
        <v>5</v>
      </c>
      <c r="AA49" s="46">
        <v>0</v>
      </c>
      <c r="AB49" s="46">
        <v>5</v>
      </c>
      <c r="AC49" s="46">
        <v>5</v>
      </c>
      <c r="AD49" s="248">
        <f t="shared" si="3"/>
        <v>405</v>
      </c>
      <c r="AE49" s="46">
        <v>3</v>
      </c>
      <c r="AF49" s="46">
        <v>3</v>
      </c>
      <c r="AG49" s="46">
        <v>2</v>
      </c>
      <c r="AH49" s="46">
        <v>5</v>
      </c>
      <c r="AI49" s="46">
        <v>1</v>
      </c>
      <c r="AJ49" s="46">
        <v>3</v>
      </c>
      <c r="AK49" s="46">
        <v>3</v>
      </c>
      <c r="AL49" s="46">
        <f t="shared" si="4"/>
        <v>300</v>
      </c>
      <c r="AM49" s="49">
        <f t="shared" si="5"/>
        <v>705</v>
      </c>
      <c r="AN49" s="328" t="s">
        <v>1622</v>
      </c>
      <c r="AO49" s="339"/>
      <c r="AP49" s="314" t="s">
        <v>364</v>
      </c>
      <c r="AQ49" s="261"/>
      <c r="AR49" s="261"/>
      <c r="AS49" s="46" t="s">
        <v>130</v>
      </c>
    </row>
    <row r="50" spans="1:159" ht="78.599999999999994" customHeight="1">
      <c r="A50" s="46" t="s">
        <v>365</v>
      </c>
      <c r="B50" s="46">
        <v>45</v>
      </c>
      <c r="C50" s="107" t="s">
        <v>366</v>
      </c>
      <c r="D50" s="107" t="s">
        <v>367</v>
      </c>
      <c r="E50" s="360">
        <v>45536</v>
      </c>
      <c r="F50" s="360">
        <v>45748</v>
      </c>
      <c r="G50" s="359">
        <f>F50-E50</f>
        <v>212</v>
      </c>
      <c r="H50" s="247" t="s">
        <v>169</v>
      </c>
      <c r="I50" s="247"/>
      <c r="J50" s="248" t="s">
        <v>69</v>
      </c>
      <c r="K50" s="248" t="e">
        <f>VLOOKUP(C50,#REF!,3,0)</f>
        <v>#REF!</v>
      </c>
      <c r="L50" s="301" t="s">
        <v>70</v>
      </c>
      <c r="M50" s="46" t="s">
        <v>71</v>
      </c>
      <c r="N50" s="46"/>
      <c r="O50" s="254" t="s">
        <v>228</v>
      </c>
      <c r="P50" s="248" t="s">
        <v>339</v>
      </c>
      <c r="Q50" s="248" t="s">
        <v>339</v>
      </c>
      <c r="R50" s="248" t="s">
        <v>94</v>
      </c>
      <c r="S50" s="248" t="s">
        <v>121</v>
      </c>
      <c r="T50" s="46" t="s">
        <v>77</v>
      </c>
      <c r="U50" s="365" t="s">
        <v>78</v>
      </c>
      <c r="V50" s="248" t="s">
        <v>98</v>
      </c>
      <c r="W50" s="46">
        <v>5</v>
      </c>
      <c r="X50" s="46">
        <v>5</v>
      </c>
      <c r="Y50" s="46">
        <v>1</v>
      </c>
      <c r="Z50" s="46">
        <v>5</v>
      </c>
      <c r="AA50" s="46">
        <v>1</v>
      </c>
      <c r="AB50" s="46">
        <v>3</v>
      </c>
      <c r="AC50" s="46">
        <v>3</v>
      </c>
      <c r="AD50" s="248">
        <f t="shared" si="3"/>
        <v>345</v>
      </c>
      <c r="AE50" s="46">
        <v>5</v>
      </c>
      <c r="AF50" s="46">
        <v>3</v>
      </c>
      <c r="AG50" s="46">
        <v>2</v>
      </c>
      <c r="AH50" s="46">
        <v>3</v>
      </c>
      <c r="AI50" s="254">
        <v>3</v>
      </c>
      <c r="AJ50" s="46">
        <v>3</v>
      </c>
      <c r="AK50" s="46">
        <v>5</v>
      </c>
      <c r="AL50" s="46">
        <f t="shared" si="4"/>
        <v>360</v>
      </c>
      <c r="AM50" s="49">
        <f t="shared" si="5"/>
        <v>705</v>
      </c>
      <c r="AN50" s="326" t="s">
        <v>368</v>
      </c>
      <c r="AO50" s="338"/>
      <c r="AP50" s="314" t="s">
        <v>369</v>
      </c>
      <c r="AQ50" s="261"/>
      <c r="AR50" s="261" t="s">
        <v>174</v>
      </c>
      <c r="AS50" s="254" t="s">
        <v>153</v>
      </c>
    </row>
    <row r="51" spans="1:159" s="54" customFormat="1" ht="78.599999999999994" customHeight="1">
      <c r="A51" s="46"/>
      <c r="B51" s="46">
        <v>48</v>
      </c>
      <c r="C51" s="114" t="s">
        <v>381</v>
      </c>
      <c r="D51" s="114" t="s">
        <v>382</v>
      </c>
      <c r="E51" s="360">
        <v>45658</v>
      </c>
      <c r="F51" s="256" t="s">
        <v>70</v>
      </c>
      <c r="G51" s="359">
        <f ca="1">TODAY()-E51</f>
        <v>335</v>
      </c>
      <c r="H51" s="249" t="s">
        <v>103</v>
      </c>
      <c r="I51" s="250"/>
      <c r="J51" s="46" t="s">
        <v>69</v>
      </c>
      <c r="K51" s="248" t="e">
        <f>VLOOKUP(C51,#REF!,3,0)</f>
        <v>#REF!</v>
      </c>
      <c r="L51" s="292" t="s">
        <v>70</v>
      </c>
      <c r="M51" s="46" t="s">
        <v>383</v>
      </c>
      <c r="N51" s="46"/>
      <c r="O51" s="254" t="s">
        <v>221</v>
      </c>
      <c r="P51" s="248" t="s">
        <v>221</v>
      </c>
      <c r="Q51" s="46"/>
      <c r="R51" s="46" t="s">
        <v>106</v>
      </c>
      <c r="S51" s="254"/>
      <c r="T51" s="46" t="s">
        <v>77</v>
      </c>
      <c r="U51" s="46" t="s">
        <v>138</v>
      </c>
      <c r="V51" s="254"/>
      <c r="W51" s="248">
        <v>3</v>
      </c>
      <c r="X51" s="248">
        <v>5</v>
      </c>
      <c r="Y51" s="248">
        <v>1</v>
      </c>
      <c r="Z51" s="248">
        <v>5</v>
      </c>
      <c r="AA51" s="248">
        <v>0</v>
      </c>
      <c r="AB51" s="248">
        <v>1</v>
      </c>
      <c r="AC51" s="248">
        <v>5</v>
      </c>
      <c r="AD51" s="248">
        <f t="shared" si="3"/>
        <v>300</v>
      </c>
      <c r="AE51" s="248">
        <v>5</v>
      </c>
      <c r="AF51" s="248">
        <v>5</v>
      </c>
      <c r="AG51" s="248">
        <v>3</v>
      </c>
      <c r="AH51" s="248">
        <v>3</v>
      </c>
      <c r="AI51" s="248">
        <v>3</v>
      </c>
      <c r="AJ51" s="248">
        <v>3</v>
      </c>
      <c r="AK51" s="248">
        <v>5</v>
      </c>
      <c r="AL51" s="46">
        <f t="shared" si="4"/>
        <v>405</v>
      </c>
      <c r="AM51" s="49">
        <f t="shared" si="5"/>
        <v>705</v>
      </c>
      <c r="AN51" s="132" t="s">
        <v>245</v>
      </c>
      <c r="AO51" s="340" t="s">
        <v>736</v>
      </c>
      <c r="AP51" s="314"/>
      <c r="AQ51" s="261"/>
      <c r="AR51" s="261" t="s">
        <v>737</v>
      </c>
      <c r="AS51" s="46" t="s">
        <v>207</v>
      </c>
    </row>
    <row r="52" spans="1:159" ht="78.599999999999994" customHeight="1">
      <c r="A52" s="329"/>
      <c r="B52" s="46">
        <v>47</v>
      </c>
      <c r="C52" s="107" t="s">
        <v>376</v>
      </c>
      <c r="D52" s="327" t="s">
        <v>1623</v>
      </c>
      <c r="E52" s="360">
        <v>45536</v>
      </c>
      <c r="F52" s="360">
        <v>45717</v>
      </c>
      <c r="G52" s="359">
        <f>F52-E52</f>
        <v>181</v>
      </c>
      <c r="H52" s="247" t="s">
        <v>68</v>
      </c>
      <c r="I52" s="247"/>
      <c r="J52" s="247" t="s">
        <v>69</v>
      </c>
      <c r="K52" s="248" t="s">
        <v>104</v>
      </c>
      <c r="L52" s="302">
        <v>45536</v>
      </c>
      <c r="M52" s="254" t="s">
        <v>133</v>
      </c>
      <c r="N52" s="254"/>
      <c r="O52" s="254" t="s">
        <v>135</v>
      </c>
      <c r="P52" s="248" t="s">
        <v>135</v>
      </c>
      <c r="Q52" s="248" t="s">
        <v>339</v>
      </c>
      <c r="R52" s="248" t="s">
        <v>120</v>
      </c>
      <c r="S52" s="248" t="s">
        <v>149</v>
      </c>
      <c r="T52" s="254" t="s">
        <v>77</v>
      </c>
      <c r="U52" s="254" t="s">
        <v>138</v>
      </c>
      <c r="V52" s="248" t="s">
        <v>98</v>
      </c>
      <c r="W52" s="254">
        <v>5</v>
      </c>
      <c r="X52" s="254">
        <v>5</v>
      </c>
      <c r="Y52" s="254">
        <v>5</v>
      </c>
      <c r="Z52" s="254">
        <v>5</v>
      </c>
      <c r="AA52" s="254">
        <v>3</v>
      </c>
      <c r="AB52" s="254">
        <v>3</v>
      </c>
      <c r="AC52" s="254">
        <v>3</v>
      </c>
      <c r="AD52" s="248">
        <f t="shared" si="3"/>
        <v>435</v>
      </c>
      <c r="AE52" s="254">
        <v>5</v>
      </c>
      <c r="AF52" s="254">
        <v>4</v>
      </c>
      <c r="AG52" s="254">
        <v>1</v>
      </c>
      <c r="AH52" s="254">
        <v>3</v>
      </c>
      <c r="AI52" s="254">
        <v>1</v>
      </c>
      <c r="AJ52" s="254">
        <v>1</v>
      </c>
      <c r="AK52" s="254">
        <v>3</v>
      </c>
      <c r="AL52" s="46">
        <f t="shared" si="4"/>
        <v>270</v>
      </c>
      <c r="AM52" s="324">
        <f t="shared" si="5"/>
        <v>705</v>
      </c>
      <c r="AN52" s="107" t="s">
        <v>1624</v>
      </c>
      <c r="AO52" s="408" t="s">
        <v>1625</v>
      </c>
      <c r="AP52" s="314" t="s">
        <v>1626</v>
      </c>
      <c r="AQ52" s="261"/>
      <c r="AR52" s="261" t="s">
        <v>648</v>
      </c>
      <c r="AS52" s="254" t="s">
        <v>153</v>
      </c>
      <c r="AT52" s="48" t="s">
        <v>649</v>
      </c>
    </row>
    <row r="53" spans="1:159" ht="83.85" customHeight="1">
      <c r="A53" s="46"/>
      <c r="B53" s="46">
        <v>49</v>
      </c>
      <c r="C53" s="107" t="s">
        <v>384</v>
      </c>
      <c r="D53" s="107" t="s">
        <v>385</v>
      </c>
      <c r="E53" s="360">
        <v>44927</v>
      </c>
      <c r="F53" s="256" t="s">
        <v>70</v>
      </c>
      <c r="G53" s="359">
        <f ca="1">TODAY()-E53</f>
        <v>1066</v>
      </c>
      <c r="H53" s="247" t="s">
        <v>68</v>
      </c>
      <c r="I53" s="247"/>
      <c r="J53" s="247" t="s">
        <v>114</v>
      </c>
      <c r="K53" s="248" t="e">
        <f>VLOOKUP(C53,#REF!,3,0)</f>
        <v>#REF!</v>
      </c>
      <c r="L53" s="305">
        <v>44927</v>
      </c>
      <c r="M53" s="247" t="s">
        <v>116</v>
      </c>
      <c r="N53" s="247"/>
      <c r="O53" s="254" t="s">
        <v>105</v>
      </c>
      <c r="P53" s="248" t="s">
        <v>386</v>
      </c>
      <c r="Q53" s="247" t="s">
        <v>387</v>
      </c>
      <c r="R53" s="247" t="s">
        <v>106</v>
      </c>
      <c r="S53" s="247" t="s">
        <v>361</v>
      </c>
      <c r="T53" s="46" t="s">
        <v>77</v>
      </c>
      <c r="U53" s="46" t="s">
        <v>97</v>
      </c>
      <c r="V53" s="247" t="s">
        <v>108</v>
      </c>
      <c r="W53" s="247">
        <v>5</v>
      </c>
      <c r="X53" s="247">
        <v>5</v>
      </c>
      <c r="Y53" s="247">
        <v>2</v>
      </c>
      <c r="Z53" s="247">
        <v>5</v>
      </c>
      <c r="AA53" s="247">
        <v>5</v>
      </c>
      <c r="AB53" s="247">
        <v>3</v>
      </c>
      <c r="AC53" s="247">
        <v>5</v>
      </c>
      <c r="AD53" s="248">
        <f t="shared" si="3"/>
        <v>450</v>
      </c>
      <c r="AE53" s="247">
        <v>4</v>
      </c>
      <c r="AF53" s="247">
        <v>2</v>
      </c>
      <c r="AG53" s="247">
        <v>1</v>
      </c>
      <c r="AH53" s="247">
        <v>5</v>
      </c>
      <c r="AI53" s="247">
        <v>3</v>
      </c>
      <c r="AJ53" s="247">
        <v>1</v>
      </c>
      <c r="AK53" s="247">
        <v>1</v>
      </c>
      <c r="AL53" s="46">
        <f t="shared" si="4"/>
        <v>255</v>
      </c>
      <c r="AM53" s="49">
        <f t="shared" si="5"/>
        <v>705</v>
      </c>
      <c r="AN53" s="108" t="s">
        <v>388</v>
      </c>
      <c r="AO53" s="342" t="s">
        <v>1627</v>
      </c>
      <c r="AP53" s="325">
        <f>(50000000*0.005/20)*12</f>
        <v>150000</v>
      </c>
      <c r="AQ53" s="261"/>
      <c r="AR53" s="261" t="s">
        <v>390</v>
      </c>
      <c r="AS53" s="254" t="s">
        <v>130</v>
      </c>
      <c r="AT53" s="48" t="s">
        <v>391</v>
      </c>
    </row>
    <row r="54" spans="1:159" s="54" customFormat="1" ht="78.599999999999994" customHeight="1">
      <c r="A54" s="329"/>
      <c r="B54" s="46">
        <v>51</v>
      </c>
      <c r="C54" s="107" t="s">
        <v>398</v>
      </c>
      <c r="D54" s="327" t="s">
        <v>399</v>
      </c>
      <c r="E54" s="360">
        <v>45536</v>
      </c>
      <c r="F54" s="256" t="s">
        <v>70</v>
      </c>
      <c r="G54" s="359">
        <f ca="1">TODAY()-E54</f>
        <v>457</v>
      </c>
      <c r="H54" s="247" t="s">
        <v>68</v>
      </c>
      <c r="I54" s="247"/>
      <c r="J54" s="247" t="s">
        <v>69</v>
      </c>
      <c r="K54" s="248" t="s">
        <v>88</v>
      </c>
      <c r="L54" s="302">
        <v>45536</v>
      </c>
      <c r="M54" s="46" t="s">
        <v>133</v>
      </c>
      <c r="N54" s="46" t="s">
        <v>94</v>
      </c>
      <c r="O54" s="254" t="s">
        <v>345</v>
      </c>
      <c r="P54" s="248" t="s">
        <v>345</v>
      </c>
      <c r="Q54" s="248" t="s">
        <v>339</v>
      </c>
      <c r="R54" s="46" t="s">
        <v>400</v>
      </c>
      <c r="S54" s="248" t="s">
        <v>149</v>
      </c>
      <c r="T54" s="46" t="s">
        <v>77</v>
      </c>
      <c r="U54" s="46" t="s">
        <v>138</v>
      </c>
      <c r="V54" s="254" t="s">
        <v>98</v>
      </c>
      <c r="W54" s="46">
        <v>3</v>
      </c>
      <c r="X54" s="46">
        <v>5</v>
      </c>
      <c r="Y54" s="46">
        <v>1</v>
      </c>
      <c r="Z54" s="46">
        <v>5</v>
      </c>
      <c r="AA54" s="46">
        <v>1</v>
      </c>
      <c r="AB54" s="46">
        <v>3</v>
      </c>
      <c r="AC54" s="46">
        <v>5</v>
      </c>
      <c r="AD54" s="248">
        <f t="shared" si="3"/>
        <v>345</v>
      </c>
      <c r="AE54" s="46">
        <v>5</v>
      </c>
      <c r="AF54" s="46">
        <v>5</v>
      </c>
      <c r="AG54" s="46">
        <v>3</v>
      </c>
      <c r="AH54" s="46">
        <v>3</v>
      </c>
      <c r="AI54" s="46">
        <v>1</v>
      </c>
      <c r="AJ54" s="46">
        <v>3</v>
      </c>
      <c r="AK54" s="46">
        <v>3</v>
      </c>
      <c r="AL54" s="46">
        <f t="shared" si="4"/>
        <v>345</v>
      </c>
      <c r="AM54" s="324">
        <f t="shared" si="5"/>
        <v>690</v>
      </c>
      <c r="AN54" s="328" t="s">
        <v>401</v>
      </c>
      <c r="AO54" s="340" t="s">
        <v>713</v>
      </c>
      <c r="AP54" s="314" t="s">
        <v>903</v>
      </c>
      <c r="AQ54" s="261"/>
      <c r="AR54" s="261" t="s">
        <v>666</v>
      </c>
      <c r="AS54" s="46" t="s">
        <v>153</v>
      </c>
    </row>
    <row r="55" spans="1:159" ht="67.349999999999994" customHeight="1">
      <c r="A55" s="46" t="s">
        <v>392</v>
      </c>
      <c r="B55" s="46">
        <v>50</v>
      </c>
      <c r="C55" s="107" t="s">
        <v>393</v>
      </c>
      <c r="D55" s="107" t="s">
        <v>394</v>
      </c>
      <c r="E55" s="360">
        <v>45444</v>
      </c>
      <c r="F55" s="360">
        <v>45809</v>
      </c>
      <c r="G55" s="359">
        <f>F55-E55</f>
        <v>365</v>
      </c>
      <c r="H55" s="247" t="s">
        <v>169</v>
      </c>
      <c r="I55" s="247"/>
      <c r="J55" s="248" t="s">
        <v>194</v>
      </c>
      <c r="K55" s="248" t="e">
        <f>VLOOKUP(C55,#REF!,3,0)</f>
        <v>#REF!</v>
      </c>
      <c r="L55" s="301" t="s">
        <v>70</v>
      </c>
      <c r="M55" s="248" t="s">
        <v>195</v>
      </c>
      <c r="N55" s="248" t="s">
        <v>213</v>
      </c>
      <c r="O55" s="254" t="s">
        <v>117</v>
      </c>
      <c r="P55" s="248" t="s">
        <v>395</v>
      </c>
      <c r="Q55" s="248" t="s">
        <v>197</v>
      </c>
      <c r="R55" s="46" t="s">
        <v>106</v>
      </c>
      <c r="S55" s="248" t="s">
        <v>213</v>
      </c>
      <c r="T55" s="292" t="s">
        <v>77</v>
      </c>
      <c r="U55" s="46" t="s">
        <v>78</v>
      </c>
      <c r="V55" s="254"/>
      <c r="W55" s="46">
        <v>3</v>
      </c>
      <c r="X55" s="46">
        <v>5</v>
      </c>
      <c r="Y55" s="46">
        <v>5</v>
      </c>
      <c r="Z55" s="46">
        <v>5</v>
      </c>
      <c r="AA55" s="46">
        <v>3</v>
      </c>
      <c r="AB55" s="46">
        <v>3</v>
      </c>
      <c r="AC55" s="46">
        <v>3</v>
      </c>
      <c r="AD55" s="248">
        <f t="shared" si="3"/>
        <v>405</v>
      </c>
      <c r="AE55" s="46">
        <v>3</v>
      </c>
      <c r="AF55" s="46">
        <v>4</v>
      </c>
      <c r="AG55" s="46">
        <v>2</v>
      </c>
      <c r="AH55" s="46">
        <v>5</v>
      </c>
      <c r="AI55" s="46">
        <v>3</v>
      </c>
      <c r="AJ55" s="46">
        <v>1</v>
      </c>
      <c r="AK55" s="46">
        <v>1</v>
      </c>
      <c r="AL55" s="46">
        <f t="shared" si="4"/>
        <v>285</v>
      </c>
      <c r="AM55" s="49">
        <f t="shared" si="5"/>
        <v>690</v>
      </c>
      <c r="AN55" s="291" t="s">
        <v>396</v>
      </c>
      <c r="AO55" s="341"/>
      <c r="AP55" s="314" t="s">
        <v>397</v>
      </c>
      <c r="AQ55" s="261"/>
      <c r="AR55" s="261"/>
      <c r="AS55" s="254" t="s">
        <v>153</v>
      </c>
    </row>
    <row r="56" spans="1:159" s="54" customFormat="1" ht="78.599999999999994" customHeight="1">
      <c r="A56" s="329" t="s">
        <v>403</v>
      </c>
      <c r="B56" s="46">
        <v>52</v>
      </c>
      <c r="C56" s="114" t="s">
        <v>404</v>
      </c>
      <c r="D56" s="114" t="s">
        <v>405</v>
      </c>
      <c r="E56" s="360">
        <v>45323</v>
      </c>
      <c r="F56" s="256" t="s">
        <v>70</v>
      </c>
      <c r="G56" s="359">
        <f ca="1">TODAY()-E56</f>
        <v>670</v>
      </c>
      <c r="H56" s="249" t="s">
        <v>103</v>
      </c>
      <c r="I56" s="250"/>
      <c r="J56" s="46" t="s">
        <v>69</v>
      </c>
      <c r="K56" s="248" t="s">
        <v>88</v>
      </c>
      <c r="L56" s="292" t="s">
        <v>70</v>
      </c>
      <c r="M56" s="46" t="s">
        <v>71</v>
      </c>
      <c r="N56" s="46"/>
      <c r="O56" s="254" t="s">
        <v>315</v>
      </c>
      <c r="P56" s="248" t="s">
        <v>315</v>
      </c>
      <c r="Q56" s="46" t="s">
        <v>339</v>
      </c>
      <c r="R56" s="46" t="s">
        <v>94</v>
      </c>
      <c r="S56" s="254" t="s">
        <v>406</v>
      </c>
      <c r="T56" s="46" t="s">
        <v>77</v>
      </c>
      <c r="U56" s="365" t="s">
        <v>138</v>
      </c>
      <c r="V56" s="254" t="s">
        <v>108</v>
      </c>
      <c r="W56" s="46">
        <v>5</v>
      </c>
      <c r="X56" s="46">
        <v>5</v>
      </c>
      <c r="Y56" s="46">
        <v>4</v>
      </c>
      <c r="Z56" s="46">
        <v>5</v>
      </c>
      <c r="AA56" s="46">
        <v>3</v>
      </c>
      <c r="AB56" s="46">
        <v>3</v>
      </c>
      <c r="AC56" s="46">
        <v>3</v>
      </c>
      <c r="AD56" s="248">
        <f t="shared" si="3"/>
        <v>420</v>
      </c>
      <c r="AE56" s="46">
        <v>5</v>
      </c>
      <c r="AF56" s="46">
        <v>4</v>
      </c>
      <c r="AG56" s="46">
        <v>1</v>
      </c>
      <c r="AH56" s="46">
        <v>3</v>
      </c>
      <c r="AI56" s="46">
        <v>1</v>
      </c>
      <c r="AJ56" s="46">
        <v>1</v>
      </c>
      <c r="AK56" s="46">
        <v>3</v>
      </c>
      <c r="AL56" s="46">
        <f t="shared" si="4"/>
        <v>270</v>
      </c>
      <c r="AM56" s="49">
        <f t="shared" si="5"/>
        <v>690</v>
      </c>
      <c r="AN56" s="107" t="s">
        <v>407</v>
      </c>
      <c r="AO56" s="408" t="s">
        <v>1628</v>
      </c>
      <c r="AP56" s="314" t="s">
        <v>408</v>
      </c>
      <c r="AQ56" s="261"/>
      <c r="AR56" s="261" t="s">
        <v>666</v>
      </c>
      <c r="AS56" s="46" t="s">
        <v>130</v>
      </c>
      <c r="AT56" s="49"/>
      <c r="AU56" s="49"/>
      <c r="AV56" s="49"/>
      <c r="AW56" s="49"/>
      <c r="AX56" s="49"/>
      <c r="AY56" s="49"/>
      <c r="AZ56" s="49"/>
      <c r="BA56" s="49"/>
      <c r="BB56" s="49"/>
      <c r="BC56" s="49"/>
      <c r="BD56" s="49"/>
      <c r="BE56" s="49"/>
      <c r="BF56" s="49"/>
      <c r="BG56" s="49"/>
      <c r="BH56" s="49"/>
      <c r="BI56" s="49"/>
      <c r="BJ56" s="49"/>
      <c r="BK56" s="49"/>
      <c r="BL56" s="49"/>
      <c r="BM56" s="49"/>
      <c r="BN56" s="49"/>
      <c r="BO56" s="49"/>
      <c r="BP56" s="49"/>
      <c r="BQ56" s="49"/>
      <c r="BR56" s="49"/>
      <c r="BS56" s="49"/>
      <c r="BT56" s="49"/>
      <c r="BU56" s="49"/>
      <c r="BV56" s="49"/>
      <c r="BW56" s="49"/>
      <c r="BX56" s="49"/>
      <c r="BY56" s="49"/>
      <c r="BZ56" s="49"/>
      <c r="CA56" s="49"/>
      <c r="CB56" s="49"/>
      <c r="CC56" s="49"/>
      <c r="CD56" s="49"/>
      <c r="CE56" s="49"/>
      <c r="CF56" s="49"/>
      <c r="CG56" s="49"/>
      <c r="CH56" s="49"/>
      <c r="CI56" s="49"/>
      <c r="CJ56" s="49"/>
      <c r="CK56" s="49"/>
      <c r="CL56" s="49"/>
      <c r="CM56" s="49"/>
      <c r="CN56" s="49"/>
      <c r="CO56" s="49"/>
      <c r="CP56" s="49"/>
      <c r="CQ56" s="49"/>
      <c r="CR56" s="49"/>
      <c r="CS56" s="49"/>
      <c r="CT56" s="49"/>
      <c r="CU56" s="49"/>
      <c r="CV56" s="49"/>
      <c r="CW56" s="49"/>
      <c r="CX56" s="49"/>
      <c r="CY56" s="49"/>
      <c r="CZ56" s="49"/>
      <c r="DA56" s="49"/>
      <c r="DB56" s="49"/>
      <c r="DC56" s="49"/>
      <c r="DD56" s="49"/>
      <c r="DE56" s="49"/>
      <c r="DF56" s="49"/>
      <c r="DG56" s="49"/>
      <c r="DH56" s="49"/>
      <c r="DI56" s="49"/>
      <c r="DJ56" s="49"/>
      <c r="DK56" s="49"/>
      <c r="DL56" s="49"/>
      <c r="DM56" s="49"/>
      <c r="DN56" s="49"/>
      <c r="DO56" s="49"/>
      <c r="DP56" s="49"/>
      <c r="DQ56" s="49"/>
      <c r="DR56" s="49"/>
      <c r="DS56" s="49"/>
      <c r="DT56" s="49"/>
      <c r="DU56" s="49"/>
      <c r="DV56" s="49"/>
      <c r="DW56" s="49"/>
      <c r="DX56" s="49"/>
      <c r="DY56" s="49"/>
      <c r="DZ56" s="49"/>
      <c r="EA56" s="49"/>
      <c r="EB56" s="49"/>
      <c r="EC56" s="49"/>
      <c r="ED56" s="49"/>
      <c r="EE56" s="49"/>
      <c r="EF56" s="49"/>
      <c r="EG56" s="49"/>
      <c r="EH56" s="49"/>
      <c r="EI56" s="49"/>
      <c r="EJ56" s="49"/>
      <c r="EK56" s="49"/>
      <c r="EL56" s="49"/>
      <c r="EM56" s="49"/>
      <c r="EN56" s="49"/>
      <c r="EO56" s="49"/>
      <c r="EP56" s="49"/>
      <c r="EQ56" s="49"/>
      <c r="ER56" s="49"/>
      <c r="ES56" s="49"/>
      <c r="ET56" s="49"/>
      <c r="EU56" s="49"/>
      <c r="EV56" s="49"/>
      <c r="EW56" s="49"/>
      <c r="EX56" s="49"/>
      <c r="EY56" s="49"/>
      <c r="EZ56" s="49"/>
      <c r="FA56" s="49"/>
      <c r="FB56" s="49"/>
      <c r="FC56" s="49"/>
    </row>
    <row r="57" spans="1:159" s="54" customFormat="1" ht="78.599999999999994" customHeight="1">
      <c r="A57" s="46"/>
      <c r="B57" s="46">
        <v>54</v>
      </c>
      <c r="C57" s="114" t="s">
        <v>416</v>
      </c>
      <c r="D57" s="114" t="s">
        <v>417</v>
      </c>
      <c r="E57" s="360">
        <v>45658</v>
      </c>
      <c r="F57" s="256" t="s">
        <v>70</v>
      </c>
      <c r="G57" s="359">
        <f ca="1">TODAY()-E57</f>
        <v>335</v>
      </c>
      <c r="H57" s="249" t="s">
        <v>68</v>
      </c>
      <c r="I57" s="294"/>
      <c r="J57" s="248" t="s">
        <v>69</v>
      </c>
      <c r="K57" s="248" t="e">
        <f>VLOOKUP(C57,#REF!,3,0)</f>
        <v>#REF!</v>
      </c>
      <c r="L57" s="332" t="s">
        <v>70</v>
      </c>
      <c r="M57" s="309" t="s">
        <v>71</v>
      </c>
      <c r="N57" s="309" t="s">
        <v>70</v>
      </c>
      <c r="O57" s="254" t="s">
        <v>135</v>
      </c>
      <c r="P57" s="248" t="s">
        <v>94</v>
      </c>
      <c r="Q57" s="254" t="s">
        <v>305</v>
      </c>
      <c r="R57" s="309" t="s">
        <v>106</v>
      </c>
      <c r="S57" s="309"/>
      <c r="T57" s="254" t="s">
        <v>77</v>
      </c>
      <c r="U57" s="254" t="s">
        <v>78</v>
      </c>
      <c r="V57" s="309" t="s">
        <v>108</v>
      </c>
      <c r="W57" s="309">
        <v>3</v>
      </c>
      <c r="X57" s="309">
        <v>5</v>
      </c>
      <c r="Y57" s="309">
        <v>1</v>
      </c>
      <c r="Z57" s="309">
        <v>3</v>
      </c>
      <c r="AA57" s="309">
        <v>0</v>
      </c>
      <c r="AB57" s="309">
        <v>5</v>
      </c>
      <c r="AC57" s="309">
        <v>3</v>
      </c>
      <c r="AD57" s="248">
        <f t="shared" si="3"/>
        <v>300</v>
      </c>
      <c r="AE57" s="309">
        <v>5</v>
      </c>
      <c r="AF57" s="309">
        <v>5</v>
      </c>
      <c r="AG57" s="309">
        <v>4</v>
      </c>
      <c r="AH57" s="309">
        <v>3</v>
      </c>
      <c r="AI57" s="309">
        <v>3</v>
      </c>
      <c r="AJ57" s="309">
        <v>3</v>
      </c>
      <c r="AK57" s="309">
        <v>3</v>
      </c>
      <c r="AL57" s="46">
        <f t="shared" si="4"/>
        <v>390</v>
      </c>
      <c r="AM57" s="324">
        <f t="shared" si="5"/>
        <v>690</v>
      </c>
      <c r="AN57" s="122" t="s">
        <v>172</v>
      </c>
      <c r="AO57" s="340"/>
      <c r="AP57" s="314"/>
      <c r="AQ57" s="261"/>
      <c r="AR57" s="261" t="s">
        <v>418</v>
      </c>
      <c r="AS57" s="46" t="s">
        <v>207</v>
      </c>
    </row>
    <row r="58" spans="1:159" ht="120.6" customHeight="1">
      <c r="A58" s="46"/>
      <c r="B58" s="46">
        <v>53</v>
      </c>
      <c r="C58" s="107" t="s">
        <v>409</v>
      </c>
      <c r="D58" s="107" t="s">
        <v>410</v>
      </c>
      <c r="E58" s="360">
        <v>45139</v>
      </c>
      <c r="F58" s="360">
        <v>45901</v>
      </c>
      <c r="G58" s="359">
        <f>F58-E58</f>
        <v>762</v>
      </c>
      <c r="H58" s="247" t="s">
        <v>68</v>
      </c>
      <c r="I58" s="247"/>
      <c r="J58" s="248" t="s">
        <v>114</v>
      </c>
      <c r="K58" s="248" t="s">
        <v>104</v>
      </c>
      <c r="L58" s="301" t="s">
        <v>70</v>
      </c>
      <c r="M58" s="46" t="s">
        <v>116</v>
      </c>
      <c r="N58" s="46"/>
      <c r="O58" s="254" t="s">
        <v>97</v>
      </c>
      <c r="P58" s="248" t="s">
        <v>138</v>
      </c>
      <c r="Q58" s="248" t="s">
        <v>411</v>
      </c>
      <c r="R58" s="46" t="s">
        <v>75</v>
      </c>
      <c r="S58" s="248" t="s">
        <v>121</v>
      </c>
      <c r="T58" s="307" t="s">
        <v>77</v>
      </c>
      <c r="U58" s="307" t="s">
        <v>138</v>
      </c>
      <c r="V58" s="248" t="s">
        <v>79</v>
      </c>
      <c r="W58" s="46">
        <v>5</v>
      </c>
      <c r="X58" s="46">
        <v>5</v>
      </c>
      <c r="Y58" s="46">
        <v>5</v>
      </c>
      <c r="Z58" s="46">
        <v>5</v>
      </c>
      <c r="AA58" s="46">
        <v>3</v>
      </c>
      <c r="AB58" s="46">
        <v>5</v>
      </c>
      <c r="AC58" s="46">
        <v>3</v>
      </c>
      <c r="AD58" s="248">
        <f t="shared" si="3"/>
        <v>465</v>
      </c>
      <c r="AE58" s="46">
        <v>3</v>
      </c>
      <c r="AF58" s="46">
        <v>2</v>
      </c>
      <c r="AG58" s="46">
        <v>2</v>
      </c>
      <c r="AH58" s="46">
        <v>5</v>
      </c>
      <c r="AI58" s="46">
        <v>1</v>
      </c>
      <c r="AJ58" s="46">
        <v>1</v>
      </c>
      <c r="AK58" s="46">
        <v>1</v>
      </c>
      <c r="AL58" s="46">
        <f t="shared" si="4"/>
        <v>225</v>
      </c>
      <c r="AM58" s="46">
        <f t="shared" si="5"/>
        <v>690</v>
      </c>
      <c r="AN58" s="291" t="s">
        <v>412</v>
      </c>
      <c r="AO58" s="341" t="s">
        <v>1629</v>
      </c>
      <c r="AP58" s="314"/>
      <c r="AQ58" s="314" t="s">
        <v>885</v>
      </c>
      <c r="AR58" s="261" t="s">
        <v>1630</v>
      </c>
      <c r="AS58" s="254" t="s">
        <v>130</v>
      </c>
    </row>
    <row r="59" spans="1:159" s="299" customFormat="1" ht="78.599999999999994" customHeight="1">
      <c r="A59" s="46"/>
      <c r="B59" s="46">
        <v>55</v>
      </c>
      <c r="C59" s="114" t="s">
        <v>419</v>
      </c>
      <c r="D59" s="114" t="s">
        <v>420</v>
      </c>
      <c r="E59" s="360">
        <v>45566</v>
      </c>
      <c r="F59" s="360">
        <v>45717</v>
      </c>
      <c r="G59" s="359">
        <f>F59-E59</f>
        <v>151</v>
      </c>
      <c r="H59" s="249" t="s">
        <v>103</v>
      </c>
      <c r="I59" s="249"/>
      <c r="J59" s="248" t="s">
        <v>69</v>
      </c>
      <c r="K59" s="248" t="s">
        <v>104</v>
      </c>
      <c r="L59" s="331">
        <v>45566</v>
      </c>
      <c r="M59" s="254" t="s">
        <v>71</v>
      </c>
      <c r="N59" s="254" t="s">
        <v>94</v>
      </c>
      <c r="O59" s="254" t="s">
        <v>135</v>
      </c>
      <c r="P59" s="248" t="s">
        <v>135</v>
      </c>
      <c r="Q59" s="254" t="s">
        <v>94</v>
      </c>
      <c r="R59" s="254" t="s">
        <v>106</v>
      </c>
      <c r="S59" s="257"/>
      <c r="T59" s="254" t="s">
        <v>77</v>
      </c>
      <c r="U59" s="254" t="s">
        <v>150</v>
      </c>
      <c r="V59" s="254" t="s">
        <v>108</v>
      </c>
      <c r="W59" s="254">
        <v>3</v>
      </c>
      <c r="X59" s="254">
        <v>5</v>
      </c>
      <c r="Y59" s="254">
        <v>1</v>
      </c>
      <c r="Z59" s="254">
        <v>5</v>
      </c>
      <c r="AA59" s="254">
        <v>0</v>
      </c>
      <c r="AB59" s="254">
        <v>5</v>
      </c>
      <c r="AC59" s="254">
        <v>3</v>
      </c>
      <c r="AD59" s="248">
        <f t="shared" si="3"/>
        <v>330</v>
      </c>
      <c r="AE59" s="254">
        <v>5</v>
      </c>
      <c r="AF59" s="254">
        <v>5</v>
      </c>
      <c r="AG59" s="254">
        <v>2</v>
      </c>
      <c r="AH59" s="254">
        <v>3</v>
      </c>
      <c r="AI59" s="254">
        <v>3</v>
      </c>
      <c r="AJ59" s="254">
        <v>3</v>
      </c>
      <c r="AK59" s="254">
        <v>3</v>
      </c>
      <c r="AL59" s="46">
        <f t="shared" si="4"/>
        <v>360</v>
      </c>
      <c r="AM59" s="254">
        <f t="shared" si="5"/>
        <v>690</v>
      </c>
      <c r="AN59" s="122" t="s">
        <v>421</v>
      </c>
      <c r="AO59" s="340"/>
      <c r="AP59" s="314" t="s">
        <v>422</v>
      </c>
      <c r="AQ59" s="261"/>
      <c r="AR59" s="261"/>
      <c r="AS59" s="254" t="s">
        <v>153</v>
      </c>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c r="BT59" s="54"/>
      <c r="BU59" s="54"/>
      <c r="BV59" s="54"/>
      <c r="BW59" s="54"/>
      <c r="BX59" s="54"/>
      <c r="BY59" s="54"/>
      <c r="BZ59" s="54"/>
      <c r="CA59" s="54"/>
      <c r="CB59" s="54"/>
      <c r="CC59" s="54"/>
      <c r="CD59" s="54"/>
      <c r="CE59" s="54"/>
      <c r="CF59" s="54"/>
      <c r="CG59" s="54"/>
      <c r="CH59" s="54"/>
      <c r="CI59" s="54"/>
      <c r="CJ59" s="54"/>
      <c r="CK59" s="54"/>
      <c r="CL59" s="54"/>
      <c r="CM59" s="54"/>
      <c r="CN59" s="54"/>
      <c r="CO59" s="54"/>
      <c r="CP59" s="54"/>
      <c r="CQ59" s="54"/>
      <c r="CR59" s="54"/>
      <c r="CS59" s="54"/>
      <c r="CT59" s="54"/>
      <c r="CU59" s="54"/>
      <c r="CV59" s="54"/>
      <c r="CW59" s="54"/>
      <c r="CX59" s="54"/>
      <c r="CY59" s="54"/>
      <c r="CZ59" s="54"/>
      <c r="DA59" s="54"/>
      <c r="DB59" s="54"/>
      <c r="DC59" s="54"/>
      <c r="DD59" s="54"/>
      <c r="DE59" s="54"/>
      <c r="DF59" s="54"/>
      <c r="DG59" s="54"/>
      <c r="DH59" s="54"/>
      <c r="DI59" s="54"/>
      <c r="DJ59" s="54"/>
      <c r="DK59" s="54"/>
      <c r="DL59" s="54"/>
      <c r="DM59" s="54"/>
      <c r="DN59" s="54"/>
      <c r="DO59" s="54"/>
      <c r="DP59" s="54"/>
      <c r="DQ59" s="54"/>
      <c r="DR59" s="54"/>
      <c r="DS59" s="54"/>
      <c r="DT59" s="54"/>
      <c r="DU59" s="54"/>
      <c r="DV59" s="54"/>
      <c r="DW59" s="54"/>
      <c r="DX59" s="54"/>
      <c r="DY59" s="54"/>
      <c r="DZ59" s="54"/>
      <c r="EA59" s="54"/>
      <c r="EB59" s="54"/>
      <c r="EC59" s="54"/>
      <c r="ED59" s="54"/>
      <c r="EE59" s="54"/>
      <c r="EF59" s="54"/>
      <c r="EG59" s="54"/>
      <c r="EH59" s="54"/>
      <c r="EI59" s="54"/>
      <c r="EJ59" s="54"/>
      <c r="EK59" s="54"/>
      <c r="EL59" s="54"/>
      <c r="EM59" s="54"/>
      <c r="EN59" s="54"/>
      <c r="EO59" s="54"/>
      <c r="EP59" s="54"/>
      <c r="EQ59" s="54"/>
      <c r="ER59" s="54"/>
      <c r="ES59" s="54"/>
      <c r="ET59" s="54"/>
      <c r="EU59" s="54"/>
      <c r="EV59" s="54"/>
      <c r="EW59" s="54"/>
      <c r="EX59" s="54"/>
      <c r="EY59" s="54"/>
      <c r="EZ59" s="54"/>
      <c r="FA59" s="54"/>
      <c r="FB59" s="54"/>
      <c r="FC59" s="54"/>
    </row>
    <row r="60" spans="1:159" s="54" customFormat="1" ht="78.599999999999994" customHeight="1">
      <c r="A60" s="46"/>
      <c r="B60" s="46">
        <v>56</v>
      </c>
      <c r="C60" s="114" t="s">
        <v>423</v>
      </c>
      <c r="D60" s="114" t="s">
        <v>424</v>
      </c>
      <c r="E60" s="360">
        <v>45536</v>
      </c>
      <c r="F60" s="256" t="s">
        <v>70</v>
      </c>
      <c r="G60" s="359">
        <f ca="1">TODAY()-E60</f>
        <v>457</v>
      </c>
      <c r="H60" s="250" t="s">
        <v>85</v>
      </c>
      <c r="I60" s="250"/>
      <c r="J60" s="46" t="s">
        <v>69</v>
      </c>
      <c r="K60" s="386" t="s">
        <v>88</v>
      </c>
      <c r="L60" s="330">
        <v>45536</v>
      </c>
      <c r="M60" s="46" t="s">
        <v>133</v>
      </c>
      <c r="N60" s="46"/>
      <c r="O60" s="254" t="s">
        <v>345</v>
      </c>
      <c r="P60" s="248" t="s">
        <v>345</v>
      </c>
      <c r="Q60" s="46" t="s">
        <v>339</v>
      </c>
      <c r="R60" s="248" t="s">
        <v>94</v>
      </c>
      <c r="S60" s="254" t="s">
        <v>85</v>
      </c>
      <c r="T60" s="46" t="s">
        <v>77</v>
      </c>
      <c r="U60" s="46" t="s">
        <v>138</v>
      </c>
      <c r="V60" s="248" t="s">
        <v>79</v>
      </c>
      <c r="W60" s="46">
        <v>4</v>
      </c>
      <c r="X60" s="46">
        <v>5</v>
      </c>
      <c r="Y60" s="46">
        <v>2</v>
      </c>
      <c r="Z60" s="46">
        <v>5</v>
      </c>
      <c r="AA60" s="46">
        <v>1</v>
      </c>
      <c r="AB60" s="46">
        <v>5</v>
      </c>
      <c r="AC60" s="46">
        <v>3</v>
      </c>
      <c r="AD60" s="248">
        <f t="shared" si="3"/>
        <v>375</v>
      </c>
      <c r="AE60" s="46">
        <v>3</v>
      </c>
      <c r="AF60" s="46">
        <v>3</v>
      </c>
      <c r="AG60" s="46">
        <v>2</v>
      </c>
      <c r="AH60" s="46">
        <v>3</v>
      </c>
      <c r="AI60" s="46">
        <v>3</v>
      </c>
      <c r="AJ60" s="46">
        <v>3</v>
      </c>
      <c r="AK60" s="46">
        <v>3</v>
      </c>
      <c r="AL60" s="46">
        <f t="shared" si="4"/>
        <v>300</v>
      </c>
      <c r="AM60" s="49">
        <f t="shared" si="5"/>
        <v>675</v>
      </c>
      <c r="AN60" s="291" t="s">
        <v>425</v>
      </c>
      <c r="AO60" s="341"/>
      <c r="AP60" s="314"/>
      <c r="AQ60" s="261"/>
      <c r="AR60" s="261" t="s">
        <v>206</v>
      </c>
      <c r="AS60" s="46" t="s">
        <v>153</v>
      </c>
    </row>
    <row r="61" spans="1:159" ht="78.599999999999994" customHeight="1">
      <c r="A61" s="46"/>
      <c r="B61" s="46">
        <v>57</v>
      </c>
      <c r="C61" s="114" t="s">
        <v>426</v>
      </c>
      <c r="D61" s="114" t="s">
        <v>427</v>
      </c>
      <c r="E61" s="360">
        <v>45566</v>
      </c>
      <c r="F61" s="256" t="s">
        <v>70</v>
      </c>
      <c r="G61" s="359">
        <f ca="1">TODAY()-E61</f>
        <v>427</v>
      </c>
      <c r="H61" s="249" t="s">
        <v>68</v>
      </c>
      <c r="I61" s="249" t="s">
        <v>96</v>
      </c>
      <c r="J61" s="248" t="s">
        <v>69</v>
      </c>
      <c r="K61" s="248" t="s">
        <v>104</v>
      </c>
      <c r="L61" s="312">
        <v>45607</v>
      </c>
      <c r="M61" s="248" t="s">
        <v>428</v>
      </c>
      <c r="N61" s="248" t="s">
        <v>429</v>
      </c>
      <c r="O61" s="254" t="s">
        <v>127</v>
      </c>
      <c r="P61" s="248" t="s">
        <v>97</v>
      </c>
      <c r="Q61" s="248" t="s">
        <v>70</v>
      </c>
      <c r="R61" s="248" t="s">
        <v>106</v>
      </c>
      <c r="S61" s="248" t="s">
        <v>137</v>
      </c>
      <c r="T61" s="46" t="s">
        <v>77</v>
      </c>
      <c r="U61" s="46" t="s">
        <v>97</v>
      </c>
      <c r="V61" s="248" t="s">
        <v>430</v>
      </c>
      <c r="W61" s="46">
        <v>2</v>
      </c>
      <c r="X61" s="46">
        <v>1</v>
      </c>
      <c r="Y61" s="46">
        <v>5</v>
      </c>
      <c r="Z61" s="46">
        <v>5</v>
      </c>
      <c r="AA61" s="46">
        <v>1</v>
      </c>
      <c r="AB61" s="46">
        <v>3</v>
      </c>
      <c r="AC61" s="46">
        <v>5</v>
      </c>
      <c r="AD61" s="248">
        <f t="shared" si="3"/>
        <v>330</v>
      </c>
      <c r="AE61" s="46">
        <v>4</v>
      </c>
      <c r="AF61" s="46">
        <v>4</v>
      </c>
      <c r="AG61" s="46">
        <v>3</v>
      </c>
      <c r="AH61" s="46">
        <v>3</v>
      </c>
      <c r="AI61" s="46">
        <v>3</v>
      </c>
      <c r="AJ61" s="46">
        <v>3</v>
      </c>
      <c r="AK61" s="46">
        <v>3</v>
      </c>
      <c r="AL61" s="46">
        <f t="shared" si="4"/>
        <v>345</v>
      </c>
      <c r="AM61" s="49">
        <f t="shared" si="5"/>
        <v>675</v>
      </c>
      <c r="AN61" s="108" t="s">
        <v>431</v>
      </c>
      <c r="AO61" s="342" t="s">
        <v>432</v>
      </c>
      <c r="AP61" s="314"/>
      <c r="AQ61" s="261"/>
      <c r="AR61" s="261" t="s">
        <v>433</v>
      </c>
      <c r="AS61" s="254" t="s">
        <v>130</v>
      </c>
      <c r="AT61" s="319"/>
      <c r="AU61" s="319"/>
      <c r="AV61" s="319"/>
      <c r="AW61" s="319"/>
      <c r="AX61" s="319"/>
      <c r="AY61" s="319"/>
      <c r="AZ61" s="319"/>
      <c r="BA61" s="319"/>
      <c r="BB61" s="319"/>
      <c r="BC61" s="319"/>
      <c r="BD61" s="319"/>
      <c r="BE61" s="319"/>
      <c r="BF61" s="319"/>
      <c r="BG61" s="319"/>
      <c r="BH61" s="319"/>
      <c r="BI61" s="319"/>
      <c r="BJ61" s="319"/>
      <c r="BK61" s="319"/>
      <c r="BL61" s="319"/>
      <c r="BM61" s="319"/>
      <c r="BN61" s="319"/>
      <c r="BO61" s="319"/>
      <c r="BP61" s="319"/>
      <c r="BQ61" s="319"/>
      <c r="BR61" s="319"/>
      <c r="BS61" s="319"/>
      <c r="BT61" s="319"/>
      <c r="BU61" s="319"/>
      <c r="BV61" s="319"/>
      <c r="BW61" s="319"/>
      <c r="BX61" s="319"/>
      <c r="BY61" s="319"/>
      <c r="BZ61" s="319"/>
      <c r="CA61" s="319"/>
      <c r="CB61" s="319"/>
      <c r="CC61" s="319"/>
      <c r="CD61" s="319"/>
      <c r="CE61" s="319"/>
      <c r="CF61" s="319"/>
      <c r="CG61" s="319"/>
      <c r="CH61" s="319"/>
      <c r="CI61" s="319"/>
      <c r="CJ61" s="319"/>
      <c r="CK61" s="319"/>
      <c r="CL61" s="319"/>
      <c r="CM61" s="319"/>
      <c r="CN61" s="319"/>
      <c r="CO61" s="319"/>
      <c r="CP61" s="319"/>
      <c r="CQ61" s="319"/>
      <c r="CR61" s="319"/>
      <c r="CS61" s="319"/>
      <c r="CT61" s="319"/>
      <c r="CU61" s="319"/>
      <c r="CV61" s="319"/>
      <c r="CW61" s="319"/>
      <c r="CX61" s="319"/>
      <c r="CY61" s="319"/>
      <c r="CZ61" s="319"/>
      <c r="DA61" s="319"/>
      <c r="DB61" s="319"/>
      <c r="DC61" s="319"/>
      <c r="DD61" s="319"/>
      <c r="DE61" s="319"/>
      <c r="DF61" s="319"/>
      <c r="DG61" s="319"/>
      <c r="DH61" s="319"/>
      <c r="DI61" s="319"/>
      <c r="DJ61" s="319"/>
      <c r="DK61" s="319"/>
      <c r="DL61" s="319"/>
      <c r="DM61" s="319"/>
      <c r="DN61" s="319"/>
      <c r="DO61" s="319"/>
      <c r="DP61" s="319"/>
      <c r="DQ61" s="319"/>
      <c r="DR61" s="319"/>
      <c r="DS61" s="319"/>
      <c r="DT61" s="319"/>
      <c r="DU61" s="319"/>
      <c r="DV61" s="319"/>
      <c r="DW61" s="319"/>
      <c r="DX61" s="319"/>
      <c r="DY61" s="319"/>
      <c r="DZ61" s="319"/>
      <c r="EA61" s="319"/>
      <c r="EB61" s="319"/>
      <c r="EC61" s="319"/>
      <c r="ED61" s="319"/>
      <c r="EE61" s="319"/>
      <c r="EF61" s="319"/>
      <c r="EG61" s="319"/>
      <c r="EH61" s="319"/>
      <c r="EI61" s="319"/>
      <c r="EJ61" s="319"/>
      <c r="EK61" s="319"/>
      <c r="EL61" s="319"/>
      <c r="EM61" s="319"/>
      <c r="EN61" s="319"/>
      <c r="EO61" s="319"/>
      <c r="EP61" s="319"/>
      <c r="EQ61" s="319"/>
      <c r="ER61" s="319"/>
      <c r="ES61" s="319"/>
      <c r="ET61" s="319"/>
      <c r="EU61" s="319"/>
      <c r="EV61" s="319"/>
      <c r="EW61" s="319"/>
      <c r="EX61" s="319"/>
      <c r="EY61" s="319"/>
      <c r="EZ61" s="319"/>
      <c r="FA61" s="319"/>
      <c r="FB61" s="319"/>
      <c r="FC61" s="319"/>
    </row>
    <row r="62" spans="1:159" s="54" customFormat="1" ht="78.599999999999994" customHeight="1">
      <c r="A62" s="46"/>
      <c r="B62" s="46">
        <v>58</v>
      </c>
      <c r="C62" s="297" t="s">
        <v>434</v>
      </c>
      <c r="D62" s="297" t="s">
        <v>435</v>
      </c>
      <c r="E62" s="360">
        <v>45658</v>
      </c>
      <c r="F62" s="256" t="s">
        <v>70</v>
      </c>
      <c r="G62" s="359">
        <f ca="1">TODAY()-E62</f>
        <v>335</v>
      </c>
      <c r="H62" s="249" t="s">
        <v>68</v>
      </c>
      <c r="I62" s="249"/>
      <c r="J62" s="254" t="s">
        <v>69</v>
      </c>
      <c r="K62" s="248" t="e">
        <f>VLOOKUP(C62,#REF!,3,0)</f>
        <v>#REF!</v>
      </c>
      <c r="L62" s="257" t="s">
        <v>70</v>
      </c>
      <c r="M62" s="254" t="s">
        <v>133</v>
      </c>
      <c r="N62" s="254" t="s">
        <v>94</v>
      </c>
      <c r="O62" s="254" t="s">
        <v>135</v>
      </c>
      <c r="P62" s="248" t="s">
        <v>94</v>
      </c>
      <c r="Q62" s="254" t="s">
        <v>94</v>
      </c>
      <c r="R62" s="248" t="s">
        <v>75</v>
      </c>
      <c r="S62" s="254"/>
      <c r="T62" s="257" t="s">
        <v>77</v>
      </c>
      <c r="U62" s="254" t="s">
        <v>97</v>
      </c>
      <c r="V62" s="254" t="s">
        <v>79</v>
      </c>
      <c r="W62" s="254">
        <v>3</v>
      </c>
      <c r="X62" s="254">
        <v>5</v>
      </c>
      <c r="Y62" s="254">
        <v>3</v>
      </c>
      <c r="Z62" s="254">
        <v>5</v>
      </c>
      <c r="AA62" s="254">
        <v>0</v>
      </c>
      <c r="AB62" s="254">
        <v>1</v>
      </c>
      <c r="AC62" s="254">
        <v>3</v>
      </c>
      <c r="AD62" s="248">
        <f t="shared" si="3"/>
        <v>300</v>
      </c>
      <c r="AE62" s="254">
        <v>5</v>
      </c>
      <c r="AF62" s="254">
        <v>5</v>
      </c>
      <c r="AG62" s="254">
        <v>3</v>
      </c>
      <c r="AH62" s="254">
        <v>3</v>
      </c>
      <c r="AI62" s="254">
        <v>3</v>
      </c>
      <c r="AJ62" s="254">
        <v>3</v>
      </c>
      <c r="AK62" s="254">
        <v>3</v>
      </c>
      <c r="AL62" s="46">
        <f t="shared" si="4"/>
        <v>375</v>
      </c>
      <c r="AM62" s="324">
        <f t="shared" si="5"/>
        <v>675</v>
      </c>
      <c r="AN62" s="328" t="s">
        <v>436</v>
      </c>
      <c r="AO62" s="339"/>
      <c r="AP62" s="314"/>
      <c r="AQ62" s="261"/>
      <c r="AR62" s="261" t="s">
        <v>437</v>
      </c>
      <c r="AS62" s="46" t="s">
        <v>207</v>
      </c>
    </row>
    <row r="63" spans="1:159" ht="78.599999999999994" customHeight="1">
      <c r="A63" s="46" t="s">
        <v>438</v>
      </c>
      <c r="B63" s="46">
        <v>59</v>
      </c>
      <c r="C63" s="107" t="s">
        <v>439</v>
      </c>
      <c r="D63" s="107" t="s">
        <v>440</v>
      </c>
      <c r="E63" s="360">
        <v>45413</v>
      </c>
      <c r="F63" s="360">
        <v>45658</v>
      </c>
      <c r="G63" s="359">
        <f>F63-E63</f>
        <v>245</v>
      </c>
      <c r="H63" s="247" t="s">
        <v>103</v>
      </c>
      <c r="I63" s="247"/>
      <c r="J63" s="248" t="s">
        <v>194</v>
      </c>
      <c r="K63" s="46" t="s">
        <v>115</v>
      </c>
      <c r="L63" s="301" t="s">
        <v>70</v>
      </c>
      <c r="M63" s="248" t="s">
        <v>441</v>
      </c>
      <c r="N63" s="248" t="s">
        <v>213</v>
      </c>
      <c r="O63" s="254" t="s">
        <v>265</v>
      </c>
      <c r="P63" s="248" t="s">
        <v>442</v>
      </c>
      <c r="Q63" s="248" t="s">
        <v>441</v>
      </c>
      <c r="R63" s="46" t="s">
        <v>106</v>
      </c>
      <c r="S63" s="248" t="s">
        <v>213</v>
      </c>
      <c r="T63" s="46" t="s">
        <v>77</v>
      </c>
      <c r="U63" s="365" t="s">
        <v>150</v>
      </c>
      <c r="V63" s="254"/>
      <c r="W63" s="46">
        <v>3</v>
      </c>
      <c r="X63" s="46">
        <v>5</v>
      </c>
      <c r="Y63" s="46">
        <v>5</v>
      </c>
      <c r="Z63" s="46">
        <v>5</v>
      </c>
      <c r="AA63" s="46">
        <v>3</v>
      </c>
      <c r="AB63" s="46">
        <v>3</v>
      </c>
      <c r="AC63" s="46">
        <v>3</v>
      </c>
      <c r="AD63" s="248">
        <f t="shared" si="3"/>
        <v>405</v>
      </c>
      <c r="AE63" s="46">
        <v>3</v>
      </c>
      <c r="AF63" s="46">
        <v>3</v>
      </c>
      <c r="AG63" s="46">
        <v>2</v>
      </c>
      <c r="AH63" s="46">
        <v>3</v>
      </c>
      <c r="AI63" s="46">
        <v>3</v>
      </c>
      <c r="AJ63" s="46">
        <v>1</v>
      </c>
      <c r="AK63" s="46">
        <v>3</v>
      </c>
      <c r="AL63" s="46">
        <f t="shared" si="4"/>
        <v>270</v>
      </c>
      <c r="AM63" s="49">
        <f t="shared" si="5"/>
        <v>675</v>
      </c>
      <c r="AN63" s="291" t="s">
        <v>443</v>
      </c>
      <c r="AO63" s="341"/>
      <c r="AP63" s="420" t="s">
        <v>444</v>
      </c>
      <c r="AQ63" s="261"/>
      <c r="AR63" s="261"/>
      <c r="AS63" s="46" t="s">
        <v>115</v>
      </c>
    </row>
    <row r="64" spans="1:159" ht="78.599999999999994" customHeight="1">
      <c r="A64" s="46" t="s">
        <v>445</v>
      </c>
      <c r="B64" s="46">
        <v>60</v>
      </c>
      <c r="C64" s="107" t="s">
        <v>446</v>
      </c>
      <c r="D64" s="107" t="s">
        <v>447</v>
      </c>
      <c r="E64" s="360">
        <v>45261</v>
      </c>
      <c r="F64" s="256" t="s">
        <v>70</v>
      </c>
      <c r="G64" s="359">
        <f t="shared" ref="G64:G89" ca="1" si="6">TODAY()-E64</f>
        <v>732</v>
      </c>
      <c r="H64" s="247" t="s">
        <v>169</v>
      </c>
      <c r="I64" s="247"/>
      <c r="J64" s="248" t="s">
        <v>114</v>
      </c>
      <c r="K64" s="248" t="s">
        <v>104</v>
      </c>
      <c r="L64" s="301" t="s">
        <v>70</v>
      </c>
      <c r="M64" s="46" t="s">
        <v>227</v>
      </c>
      <c r="N64" s="46"/>
      <c r="O64" s="254" t="s">
        <v>228</v>
      </c>
      <c r="P64" s="248" t="s">
        <v>229</v>
      </c>
      <c r="Q64" s="248" t="s">
        <v>448</v>
      </c>
      <c r="R64" s="46" t="s">
        <v>94</v>
      </c>
      <c r="S64" s="248" t="s">
        <v>85</v>
      </c>
      <c r="T64" s="46" t="s">
        <v>77</v>
      </c>
      <c r="U64" s="46" t="s">
        <v>78</v>
      </c>
      <c r="V64" s="254"/>
      <c r="W64" s="46">
        <v>3</v>
      </c>
      <c r="X64" s="46">
        <v>5</v>
      </c>
      <c r="Y64" s="46">
        <v>1</v>
      </c>
      <c r="Z64" s="46">
        <v>5</v>
      </c>
      <c r="AA64" s="46">
        <v>1</v>
      </c>
      <c r="AB64" s="46">
        <v>3</v>
      </c>
      <c r="AC64" s="46">
        <v>5</v>
      </c>
      <c r="AD64" s="248">
        <f t="shared" si="3"/>
        <v>345</v>
      </c>
      <c r="AE64" s="46">
        <v>3</v>
      </c>
      <c r="AF64" s="288"/>
      <c r="AG64" s="46">
        <v>2</v>
      </c>
      <c r="AH64" s="46">
        <v>5</v>
      </c>
      <c r="AI64" s="46">
        <v>5</v>
      </c>
      <c r="AJ64" s="46">
        <v>1</v>
      </c>
      <c r="AK64" s="46">
        <v>5</v>
      </c>
      <c r="AL64" s="46">
        <f t="shared" si="4"/>
        <v>315</v>
      </c>
      <c r="AM64" s="46">
        <f t="shared" si="5"/>
        <v>660</v>
      </c>
      <c r="AN64" s="346" t="s">
        <v>449</v>
      </c>
      <c r="AO64" s="352"/>
      <c r="AP64" s="314"/>
      <c r="AQ64" s="261"/>
      <c r="AR64" s="261" t="s">
        <v>450</v>
      </c>
      <c r="AS64" s="254" t="s">
        <v>130</v>
      </c>
    </row>
    <row r="65" spans="1:159" ht="78.599999999999994" customHeight="1">
      <c r="A65" s="329"/>
      <c r="B65" s="46">
        <v>61</v>
      </c>
      <c r="C65" s="107" t="s">
        <v>451</v>
      </c>
      <c r="D65" s="107" t="s">
        <v>452</v>
      </c>
      <c r="E65" s="360">
        <v>45323</v>
      </c>
      <c r="F65" s="256" t="s">
        <v>70</v>
      </c>
      <c r="G65" s="359">
        <f t="shared" ca="1" si="6"/>
        <v>670</v>
      </c>
      <c r="H65" s="247" t="s">
        <v>68</v>
      </c>
      <c r="I65" s="247"/>
      <c r="J65" s="247" t="s">
        <v>69</v>
      </c>
      <c r="K65" s="248" t="s">
        <v>104</v>
      </c>
      <c r="L65" s="302">
        <v>45536</v>
      </c>
      <c r="M65" s="46" t="s">
        <v>133</v>
      </c>
      <c r="N65" s="46"/>
      <c r="O65" s="254" t="s">
        <v>453</v>
      </c>
      <c r="P65" s="248" t="s">
        <v>453</v>
      </c>
      <c r="Q65" s="248" t="s">
        <v>339</v>
      </c>
      <c r="R65" s="46" t="s">
        <v>94</v>
      </c>
      <c r="S65" s="248" t="s">
        <v>361</v>
      </c>
      <c r="T65" s="46" t="s">
        <v>77</v>
      </c>
      <c r="U65" s="46" t="s">
        <v>138</v>
      </c>
      <c r="V65" s="248" t="s">
        <v>98</v>
      </c>
      <c r="W65" s="46">
        <v>5</v>
      </c>
      <c r="X65" s="46">
        <v>5</v>
      </c>
      <c r="Y65" s="46">
        <v>3</v>
      </c>
      <c r="Z65" s="46">
        <v>5</v>
      </c>
      <c r="AA65" s="46">
        <v>0</v>
      </c>
      <c r="AB65" s="46">
        <v>3</v>
      </c>
      <c r="AC65" s="46">
        <v>3</v>
      </c>
      <c r="AD65" s="248">
        <f t="shared" si="3"/>
        <v>360</v>
      </c>
      <c r="AE65" s="46">
        <v>5</v>
      </c>
      <c r="AF65" s="46">
        <v>4</v>
      </c>
      <c r="AG65" s="46">
        <v>1</v>
      </c>
      <c r="AH65" s="46">
        <v>3</v>
      </c>
      <c r="AI65" s="46">
        <v>1</v>
      </c>
      <c r="AJ65" s="46">
        <v>1</v>
      </c>
      <c r="AK65" s="46">
        <v>3</v>
      </c>
      <c r="AL65" s="46">
        <f t="shared" si="4"/>
        <v>270</v>
      </c>
      <c r="AM65" s="49">
        <f t="shared" si="5"/>
        <v>630</v>
      </c>
      <c r="AN65" s="44" t="s">
        <v>454</v>
      </c>
      <c r="AO65" s="343"/>
      <c r="AP65" s="314"/>
      <c r="AQ65" s="261"/>
      <c r="AR65" s="261" t="s">
        <v>455</v>
      </c>
      <c r="AS65" s="254" t="s">
        <v>82</v>
      </c>
    </row>
    <row r="66" spans="1:159" ht="78.599999999999994" customHeight="1">
      <c r="A66" s="46" t="s">
        <v>456</v>
      </c>
      <c r="B66" s="46">
        <v>62</v>
      </c>
      <c r="C66" s="107" t="s">
        <v>457</v>
      </c>
      <c r="D66" s="107" t="s">
        <v>458</v>
      </c>
      <c r="E66" s="360">
        <v>45474</v>
      </c>
      <c r="F66" s="256" t="s">
        <v>70</v>
      </c>
      <c r="G66" s="359">
        <f t="shared" ca="1" si="6"/>
        <v>519</v>
      </c>
      <c r="H66" s="247" t="s">
        <v>193</v>
      </c>
      <c r="I66" s="247"/>
      <c r="J66" s="248" t="s">
        <v>69</v>
      </c>
      <c r="K66" s="248" t="e">
        <f>VLOOKUP(C66,#REF!,3,0)</f>
        <v>#REF!</v>
      </c>
      <c r="L66" s="302">
        <v>45474</v>
      </c>
      <c r="M66" s="46" t="s">
        <v>133</v>
      </c>
      <c r="N66" s="46"/>
      <c r="O66" s="254" t="s">
        <v>286</v>
      </c>
      <c r="P66" s="248" t="s">
        <v>286</v>
      </c>
      <c r="Q66" s="248" t="s">
        <v>74</v>
      </c>
      <c r="R66" s="248" t="s">
        <v>75</v>
      </c>
      <c r="S66" s="248" t="s">
        <v>76</v>
      </c>
      <c r="T66" s="46" t="s">
        <v>77</v>
      </c>
      <c r="U66" s="55" t="s">
        <v>150</v>
      </c>
      <c r="V66" s="248" t="s">
        <v>79</v>
      </c>
      <c r="W66" s="46">
        <v>4</v>
      </c>
      <c r="X66" s="46">
        <v>5</v>
      </c>
      <c r="Y66" s="46">
        <v>1</v>
      </c>
      <c r="Z66" s="46">
        <v>5</v>
      </c>
      <c r="AA66" s="46">
        <v>1</v>
      </c>
      <c r="AB66" s="46">
        <v>1</v>
      </c>
      <c r="AC66" s="46">
        <v>5</v>
      </c>
      <c r="AD66" s="248">
        <f t="shared" si="3"/>
        <v>330</v>
      </c>
      <c r="AE66" s="46">
        <v>3</v>
      </c>
      <c r="AF66" s="46">
        <v>2</v>
      </c>
      <c r="AG66" s="46">
        <v>1</v>
      </c>
      <c r="AH66" s="46">
        <v>5</v>
      </c>
      <c r="AI66" s="46">
        <v>3</v>
      </c>
      <c r="AJ66" s="46">
        <v>1</v>
      </c>
      <c r="AK66" s="46">
        <v>5</v>
      </c>
      <c r="AL66" s="46">
        <f t="shared" si="4"/>
        <v>300</v>
      </c>
      <c r="AM66" s="49">
        <f t="shared" si="5"/>
        <v>630</v>
      </c>
      <c r="AN66" s="122" t="s">
        <v>459</v>
      </c>
      <c r="AO66" s="340" t="s">
        <v>460</v>
      </c>
      <c r="AP66" s="314" t="s">
        <v>369</v>
      </c>
      <c r="AQ66" s="261"/>
      <c r="AR66" s="261" t="s">
        <v>461</v>
      </c>
      <c r="AS66" s="254" t="s">
        <v>130</v>
      </c>
    </row>
    <row r="67" spans="1:159" s="54" customFormat="1" ht="78.599999999999994" customHeight="1">
      <c r="A67" s="46"/>
      <c r="B67" s="46">
        <v>63</v>
      </c>
      <c r="C67" s="297" t="s">
        <v>462</v>
      </c>
      <c r="D67" s="297" t="s">
        <v>463</v>
      </c>
      <c r="E67" s="360">
        <v>45658</v>
      </c>
      <c r="F67" s="256" t="s">
        <v>70</v>
      </c>
      <c r="G67" s="359">
        <f t="shared" ca="1" si="6"/>
        <v>335</v>
      </c>
      <c r="H67" s="249" t="s">
        <v>169</v>
      </c>
      <c r="I67" s="249" t="s">
        <v>170</v>
      </c>
      <c r="J67" s="254" t="s">
        <v>69</v>
      </c>
      <c r="K67" s="248" t="e">
        <f>VLOOKUP(C67,#REF!,3,0)</f>
        <v>#REF!</v>
      </c>
      <c r="L67" s="306">
        <v>45632</v>
      </c>
      <c r="M67" s="254" t="s">
        <v>171</v>
      </c>
      <c r="N67" s="254" t="s">
        <v>171</v>
      </c>
      <c r="O67" s="254" t="s">
        <v>91</v>
      </c>
      <c r="P67" s="248" t="s">
        <v>91</v>
      </c>
      <c r="Q67" s="254" t="s">
        <v>171</v>
      </c>
      <c r="R67" s="254" t="s">
        <v>94</v>
      </c>
      <c r="S67" s="254" t="s">
        <v>85</v>
      </c>
      <c r="T67" s="292" t="s">
        <v>77</v>
      </c>
      <c r="U67" s="46" t="s">
        <v>78</v>
      </c>
      <c r="V67" s="254"/>
      <c r="W67" s="254">
        <v>3</v>
      </c>
      <c r="X67" s="46">
        <v>5</v>
      </c>
      <c r="Y67" s="254">
        <v>1</v>
      </c>
      <c r="Z67" s="254">
        <v>5</v>
      </c>
      <c r="AA67" s="254">
        <v>1</v>
      </c>
      <c r="AB67" s="254">
        <v>5</v>
      </c>
      <c r="AC67" s="254">
        <v>5</v>
      </c>
      <c r="AD67" s="248">
        <f t="shared" si="3"/>
        <v>375</v>
      </c>
      <c r="AE67" s="46">
        <v>1</v>
      </c>
      <c r="AF67" s="46">
        <v>5</v>
      </c>
      <c r="AG67" s="46">
        <v>2</v>
      </c>
      <c r="AH67" s="46">
        <v>3</v>
      </c>
      <c r="AI67" s="46">
        <v>3</v>
      </c>
      <c r="AJ67" s="46">
        <v>1</v>
      </c>
      <c r="AK67" s="46">
        <v>1</v>
      </c>
      <c r="AL67" s="46">
        <f t="shared" si="4"/>
        <v>240</v>
      </c>
      <c r="AM67" s="46">
        <f t="shared" si="5"/>
        <v>615</v>
      </c>
      <c r="AN67" s="132" t="s">
        <v>464</v>
      </c>
      <c r="AO67" s="340"/>
      <c r="AP67" s="314"/>
      <c r="AQ67" s="261"/>
      <c r="AR67" s="261"/>
      <c r="AS67" s="46" t="s">
        <v>207</v>
      </c>
      <c r="AT67" s="414"/>
      <c r="AU67" s="414"/>
      <c r="AV67" s="414"/>
      <c r="AW67" s="414"/>
      <c r="AX67" s="414"/>
      <c r="AY67" s="414"/>
      <c r="AZ67" s="414"/>
      <c r="BA67" s="414"/>
      <c r="BB67" s="414"/>
      <c r="BC67" s="414"/>
      <c r="BD67" s="414"/>
      <c r="BE67" s="414"/>
      <c r="BF67" s="414"/>
      <c r="BG67" s="414"/>
      <c r="BH67" s="414"/>
      <c r="BI67" s="414"/>
      <c r="BJ67" s="414"/>
      <c r="BK67" s="414"/>
      <c r="BL67" s="414"/>
      <c r="BM67" s="414"/>
      <c r="BN67" s="414"/>
      <c r="BO67" s="414"/>
      <c r="BP67" s="414"/>
      <c r="BQ67" s="414"/>
      <c r="BR67" s="414"/>
      <c r="BS67" s="414"/>
      <c r="BT67" s="414"/>
      <c r="BU67" s="414"/>
      <c r="BV67" s="414"/>
      <c r="BW67" s="414"/>
      <c r="BX67" s="414"/>
      <c r="BY67" s="414"/>
      <c r="BZ67" s="414"/>
      <c r="CA67" s="414"/>
      <c r="CB67" s="414"/>
      <c r="CC67" s="414"/>
      <c r="CD67" s="414"/>
      <c r="CE67" s="414"/>
      <c r="CF67" s="414"/>
      <c r="CG67" s="414"/>
      <c r="CH67" s="414"/>
      <c r="CI67" s="414"/>
      <c r="CJ67" s="414"/>
      <c r="CK67" s="414"/>
      <c r="CL67" s="414"/>
      <c r="CM67" s="414"/>
      <c r="CN67" s="414"/>
      <c r="CO67" s="414"/>
      <c r="CP67" s="414"/>
      <c r="CQ67" s="414"/>
      <c r="CR67" s="414"/>
      <c r="CS67" s="414"/>
      <c r="CT67" s="414"/>
      <c r="CU67" s="414"/>
      <c r="CV67" s="414"/>
      <c r="CW67" s="414"/>
      <c r="CX67" s="414"/>
      <c r="CY67" s="414"/>
      <c r="CZ67" s="414"/>
      <c r="DA67" s="414"/>
      <c r="DB67" s="414"/>
      <c r="DC67" s="414"/>
      <c r="DD67" s="414"/>
      <c r="DE67" s="414"/>
      <c r="DF67" s="414"/>
      <c r="DG67" s="414"/>
      <c r="DH67" s="414"/>
      <c r="DI67" s="414"/>
      <c r="DJ67" s="414"/>
      <c r="DK67" s="414"/>
      <c r="DL67" s="414"/>
      <c r="DM67" s="414"/>
      <c r="DN67" s="414"/>
      <c r="DO67" s="414"/>
      <c r="DP67" s="414"/>
      <c r="DQ67" s="414"/>
      <c r="DR67" s="414"/>
      <c r="DS67" s="414"/>
      <c r="DT67" s="414"/>
      <c r="DU67" s="414"/>
      <c r="DV67" s="414"/>
      <c r="DW67" s="414"/>
      <c r="DX67" s="414"/>
      <c r="DY67" s="414"/>
      <c r="DZ67" s="414"/>
      <c r="EA67" s="414"/>
      <c r="EB67" s="414"/>
      <c r="EC67" s="414"/>
      <c r="ED67" s="414"/>
      <c r="EE67" s="414"/>
      <c r="EF67" s="414"/>
      <c r="EG67" s="414"/>
      <c r="EH67" s="414"/>
      <c r="EI67" s="414"/>
      <c r="EJ67" s="414"/>
      <c r="EK67" s="414"/>
      <c r="EL67" s="414"/>
      <c r="EM67" s="414"/>
      <c r="EN67" s="414"/>
      <c r="EO67" s="414"/>
      <c r="EP67" s="414"/>
      <c r="EQ67" s="414"/>
      <c r="ER67" s="414"/>
      <c r="ES67" s="414"/>
      <c r="ET67" s="414"/>
      <c r="EU67" s="414"/>
      <c r="EV67" s="414"/>
      <c r="EW67" s="414"/>
      <c r="EX67" s="414"/>
      <c r="EY67" s="414"/>
      <c r="EZ67" s="414"/>
      <c r="FA67" s="414"/>
      <c r="FB67" s="414"/>
      <c r="FC67" s="414"/>
    </row>
    <row r="68" spans="1:159" s="54" customFormat="1" ht="78.599999999999994" customHeight="1">
      <c r="A68" s="46"/>
      <c r="B68" s="46">
        <v>64</v>
      </c>
      <c r="C68" s="114" t="s">
        <v>465</v>
      </c>
      <c r="D68" s="114" t="s">
        <v>466</v>
      </c>
      <c r="E68" s="360">
        <v>45658</v>
      </c>
      <c r="F68" s="256" t="s">
        <v>70</v>
      </c>
      <c r="G68" s="359">
        <f t="shared" ca="1" si="6"/>
        <v>335</v>
      </c>
      <c r="H68" s="250" t="s">
        <v>169</v>
      </c>
      <c r="I68" s="250"/>
      <c r="J68" s="46" t="s">
        <v>69</v>
      </c>
      <c r="K68" s="248" t="e">
        <f>VLOOKUP(C68,#REF!,3,0)</f>
        <v>#REF!</v>
      </c>
      <c r="L68" s="292" t="s">
        <v>70</v>
      </c>
      <c r="M68" s="46" t="s">
        <v>133</v>
      </c>
      <c r="N68" s="46" t="s">
        <v>94</v>
      </c>
      <c r="O68" s="254" t="s">
        <v>453</v>
      </c>
      <c r="P68" s="248" t="s">
        <v>453</v>
      </c>
      <c r="Q68" s="46" t="s">
        <v>94</v>
      </c>
      <c r="R68" s="46" t="s">
        <v>94</v>
      </c>
      <c r="S68" s="254" t="s">
        <v>85</v>
      </c>
      <c r="T68" s="292" t="s">
        <v>77</v>
      </c>
      <c r="U68" s="46" t="s">
        <v>138</v>
      </c>
      <c r="V68" s="254"/>
      <c r="W68" s="46">
        <v>3</v>
      </c>
      <c r="X68" s="46">
        <v>5</v>
      </c>
      <c r="Y68" s="46">
        <v>1</v>
      </c>
      <c r="Z68" s="46">
        <v>5</v>
      </c>
      <c r="AA68" s="46">
        <v>1</v>
      </c>
      <c r="AB68" s="46">
        <v>5</v>
      </c>
      <c r="AC68" s="46">
        <v>5</v>
      </c>
      <c r="AD68" s="248">
        <f t="shared" si="3"/>
        <v>375</v>
      </c>
      <c r="AE68" s="46">
        <v>1</v>
      </c>
      <c r="AF68" s="46">
        <v>5</v>
      </c>
      <c r="AG68" s="46">
        <v>2</v>
      </c>
      <c r="AH68" s="46">
        <v>3</v>
      </c>
      <c r="AI68" s="46">
        <v>3</v>
      </c>
      <c r="AJ68" s="46">
        <v>1</v>
      </c>
      <c r="AK68" s="46">
        <v>1</v>
      </c>
      <c r="AL68" s="46">
        <f t="shared" si="4"/>
        <v>240</v>
      </c>
      <c r="AM68" s="49">
        <f t="shared" si="5"/>
        <v>615</v>
      </c>
      <c r="AN68" s="132" t="s">
        <v>467</v>
      </c>
      <c r="AO68" s="340" t="s">
        <v>689</v>
      </c>
      <c r="AP68" s="314" t="s">
        <v>903</v>
      </c>
      <c r="AQ68" s="261"/>
      <c r="AR68" s="261" t="s">
        <v>690</v>
      </c>
      <c r="AS68" s="46" t="s">
        <v>207</v>
      </c>
    </row>
    <row r="69" spans="1:159" s="54" customFormat="1" ht="78.599999999999994" customHeight="1">
      <c r="A69" s="46"/>
      <c r="B69" s="46">
        <v>65</v>
      </c>
      <c r="C69" s="114" t="s">
        <v>468</v>
      </c>
      <c r="D69" s="114" t="s">
        <v>469</v>
      </c>
      <c r="E69" s="360">
        <v>45658</v>
      </c>
      <c r="F69" s="256" t="s">
        <v>70</v>
      </c>
      <c r="G69" s="359">
        <f t="shared" ca="1" si="6"/>
        <v>335</v>
      </c>
      <c r="H69" s="250" t="s">
        <v>169</v>
      </c>
      <c r="I69" s="250"/>
      <c r="J69" s="46" t="s">
        <v>69</v>
      </c>
      <c r="K69" s="248" t="e">
        <f>VLOOKUP(C69,#REF!,3,0)</f>
        <v>#REF!</v>
      </c>
      <c r="L69" s="292" t="s">
        <v>70</v>
      </c>
      <c r="M69" s="46" t="s">
        <v>470</v>
      </c>
      <c r="N69" s="46"/>
      <c r="O69" s="254" t="s">
        <v>345</v>
      </c>
      <c r="P69" s="248" t="s">
        <v>345</v>
      </c>
      <c r="Q69" s="46" t="s">
        <v>339</v>
      </c>
      <c r="R69" s="46" t="s">
        <v>94</v>
      </c>
      <c r="S69" s="254"/>
      <c r="T69" s="292" t="s">
        <v>77</v>
      </c>
      <c r="U69" s="46" t="s">
        <v>138</v>
      </c>
      <c r="V69" s="254"/>
      <c r="W69" s="46">
        <v>3</v>
      </c>
      <c r="X69" s="46">
        <v>5</v>
      </c>
      <c r="Y69" s="46">
        <v>3</v>
      </c>
      <c r="Z69" s="46">
        <v>5</v>
      </c>
      <c r="AA69" s="46">
        <v>0</v>
      </c>
      <c r="AB69" s="46">
        <v>1</v>
      </c>
      <c r="AC69" s="46">
        <v>3</v>
      </c>
      <c r="AD69" s="248">
        <f t="shared" ref="AD69:AD92" si="7">(W69*$W$2)+(X69*$X$2)+(Y69*$Y$2)+(Z69*$Z$2)+(AA69*$AA$2)+(AB69*$AB$2)+(AC69*$AC$2)</f>
        <v>300</v>
      </c>
      <c r="AE69" s="46">
        <v>1</v>
      </c>
      <c r="AF69" s="46">
        <v>3</v>
      </c>
      <c r="AG69" s="46">
        <v>2</v>
      </c>
      <c r="AH69" s="46">
        <v>3</v>
      </c>
      <c r="AI69" s="46">
        <v>3</v>
      </c>
      <c r="AJ69" s="46">
        <v>5</v>
      </c>
      <c r="AK69" s="46">
        <v>3</v>
      </c>
      <c r="AL69" s="46">
        <f t="shared" ref="AL69:AL92" si="8">(AE69*$AE$2)+(AF69*$AF$2)+(AG69*$AG$2)+(AH69*$AH$2)+(AI69*$AI$2)+(AJ69*$AJ$2)+(AK69*$AK$2)</f>
        <v>300</v>
      </c>
      <c r="AM69" s="49">
        <f t="shared" ref="AM69:AM88" si="9">AL69+AD69</f>
        <v>600</v>
      </c>
      <c r="AN69" s="132" t="s">
        <v>471</v>
      </c>
      <c r="AO69" s="340" t="s">
        <v>685</v>
      </c>
      <c r="AP69" s="314"/>
      <c r="AQ69" s="261"/>
      <c r="AR69" s="261" t="s">
        <v>455</v>
      </c>
      <c r="AS69" s="46" t="s">
        <v>207</v>
      </c>
    </row>
    <row r="70" spans="1:159" s="54" customFormat="1" ht="78.599999999999994" customHeight="1">
      <c r="A70" s="46"/>
      <c r="B70" s="46">
        <v>66</v>
      </c>
      <c r="C70" s="297" t="s">
        <v>472</v>
      </c>
      <c r="D70" s="297" t="s">
        <v>473</v>
      </c>
      <c r="E70" s="360">
        <v>45658</v>
      </c>
      <c r="F70" s="256" t="s">
        <v>70</v>
      </c>
      <c r="G70" s="359">
        <f t="shared" ca="1" si="6"/>
        <v>335</v>
      </c>
      <c r="H70" s="249" t="s">
        <v>169</v>
      </c>
      <c r="I70" s="249" t="s">
        <v>170</v>
      </c>
      <c r="J70" s="46" t="s">
        <v>69</v>
      </c>
      <c r="K70" s="248" t="e">
        <f>VLOOKUP(C70,#REF!,3,0)</f>
        <v>#REF!</v>
      </c>
      <c r="L70" s="306">
        <v>45632</v>
      </c>
      <c r="M70" s="254" t="s">
        <v>114</v>
      </c>
      <c r="N70" s="254" t="s">
        <v>171</v>
      </c>
      <c r="O70" s="254" t="s">
        <v>91</v>
      </c>
      <c r="P70" s="248" t="s">
        <v>91</v>
      </c>
      <c r="Q70" s="254" t="s">
        <v>171</v>
      </c>
      <c r="R70" s="254" t="s">
        <v>94</v>
      </c>
      <c r="S70" s="254" t="s">
        <v>85</v>
      </c>
      <c r="T70" s="292" t="s">
        <v>77</v>
      </c>
      <c r="U70" s="46" t="s">
        <v>78</v>
      </c>
      <c r="V70" s="254"/>
      <c r="W70" s="254">
        <v>3</v>
      </c>
      <c r="X70" s="254">
        <v>1</v>
      </c>
      <c r="Y70" s="254">
        <v>4</v>
      </c>
      <c r="Z70" s="254">
        <v>3</v>
      </c>
      <c r="AA70" s="254">
        <v>1</v>
      </c>
      <c r="AB70" s="254">
        <v>3</v>
      </c>
      <c r="AC70" s="254">
        <v>3</v>
      </c>
      <c r="AD70" s="248">
        <f t="shared" si="7"/>
        <v>270</v>
      </c>
      <c r="AE70" s="254">
        <v>3</v>
      </c>
      <c r="AF70" s="254">
        <v>3</v>
      </c>
      <c r="AG70" s="254">
        <v>2</v>
      </c>
      <c r="AH70" s="254">
        <v>3</v>
      </c>
      <c r="AI70" s="254">
        <v>1</v>
      </c>
      <c r="AJ70" s="254">
        <v>3</v>
      </c>
      <c r="AK70" s="254">
        <v>1</v>
      </c>
      <c r="AL70" s="46">
        <f t="shared" si="8"/>
        <v>240</v>
      </c>
      <c r="AM70" s="46">
        <f t="shared" si="9"/>
        <v>510</v>
      </c>
      <c r="AN70" s="132" t="s">
        <v>471</v>
      </c>
      <c r="AO70" s="340"/>
      <c r="AP70" s="314"/>
      <c r="AQ70" s="261"/>
      <c r="AR70" s="261"/>
      <c r="AS70" s="46" t="s">
        <v>207</v>
      </c>
      <c r="AT70" s="414"/>
      <c r="AU70" s="414"/>
      <c r="AV70" s="414"/>
      <c r="AW70" s="414"/>
      <c r="AX70" s="414"/>
      <c r="AY70" s="414"/>
      <c r="AZ70" s="414"/>
      <c r="BA70" s="414"/>
      <c r="BB70" s="414"/>
      <c r="BC70" s="414"/>
      <c r="BD70" s="414"/>
      <c r="BE70" s="414"/>
      <c r="BF70" s="414"/>
      <c r="BG70" s="414"/>
      <c r="BH70" s="414"/>
      <c r="BI70" s="414"/>
      <c r="BJ70" s="414"/>
      <c r="BK70" s="414"/>
      <c r="BL70" s="414"/>
      <c r="BM70" s="414"/>
      <c r="BN70" s="414"/>
      <c r="BO70" s="414"/>
      <c r="BP70" s="414"/>
      <c r="BQ70" s="414"/>
      <c r="BR70" s="414"/>
      <c r="BS70" s="414"/>
      <c r="BT70" s="414"/>
      <c r="BU70" s="414"/>
      <c r="BV70" s="414"/>
      <c r="BW70" s="414"/>
      <c r="BX70" s="414"/>
      <c r="BY70" s="414"/>
      <c r="BZ70" s="414"/>
      <c r="CA70" s="414"/>
      <c r="CB70" s="414"/>
      <c r="CC70" s="414"/>
      <c r="CD70" s="414"/>
      <c r="CE70" s="414"/>
      <c r="CF70" s="414"/>
      <c r="CG70" s="414"/>
      <c r="CH70" s="414"/>
      <c r="CI70" s="414"/>
      <c r="CJ70" s="414"/>
      <c r="CK70" s="414"/>
      <c r="CL70" s="414"/>
      <c r="CM70" s="414"/>
      <c r="CN70" s="414"/>
      <c r="CO70" s="414"/>
      <c r="CP70" s="414"/>
      <c r="CQ70" s="414"/>
      <c r="CR70" s="414"/>
      <c r="CS70" s="414"/>
      <c r="CT70" s="414"/>
      <c r="CU70" s="414"/>
      <c r="CV70" s="414"/>
      <c r="CW70" s="414"/>
      <c r="CX70" s="414"/>
      <c r="CY70" s="414"/>
      <c r="CZ70" s="414"/>
      <c r="DA70" s="414"/>
      <c r="DB70" s="414"/>
      <c r="DC70" s="414"/>
      <c r="DD70" s="414"/>
      <c r="DE70" s="414"/>
      <c r="DF70" s="414"/>
      <c r="DG70" s="414"/>
      <c r="DH70" s="414"/>
      <c r="DI70" s="414"/>
      <c r="DJ70" s="414"/>
      <c r="DK70" s="414"/>
      <c r="DL70" s="414"/>
      <c r="DM70" s="414"/>
      <c r="DN70" s="414"/>
      <c r="DO70" s="414"/>
      <c r="DP70" s="414"/>
      <c r="DQ70" s="414"/>
      <c r="DR70" s="414"/>
      <c r="DS70" s="414"/>
      <c r="DT70" s="414"/>
      <c r="DU70" s="414"/>
      <c r="DV70" s="414"/>
      <c r="DW70" s="414"/>
      <c r="DX70" s="414"/>
      <c r="DY70" s="414"/>
      <c r="DZ70" s="414"/>
      <c r="EA70" s="414"/>
      <c r="EB70" s="414"/>
      <c r="EC70" s="414"/>
      <c r="ED70" s="414"/>
      <c r="EE70" s="414"/>
      <c r="EF70" s="414"/>
      <c r="EG70" s="414"/>
      <c r="EH70" s="414"/>
      <c r="EI70" s="414"/>
      <c r="EJ70" s="414"/>
      <c r="EK70" s="414"/>
      <c r="EL70" s="414"/>
      <c r="EM70" s="414"/>
      <c r="EN70" s="414"/>
      <c r="EO70" s="414"/>
      <c r="EP70" s="414"/>
      <c r="EQ70" s="414"/>
      <c r="ER70" s="414"/>
      <c r="ES70" s="414"/>
      <c r="ET70" s="414"/>
      <c r="EU70" s="414"/>
      <c r="EV70" s="414"/>
      <c r="EW70" s="414"/>
      <c r="EX70" s="414"/>
      <c r="EY70" s="414"/>
      <c r="EZ70" s="414"/>
      <c r="FA70" s="414"/>
      <c r="FB70" s="414"/>
      <c r="FC70" s="414"/>
    </row>
    <row r="71" spans="1:159" s="54" customFormat="1" ht="78.599999999999994" customHeight="1">
      <c r="A71" s="46"/>
      <c r="B71" s="46">
        <v>67</v>
      </c>
      <c r="C71" s="297" t="s">
        <v>474</v>
      </c>
      <c r="D71" s="297" t="s">
        <v>475</v>
      </c>
      <c r="E71" s="360">
        <v>45658</v>
      </c>
      <c r="F71" s="256" t="s">
        <v>70</v>
      </c>
      <c r="G71" s="359">
        <f t="shared" ca="1" si="6"/>
        <v>335</v>
      </c>
      <c r="H71" s="250" t="s">
        <v>68</v>
      </c>
      <c r="I71" s="46"/>
      <c r="J71" s="46" t="s">
        <v>114</v>
      </c>
      <c r="K71" s="248" t="e">
        <f>VLOOKUP(C71,#REF!,3,0)</f>
        <v>#REF!</v>
      </c>
      <c r="L71" s="292" t="s">
        <v>70</v>
      </c>
      <c r="M71" s="46" t="s">
        <v>227</v>
      </c>
      <c r="N71" s="252" t="s">
        <v>476</v>
      </c>
      <c r="O71" s="254" t="s">
        <v>477</v>
      </c>
      <c r="P71" s="248" t="s">
        <v>73</v>
      </c>
      <c r="Q71" s="46" t="s">
        <v>478</v>
      </c>
      <c r="R71" s="248" t="s">
        <v>75</v>
      </c>
      <c r="S71" s="254" t="s">
        <v>76</v>
      </c>
      <c r="T71" s="292" t="s">
        <v>77</v>
      </c>
      <c r="U71" s="254" t="s">
        <v>150</v>
      </c>
      <c r="V71" s="254" t="s">
        <v>79</v>
      </c>
      <c r="W71" s="46">
        <v>4</v>
      </c>
      <c r="X71" s="46">
        <v>5</v>
      </c>
      <c r="Y71" s="46">
        <v>4</v>
      </c>
      <c r="Z71" s="46">
        <v>5</v>
      </c>
      <c r="AA71" s="46">
        <v>3</v>
      </c>
      <c r="AB71" s="46">
        <v>5</v>
      </c>
      <c r="AC71" s="46">
        <v>5</v>
      </c>
      <c r="AD71" s="248">
        <f t="shared" si="7"/>
        <v>465</v>
      </c>
      <c r="AE71" s="46"/>
      <c r="AF71" s="46"/>
      <c r="AG71" s="46"/>
      <c r="AH71" s="46"/>
      <c r="AI71" s="46"/>
      <c r="AJ71" s="46"/>
      <c r="AK71" s="46"/>
      <c r="AL71" s="46">
        <f t="shared" si="8"/>
        <v>0</v>
      </c>
      <c r="AM71" s="49">
        <f t="shared" si="9"/>
        <v>465</v>
      </c>
      <c r="AN71" s="323" t="s">
        <v>479</v>
      </c>
      <c r="AO71" s="339"/>
      <c r="AP71" s="314"/>
      <c r="AQ71" s="261"/>
      <c r="AR71" s="261"/>
      <c r="AS71" s="46" t="s">
        <v>207</v>
      </c>
      <c r="AT71" s="319"/>
      <c r="AU71" s="319"/>
      <c r="AV71" s="319"/>
      <c r="AW71" s="319"/>
      <c r="AX71" s="319"/>
      <c r="AY71" s="319"/>
      <c r="AZ71" s="319"/>
      <c r="BA71" s="319"/>
      <c r="BB71" s="319"/>
      <c r="BC71" s="319"/>
      <c r="BD71" s="319"/>
      <c r="BE71" s="319"/>
      <c r="BF71" s="319"/>
      <c r="BG71" s="319"/>
      <c r="BH71" s="319"/>
      <c r="BI71" s="319"/>
      <c r="BJ71" s="319"/>
      <c r="BK71" s="319"/>
      <c r="BL71" s="319"/>
      <c r="BM71" s="319"/>
      <c r="BN71" s="319"/>
      <c r="BO71" s="319"/>
      <c r="BP71" s="319"/>
      <c r="BQ71" s="319"/>
      <c r="BR71" s="319"/>
      <c r="BS71" s="319"/>
      <c r="BT71" s="319"/>
      <c r="BU71" s="319"/>
      <c r="BV71" s="319"/>
      <c r="BW71" s="319"/>
      <c r="BX71" s="319"/>
      <c r="BY71" s="319"/>
      <c r="BZ71" s="319"/>
      <c r="CA71" s="319"/>
      <c r="CB71" s="319"/>
      <c r="CC71" s="319"/>
      <c r="CD71" s="319"/>
      <c r="CE71" s="319"/>
      <c r="CF71" s="319"/>
      <c r="CG71" s="319"/>
      <c r="CH71" s="319"/>
      <c r="CI71" s="319"/>
      <c r="CJ71" s="319"/>
      <c r="CK71" s="319"/>
      <c r="CL71" s="319"/>
      <c r="CM71" s="319"/>
      <c r="CN71" s="319"/>
      <c r="CO71" s="319"/>
      <c r="CP71" s="319"/>
      <c r="CQ71" s="319"/>
      <c r="CR71" s="319"/>
      <c r="CS71" s="319"/>
      <c r="CT71" s="319"/>
      <c r="CU71" s="319"/>
      <c r="CV71" s="319"/>
      <c r="CW71" s="319"/>
      <c r="CX71" s="319"/>
      <c r="CY71" s="319"/>
      <c r="CZ71" s="319"/>
      <c r="DA71" s="319"/>
      <c r="DB71" s="319"/>
      <c r="DC71" s="319"/>
      <c r="DD71" s="319"/>
      <c r="DE71" s="319"/>
      <c r="DF71" s="319"/>
      <c r="DG71" s="319"/>
      <c r="DH71" s="319"/>
      <c r="DI71" s="319"/>
      <c r="DJ71" s="319"/>
      <c r="DK71" s="319"/>
      <c r="DL71" s="319"/>
      <c r="DM71" s="319"/>
      <c r="DN71" s="319"/>
      <c r="DO71" s="319"/>
      <c r="DP71" s="319"/>
      <c r="DQ71" s="319"/>
      <c r="DR71" s="319"/>
      <c r="DS71" s="319"/>
      <c r="DT71" s="319"/>
      <c r="DU71" s="319"/>
      <c r="DV71" s="319"/>
      <c r="DW71" s="319"/>
      <c r="DX71" s="319"/>
      <c r="DY71" s="319"/>
      <c r="DZ71" s="319"/>
      <c r="EA71" s="319"/>
      <c r="EB71" s="319"/>
      <c r="EC71" s="319"/>
      <c r="ED71" s="319"/>
      <c r="EE71" s="319"/>
      <c r="EF71" s="319"/>
      <c r="EG71" s="319"/>
      <c r="EH71" s="319"/>
      <c r="EI71" s="319"/>
      <c r="EJ71" s="319"/>
      <c r="EK71" s="319"/>
      <c r="EL71" s="319"/>
      <c r="EM71" s="319"/>
      <c r="EN71" s="319"/>
      <c r="EO71" s="319"/>
      <c r="EP71" s="319"/>
      <c r="EQ71" s="319"/>
      <c r="ER71" s="319"/>
      <c r="ES71" s="319"/>
      <c r="ET71" s="319"/>
      <c r="EU71" s="319"/>
      <c r="EV71" s="319"/>
      <c r="EW71" s="319"/>
      <c r="EX71" s="319"/>
      <c r="EY71" s="319"/>
      <c r="EZ71" s="319"/>
      <c r="FA71" s="319"/>
      <c r="FB71" s="319"/>
      <c r="FC71" s="319"/>
    </row>
    <row r="72" spans="1:159" s="54" customFormat="1" ht="78.599999999999994" customHeight="1">
      <c r="A72" s="46"/>
      <c r="B72" s="46">
        <v>68</v>
      </c>
      <c r="C72" s="107" t="s">
        <v>480</v>
      </c>
      <c r="D72" s="107" t="s">
        <v>481</v>
      </c>
      <c r="E72" s="360">
        <v>45566</v>
      </c>
      <c r="F72" s="256" t="s">
        <v>70</v>
      </c>
      <c r="G72" s="359">
        <f t="shared" ca="1" si="6"/>
        <v>427</v>
      </c>
      <c r="H72" s="247" t="s">
        <v>85</v>
      </c>
      <c r="I72" s="247"/>
      <c r="J72" s="248" t="s">
        <v>69</v>
      </c>
      <c r="K72" s="248" t="e">
        <f>VLOOKUP(C72,#REF!,3,0)</f>
        <v>#REF!</v>
      </c>
      <c r="L72" s="312">
        <v>45597</v>
      </c>
      <c r="M72" s="248" t="s">
        <v>133</v>
      </c>
      <c r="N72" s="248"/>
      <c r="O72" s="254" t="s">
        <v>127</v>
      </c>
      <c r="P72" s="248" t="s">
        <v>97</v>
      </c>
      <c r="Q72" s="248" t="s">
        <v>70</v>
      </c>
      <c r="R72" s="248" t="s">
        <v>106</v>
      </c>
      <c r="S72" s="248" t="s">
        <v>121</v>
      </c>
      <c r="T72" s="292" t="s">
        <v>77</v>
      </c>
      <c r="U72" s="46" t="s">
        <v>97</v>
      </c>
      <c r="V72" s="248" t="s">
        <v>98</v>
      </c>
      <c r="W72" s="248">
        <v>5</v>
      </c>
      <c r="X72" s="248">
        <v>5</v>
      </c>
      <c r="Y72" s="248">
        <v>1</v>
      </c>
      <c r="Z72" s="248">
        <v>5</v>
      </c>
      <c r="AA72" s="248">
        <v>3</v>
      </c>
      <c r="AB72" s="248">
        <v>3</v>
      </c>
      <c r="AC72" s="248">
        <v>5</v>
      </c>
      <c r="AD72" s="248">
        <f t="shared" si="7"/>
        <v>405</v>
      </c>
      <c r="AE72" s="248"/>
      <c r="AF72" s="248"/>
      <c r="AG72" s="248"/>
      <c r="AH72" s="248"/>
      <c r="AI72" s="248"/>
      <c r="AJ72" s="248"/>
      <c r="AK72" s="248"/>
      <c r="AL72" s="46">
        <f t="shared" si="8"/>
        <v>0</v>
      </c>
      <c r="AM72" s="49">
        <f t="shared" si="9"/>
        <v>405</v>
      </c>
      <c r="AN72" s="132" t="s">
        <v>482</v>
      </c>
      <c r="AO72" s="340" t="s">
        <v>483</v>
      </c>
      <c r="AP72" s="325"/>
      <c r="AQ72" s="261"/>
      <c r="AR72" s="261"/>
      <c r="AS72" s="46" t="s">
        <v>207</v>
      </c>
    </row>
    <row r="73" spans="1:159" s="54" customFormat="1" ht="78.599999999999994" customHeight="1">
      <c r="A73" s="46" t="s">
        <v>484</v>
      </c>
      <c r="B73" s="46">
        <v>69</v>
      </c>
      <c r="C73" s="114" t="s">
        <v>485</v>
      </c>
      <c r="D73" s="114" t="s">
        <v>486</v>
      </c>
      <c r="E73" s="360">
        <v>45323</v>
      </c>
      <c r="F73" s="256" t="s">
        <v>70</v>
      </c>
      <c r="G73" s="359">
        <f t="shared" ca="1" si="6"/>
        <v>670</v>
      </c>
      <c r="H73" s="247" t="s">
        <v>68</v>
      </c>
      <c r="I73" s="247"/>
      <c r="J73" s="248" t="s">
        <v>114</v>
      </c>
      <c r="K73" s="248" t="e">
        <f>VLOOKUP(C73,#REF!,3,0)</f>
        <v>#REF!</v>
      </c>
      <c r="L73" s="301" t="s">
        <v>70</v>
      </c>
      <c r="M73" s="46" t="s">
        <v>227</v>
      </c>
      <c r="N73" s="46"/>
      <c r="O73" s="254" t="s">
        <v>105</v>
      </c>
      <c r="P73" s="248" t="s">
        <v>487</v>
      </c>
      <c r="Q73" s="248" t="s">
        <v>488</v>
      </c>
      <c r="R73" s="46" t="s">
        <v>106</v>
      </c>
      <c r="S73" s="248" t="s">
        <v>121</v>
      </c>
      <c r="T73" s="292" t="s">
        <v>77</v>
      </c>
      <c r="U73" s="46" t="s">
        <v>150</v>
      </c>
      <c r="V73" s="254" t="s">
        <v>108</v>
      </c>
      <c r="W73" s="46">
        <v>5</v>
      </c>
      <c r="X73" s="46">
        <v>5</v>
      </c>
      <c r="Y73" s="46">
        <v>3</v>
      </c>
      <c r="Z73" s="46">
        <v>5</v>
      </c>
      <c r="AA73" s="46">
        <v>3</v>
      </c>
      <c r="AB73" s="46">
        <v>3</v>
      </c>
      <c r="AC73" s="46">
        <v>3</v>
      </c>
      <c r="AD73" s="248">
        <f t="shared" si="7"/>
        <v>405</v>
      </c>
      <c r="AE73" s="46"/>
      <c r="AF73" s="46"/>
      <c r="AG73" s="46"/>
      <c r="AH73" s="46"/>
      <c r="AI73" s="46"/>
      <c r="AJ73" s="46"/>
      <c r="AK73" s="46"/>
      <c r="AL73" s="46">
        <f t="shared" si="8"/>
        <v>0</v>
      </c>
      <c r="AM73" s="49">
        <f t="shared" si="9"/>
        <v>405</v>
      </c>
      <c r="AN73" s="321" t="s">
        <v>489</v>
      </c>
      <c r="AO73" s="408"/>
      <c r="AP73" s="314"/>
      <c r="AQ73" s="261"/>
      <c r="AR73" s="261" t="s">
        <v>490</v>
      </c>
      <c r="AS73" s="46" t="s">
        <v>207</v>
      </c>
    </row>
    <row r="74" spans="1:159" s="54" customFormat="1" ht="78.599999999999994" customHeight="1">
      <c r="A74" s="46"/>
      <c r="B74" s="46">
        <v>70</v>
      </c>
      <c r="C74" s="107" t="s">
        <v>491</v>
      </c>
      <c r="D74" s="107" t="s">
        <v>492</v>
      </c>
      <c r="E74" s="360">
        <v>45658</v>
      </c>
      <c r="F74" s="256" t="s">
        <v>70</v>
      </c>
      <c r="G74" s="359">
        <f t="shared" ca="1" si="6"/>
        <v>335</v>
      </c>
      <c r="H74" s="247" t="s">
        <v>103</v>
      </c>
      <c r="I74" s="247"/>
      <c r="J74" s="247" t="s">
        <v>114</v>
      </c>
      <c r="K74" s="248" t="e">
        <f>VLOOKUP(C74,#REF!,3,0)</f>
        <v>#REF!</v>
      </c>
      <c r="L74" s="304" t="s">
        <v>70</v>
      </c>
      <c r="M74" s="247" t="s">
        <v>116</v>
      </c>
      <c r="N74" s="247"/>
      <c r="O74" s="254" t="s">
        <v>105</v>
      </c>
      <c r="P74" s="248" t="s">
        <v>487</v>
      </c>
      <c r="Q74" s="247"/>
      <c r="R74" s="247" t="s">
        <v>106</v>
      </c>
      <c r="S74" s="247"/>
      <c r="T74" s="292" t="s">
        <v>77</v>
      </c>
      <c r="U74" s="46" t="s">
        <v>150</v>
      </c>
      <c r="V74" s="247"/>
      <c r="W74" s="247">
        <v>3</v>
      </c>
      <c r="X74" s="247">
        <v>1</v>
      </c>
      <c r="Y74" s="247">
        <v>3</v>
      </c>
      <c r="Z74" s="247">
        <v>5</v>
      </c>
      <c r="AA74" s="247">
        <v>5</v>
      </c>
      <c r="AB74" s="247">
        <v>5</v>
      </c>
      <c r="AC74" s="247">
        <v>5</v>
      </c>
      <c r="AD74" s="248">
        <f t="shared" si="7"/>
        <v>405</v>
      </c>
      <c r="AE74" s="247"/>
      <c r="AF74" s="247"/>
      <c r="AG74" s="247"/>
      <c r="AH74" s="247"/>
      <c r="AI74" s="247"/>
      <c r="AJ74" s="247"/>
      <c r="AK74" s="247"/>
      <c r="AL74" s="46">
        <f t="shared" si="8"/>
        <v>0</v>
      </c>
      <c r="AM74" s="49">
        <f t="shared" si="9"/>
        <v>405</v>
      </c>
      <c r="AN74" s="321" t="s">
        <v>493</v>
      </c>
      <c r="AO74" s="408"/>
      <c r="AP74" s="314"/>
      <c r="AQ74" s="261"/>
      <c r="AR74" s="261"/>
      <c r="AS74" s="46" t="s">
        <v>207</v>
      </c>
    </row>
    <row r="75" spans="1:159" s="54" customFormat="1" ht="78.599999999999994" customHeight="1">
      <c r="A75" s="46"/>
      <c r="B75" s="46">
        <v>71</v>
      </c>
      <c r="C75" s="107" t="s">
        <v>494</v>
      </c>
      <c r="D75" s="107" t="s">
        <v>495</v>
      </c>
      <c r="E75" s="360">
        <v>45658</v>
      </c>
      <c r="F75" s="256" t="s">
        <v>70</v>
      </c>
      <c r="G75" s="359">
        <f t="shared" ca="1" si="6"/>
        <v>335</v>
      </c>
      <c r="H75" s="247" t="s">
        <v>496</v>
      </c>
      <c r="I75" s="247"/>
      <c r="J75" s="46" t="s">
        <v>69</v>
      </c>
      <c r="K75" s="248" t="e">
        <f>VLOOKUP(C75,#REF!,3,0)</f>
        <v>#REF!</v>
      </c>
      <c r="L75" s="301" t="s">
        <v>70</v>
      </c>
      <c r="M75" s="46" t="s">
        <v>133</v>
      </c>
      <c r="N75" s="46" t="s">
        <v>78</v>
      </c>
      <c r="O75" s="254" t="s">
        <v>497</v>
      </c>
      <c r="P75" s="248" t="s">
        <v>497</v>
      </c>
      <c r="Q75" s="248" t="s">
        <v>498</v>
      </c>
      <c r="R75" s="248" t="s">
        <v>499</v>
      </c>
      <c r="S75" s="254"/>
      <c r="T75" s="292" t="s">
        <v>77</v>
      </c>
      <c r="U75" s="46" t="s">
        <v>150</v>
      </c>
      <c r="V75" s="254"/>
      <c r="W75" s="46">
        <v>3</v>
      </c>
      <c r="X75" s="46">
        <v>5</v>
      </c>
      <c r="Y75" s="46">
        <v>5</v>
      </c>
      <c r="Z75" s="46">
        <v>5</v>
      </c>
      <c r="AA75" s="46">
        <v>1</v>
      </c>
      <c r="AB75" s="46">
        <v>3</v>
      </c>
      <c r="AC75" s="46">
        <v>5</v>
      </c>
      <c r="AD75" s="248">
        <f t="shared" si="7"/>
        <v>405</v>
      </c>
      <c r="AE75" s="46"/>
      <c r="AF75" s="46"/>
      <c r="AG75" s="46"/>
      <c r="AH75" s="46"/>
      <c r="AI75" s="46"/>
      <c r="AJ75" s="46"/>
      <c r="AK75" s="46"/>
      <c r="AL75" s="46">
        <f t="shared" si="8"/>
        <v>0</v>
      </c>
      <c r="AM75" s="49">
        <f t="shared" si="9"/>
        <v>405</v>
      </c>
      <c r="AN75" s="132" t="s">
        <v>471</v>
      </c>
      <c r="AO75" s="340"/>
      <c r="AP75" s="314"/>
      <c r="AQ75" s="261"/>
      <c r="AR75" s="261"/>
      <c r="AS75" s="46" t="s">
        <v>207</v>
      </c>
    </row>
    <row r="76" spans="1:159" s="54" customFormat="1" ht="78.599999999999994" customHeight="1">
      <c r="A76" s="46"/>
      <c r="B76" s="46">
        <v>72</v>
      </c>
      <c r="C76" s="107" t="s">
        <v>500</v>
      </c>
      <c r="D76" s="107" t="s">
        <v>501</v>
      </c>
      <c r="E76" s="360">
        <v>45658</v>
      </c>
      <c r="F76" s="256" t="s">
        <v>70</v>
      </c>
      <c r="G76" s="359">
        <f t="shared" ca="1" si="6"/>
        <v>335</v>
      </c>
      <c r="H76" s="247" t="s">
        <v>103</v>
      </c>
      <c r="I76" s="247"/>
      <c r="J76" s="247" t="s">
        <v>114</v>
      </c>
      <c r="K76" s="248" t="e">
        <f>VLOOKUP(C76,#REF!,3,0)</f>
        <v>#REF!</v>
      </c>
      <c r="L76" s="304" t="s">
        <v>70</v>
      </c>
      <c r="M76" s="247" t="s">
        <v>227</v>
      </c>
      <c r="N76" s="247"/>
      <c r="O76" s="254" t="s">
        <v>105</v>
      </c>
      <c r="P76" s="248" t="s">
        <v>487</v>
      </c>
      <c r="Q76" s="247"/>
      <c r="R76" s="247" t="s">
        <v>106</v>
      </c>
      <c r="S76" s="247"/>
      <c r="T76" s="292" t="s">
        <v>77</v>
      </c>
      <c r="U76" s="46" t="s">
        <v>150</v>
      </c>
      <c r="V76" s="247"/>
      <c r="W76" s="247">
        <v>3</v>
      </c>
      <c r="X76" s="247">
        <v>1</v>
      </c>
      <c r="Y76" s="247">
        <v>5</v>
      </c>
      <c r="Z76" s="247">
        <v>5</v>
      </c>
      <c r="AA76" s="247">
        <v>2</v>
      </c>
      <c r="AB76" s="247">
        <v>5</v>
      </c>
      <c r="AC76" s="247">
        <v>5</v>
      </c>
      <c r="AD76" s="248">
        <f t="shared" si="7"/>
        <v>390</v>
      </c>
      <c r="AE76" s="247"/>
      <c r="AF76" s="247"/>
      <c r="AG76" s="247"/>
      <c r="AH76" s="247"/>
      <c r="AI76" s="247"/>
      <c r="AJ76" s="247"/>
      <c r="AK76" s="247"/>
      <c r="AL76" s="46">
        <f t="shared" si="8"/>
        <v>0</v>
      </c>
      <c r="AM76" s="49">
        <f t="shared" si="9"/>
        <v>390</v>
      </c>
      <c r="AN76" s="321" t="s">
        <v>502</v>
      </c>
      <c r="AO76" s="408"/>
      <c r="AP76" s="314"/>
      <c r="AQ76" s="261"/>
      <c r="AR76" s="261"/>
      <c r="AS76" s="46" t="s">
        <v>207</v>
      </c>
    </row>
    <row r="77" spans="1:159" s="54" customFormat="1" ht="78.599999999999994" customHeight="1">
      <c r="A77" s="46"/>
      <c r="B77" s="46">
        <v>73</v>
      </c>
      <c r="C77" s="114" t="s">
        <v>503</v>
      </c>
      <c r="D77" s="114" t="s">
        <v>504</v>
      </c>
      <c r="E77" s="360">
        <v>45658</v>
      </c>
      <c r="F77" s="256" t="s">
        <v>70</v>
      </c>
      <c r="G77" s="359">
        <f t="shared" ca="1" si="6"/>
        <v>335</v>
      </c>
      <c r="H77" s="250" t="s">
        <v>193</v>
      </c>
      <c r="I77" s="250"/>
      <c r="J77" s="247" t="s">
        <v>114</v>
      </c>
      <c r="K77" s="248" t="s">
        <v>88</v>
      </c>
      <c r="L77" s="292" t="s">
        <v>70</v>
      </c>
      <c r="M77" s="46" t="s">
        <v>195</v>
      </c>
      <c r="N77" s="46"/>
      <c r="O77" s="254" t="s">
        <v>221</v>
      </c>
      <c r="P77" s="248" t="s">
        <v>306</v>
      </c>
      <c r="Q77" s="46" t="s">
        <v>70</v>
      </c>
      <c r="R77" s="248" t="s">
        <v>94</v>
      </c>
      <c r="S77" s="254"/>
      <c r="T77" s="292" t="s">
        <v>77</v>
      </c>
      <c r="U77" s="46" t="s">
        <v>138</v>
      </c>
      <c r="V77" s="254"/>
      <c r="W77" s="46">
        <v>5</v>
      </c>
      <c r="X77" s="46">
        <v>5</v>
      </c>
      <c r="Y77" s="46">
        <v>3</v>
      </c>
      <c r="Z77" s="46">
        <v>5</v>
      </c>
      <c r="AA77" s="46">
        <v>1</v>
      </c>
      <c r="AB77" s="46">
        <v>3</v>
      </c>
      <c r="AC77" s="46">
        <v>3</v>
      </c>
      <c r="AD77" s="248">
        <f t="shared" si="7"/>
        <v>375</v>
      </c>
      <c r="AE77" s="46"/>
      <c r="AF77" s="46"/>
      <c r="AG77" s="46"/>
      <c r="AH77" s="46"/>
      <c r="AI77" s="46"/>
      <c r="AJ77" s="46"/>
      <c r="AK77" s="46"/>
      <c r="AL77" s="46">
        <f t="shared" si="8"/>
        <v>0</v>
      </c>
      <c r="AM77" s="49">
        <f t="shared" si="9"/>
        <v>375</v>
      </c>
      <c r="AN77" s="320" t="s">
        <v>505</v>
      </c>
      <c r="AO77" s="340"/>
      <c r="AP77" s="314" t="s">
        <v>903</v>
      </c>
      <c r="AQ77" s="261"/>
      <c r="AR77" s="261" t="s">
        <v>666</v>
      </c>
      <c r="AS77" s="46" t="s">
        <v>207</v>
      </c>
    </row>
    <row r="78" spans="1:159" s="140" customFormat="1" ht="78.599999999999994" customHeight="1">
      <c r="A78" s="46"/>
      <c r="B78" s="46">
        <v>74</v>
      </c>
      <c r="C78" s="297" t="s">
        <v>506</v>
      </c>
      <c r="D78" s="297" t="s">
        <v>507</v>
      </c>
      <c r="E78" s="360">
        <v>45658</v>
      </c>
      <c r="F78" s="256" t="s">
        <v>70</v>
      </c>
      <c r="G78" s="359">
        <f t="shared" ca="1" si="6"/>
        <v>335</v>
      </c>
      <c r="H78" s="249" t="s">
        <v>68</v>
      </c>
      <c r="I78" s="249" t="s">
        <v>170</v>
      </c>
      <c r="J78" s="46" t="s">
        <v>69</v>
      </c>
      <c r="K78" s="248" t="e">
        <f>VLOOKUP(C78,#REF!,3,0)</f>
        <v>#REF!</v>
      </c>
      <c r="L78" s="306">
        <v>45632</v>
      </c>
      <c r="M78" s="254" t="s">
        <v>171</v>
      </c>
      <c r="N78" s="254" t="s">
        <v>78</v>
      </c>
      <c r="O78" s="254" t="s">
        <v>91</v>
      </c>
      <c r="P78" s="248" t="s">
        <v>91</v>
      </c>
      <c r="Q78" s="254" t="s">
        <v>171</v>
      </c>
      <c r="R78" s="248" t="s">
        <v>75</v>
      </c>
      <c r="S78" s="254" t="s">
        <v>85</v>
      </c>
      <c r="T78" s="292" t="s">
        <v>77</v>
      </c>
      <c r="U78" s="46" t="s">
        <v>78</v>
      </c>
      <c r="V78" s="254" t="s">
        <v>79</v>
      </c>
      <c r="W78" s="254">
        <v>3</v>
      </c>
      <c r="X78" s="254">
        <v>1</v>
      </c>
      <c r="Y78" s="254">
        <v>4</v>
      </c>
      <c r="Z78" s="254">
        <v>5</v>
      </c>
      <c r="AA78" s="254">
        <v>1</v>
      </c>
      <c r="AB78" s="254">
        <v>5</v>
      </c>
      <c r="AC78" s="254">
        <v>5</v>
      </c>
      <c r="AD78" s="248">
        <f t="shared" si="7"/>
        <v>360</v>
      </c>
      <c r="AE78" s="254"/>
      <c r="AF78" s="254"/>
      <c r="AG78" s="254"/>
      <c r="AH78" s="254"/>
      <c r="AI78" s="254"/>
      <c r="AJ78" s="254"/>
      <c r="AK78" s="254"/>
      <c r="AL78" s="46">
        <f t="shared" si="8"/>
        <v>0</v>
      </c>
      <c r="AM78" s="49">
        <f t="shared" si="9"/>
        <v>360</v>
      </c>
      <c r="AN78" s="132" t="s">
        <v>471</v>
      </c>
      <c r="AO78" s="340"/>
      <c r="AP78" s="318"/>
      <c r="AQ78" s="254"/>
      <c r="AR78" s="254"/>
      <c r="AS78" s="46" t="s">
        <v>207</v>
      </c>
      <c r="AT78" s="414"/>
      <c r="AU78" s="414"/>
      <c r="AV78" s="414"/>
      <c r="AW78" s="414"/>
      <c r="AX78" s="414"/>
      <c r="AY78" s="414"/>
      <c r="AZ78" s="414"/>
      <c r="BA78" s="414"/>
      <c r="BB78" s="414"/>
      <c r="BC78" s="414"/>
      <c r="BD78" s="414"/>
      <c r="BE78" s="414"/>
      <c r="BF78" s="414"/>
      <c r="BG78" s="414"/>
      <c r="BH78" s="414"/>
      <c r="BI78" s="414"/>
      <c r="BJ78" s="414"/>
      <c r="BK78" s="414"/>
      <c r="BL78" s="414"/>
      <c r="BM78" s="414"/>
      <c r="BN78" s="414"/>
      <c r="BO78" s="414"/>
      <c r="BP78" s="414"/>
      <c r="BQ78" s="414"/>
      <c r="BR78" s="414"/>
      <c r="BS78" s="414"/>
      <c r="BT78" s="414"/>
      <c r="BU78" s="414"/>
      <c r="BV78" s="414"/>
      <c r="BW78" s="414"/>
      <c r="BX78" s="414"/>
      <c r="BY78" s="414"/>
      <c r="BZ78" s="414"/>
      <c r="CA78" s="414"/>
      <c r="CB78" s="414"/>
      <c r="CC78" s="414"/>
      <c r="CD78" s="414"/>
      <c r="CE78" s="414"/>
      <c r="CF78" s="414"/>
      <c r="CG78" s="414"/>
      <c r="CH78" s="414"/>
      <c r="CI78" s="414"/>
      <c r="CJ78" s="414"/>
      <c r="CK78" s="414"/>
      <c r="CL78" s="414"/>
      <c r="CM78" s="414"/>
      <c r="CN78" s="414"/>
      <c r="CO78" s="414"/>
      <c r="CP78" s="414"/>
      <c r="CQ78" s="414"/>
      <c r="CR78" s="414"/>
      <c r="CS78" s="414"/>
      <c r="CT78" s="414"/>
      <c r="CU78" s="414"/>
      <c r="CV78" s="414"/>
      <c r="CW78" s="414"/>
      <c r="CX78" s="414"/>
      <c r="CY78" s="414"/>
      <c r="CZ78" s="414"/>
      <c r="DA78" s="414"/>
      <c r="DB78" s="414"/>
      <c r="DC78" s="414"/>
      <c r="DD78" s="414"/>
      <c r="DE78" s="414"/>
      <c r="DF78" s="414"/>
      <c r="DG78" s="414"/>
      <c r="DH78" s="414"/>
      <c r="DI78" s="414"/>
      <c r="DJ78" s="414"/>
      <c r="DK78" s="414"/>
      <c r="DL78" s="414"/>
      <c r="DM78" s="414"/>
      <c r="DN78" s="414"/>
      <c r="DO78" s="414"/>
      <c r="DP78" s="414"/>
      <c r="DQ78" s="414"/>
      <c r="DR78" s="414"/>
      <c r="DS78" s="414"/>
      <c r="DT78" s="414"/>
      <c r="DU78" s="414"/>
      <c r="DV78" s="414"/>
      <c r="DW78" s="414"/>
      <c r="DX78" s="414"/>
      <c r="DY78" s="414"/>
      <c r="DZ78" s="414"/>
      <c r="EA78" s="414"/>
      <c r="EB78" s="414"/>
      <c r="EC78" s="414"/>
      <c r="ED78" s="414"/>
      <c r="EE78" s="414"/>
      <c r="EF78" s="414"/>
      <c r="EG78" s="414"/>
      <c r="EH78" s="414"/>
      <c r="EI78" s="414"/>
      <c r="EJ78" s="414"/>
      <c r="EK78" s="414"/>
      <c r="EL78" s="414"/>
      <c r="EM78" s="414"/>
      <c r="EN78" s="414"/>
      <c r="EO78" s="414"/>
      <c r="EP78" s="414"/>
      <c r="EQ78" s="414"/>
      <c r="ER78" s="414"/>
      <c r="ES78" s="414"/>
      <c r="ET78" s="414"/>
      <c r="EU78" s="414"/>
      <c r="EV78" s="414"/>
      <c r="EW78" s="414"/>
      <c r="EX78" s="414"/>
      <c r="EY78" s="414"/>
      <c r="EZ78" s="414"/>
      <c r="FA78" s="414"/>
      <c r="FB78" s="414"/>
      <c r="FC78" s="339"/>
    </row>
    <row r="79" spans="1:159" s="54" customFormat="1" ht="78.599999999999994" customHeight="1">
      <c r="A79" s="46" t="s">
        <v>508</v>
      </c>
      <c r="B79" s="46">
        <v>75</v>
      </c>
      <c r="C79" s="107" t="s">
        <v>509</v>
      </c>
      <c r="D79" s="107" t="s">
        <v>510</v>
      </c>
      <c r="E79" s="360">
        <v>45505</v>
      </c>
      <c r="F79" s="256" t="s">
        <v>70</v>
      </c>
      <c r="G79" s="359">
        <f t="shared" ca="1" si="6"/>
        <v>488</v>
      </c>
      <c r="H79" s="247" t="s">
        <v>103</v>
      </c>
      <c r="I79" s="247"/>
      <c r="J79" s="248" t="s">
        <v>114</v>
      </c>
      <c r="K79" s="248" t="e">
        <f>VLOOKUP(C79,#REF!,3,0)</f>
        <v>#REF!</v>
      </c>
      <c r="L79" s="301" t="s">
        <v>70</v>
      </c>
      <c r="M79" s="46" t="s">
        <v>116</v>
      </c>
      <c r="N79" s="46"/>
      <c r="O79" s="254" t="s">
        <v>105</v>
      </c>
      <c r="P79" s="248" t="s">
        <v>511</v>
      </c>
      <c r="Q79" s="248" t="s">
        <v>512</v>
      </c>
      <c r="R79" s="254" t="s">
        <v>106</v>
      </c>
      <c r="S79" s="248" t="s">
        <v>121</v>
      </c>
      <c r="T79" s="292" t="s">
        <v>77</v>
      </c>
      <c r="U79" s="46" t="s">
        <v>150</v>
      </c>
      <c r="V79" s="248" t="s">
        <v>108</v>
      </c>
      <c r="W79" s="46">
        <v>4</v>
      </c>
      <c r="X79" s="46">
        <v>5</v>
      </c>
      <c r="Y79" s="46">
        <v>2</v>
      </c>
      <c r="Z79" s="46">
        <v>5</v>
      </c>
      <c r="AA79" s="46">
        <v>1</v>
      </c>
      <c r="AB79" s="46">
        <v>1</v>
      </c>
      <c r="AC79" s="46">
        <v>3</v>
      </c>
      <c r="AD79" s="248">
        <f t="shared" si="7"/>
        <v>315</v>
      </c>
      <c r="AE79" s="46"/>
      <c r="AF79" s="46"/>
      <c r="AG79" s="46"/>
      <c r="AH79" s="46"/>
      <c r="AI79" s="46"/>
      <c r="AJ79" s="46"/>
      <c r="AK79" s="46"/>
      <c r="AL79" s="46">
        <f t="shared" si="8"/>
        <v>0</v>
      </c>
      <c r="AM79" s="49">
        <f t="shared" si="9"/>
        <v>315</v>
      </c>
      <c r="AN79" s="328" t="s">
        <v>513</v>
      </c>
      <c r="AO79" s="341"/>
      <c r="AP79" s="316" t="s">
        <v>414</v>
      </c>
      <c r="AQ79" s="248"/>
      <c r="AR79" s="248"/>
      <c r="AS79" s="46" t="s">
        <v>207</v>
      </c>
    </row>
    <row r="80" spans="1:159" s="54" customFormat="1" ht="78.599999999999994" customHeight="1">
      <c r="A80" s="46"/>
      <c r="B80" s="46">
        <v>76</v>
      </c>
      <c r="C80" s="107" t="s">
        <v>514</v>
      </c>
      <c r="D80" s="107" t="s">
        <v>515</v>
      </c>
      <c r="E80" s="360">
        <v>45658</v>
      </c>
      <c r="F80" s="256" t="s">
        <v>70</v>
      </c>
      <c r="G80" s="359">
        <f t="shared" ca="1" si="6"/>
        <v>335</v>
      </c>
      <c r="H80" s="247" t="s">
        <v>103</v>
      </c>
      <c r="I80" s="247"/>
      <c r="J80" s="247" t="s">
        <v>114</v>
      </c>
      <c r="K80" s="248" t="e">
        <f>VLOOKUP(C80,#REF!,3,0)</f>
        <v>#REF!</v>
      </c>
      <c r="L80" s="302">
        <v>45658</v>
      </c>
      <c r="M80" s="247" t="s">
        <v>116</v>
      </c>
      <c r="N80" s="247"/>
      <c r="O80" s="254" t="s">
        <v>105</v>
      </c>
      <c r="P80" s="248" t="s">
        <v>516</v>
      </c>
      <c r="Q80" s="247"/>
      <c r="R80" s="247" t="s">
        <v>106</v>
      </c>
      <c r="S80" s="247"/>
      <c r="T80" s="292" t="s">
        <v>77</v>
      </c>
      <c r="U80" s="46" t="s">
        <v>150</v>
      </c>
      <c r="V80" s="247"/>
      <c r="W80" s="247">
        <v>3</v>
      </c>
      <c r="X80" s="247">
        <v>1</v>
      </c>
      <c r="Y80" s="247">
        <v>3</v>
      </c>
      <c r="Z80" s="247">
        <v>5</v>
      </c>
      <c r="AA80" s="247">
        <v>1</v>
      </c>
      <c r="AB80" s="247">
        <v>5</v>
      </c>
      <c r="AC80" s="247">
        <v>3</v>
      </c>
      <c r="AD80" s="248">
        <f t="shared" si="7"/>
        <v>315</v>
      </c>
      <c r="AE80" s="247"/>
      <c r="AF80" s="247"/>
      <c r="AG80" s="247"/>
      <c r="AH80" s="247"/>
      <c r="AI80" s="247"/>
      <c r="AJ80" s="247"/>
      <c r="AK80" s="247"/>
      <c r="AL80" s="46">
        <f t="shared" si="8"/>
        <v>0</v>
      </c>
      <c r="AM80" s="49">
        <f t="shared" si="9"/>
        <v>315</v>
      </c>
      <c r="AN80" s="321" t="s">
        <v>517</v>
      </c>
      <c r="AO80" s="408"/>
      <c r="AP80" s="317"/>
      <c r="AQ80" s="247"/>
      <c r="AR80" s="247"/>
      <c r="AS80" s="46" t="s">
        <v>207</v>
      </c>
    </row>
    <row r="81" spans="1:159" s="54" customFormat="1" ht="78.599999999999994" customHeight="1">
      <c r="A81" s="46" t="s">
        <v>518</v>
      </c>
      <c r="B81" s="46">
        <v>77</v>
      </c>
      <c r="C81" s="114" t="s">
        <v>519</v>
      </c>
      <c r="D81" s="114" t="s">
        <v>520</v>
      </c>
      <c r="E81" s="360">
        <v>45658</v>
      </c>
      <c r="F81" s="256" t="s">
        <v>70</v>
      </c>
      <c r="G81" s="359">
        <f t="shared" ca="1" si="6"/>
        <v>335</v>
      </c>
      <c r="H81" s="247" t="s">
        <v>85</v>
      </c>
      <c r="I81" s="247"/>
      <c r="J81" s="248" t="s">
        <v>114</v>
      </c>
      <c r="K81" s="248" t="e">
        <f>VLOOKUP(C81,#REF!,3,0)</f>
        <v>#REF!</v>
      </c>
      <c r="L81" s="301" t="s">
        <v>70</v>
      </c>
      <c r="M81" s="46" t="s">
        <v>227</v>
      </c>
      <c r="N81" s="46"/>
      <c r="O81" s="254" t="s">
        <v>521</v>
      </c>
      <c r="P81" s="248" t="s">
        <v>522</v>
      </c>
      <c r="Q81" s="248" t="s">
        <v>411</v>
      </c>
      <c r="R81" s="248" t="s">
        <v>94</v>
      </c>
      <c r="S81" s="248" t="s">
        <v>107</v>
      </c>
      <c r="T81" s="292" t="s">
        <v>77</v>
      </c>
      <c r="U81" s="46" t="s">
        <v>78</v>
      </c>
      <c r="V81" s="254"/>
      <c r="W81" s="253">
        <v>2</v>
      </c>
      <c r="X81" s="253">
        <v>1</v>
      </c>
      <c r="Y81" s="253">
        <v>1</v>
      </c>
      <c r="Z81" s="253">
        <v>5</v>
      </c>
      <c r="AA81" s="253">
        <v>1</v>
      </c>
      <c r="AB81" s="253">
        <v>5</v>
      </c>
      <c r="AC81" s="253">
        <v>3</v>
      </c>
      <c r="AD81" s="248">
        <f t="shared" si="7"/>
        <v>270</v>
      </c>
      <c r="AE81" s="46"/>
      <c r="AF81" s="46"/>
      <c r="AG81" s="46"/>
      <c r="AH81" s="46"/>
      <c r="AI81" s="46"/>
      <c r="AJ81" s="46"/>
      <c r="AK81" s="46"/>
      <c r="AL81" s="46">
        <f t="shared" si="8"/>
        <v>0</v>
      </c>
      <c r="AM81" s="49">
        <f t="shared" si="9"/>
        <v>270</v>
      </c>
      <c r="AN81" s="44" t="s">
        <v>523</v>
      </c>
      <c r="AO81" s="343"/>
      <c r="AP81" s="316" t="s">
        <v>414</v>
      </c>
      <c r="AQ81" s="248"/>
      <c r="AR81" s="248" t="s">
        <v>524</v>
      </c>
      <c r="AS81" s="46" t="s">
        <v>207</v>
      </c>
    </row>
    <row r="82" spans="1:159" s="54" customFormat="1" ht="78.599999999999994" customHeight="1">
      <c r="A82" s="46"/>
      <c r="B82" s="46">
        <v>78</v>
      </c>
      <c r="C82" s="114" t="s">
        <v>525</v>
      </c>
      <c r="D82" s="114" t="s">
        <v>526</v>
      </c>
      <c r="E82" s="360">
        <v>45658</v>
      </c>
      <c r="F82" s="256" t="s">
        <v>70</v>
      </c>
      <c r="G82" s="359">
        <f t="shared" ca="1" si="6"/>
        <v>335</v>
      </c>
      <c r="H82" s="250" t="s">
        <v>68</v>
      </c>
      <c r="I82" s="250"/>
      <c r="J82" s="46" t="s">
        <v>114</v>
      </c>
      <c r="K82" s="248" t="e">
        <f>VLOOKUP(C82,#REF!,3,0)</f>
        <v>#REF!</v>
      </c>
      <c r="L82" s="292" t="s">
        <v>70</v>
      </c>
      <c r="M82" s="46" t="s">
        <v>527</v>
      </c>
      <c r="N82" s="46"/>
      <c r="O82" s="254" t="s">
        <v>345</v>
      </c>
      <c r="P82" s="248" t="s">
        <v>345</v>
      </c>
      <c r="Q82" s="46" t="s">
        <v>70</v>
      </c>
      <c r="R82" s="248" t="s">
        <v>75</v>
      </c>
      <c r="S82" s="254"/>
      <c r="T82" s="292" t="s">
        <v>77</v>
      </c>
      <c r="U82" s="46" t="s">
        <v>150</v>
      </c>
      <c r="V82" s="254" t="s">
        <v>79</v>
      </c>
      <c r="W82" s="46"/>
      <c r="X82" s="46"/>
      <c r="Y82" s="46"/>
      <c r="Z82" s="46"/>
      <c r="AA82" s="46"/>
      <c r="AB82" s="46"/>
      <c r="AC82" s="46"/>
      <c r="AD82" s="248">
        <f t="shared" si="7"/>
        <v>0</v>
      </c>
      <c r="AE82" s="46"/>
      <c r="AF82" s="46"/>
      <c r="AG82" s="46"/>
      <c r="AH82" s="46"/>
      <c r="AI82" s="46"/>
      <c r="AJ82" s="46"/>
      <c r="AK82" s="46"/>
      <c r="AL82" s="46">
        <f t="shared" si="8"/>
        <v>0</v>
      </c>
      <c r="AM82" s="49">
        <f t="shared" si="9"/>
        <v>0</v>
      </c>
      <c r="AN82" s="320" t="s">
        <v>528</v>
      </c>
      <c r="AO82" s="340"/>
      <c r="AP82" s="313"/>
      <c r="AQ82" s="46"/>
      <c r="AR82" s="46"/>
      <c r="AS82" s="46" t="s">
        <v>207</v>
      </c>
    </row>
    <row r="83" spans="1:159" s="54" customFormat="1" ht="78.599999999999994" customHeight="1">
      <c r="A83" s="46"/>
      <c r="B83" s="46">
        <v>79</v>
      </c>
      <c r="C83" s="114" t="s">
        <v>529</v>
      </c>
      <c r="D83" s="114" t="s">
        <v>530</v>
      </c>
      <c r="E83" s="360">
        <v>45658</v>
      </c>
      <c r="F83" s="256" t="s">
        <v>70</v>
      </c>
      <c r="G83" s="359">
        <f t="shared" ca="1" si="6"/>
        <v>335</v>
      </c>
      <c r="H83" s="250" t="s">
        <v>169</v>
      </c>
      <c r="I83" s="250"/>
      <c r="J83" s="46" t="s">
        <v>114</v>
      </c>
      <c r="K83" s="248" t="e">
        <f>VLOOKUP(C83,#REF!,3,0)</f>
        <v>#REF!</v>
      </c>
      <c r="L83" s="292" t="s">
        <v>70</v>
      </c>
      <c r="M83" s="46" t="s">
        <v>531</v>
      </c>
      <c r="N83" s="46"/>
      <c r="O83" s="254" t="s">
        <v>345</v>
      </c>
      <c r="P83" s="248" t="s">
        <v>345</v>
      </c>
      <c r="Q83" s="46" t="s">
        <v>70</v>
      </c>
      <c r="R83" s="46" t="s">
        <v>94</v>
      </c>
      <c r="S83" s="254"/>
      <c r="T83" s="292" t="s">
        <v>77</v>
      </c>
      <c r="U83" s="46" t="s">
        <v>78</v>
      </c>
      <c r="V83" s="254" t="s">
        <v>98</v>
      </c>
      <c r="W83" s="46"/>
      <c r="X83" s="46"/>
      <c r="Y83" s="46"/>
      <c r="Z83" s="46"/>
      <c r="AA83" s="46"/>
      <c r="AB83" s="46"/>
      <c r="AC83" s="46"/>
      <c r="AD83" s="248">
        <f t="shared" si="7"/>
        <v>0</v>
      </c>
      <c r="AE83" s="46"/>
      <c r="AF83" s="46"/>
      <c r="AG83" s="46"/>
      <c r="AH83" s="46"/>
      <c r="AI83" s="46"/>
      <c r="AJ83" s="46"/>
      <c r="AK83" s="46"/>
      <c r="AL83" s="46">
        <f t="shared" si="8"/>
        <v>0</v>
      </c>
      <c r="AM83" s="49">
        <f t="shared" si="9"/>
        <v>0</v>
      </c>
      <c r="AN83" s="320" t="s">
        <v>532</v>
      </c>
      <c r="AO83" s="340"/>
      <c r="AP83" s="313"/>
      <c r="AQ83" s="46"/>
      <c r="AR83" s="46" t="s">
        <v>174</v>
      </c>
      <c r="AS83" s="46" t="s">
        <v>207</v>
      </c>
    </row>
    <row r="84" spans="1:159" s="414" customFormat="1" ht="78.599999999999994" customHeight="1">
      <c r="A84" s="46"/>
      <c r="B84" s="46">
        <v>80</v>
      </c>
      <c r="C84" s="114" t="s">
        <v>533</v>
      </c>
      <c r="D84" s="114" t="s">
        <v>534</v>
      </c>
      <c r="E84" s="360">
        <v>45658</v>
      </c>
      <c r="F84" s="256" t="s">
        <v>70</v>
      </c>
      <c r="G84" s="359">
        <f t="shared" ca="1" si="6"/>
        <v>335</v>
      </c>
      <c r="H84" s="249" t="s">
        <v>68</v>
      </c>
      <c r="I84" s="250"/>
      <c r="J84" s="46" t="s">
        <v>69</v>
      </c>
      <c r="K84" s="248" t="e">
        <f>VLOOKUP(C84,#REF!,3,0)</f>
        <v>#REF!</v>
      </c>
      <c r="L84" s="292" t="s">
        <v>70</v>
      </c>
      <c r="M84" s="46" t="s">
        <v>535</v>
      </c>
      <c r="N84" s="46"/>
      <c r="O84" s="254" t="s">
        <v>345</v>
      </c>
      <c r="P84" s="248" t="s">
        <v>345</v>
      </c>
      <c r="Q84" s="46" t="s">
        <v>70</v>
      </c>
      <c r="R84" s="248" t="s">
        <v>75</v>
      </c>
      <c r="S84" s="254"/>
      <c r="T84" s="292" t="s">
        <v>77</v>
      </c>
      <c r="U84" s="46" t="s">
        <v>78</v>
      </c>
      <c r="V84" s="254" t="s">
        <v>79</v>
      </c>
      <c r="W84" s="46"/>
      <c r="X84" s="46"/>
      <c r="Y84" s="46"/>
      <c r="Z84" s="46"/>
      <c r="AA84" s="46"/>
      <c r="AB84" s="46"/>
      <c r="AC84" s="46"/>
      <c r="AD84" s="248">
        <f t="shared" si="7"/>
        <v>0</v>
      </c>
      <c r="AE84" s="46"/>
      <c r="AF84" s="46"/>
      <c r="AG84" s="46"/>
      <c r="AH84" s="46"/>
      <c r="AI84" s="46"/>
      <c r="AJ84" s="46"/>
      <c r="AK84" s="46"/>
      <c r="AL84" s="46">
        <f t="shared" si="8"/>
        <v>0</v>
      </c>
      <c r="AM84" s="49">
        <f t="shared" si="9"/>
        <v>0</v>
      </c>
      <c r="AN84" s="320" t="s">
        <v>471</v>
      </c>
      <c r="AO84" s="340"/>
      <c r="AP84" s="313"/>
      <c r="AQ84" s="46"/>
      <c r="AR84" s="46"/>
      <c r="AS84" s="46" t="s">
        <v>207</v>
      </c>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c r="BU84" s="54"/>
      <c r="BV84" s="54"/>
      <c r="BW84" s="54"/>
      <c r="BX84" s="54"/>
      <c r="BY84" s="54"/>
      <c r="BZ84" s="54"/>
      <c r="CA84" s="54"/>
      <c r="CB84" s="54"/>
      <c r="CC84" s="54"/>
      <c r="CD84" s="54"/>
      <c r="CE84" s="54"/>
      <c r="CF84" s="54"/>
      <c r="CG84" s="54"/>
      <c r="CH84" s="54"/>
      <c r="CI84" s="54"/>
      <c r="CJ84" s="54"/>
      <c r="CK84" s="54"/>
      <c r="CL84" s="54"/>
      <c r="CM84" s="54"/>
      <c r="CN84" s="54"/>
      <c r="CO84" s="54"/>
      <c r="CP84" s="54"/>
      <c r="CQ84" s="54"/>
      <c r="CR84" s="54"/>
      <c r="CS84" s="54"/>
      <c r="CT84" s="54"/>
      <c r="CU84" s="54"/>
      <c r="CV84" s="54"/>
      <c r="CW84" s="54"/>
      <c r="CX84" s="54"/>
      <c r="CY84" s="54"/>
      <c r="CZ84" s="54"/>
      <c r="DA84" s="54"/>
      <c r="DB84" s="54"/>
      <c r="DC84" s="54"/>
      <c r="DD84" s="54"/>
      <c r="DE84" s="54"/>
      <c r="DF84" s="54"/>
      <c r="DG84" s="54"/>
      <c r="DH84" s="54"/>
      <c r="DI84" s="54"/>
      <c r="DJ84" s="54"/>
      <c r="DK84" s="54"/>
      <c r="DL84" s="54"/>
      <c r="DM84" s="54"/>
      <c r="DN84" s="54"/>
      <c r="DO84" s="54"/>
      <c r="DP84" s="54"/>
      <c r="DQ84" s="54"/>
      <c r="DR84" s="54"/>
      <c r="DS84" s="54"/>
      <c r="DT84" s="54"/>
      <c r="DU84" s="54"/>
      <c r="DV84" s="54"/>
      <c r="DW84" s="54"/>
      <c r="DX84" s="54"/>
      <c r="DY84" s="54"/>
      <c r="DZ84" s="54"/>
      <c r="EA84" s="54"/>
      <c r="EB84" s="54"/>
      <c r="EC84" s="54"/>
      <c r="ED84" s="54"/>
      <c r="EE84" s="54"/>
      <c r="EF84" s="54"/>
      <c r="EG84" s="54"/>
      <c r="EH84" s="54"/>
      <c r="EI84" s="54"/>
      <c r="EJ84" s="54"/>
      <c r="EK84" s="54"/>
      <c r="EL84" s="54"/>
      <c r="EM84" s="54"/>
      <c r="EN84" s="54"/>
      <c r="EO84" s="54"/>
      <c r="EP84" s="54"/>
      <c r="EQ84" s="54"/>
      <c r="ER84" s="54"/>
      <c r="ES84" s="54"/>
      <c r="ET84" s="54"/>
      <c r="EU84" s="54"/>
      <c r="EV84" s="54"/>
      <c r="EW84" s="54"/>
      <c r="EX84" s="54"/>
      <c r="EY84" s="54"/>
      <c r="EZ84" s="54"/>
      <c r="FA84" s="54"/>
      <c r="FB84" s="54"/>
      <c r="FC84" s="54"/>
    </row>
    <row r="85" spans="1:159" s="414" customFormat="1" ht="78.599999999999994" customHeight="1">
      <c r="A85" s="46"/>
      <c r="B85" s="46">
        <v>81</v>
      </c>
      <c r="C85" s="114" t="s">
        <v>536</v>
      </c>
      <c r="D85" s="114" t="s">
        <v>537</v>
      </c>
      <c r="E85" s="360">
        <v>45658</v>
      </c>
      <c r="F85" s="256" t="s">
        <v>70</v>
      </c>
      <c r="G85" s="359">
        <f t="shared" ca="1" si="6"/>
        <v>335</v>
      </c>
      <c r="H85" s="249" t="s">
        <v>103</v>
      </c>
      <c r="I85" s="250"/>
      <c r="J85" s="46" t="s">
        <v>69</v>
      </c>
      <c r="K85" s="248" t="e">
        <f>VLOOKUP(C85,#REF!,3,0)</f>
        <v>#REF!</v>
      </c>
      <c r="L85" s="292" t="s">
        <v>70</v>
      </c>
      <c r="M85" s="46" t="s">
        <v>133</v>
      </c>
      <c r="N85" s="46"/>
      <c r="O85" s="254" t="s">
        <v>538</v>
      </c>
      <c r="P85" s="248" t="s">
        <v>538</v>
      </c>
      <c r="Q85" s="46"/>
      <c r="R85" s="46" t="s">
        <v>106</v>
      </c>
      <c r="S85" s="254"/>
      <c r="T85" s="292" t="s">
        <v>77</v>
      </c>
      <c r="U85" s="46" t="s">
        <v>138</v>
      </c>
      <c r="V85" s="254"/>
      <c r="W85" s="46"/>
      <c r="X85" s="46"/>
      <c r="Y85" s="46"/>
      <c r="Z85" s="46"/>
      <c r="AA85" s="46"/>
      <c r="AB85" s="46"/>
      <c r="AC85" s="46"/>
      <c r="AD85" s="248">
        <f t="shared" si="7"/>
        <v>0</v>
      </c>
      <c r="AE85" s="46"/>
      <c r="AF85" s="46"/>
      <c r="AG85" s="46"/>
      <c r="AH85" s="46"/>
      <c r="AI85" s="46"/>
      <c r="AJ85" s="46"/>
      <c r="AK85" s="46"/>
      <c r="AL85" s="46">
        <f t="shared" si="8"/>
        <v>0</v>
      </c>
      <c r="AM85" s="46">
        <f t="shared" si="9"/>
        <v>0</v>
      </c>
      <c r="AN85" s="132" t="s">
        <v>539</v>
      </c>
      <c r="AO85" s="340" t="s">
        <v>727</v>
      </c>
      <c r="AP85" s="313" t="s">
        <v>1631</v>
      </c>
      <c r="AQ85" s="46"/>
      <c r="AR85" s="46"/>
      <c r="AS85" s="46" t="s">
        <v>207</v>
      </c>
      <c r="AT85" s="54"/>
      <c r="AU85" s="54"/>
      <c r="AV85" s="54"/>
      <c r="AW85" s="54"/>
      <c r="AX85" s="54"/>
      <c r="AY85" s="54"/>
      <c r="AZ85" s="54"/>
      <c r="BA85" s="54"/>
      <c r="BB85" s="54"/>
      <c r="BC85" s="54"/>
      <c r="BD85" s="54"/>
      <c r="BE85" s="54"/>
      <c r="BF85" s="54"/>
      <c r="BG85" s="54"/>
      <c r="BH85" s="54"/>
      <c r="BI85" s="54"/>
      <c r="BJ85" s="54"/>
      <c r="BK85" s="54"/>
      <c r="BL85" s="54"/>
      <c r="BM85" s="54"/>
      <c r="BN85" s="54"/>
      <c r="BO85" s="54"/>
      <c r="BP85" s="54"/>
      <c r="BQ85" s="54"/>
      <c r="BR85" s="54"/>
      <c r="BS85" s="54"/>
      <c r="BT85" s="54"/>
      <c r="BU85" s="54"/>
      <c r="BV85" s="54"/>
      <c r="BW85" s="54"/>
      <c r="BX85" s="54"/>
      <c r="BY85" s="54"/>
      <c r="BZ85" s="54"/>
      <c r="CA85" s="54"/>
      <c r="CB85" s="54"/>
      <c r="CC85" s="54"/>
      <c r="CD85" s="54"/>
      <c r="CE85" s="54"/>
      <c r="CF85" s="54"/>
      <c r="CG85" s="54"/>
      <c r="CH85" s="54"/>
      <c r="CI85" s="54"/>
      <c r="CJ85" s="54"/>
      <c r="CK85" s="54"/>
      <c r="CL85" s="54"/>
      <c r="CM85" s="54"/>
      <c r="CN85" s="54"/>
      <c r="CO85" s="54"/>
      <c r="CP85" s="54"/>
      <c r="CQ85" s="54"/>
      <c r="CR85" s="54"/>
      <c r="CS85" s="54"/>
      <c r="CT85" s="54"/>
      <c r="CU85" s="54"/>
      <c r="CV85" s="54"/>
      <c r="CW85" s="54"/>
      <c r="CX85" s="54"/>
      <c r="CY85" s="54"/>
      <c r="CZ85" s="54"/>
      <c r="DA85" s="54"/>
      <c r="DB85" s="54"/>
      <c r="DC85" s="54"/>
      <c r="DD85" s="54"/>
      <c r="DE85" s="54"/>
      <c r="DF85" s="54"/>
      <c r="DG85" s="54"/>
      <c r="DH85" s="54"/>
      <c r="DI85" s="54"/>
      <c r="DJ85" s="54"/>
      <c r="DK85" s="54"/>
      <c r="DL85" s="54"/>
      <c r="DM85" s="54"/>
      <c r="DN85" s="54"/>
      <c r="DO85" s="54"/>
      <c r="DP85" s="54"/>
      <c r="DQ85" s="54"/>
      <c r="DR85" s="54"/>
      <c r="DS85" s="54"/>
      <c r="DT85" s="54"/>
      <c r="DU85" s="54"/>
      <c r="DV85" s="54"/>
      <c r="DW85" s="54"/>
      <c r="DX85" s="54"/>
      <c r="DY85" s="54"/>
      <c r="DZ85" s="54"/>
      <c r="EA85" s="54"/>
      <c r="EB85" s="54"/>
      <c r="EC85" s="54"/>
      <c r="ED85" s="54"/>
      <c r="EE85" s="54"/>
      <c r="EF85" s="54"/>
      <c r="EG85" s="54"/>
      <c r="EH85" s="54"/>
      <c r="EI85" s="54"/>
      <c r="EJ85" s="54"/>
      <c r="EK85" s="54"/>
      <c r="EL85" s="54"/>
      <c r="EM85" s="54"/>
      <c r="EN85" s="54"/>
      <c r="EO85" s="54"/>
      <c r="EP85" s="54"/>
      <c r="EQ85" s="54"/>
      <c r="ER85" s="54"/>
      <c r="ES85" s="54"/>
      <c r="ET85" s="54"/>
      <c r="EU85" s="54"/>
      <c r="EV85" s="54"/>
      <c r="EW85" s="54"/>
      <c r="EX85" s="54"/>
      <c r="EY85" s="54"/>
      <c r="EZ85" s="54"/>
      <c r="FA85" s="54"/>
      <c r="FB85" s="54"/>
      <c r="FC85" s="54"/>
    </row>
    <row r="86" spans="1:159" s="414" customFormat="1" ht="78.599999999999994" customHeight="1">
      <c r="A86" s="46"/>
      <c r="B86" s="46">
        <v>82</v>
      </c>
      <c r="C86" s="114" t="s">
        <v>540</v>
      </c>
      <c r="D86" s="114" t="s">
        <v>541</v>
      </c>
      <c r="E86" s="360">
        <v>45658</v>
      </c>
      <c r="F86" s="256" t="s">
        <v>70</v>
      </c>
      <c r="G86" s="359">
        <f t="shared" ca="1" si="6"/>
        <v>335</v>
      </c>
      <c r="H86" s="249" t="s">
        <v>103</v>
      </c>
      <c r="I86" s="250"/>
      <c r="J86" s="46" t="s">
        <v>114</v>
      </c>
      <c r="K86" s="248" t="e">
        <f>VLOOKUP(C86,#REF!,3,0)</f>
        <v>#REF!</v>
      </c>
      <c r="L86" s="292" t="s">
        <v>70</v>
      </c>
      <c r="M86" s="46" t="s">
        <v>227</v>
      </c>
      <c r="N86" s="46"/>
      <c r="O86" s="254" t="s">
        <v>538</v>
      </c>
      <c r="P86" s="248" t="s">
        <v>70</v>
      </c>
      <c r="Q86" s="46"/>
      <c r="R86" s="46" t="s">
        <v>94</v>
      </c>
      <c r="S86" s="254"/>
      <c r="T86" s="292" t="s">
        <v>77</v>
      </c>
      <c r="U86" s="46" t="s">
        <v>138</v>
      </c>
      <c r="V86" s="254"/>
      <c r="W86" s="46"/>
      <c r="X86" s="46"/>
      <c r="Y86" s="46"/>
      <c r="Z86" s="46"/>
      <c r="AA86" s="46"/>
      <c r="AB86" s="46"/>
      <c r="AC86" s="46"/>
      <c r="AD86" s="248">
        <f t="shared" si="7"/>
        <v>0</v>
      </c>
      <c r="AE86" s="46"/>
      <c r="AF86" s="46"/>
      <c r="AG86" s="46"/>
      <c r="AH86" s="46"/>
      <c r="AI86" s="46"/>
      <c r="AJ86" s="46"/>
      <c r="AK86" s="46"/>
      <c r="AL86" s="46">
        <f t="shared" si="8"/>
        <v>0</v>
      </c>
      <c r="AM86" s="46">
        <f t="shared" si="9"/>
        <v>0</v>
      </c>
      <c r="AN86" s="132" t="s">
        <v>542</v>
      </c>
      <c r="AO86" s="340" t="s">
        <v>895</v>
      </c>
      <c r="AP86" s="313"/>
      <c r="AQ86" s="46"/>
      <c r="AR86" s="46"/>
      <c r="AS86" s="46" t="s">
        <v>207</v>
      </c>
      <c r="AT86" s="54"/>
      <c r="AU86" s="54"/>
      <c r="AV86" s="54"/>
      <c r="AW86" s="54"/>
      <c r="AX86" s="54"/>
      <c r="AY86" s="54"/>
      <c r="AZ86" s="54"/>
      <c r="BA86" s="54"/>
      <c r="BB86" s="54"/>
      <c r="BC86" s="54"/>
      <c r="BD86" s="54"/>
      <c r="BE86" s="54"/>
      <c r="BF86" s="54"/>
      <c r="BG86" s="54"/>
      <c r="BH86" s="54"/>
      <c r="BI86" s="54"/>
      <c r="BJ86" s="54"/>
      <c r="BK86" s="54"/>
      <c r="BL86" s="54"/>
      <c r="BM86" s="54"/>
      <c r="BN86" s="54"/>
      <c r="BO86" s="54"/>
      <c r="BP86" s="54"/>
      <c r="BQ86" s="54"/>
      <c r="BR86" s="54"/>
      <c r="BS86" s="54"/>
      <c r="BT86" s="54"/>
      <c r="BU86" s="54"/>
      <c r="BV86" s="54"/>
      <c r="BW86" s="54"/>
      <c r="BX86" s="54"/>
      <c r="BY86" s="54"/>
      <c r="BZ86" s="54"/>
      <c r="CA86" s="54"/>
      <c r="CB86" s="54"/>
      <c r="CC86" s="54"/>
      <c r="CD86" s="54"/>
      <c r="CE86" s="54"/>
      <c r="CF86" s="54"/>
      <c r="CG86" s="54"/>
      <c r="CH86" s="54"/>
      <c r="CI86" s="54"/>
      <c r="CJ86" s="54"/>
      <c r="CK86" s="54"/>
      <c r="CL86" s="54"/>
      <c r="CM86" s="54"/>
      <c r="CN86" s="54"/>
      <c r="CO86" s="54"/>
      <c r="CP86" s="54"/>
      <c r="CQ86" s="54"/>
      <c r="CR86" s="54"/>
      <c r="CS86" s="54"/>
      <c r="CT86" s="54"/>
      <c r="CU86" s="54"/>
      <c r="CV86" s="54"/>
      <c r="CW86" s="54"/>
      <c r="CX86" s="54"/>
      <c r="CY86" s="54"/>
      <c r="CZ86" s="54"/>
      <c r="DA86" s="54"/>
      <c r="DB86" s="54"/>
      <c r="DC86" s="54"/>
      <c r="DD86" s="54"/>
      <c r="DE86" s="54"/>
      <c r="DF86" s="54"/>
      <c r="DG86" s="54"/>
      <c r="DH86" s="54"/>
      <c r="DI86" s="54"/>
      <c r="DJ86" s="54"/>
      <c r="DK86" s="54"/>
      <c r="DL86" s="54"/>
      <c r="DM86" s="54"/>
      <c r="DN86" s="54"/>
      <c r="DO86" s="54"/>
      <c r="DP86" s="54"/>
      <c r="DQ86" s="54"/>
      <c r="DR86" s="54"/>
      <c r="DS86" s="54"/>
      <c r="DT86" s="54"/>
      <c r="DU86" s="54"/>
      <c r="DV86" s="54"/>
      <c r="DW86" s="54"/>
      <c r="DX86" s="54"/>
      <c r="DY86" s="54"/>
      <c r="DZ86" s="54"/>
      <c r="EA86" s="54"/>
      <c r="EB86" s="54"/>
      <c r="EC86" s="54"/>
      <c r="ED86" s="54"/>
      <c r="EE86" s="54"/>
      <c r="EF86" s="54"/>
      <c r="EG86" s="54"/>
      <c r="EH86" s="54"/>
      <c r="EI86" s="54"/>
      <c r="EJ86" s="54"/>
      <c r="EK86" s="54"/>
      <c r="EL86" s="54"/>
      <c r="EM86" s="54"/>
      <c r="EN86" s="54"/>
      <c r="EO86" s="54"/>
      <c r="EP86" s="54"/>
      <c r="EQ86" s="54"/>
      <c r="ER86" s="54"/>
      <c r="ES86" s="54"/>
      <c r="ET86" s="54"/>
      <c r="EU86" s="54"/>
      <c r="EV86" s="54"/>
      <c r="EW86" s="54"/>
      <c r="EX86" s="54"/>
      <c r="EY86" s="54"/>
      <c r="EZ86" s="54"/>
      <c r="FA86" s="54"/>
      <c r="FB86" s="54"/>
      <c r="FC86" s="54"/>
    </row>
    <row r="87" spans="1:159" s="414" customFormat="1" ht="78.599999999999994" customHeight="1">
      <c r="A87" s="46"/>
      <c r="B87" s="46">
        <v>83</v>
      </c>
      <c r="C87" s="122" t="s">
        <v>543</v>
      </c>
      <c r="D87" s="114" t="s">
        <v>544</v>
      </c>
      <c r="E87" s="360">
        <v>45658</v>
      </c>
      <c r="F87" s="256" t="s">
        <v>70</v>
      </c>
      <c r="G87" s="359">
        <f t="shared" ca="1" si="6"/>
        <v>335</v>
      </c>
      <c r="H87" s="249" t="s">
        <v>68</v>
      </c>
      <c r="I87" s="250"/>
      <c r="J87" s="247" t="s">
        <v>69</v>
      </c>
      <c r="K87" s="248" t="s">
        <v>88</v>
      </c>
      <c r="L87" s="292" t="s">
        <v>70</v>
      </c>
      <c r="M87" s="46" t="s">
        <v>187</v>
      </c>
      <c r="N87" s="46" t="s">
        <v>545</v>
      </c>
      <c r="O87" s="254" t="s">
        <v>221</v>
      </c>
      <c r="P87" s="248" t="s">
        <v>546</v>
      </c>
      <c r="Q87" s="46" t="s">
        <v>70</v>
      </c>
      <c r="R87" s="248" t="s">
        <v>75</v>
      </c>
      <c r="S87" s="254"/>
      <c r="T87" s="292" t="s">
        <v>77</v>
      </c>
      <c r="U87" s="46" t="s">
        <v>138</v>
      </c>
      <c r="V87" s="254" t="s">
        <v>79</v>
      </c>
      <c r="W87" s="46"/>
      <c r="X87" s="46"/>
      <c r="Y87" s="46"/>
      <c r="Z87" s="46"/>
      <c r="AA87" s="46"/>
      <c r="AB87" s="46"/>
      <c r="AC87" s="46"/>
      <c r="AD87" s="248">
        <f t="shared" si="7"/>
        <v>0</v>
      </c>
      <c r="AE87" s="46"/>
      <c r="AF87" s="46"/>
      <c r="AG87" s="46"/>
      <c r="AH87" s="46"/>
      <c r="AI87" s="46"/>
      <c r="AJ87" s="46"/>
      <c r="AK87" s="46"/>
      <c r="AL87" s="46">
        <f t="shared" si="8"/>
        <v>0</v>
      </c>
      <c r="AM87" s="46">
        <f t="shared" si="9"/>
        <v>0</v>
      </c>
      <c r="AN87" s="320" t="s">
        <v>245</v>
      </c>
      <c r="AO87" s="340" t="s">
        <v>1632</v>
      </c>
      <c r="AP87" s="313" t="s">
        <v>903</v>
      </c>
      <c r="AQ87" s="46"/>
      <c r="AR87" s="122" t="s">
        <v>687</v>
      </c>
      <c r="AS87" s="46" t="s">
        <v>207</v>
      </c>
      <c r="AT87" s="54"/>
      <c r="AU87" s="54"/>
      <c r="AV87" s="54"/>
      <c r="AW87" s="54"/>
      <c r="AX87" s="54"/>
      <c r="AY87" s="54"/>
      <c r="AZ87" s="54"/>
      <c r="BA87" s="54"/>
      <c r="BB87" s="54"/>
      <c r="BC87" s="54"/>
      <c r="BD87" s="54"/>
      <c r="BE87" s="54"/>
      <c r="BF87" s="54"/>
      <c r="BG87" s="54"/>
      <c r="BH87" s="54"/>
      <c r="BI87" s="54"/>
      <c r="BJ87" s="54"/>
      <c r="BK87" s="54"/>
      <c r="BL87" s="54"/>
      <c r="BM87" s="54"/>
      <c r="BN87" s="54"/>
      <c r="BO87" s="54"/>
      <c r="BP87" s="54"/>
      <c r="BQ87" s="54"/>
      <c r="BR87" s="54"/>
      <c r="BS87" s="54"/>
      <c r="BT87" s="54"/>
      <c r="BU87" s="54"/>
      <c r="BV87" s="54"/>
      <c r="BW87" s="54"/>
      <c r="BX87" s="54"/>
      <c r="BY87" s="54"/>
      <c r="BZ87" s="54"/>
      <c r="CA87" s="54"/>
      <c r="CB87" s="54"/>
      <c r="CC87" s="54"/>
      <c r="CD87" s="54"/>
      <c r="CE87" s="54"/>
      <c r="CF87" s="54"/>
      <c r="CG87" s="54"/>
      <c r="CH87" s="54"/>
      <c r="CI87" s="54"/>
      <c r="CJ87" s="54"/>
      <c r="CK87" s="54"/>
      <c r="CL87" s="54"/>
      <c r="CM87" s="54"/>
      <c r="CN87" s="54"/>
      <c r="CO87" s="54"/>
      <c r="CP87" s="54"/>
      <c r="CQ87" s="54"/>
      <c r="CR87" s="54"/>
      <c r="CS87" s="54"/>
      <c r="CT87" s="54"/>
      <c r="CU87" s="54"/>
      <c r="CV87" s="54"/>
      <c r="CW87" s="54"/>
      <c r="CX87" s="54"/>
      <c r="CY87" s="54"/>
      <c r="CZ87" s="54"/>
      <c r="DA87" s="54"/>
      <c r="DB87" s="54"/>
      <c r="DC87" s="54"/>
      <c r="DD87" s="54"/>
      <c r="DE87" s="54"/>
      <c r="DF87" s="54"/>
      <c r="DG87" s="54"/>
      <c r="DH87" s="54"/>
      <c r="DI87" s="54"/>
      <c r="DJ87" s="54"/>
      <c r="DK87" s="54"/>
      <c r="DL87" s="54"/>
      <c r="DM87" s="54"/>
      <c r="DN87" s="54"/>
      <c r="DO87" s="54"/>
      <c r="DP87" s="54"/>
      <c r="DQ87" s="54"/>
      <c r="DR87" s="54"/>
      <c r="DS87" s="54"/>
      <c r="DT87" s="54"/>
      <c r="DU87" s="54"/>
      <c r="DV87" s="54"/>
      <c r="DW87" s="54"/>
      <c r="DX87" s="54"/>
      <c r="DY87" s="54"/>
      <c r="DZ87" s="54"/>
      <c r="EA87" s="54"/>
      <c r="EB87" s="54"/>
      <c r="EC87" s="54"/>
      <c r="ED87" s="54"/>
      <c r="EE87" s="54"/>
      <c r="EF87" s="54"/>
      <c r="EG87" s="54"/>
      <c r="EH87" s="54"/>
      <c r="EI87" s="54"/>
      <c r="EJ87" s="54"/>
      <c r="EK87" s="54"/>
      <c r="EL87" s="54"/>
      <c r="EM87" s="54"/>
      <c r="EN87" s="54"/>
      <c r="EO87" s="54"/>
      <c r="EP87" s="54"/>
      <c r="EQ87" s="54"/>
      <c r="ER87" s="54"/>
      <c r="ES87" s="54"/>
      <c r="ET87" s="54"/>
      <c r="EU87" s="54"/>
      <c r="EV87" s="54"/>
      <c r="EW87" s="54"/>
      <c r="EX87" s="54"/>
      <c r="EY87" s="54"/>
      <c r="EZ87" s="54"/>
      <c r="FA87" s="54"/>
      <c r="FB87" s="54"/>
      <c r="FC87" s="54"/>
    </row>
    <row r="88" spans="1:159" s="54" customFormat="1" ht="78.599999999999994" customHeight="1">
      <c r="A88" s="46"/>
      <c r="B88" s="46">
        <v>84</v>
      </c>
      <c r="C88" s="114" t="s">
        <v>547</v>
      </c>
      <c r="D88" s="114" t="s">
        <v>548</v>
      </c>
      <c r="E88" s="360">
        <v>45658</v>
      </c>
      <c r="F88" s="256" t="s">
        <v>70</v>
      </c>
      <c r="G88" s="359">
        <f t="shared" ca="1" si="6"/>
        <v>335</v>
      </c>
      <c r="H88" s="249" t="s">
        <v>68</v>
      </c>
      <c r="I88" s="250"/>
      <c r="J88" s="46" t="s">
        <v>69</v>
      </c>
      <c r="K88" s="248" t="e">
        <f>VLOOKUP(C88,#REF!,3,0)</f>
        <v>#REF!</v>
      </c>
      <c r="L88" s="292" t="s">
        <v>70</v>
      </c>
      <c r="M88" s="46" t="s">
        <v>133</v>
      </c>
      <c r="N88" s="46"/>
      <c r="O88" s="254" t="s">
        <v>221</v>
      </c>
      <c r="P88" s="248" t="s">
        <v>549</v>
      </c>
      <c r="Q88" s="46"/>
      <c r="R88" s="248" t="s">
        <v>75</v>
      </c>
      <c r="S88" s="254"/>
      <c r="T88" s="307" t="s">
        <v>77</v>
      </c>
      <c r="U88" s="55" t="s">
        <v>138</v>
      </c>
      <c r="V88" s="254" t="s">
        <v>79</v>
      </c>
      <c r="W88" s="46"/>
      <c r="X88" s="46"/>
      <c r="Y88" s="46"/>
      <c r="Z88" s="46"/>
      <c r="AA88" s="46"/>
      <c r="AB88" s="46"/>
      <c r="AC88" s="46"/>
      <c r="AD88" s="248">
        <f t="shared" si="7"/>
        <v>0</v>
      </c>
      <c r="AE88" s="46"/>
      <c r="AF88" s="46"/>
      <c r="AG88" s="46"/>
      <c r="AH88" s="46"/>
      <c r="AI88" s="46"/>
      <c r="AJ88" s="46"/>
      <c r="AK88" s="46"/>
      <c r="AL88" s="46">
        <f t="shared" si="8"/>
        <v>0</v>
      </c>
      <c r="AM88" s="46">
        <f t="shared" si="9"/>
        <v>0</v>
      </c>
      <c r="AN88" s="132" t="s">
        <v>550</v>
      </c>
      <c r="AO88" s="340" t="s">
        <v>1633</v>
      </c>
      <c r="AP88" s="313"/>
      <c r="AQ88" s="46"/>
      <c r="AR88" s="254" t="s">
        <v>656</v>
      </c>
      <c r="AS88" s="46" t="s">
        <v>207</v>
      </c>
    </row>
    <row r="89" spans="1:159" s="319" customFormat="1" ht="101.1" customHeight="1">
      <c r="A89" s="375"/>
      <c r="B89" s="46">
        <v>85</v>
      </c>
      <c r="C89" s="355" t="s">
        <v>551</v>
      </c>
      <c r="D89" s="355" t="s">
        <v>552</v>
      </c>
      <c r="E89" s="360">
        <v>45658</v>
      </c>
      <c r="F89" s="256" t="s">
        <v>70</v>
      </c>
      <c r="G89" s="359">
        <f t="shared" ca="1" si="6"/>
        <v>335</v>
      </c>
      <c r="H89" s="379" t="s">
        <v>85</v>
      </c>
      <c r="I89" s="250"/>
      <c r="J89" s="307" t="s">
        <v>69</v>
      </c>
      <c r="K89" s="356" t="s">
        <v>88</v>
      </c>
      <c r="L89" s="330">
        <v>45658</v>
      </c>
      <c r="M89" s="307" t="s">
        <v>71</v>
      </c>
      <c r="N89" s="307"/>
      <c r="O89" s="254" t="s">
        <v>178</v>
      </c>
      <c r="P89" s="248" t="s">
        <v>553</v>
      </c>
      <c r="Q89" s="307" t="s">
        <v>339</v>
      </c>
      <c r="R89" s="356" t="s">
        <v>94</v>
      </c>
      <c r="S89" s="257" t="s">
        <v>361</v>
      </c>
      <c r="T89" s="292" t="s">
        <v>554</v>
      </c>
      <c r="U89" s="46" t="s">
        <v>138</v>
      </c>
      <c r="V89" s="380" t="s">
        <v>98</v>
      </c>
      <c r="W89" s="307">
        <v>3</v>
      </c>
      <c r="X89" s="307">
        <v>5</v>
      </c>
      <c r="Y89" s="307">
        <v>4</v>
      </c>
      <c r="Z89" s="307">
        <v>5</v>
      </c>
      <c r="AA89" s="307">
        <v>0</v>
      </c>
      <c r="AB89" s="307">
        <v>3</v>
      </c>
      <c r="AC89" s="307">
        <v>3</v>
      </c>
      <c r="AD89" s="248">
        <f t="shared" si="7"/>
        <v>345</v>
      </c>
      <c r="AE89" s="307">
        <v>5</v>
      </c>
      <c r="AF89" s="307">
        <v>5</v>
      </c>
      <c r="AG89" s="307" t="s">
        <v>555</v>
      </c>
      <c r="AH89" s="307">
        <v>3</v>
      </c>
      <c r="AI89" s="307">
        <v>1</v>
      </c>
      <c r="AJ89" s="307">
        <v>1</v>
      </c>
      <c r="AK89" s="307">
        <v>3</v>
      </c>
      <c r="AL89" s="46" t="e">
        <f t="shared" si="8"/>
        <v>#VALUE!</v>
      </c>
      <c r="AM89" s="307"/>
      <c r="AN89" s="405" t="s">
        <v>556</v>
      </c>
      <c r="AO89" s="418" t="s">
        <v>718</v>
      </c>
      <c r="AP89" s="368"/>
      <c r="AQ89" s="307"/>
      <c r="AR89" s="307" t="s">
        <v>174</v>
      </c>
      <c r="AS89" s="307" t="s">
        <v>207</v>
      </c>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c r="BS89" s="54"/>
      <c r="BT89" s="54"/>
      <c r="BU89" s="54"/>
      <c r="BV89" s="54"/>
      <c r="BW89" s="54"/>
      <c r="BX89" s="54"/>
      <c r="BY89" s="54"/>
      <c r="BZ89" s="54"/>
      <c r="CA89" s="54"/>
      <c r="CB89" s="54"/>
      <c r="CC89" s="54"/>
      <c r="CD89" s="54"/>
      <c r="CE89" s="54"/>
      <c r="CF89" s="54"/>
      <c r="CG89" s="54"/>
      <c r="CH89" s="54"/>
      <c r="CI89" s="54"/>
      <c r="CJ89" s="54"/>
      <c r="CK89" s="54"/>
      <c r="CL89" s="54"/>
      <c r="CM89" s="54"/>
      <c r="CN89" s="54"/>
      <c r="CO89" s="54"/>
      <c r="CP89" s="54"/>
      <c r="CQ89" s="54"/>
      <c r="CR89" s="54"/>
      <c r="CS89" s="54"/>
      <c r="CT89" s="54"/>
      <c r="CU89" s="54"/>
      <c r="CV89" s="54"/>
      <c r="CW89" s="54"/>
      <c r="CX89" s="54"/>
      <c r="CY89" s="54"/>
      <c r="CZ89" s="54"/>
      <c r="DA89" s="54"/>
      <c r="DB89" s="54"/>
      <c r="DC89" s="54"/>
      <c r="DD89" s="54"/>
      <c r="DE89" s="54"/>
      <c r="DF89" s="54"/>
      <c r="DG89" s="54"/>
      <c r="DH89" s="54"/>
      <c r="DI89" s="54"/>
      <c r="DJ89" s="54"/>
      <c r="DK89" s="54"/>
      <c r="DL89" s="54"/>
      <c r="DM89" s="54"/>
      <c r="DN89" s="54"/>
      <c r="DO89" s="54"/>
      <c r="DP89" s="54"/>
      <c r="DQ89" s="54"/>
      <c r="DR89" s="54"/>
      <c r="DS89" s="54"/>
      <c r="DT89" s="54"/>
      <c r="DU89" s="54"/>
      <c r="DV89" s="54"/>
      <c r="DW89" s="54"/>
      <c r="DX89" s="54"/>
      <c r="DY89" s="54"/>
      <c r="DZ89" s="54"/>
      <c r="EA89" s="54"/>
      <c r="EB89" s="54"/>
      <c r="EC89" s="54"/>
      <c r="ED89" s="54"/>
      <c r="EE89" s="54"/>
      <c r="EF89" s="54"/>
      <c r="EG89" s="54"/>
      <c r="EH89" s="54"/>
      <c r="EI89" s="54"/>
      <c r="EJ89" s="54"/>
      <c r="EK89" s="54"/>
      <c r="EL89" s="54"/>
      <c r="EM89" s="54"/>
      <c r="EN89" s="54"/>
      <c r="EO89" s="54"/>
      <c r="EP89" s="54"/>
      <c r="EQ89" s="54"/>
      <c r="ER89" s="54"/>
      <c r="ES89" s="54"/>
      <c r="ET89" s="54"/>
      <c r="EU89" s="54"/>
      <c r="EV89" s="54"/>
      <c r="EW89" s="54"/>
      <c r="EX89" s="54"/>
      <c r="EY89" s="54"/>
      <c r="EZ89" s="54"/>
      <c r="FA89" s="54"/>
      <c r="FB89" s="54"/>
      <c r="FC89" s="54"/>
    </row>
    <row r="90" spans="1:159" s="140" customFormat="1" ht="78.599999999999994" customHeight="1">
      <c r="A90" s="46"/>
      <c r="B90" s="46">
        <v>86</v>
      </c>
      <c r="C90" s="114" t="s">
        <v>557</v>
      </c>
      <c r="D90" s="249" t="s">
        <v>558</v>
      </c>
      <c r="E90" s="360">
        <v>45536</v>
      </c>
      <c r="F90" s="360">
        <v>45992</v>
      </c>
      <c r="G90" s="359">
        <f>F90-E90</f>
        <v>456</v>
      </c>
      <c r="H90" s="249" t="s">
        <v>68</v>
      </c>
      <c r="I90" s="53"/>
      <c r="J90" s="46" t="s">
        <v>114</v>
      </c>
      <c r="K90" s="248" t="s">
        <v>88</v>
      </c>
      <c r="L90" s="49"/>
      <c r="M90" s="46" t="s">
        <v>195</v>
      </c>
      <c r="N90" s="46"/>
      <c r="O90" s="254" t="s">
        <v>345</v>
      </c>
      <c r="P90" s="248" t="s">
        <v>345</v>
      </c>
      <c r="Q90" s="46" t="s">
        <v>559</v>
      </c>
      <c r="R90" s="248" t="s">
        <v>75</v>
      </c>
      <c r="S90" s="324" t="s">
        <v>292</v>
      </c>
      <c r="T90" s="49" t="s">
        <v>77</v>
      </c>
      <c r="U90" s="46" t="s">
        <v>138</v>
      </c>
      <c r="V90" s="254" t="s">
        <v>79</v>
      </c>
      <c r="W90" s="46"/>
      <c r="X90" s="46"/>
      <c r="Y90" s="46"/>
      <c r="Z90" s="46"/>
      <c r="AA90" s="46"/>
      <c r="AB90" s="46"/>
      <c r="AC90" s="46"/>
      <c r="AD90" s="248">
        <f t="shared" si="7"/>
        <v>0</v>
      </c>
      <c r="AE90" s="46"/>
      <c r="AF90" s="46"/>
      <c r="AG90" s="46"/>
      <c r="AH90" s="46"/>
      <c r="AI90" s="46"/>
      <c r="AJ90" s="46"/>
      <c r="AK90" s="46"/>
      <c r="AL90" s="46">
        <f t="shared" si="8"/>
        <v>0</v>
      </c>
      <c r="AM90" s="49"/>
      <c r="AN90" s="132" t="s">
        <v>560</v>
      </c>
      <c r="AO90" s="122" t="s">
        <v>886</v>
      </c>
      <c r="AP90" s="46"/>
      <c r="AQ90" s="46"/>
      <c r="AR90" s="46" t="s">
        <v>666</v>
      </c>
      <c r="AS90" s="46" t="s">
        <v>207</v>
      </c>
      <c r="AT90" s="140" t="s">
        <v>561</v>
      </c>
    </row>
    <row r="91" spans="1:159" s="140" customFormat="1" ht="78.599999999999994" customHeight="1">
      <c r="A91" s="46"/>
      <c r="B91" s="307">
        <v>87</v>
      </c>
      <c r="C91" s="355" t="s">
        <v>562</v>
      </c>
      <c r="D91" s="417" t="s">
        <v>562</v>
      </c>
      <c r="E91" s="397">
        <v>45658</v>
      </c>
      <c r="F91" s="398" t="s">
        <v>70</v>
      </c>
      <c r="G91" s="399">
        <f ca="1">TODAY()-E91</f>
        <v>335</v>
      </c>
      <c r="H91" s="379" t="s">
        <v>103</v>
      </c>
      <c r="I91" s="53"/>
      <c r="J91" s="307" t="s">
        <v>114</v>
      </c>
      <c r="K91" s="356" t="s">
        <v>88</v>
      </c>
      <c r="L91" s="49"/>
      <c r="M91" s="307" t="s">
        <v>227</v>
      </c>
      <c r="N91" s="307"/>
      <c r="O91" s="254" t="s">
        <v>538</v>
      </c>
      <c r="P91" s="248" t="s">
        <v>538</v>
      </c>
      <c r="Q91" s="307"/>
      <c r="R91" s="307" t="s">
        <v>94</v>
      </c>
      <c r="S91" s="324"/>
      <c r="T91" s="49" t="s">
        <v>77</v>
      </c>
      <c r="U91" s="307" t="s">
        <v>150</v>
      </c>
      <c r="V91" s="258"/>
      <c r="W91" s="46"/>
      <c r="X91" s="46"/>
      <c r="Y91" s="46"/>
      <c r="Z91" s="46"/>
      <c r="AA91" s="46"/>
      <c r="AB91" s="46"/>
      <c r="AC91" s="46"/>
      <c r="AD91" s="356">
        <f t="shared" si="7"/>
        <v>0</v>
      </c>
      <c r="AE91" s="307"/>
      <c r="AF91" s="307"/>
      <c r="AG91" s="307"/>
      <c r="AH91" s="307"/>
      <c r="AI91" s="307"/>
      <c r="AJ91" s="307"/>
      <c r="AK91" s="307"/>
      <c r="AL91" s="307">
        <f t="shared" si="8"/>
        <v>0</v>
      </c>
      <c r="AM91" s="49"/>
      <c r="AN91" s="361" t="s">
        <v>563</v>
      </c>
      <c r="AO91" s="409"/>
      <c r="AP91" s="400" t="s">
        <v>564</v>
      </c>
      <c r="AQ91" s="400"/>
      <c r="AR91" s="400"/>
      <c r="AS91" s="307" t="s">
        <v>207</v>
      </c>
      <c r="AT91" s="140" t="s">
        <v>561</v>
      </c>
      <c r="AU91" s="345"/>
      <c r="AV91" s="345"/>
      <c r="AW91" s="345"/>
      <c r="AX91" s="345"/>
      <c r="AY91" s="345"/>
      <c r="AZ91" s="345"/>
      <c r="BA91" s="345"/>
      <c r="BB91" s="345"/>
      <c r="BC91" s="345"/>
      <c r="BD91" s="345"/>
      <c r="BE91" s="345"/>
      <c r="BF91" s="345"/>
      <c r="BG91" s="345"/>
      <c r="BH91" s="345"/>
      <c r="BI91" s="345"/>
      <c r="BJ91" s="345"/>
      <c r="BK91" s="345"/>
      <c r="BL91" s="345"/>
      <c r="BM91" s="345"/>
      <c r="BN91" s="345"/>
      <c r="BO91" s="345"/>
      <c r="BP91" s="345"/>
      <c r="BQ91" s="345"/>
      <c r="BR91" s="345"/>
      <c r="BS91" s="345"/>
      <c r="BT91" s="345"/>
      <c r="BU91" s="345"/>
      <c r="BV91" s="345"/>
      <c r="BW91" s="345"/>
      <c r="BX91" s="345"/>
      <c r="BY91" s="345"/>
      <c r="BZ91" s="345"/>
      <c r="CA91" s="345"/>
      <c r="CB91" s="345"/>
      <c r="CC91" s="345"/>
      <c r="CD91" s="345"/>
      <c r="CE91" s="345"/>
      <c r="CF91" s="345"/>
      <c r="CG91" s="345"/>
      <c r="CH91" s="345"/>
      <c r="CI91" s="345"/>
      <c r="CJ91" s="345"/>
      <c r="CK91" s="345"/>
      <c r="CL91" s="345"/>
      <c r="CM91" s="345"/>
      <c r="CN91" s="345"/>
      <c r="CO91" s="345"/>
      <c r="CP91" s="345"/>
      <c r="CQ91" s="345"/>
      <c r="CR91" s="345"/>
      <c r="CS91" s="345"/>
      <c r="CT91" s="345"/>
      <c r="CU91" s="345"/>
      <c r="CV91" s="345"/>
      <c r="CW91" s="345"/>
      <c r="CX91" s="345"/>
      <c r="CY91" s="345"/>
      <c r="CZ91" s="345"/>
      <c r="DA91" s="345"/>
      <c r="DB91" s="345"/>
      <c r="DC91" s="345"/>
      <c r="DD91" s="345"/>
      <c r="DE91" s="345"/>
      <c r="DF91" s="345"/>
      <c r="DG91" s="345"/>
      <c r="DH91" s="345"/>
      <c r="DI91" s="345"/>
      <c r="DJ91" s="345"/>
      <c r="DK91" s="345"/>
      <c r="DL91" s="345"/>
      <c r="DM91" s="345"/>
      <c r="DN91" s="345"/>
      <c r="DO91" s="345"/>
      <c r="DP91" s="345"/>
      <c r="DQ91" s="345"/>
      <c r="DR91" s="345"/>
      <c r="DS91" s="345"/>
      <c r="DT91" s="345"/>
      <c r="DU91" s="345"/>
      <c r="DV91" s="345"/>
      <c r="DW91" s="345"/>
      <c r="DX91" s="345"/>
      <c r="DY91" s="345"/>
      <c r="DZ91" s="345"/>
      <c r="EA91" s="345"/>
      <c r="EB91" s="345"/>
      <c r="EC91" s="345"/>
      <c r="ED91" s="345"/>
      <c r="EE91" s="345"/>
      <c r="EF91" s="345"/>
      <c r="EG91" s="345"/>
      <c r="EH91" s="345"/>
      <c r="EI91" s="345"/>
      <c r="EJ91" s="345"/>
      <c r="EK91" s="345"/>
      <c r="EL91" s="345"/>
      <c r="EM91" s="345"/>
      <c r="EN91" s="345"/>
      <c r="EO91" s="345"/>
      <c r="EP91" s="345"/>
      <c r="EQ91" s="345"/>
      <c r="ER91" s="345"/>
      <c r="ES91" s="345"/>
      <c r="ET91" s="345"/>
      <c r="EU91" s="345"/>
      <c r="EV91" s="345"/>
      <c r="EW91" s="345"/>
      <c r="EX91" s="345"/>
      <c r="EY91" s="345"/>
      <c r="EZ91" s="345"/>
      <c r="FA91" s="345"/>
      <c r="FB91" s="345"/>
      <c r="FC91" s="345"/>
    </row>
    <row r="92" spans="1:159" ht="78.599999999999994" customHeight="1">
      <c r="A92" s="374" t="s">
        <v>565</v>
      </c>
      <c r="B92" s="46">
        <v>88</v>
      </c>
      <c r="C92" s="107" t="s">
        <v>566</v>
      </c>
      <c r="D92" s="107" t="s">
        <v>567</v>
      </c>
      <c r="E92" s="360">
        <v>45505</v>
      </c>
      <c r="F92" s="360">
        <v>45717</v>
      </c>
      <c r="G92" s="256">
        <f>F92-E92</f>
        <v>212</v>
      </c>
      <c r="H92" s="247" t="s">
        <v>193</v>
      </c>
      <c r="I92" s="247"/>
      <c r="J92" s="248" t="s">
        <v>69</v>
      </c>
      <c r="K92" s="248" t="e">
        <f>VLOOKUP(C92,#REF!,3,0)</f>
        <v>#REF!</v>
      </c>
      <c r="L92" s="401">
        <v>45505</v>
      </c>
      <c r="M92" s="46" t="s">
        <v>71</v>
      </c>
      <c r="N92" s="46"/>
      <c r="O92" s="254" t="s">
        <v>286</v>
      </c>
      <c r="P92" s="248" t="s">
        <v>286</v>
      </c>
      <c r="Q92" s="248" t="s">
        <v>74</v>
      </c>
      <c r="R92" s="248" t="s">
        <v>75</v>
      </c>
      <c r="S92" s="248" t="s">
        <v>76</v>
      </c>
      <c r="T92" s="46" t="s">
        <v>77</v>
      </c>
      <c r="U92" s="46" t="s">
        <v>150</v>
      </c>
      <c r="V92" s="248" t="s">
        <v>79</v>
      </c>
      <c r="W92" s="46">
        <v>3</v>
      </c>
      <c r="X92" s="46">
        <v>5</v>
      </c>
      <c r="Y92" s="46">
        <v>5</v>
      </c>
      <c r="Z92" s="46">
        <v>5</v>
      </c>
      <c r="AA92" s="46">
        <v>0</v>
      </c>
      <c r="AB92" s="46">
        <v>3</v>
      </c>
      <c r="AC92" s="46">
        <v>5</v>
      </c>
      <c r="AD92" s="248">
        <f t="shared" si="7"/>
        <v>390</v>
      </c>
      <c r="AE92" s="46"/>
      <c r="AF92" s="46"/>
      <c r="AG92" s="46"/>
      <c r="AH92" s="46"/>
      <c r="AI92" s="46"/>
      <c r="AJ92" s="46"/>
      <c r="AK92" s="46"/>
      <c r="AL92" s="46">
        <f t="shared" si="8"/>
        <v>0</v>
      </c>
      <c r="AM92" s="46"/>
      <c r="AN92" s="44" t="s">
        <v>568</v>
      </c>
      <c r="AO92" s="44"/>
      <c r="AP92" s="261"/>
      <c r="AQ92" s="261"/>
      <c r="AR92" s="261" t="s">
        <v>569</v>
      </c>
      <c r="AS92" s="254" t="s">
        <v>82</v>
      </c>
    </row>
    <row r="93" spans="1:159">
      <c r="C93" s="376"/>
      <c r="D93" s="376"/>
      <c r="E93" s="376"/>
      <c r="F93" s="376"/>
      <c r="G93" s="377"/>
      <c r="H93" s="378"/>
      <c r="I93" s="250"/>
      <c r="J93" s="255"/>
      <c r="K93" s="255"/>
      <c r="L93" s="255"/>
      <c r="M93" s="46"/>
      <c r="N93" s="255"/>
      <c r="O93" s="255"/>
      <c r="P93" s="255"/>
      <c r="Q93" s="255"/>
      <c r="R93" s="46"/>
      <c r="S93" s="260"/>
      <c r="T93" s="255"/>
      <c r="U93" s="255"/>
      <c r="V93" s="260"/>
      <c r="W93" s="255"/>
      <c r="X93" s="255"/>
      <c r="Y93" s="255"/>
      <c r="Z93" s="255"/>
      <c r="AA93" s="255"/>
      <c r="AB93" s="255"/>
      <c r="AC93" s="255"/>
      <c r="AD93" s="255"/>
      <c r="AE93" s="46"/>
      <c r="AF93" s="46"/>
      <c r="AG93" s="46"/>
      <c r="AH93" s="46"/>
      <c r="AI93" s="46"/>
      <c r="AJ93" s="46"/>
      <c r="AK93" s="46"/>
      <c r="AL93" s="46"/>
      <c r="AM93" s="46"/>
      <c r="AN93" s="381"/>
      <c r="AO93" s="383"/>
      <c r="AP93" s="255"/>
      <c r="AQ93" s="255"/>
      <c r="AR93" s="255"/>
      <c r="AS93" s="290"/>
    </row>
    <row r="99" spans="10:11">
      <c r="J99" s="66" t="s">
        <v>571</v>
      </c>
      <c r="K99" s="66">
        <f>41-4</f>
        <v>37</v>
      </c>
    </row>
    <row r="100" spans="10:11">
      <c r="J100" s="66" t="s">
        <v>572</v>
      </c>
      <c r="K100" s="66">
        <v>5</v>
      </c>
    </row>
  </sheetData>
  <autoFilter ref="A4:FC92" xr:uid="{EEF1E12B-4BB2-427E-8B8E-2868DA064E0B}"/>
  <dataConsolidate/>
  <pageMargins left="0.70866141732283472" right="0.70866141732283472" top="0.74803149606299213" bottom="0.74803149606299213" header="0.31496062992125984" footer="0.31496062992125984"/>
  <pageSetup scale="14" orientation="portrait"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DE3F5-863E-4368-A81F-0C9B5202F9D6}">
  <dimension ref="A1:N10"/>
  <sheetViews>
    <sheetView topLeftCell="A2" workbookViewId="0">
      <selection activeCell="I8" sqref="I8"/>
    </sheetView>
  </sheetViews>
  <sheetFormatPr baseColWidth="10" defaultColWidth="11.44140625" defaultRowHeight="14.4"/>
  <cols>
    <col min="3" max="3" width="14.5546875" bestFit="1" customWidth="1"/>
    <col min="4" max="4" width="13.44140625" customWidth="1"/>
    <col min="5" max="5" width="11.5546875" customWidth="1"/>
    <col min="6" max="6" width="14.5546875" customWidth="1"/>
    <col min="14" max="14" width="30.44140625" customWidth="1"/>
  </cols>
  <sheetData>
    <row r="1" spans="1:14" ht="28.8">
      <c r="A1" t="s">
        <v>1634</v>
      </c>
      <c r="B1" s="24" t="s">
        <v>1384</v>
      </c>
      <c r="C1" s="24" t="s">
        <v>34</v>
      </c>
      <c r="D1" s="24" t="s">
        <v>1635</v>
      </c>
      <c r="E1" s="24" t="s">
        <v>1636</v>
      </c>
      <c r="F1" s="24" t="s">
        <v>45</v>
      </c>
      <c r="G1" s="24"/>
      <c r="H1" s="24"/>
      <c r="I1" s="24"/>
      <c r="J1" s="24"/>
      <c r="K1" s="24"/>
    </row>
    <row r="2" spans="1:14" ht="57.6">
      <c r="B2" s="15" t="s">
        <v>69</v>
      </c>
      <c r="C2" s="15" t="s">
        <v>1418</v>
      </c>
      <c r="D2" s="15" t="s">
        <v>116</v>
      </c>
      <c r="E2" s="23" t="s">
        <v>76</v>
      </c>
      <c r="F2" s="23" t="s">
        <v>1637</v>
      </c>
      <c r="G2" s="26"/>
      <c r="N2" s="22" t="s">
        <v>1638</v>
      </c>
    </row>
    <row r="3" spans="1:14" ht="45.6">
      <c r="B3" s="15" t="s">
        <v>114</v>
      </c>
      <c r="C3" s="15" t="s">
        <v>1393</v>
      </c>
      <c r="D3" t="s">
        <v>1639</v>
      </c>
      <c r="E3" s="23" t="s">
        <v>1640</v>
      </c>
      <c r="F3" s="23" t="s">
        <v>1641</v>
      </c>
    </row>
    <row r="4" spans="1:14" ht="57">
      <c r="B4" s="15" t="s">
        <v>194</v>
      </c>
      <c r="C4" s="15" t="s">
        <v>1415</v>
      </c>
      <c r="D4" t="s">
        <v>1642</v>
      </c>
      <c r="E4" s="23" t="s">
        <v>107</v>
      </c>
      <c r="F4" t="s">
        <v>1643</v>
      </c>
    </row>
    <row r="5" spans="1:14" ht="34.200000000000003">
      <c r="D5" s="15" t="s">
        <v>195</v>
      </c>
      <c r="E5" s="25" t="s">
        <v>121</v>
      </c>
      <c r="F5" s="25" t="s">
        <v>1644</v>
      </c>
    </row>
    <row r="6" spans="1:14" ht="68.400000000000006">
      <c r="D6" s="15" t="s">
        <v>441</v>
      </c>
      <c r="E6" s="25" t="s">
        <v>85</v>
      </c>
      <c r="F6" s="25" t="s">
        <v>1645</v>
      </c>
    </row>
    <row r="7" spans="1:14">
      <c r="D7" t="s">
        <v>263</v>
      </c>
      <c r="E7" s="25" t="s">
        <v>1646</v>
      </c>
      <c r="F7" s="25"/>
    </row>
    <row r="8" spans="1:14" ht="22.8">
      <c r="D8" s="15" t="s">
        <v>1647</v>
      </c>
      <c r="E8" s="25" t="s">
        <v>213</v>
      </c>
      <c r="F8" s="25"/>
    </row>
    <row r="9" spans="1:14">
      <c r="D9" s="15"/>
    </row>
    <row r="10" spans="1:14">
      <c r="D10" s="15"/>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24617-7315-45BD-93BD-6BFA501431C9}">
  <dimension ref="A3:A7"/>
  <sheetViews>
    <sheetView workbookViewId="0"/>
  </sheetViews>
  <sheetFormatPr baseColWidth="10" defaultColWidth="8.5546875" defaultRowHeight="14.4"/>
  <cols>
    <col min="1" max="1" width="12.44140625" bestFit="1" customWidth="1"/>
    <col min="2" max="2" width="26.44140625" bestFit="1" customWidth="1"/>
  </cols>
  <sheetData>
    <row r="3" spans="1:1">
      <c r="A3" s="369" t="s">
        <v>1381</v>
      </c>
    </row>
    <row r="4" spans="1:1">
      <c r="A4" s="370" t="s">
        <v>1296</v>
      </c>
    </row>
    <row r="5" spans="1:1">
      <c r="A5" s="370" t="s">
        <v>1255</v>
      </c>
    </row>
    <row r="6" spans="1:1">
      <c r="A6" s="370" t="s">
        <v>1284</v>
      </c>
    </row>
    <row r="7" spans="1:1">
      <c r="A7" s="370" t="s">
        <v>1376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9DD08-63A7-4ABB-9A6F-8C0D71826E30}">
  <dimension ref="A1:C19"/>
  <sheetViews>
    <sheetView topLeftCell="A4" workbookViewId="0">
      <selection activeCell="C24" sqref="C24"/>
    </sheetView>
  </sheetViews>
  <sheetFormatPr baseColWidth="10" defaultColWidth="8.5546875" defaultRowHeight="14.4"/>
  <cols>
    <col min="1" max="1" width="42.44140625" bestFit="1" customWidth="1"/>
    <col min="2" max="2" width="54.44140625" bestFit="1" customWidth="1"/>
    <col min="3" max="3" width="76.5546875" customWidth="1"/>
  </cols>
  <sheetData>
    <row r="1" spans="1:3" ht="26.4" thickBot="1">
      <c r="A1" s="474" t="s">
        <v>1648</v>
      </c>
      <c r="C1" s="510" t="s">
        <v>1649</v>
      </c>
    </row>
    <row r="2" spans="1:3">
      <c r="A2" t="s">
        <v>1650</v>
      </c>
      <c r="B2" t="s">
        <v>1651</v>
      </c>
    </row>
    <row r="3" spans="1:3">
      <c r="A3" t="s">
        <v>1652</v>
      </c>
      <c r="B3" t="s">
        <v>1653</v>
      </c>
    </row>
    <row r="4" spans="1:3">
      <c r="A4" t="s">
        <v>1654</v>
      </c>
      <c r="B4" t="s">
        <v>1655</v>
      </c>
    </row>
    <row r="5" spans="1:3">
      <c r="A5" t="s">
        <v>1656</v>
      </c>
      <c r="B5" t="s">
        <v>1651</v>
      </c>
    </row>
    <row r="6" spans="1:3">
      <c r="A6" t="s">
        <v>1657</v>
      </c>
      <c r="B6" t="s">
        <v>1658</v>
      </c>
    </row>
    <row r="7" spans="1:3">
      <c r="A7" t="s">
        <v>1659</v>
      </c>
      <c r="B7" t="s">
        <v>1660</v>
      </c>
    </row>
    <row r="8" spans="1:3" s="138" customFormat="1" ht="43.2">
      <c r="A8" s="138" t="s">
        <v>1661</v>
      </c>
      <c r="B8" s="511" t="s">
        <v>1662</v>
      </c>
      <c r="C8" s="141" t="s">
        <v>1663</v>
      </c>
    </row>
    <row r="9" spans="1:3">
      <c r="A9" t="s">
        <v>1664</v>
      </c>
      <c r="B9" t="s">
        <v>1653</v>
      </c>
    </row>
    <row r="10" spans="1:3">
      <c r="A10" t="s">
        <v>1665</v>
      </c>
      <c r="B10" t="s">
        <v>1651</v>
      </c>
    </row>
    <row r="11" spans="1:3">
      <c r="A11" t="s">
        <v>1666</v>
      </c>
      <c r="B11" t="s">
        <v>1653</v>
      </c>
    </row>
    <row r="12" spans="1:3">
      <c r="A12" t="s">
        <v>1667</v>
      </c>
      <c r="B12" t="s">
        <v>1668</v>
      </c>
    </row>
    <row r="13" spans="1:3">
      <c r="A13" t="s">
        <v>1669</v>
      </c>
      <c r="B13" t="s">
        <v>1651</v>
      </c>
    </row>
    <row r="14" spans="1:3">
      <c r="A14" t="s">
        <v>1670</v>
      </c>
      <c r="B14" t="s">
        <v>1651</v>
      </c>
    </row>
    <row r="15" spans="1:3">
      <c r="A15" t="s">
        <v>1671</v>
      </c>
      <c r="B15" t="s">
        <v>1651</v>
      </c>
    </row>
    <row r="16" spans="1:3">
      <c r="A16" t="s">
        <v>1672</v>
      </c>
      <c r="B16" t="s">
        <v>1651</v>
      </c>
    </row>
    <row r="17" spans="1:3">
      <c r="A17" t="s">
        <v>1673</v>
      </c>
      <c r="B17" t="s">
        <v>1653</v>
      </c>
    </row>
    <row r="18" spans="1:3">
      <c r="A18" t="s">
        <v>1674</v>
      </c>
      <c r="B18" t="s">
        <v>1675</v>
      </c>
    </row>
    <row r="19" spans="1:3">
      <c r="A19" t="s">
        <v>1676</v>
      </c>
      <c r="B19" s="482" t="s">
        <v>1677</v>
      </c>
      <c r="C19" t="s">
        <v>1678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B79DD-CF53-4628-AD85-C0C02B4BF86A}">
  <dimension ref="A1:C14"/>
  <sheetViews>
    <sheetView workbookViewId="0">
      <selection activeCell="C7" sqref="C7"/>
    </sheetView>
  </sheetViews>
  <sheetFormatPr baseColWidth="10" defaultColWidth="8.5546875" defaultRowHeight="14.4"/>
  <cols>
    <col min="1" max="1" width="49" bestFit="1" customWidth="1"/>
    <col min="2" max="2" width="44.5546875" customWidth="1"/>
    <col min="3" max="3" width="51.5546875" customWidth="1"/>
  </cols>
  <sheetData>
    <row r="1" spans="1:3" ht="26.4" thickBot="1">
      <c r="A1" s="475" t="s">
        <v>1679</v>
      </c>
    </row>
    <row r="2" spans="1:3" ht="15" thickBot="1">
      <c r="A2" s="481" t="s">
        <v>1680</v>
      </c>
      <c r="B2" t="s">
        <v>1681</v>
      </c>
      <c r="C2" s="510" t="s">
        <v>1649</v>
      </c>
    </row>
    <row r="3" spans="1:3">
      <c r="A3" t="s">
        <v>1682</v>
      </c>
      <c r="B3" t="s">
        <v>1651</v>
      </c>
    </row>
    <row r="4" spans="1:3" ht="57.6">
      <c r="A4" t="s">
        <v>1683</v>
      </c>
      <c r="B4" s="482" t="s">
        <v>1684</v>
      </c>
      <c r="C4" s="440" t="s">
        <v>1685</v>
      </c>
    </row>
    <row r="5" spans="1:3">
      <c r="A5" t="s">
        <v>1686</v>
      </c>
      <c r="B5" t="s">
        <v>1687</v>
      </c>
    </row>
    <row r="6" spans="1:3">
      <c r="A6" t="s">
        <v>1688</v>
      </c>
      <c r="B6" t="s">
        <v>1689</v>
      </c>
    </row>
    <row r="7" spans="1:3">
      <c r="A7" t="s">
        <v>1690</v>
      </c>
      <c r="B7" t="s">
        <v>1691</v>
      </c>
    </row>
    <row r="8" spans="1:3">
      <c r="A8" t="s">
        <v>1692</v>
      </c>
      <c r="B8" t="s">
        <v>1651</v>
      </c>
    </row>
    <row r="9" spans="1:3">
      <c r="A9" t="s">
        <v>1693</v>
      </c>
      <c r="B9" t="s">
        <v>1694</v>
      </c>
    </row>
    <row r="10" spans="1:3">
      <c r="A10" t="s">
        <v>1695</v>
      </c>
      <c r="B10" s="482" t="s">
        <v>1696</v>
      </c>
      <c r="C10" t="s">
        <v>1697</v>
      </c>
    </row>
    <row r="11" spans="1:3">
      <c r="A11" t="s">
        <v>1698</v>
      </c>
      <c r="B11" s="482" t="s">
        <v>1699</v>
      </c>
      <c r="C11" t="s">
        <v>1700</v>
      </c>
    </row>
    <row r="12" spans="1:3">
      <c r="A12" t="s">
        <v>1701</v>
      </c>
      <c r="B12" t="s">
        <v>1702</v>
      </c>
    </row>
    <row r="13" spans="1:3">
      <c r="A13" t="s">
        <v>1703</v>
      </c>
      <c r="B13" t="s">
        <v>1704</v>
      </c>
    </row>
    <row r="14" spans="1:3" s="138" customFormat="1" ht="100.8">
      <c r="A14" s="138" t="s">
        <v>1705</v>
      </c>
      <c r="B14" s="511" t="s">
        <v>1706</v>
      </c>
      <c r="C14" s="141" t="s">
        <v>1707</v>
      </c>
    </row>
  </sheetData>
  <hyperlinks>
    <hyperlink ref="A2" r:id="rId1" xr:uid="{E86CC02F-2CF8-43C5-AF46-A54FCD29FE91}"/>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6565A-3F68-4A16-B906-5D3D3C799EEC}">
  <sheetPr filterMode="1"/>
  <dimension ref="B1:O223"/>
  <sheetViews>
    <sheetView workbookViewId="0"/>
  </sheetViews>
  <sheetFormatPr baseColWidth="10" defaultColWidth="11.5546875" defaultRowHeight="14.4"/>
  <cols>
    <col min="3" max="3" width="30" bestFit="1" customWidth="1"/>
    <col min="4" max="4" width="30" style="434" customWidth="1"/>
    <col min="5" max="6" width="35" style="434" customWidth="1"/>
    <col min="7" max="7" width="11.5546875" bestFit="1" customWidth="1"/>
    <col min="8" max="8" width="28.44140625" bestFit="1" customWidth="1"/>
    <col min="9" max="13" width="11.5546875" bestFit="1" customWidth="1"/>
    <col min="14" max="14" width="15.5546875" bestFit="1" customWidth="1"/>
  </cols>
  <sheetData>
    <row r="1" spans="2:15">
      <c r="C1" s="221" t="s">
        <v>1708</v>
      </c>
      <c r="D1" s="514"/>
    </row>
    <row r="2" spans="2:15">
      <c r="C2" s="515" t="s">
        <v>1709</v>
      </c>
      <c r="D2" s="516"/>
    </row>
    <row r="3" spans="2:15">
      <c r="B3" s="517" t="s">
        <v>1710</v>
      </c>
      <c r="C3" s="518" t="s">
        <v>1711</v>
      </c>
      <c r="D3" s="519" t="s">
        <v>1712</v>
      </c>
      <c r="E3" s="519" t="s">
        <v>1713</v>
      </c>
      <c r="F3" s="519" t="s">
        <v>1714</v>
      </c>
      <c r="G3" s="518" t="s">
        <v>1715</v>
      </c>
      <c r="H3" s="518" t="s">
        <v>1716</v>
      </c>
      <c r="I3" s="518" t="s">
        <v>1717</v>
      </c>
      <c r="J3" s="518" t="s">
        <v>1718</v>
      </c>
      <c r="K3" s="518" t="s">
        <v>1719</v>
      </c>
      <c r="L3" s="518" t="s">
        <v>1720</v>
      </c>
      <c r="M3" s="518" t="s">
        <v>1721</v>
      </c>
      <c r="N3" s="518" t="s">
        <v>1722</v>
      </c>
      <c r="O3" s="518" t="s">
        <v>1255</v>
      </c>
    </row>
    <row r="4" spans="2:15" hidden="1">
      <c r="B4" s="520" t="s">
        <v>1723</v>
      </c>
      <c r="C4" s="521" t="s">
        <v>1724</v>
      </c>
      <c r="D4" s="521"/>
      <c r="E4" s="522"/>
      <c r="F4" s="522"/>
      <c r="G4" s="521" t="s">
        <v>1725</v>
      </c>
      <c r="H4" s="521" t="s">
        <v>1726</v>
      </c>
      <c r="I4" s="523" t="b">
        <v>1</v>
      </c>
      <c r="J4" s="521" t="s">
        <v>85</v>
      </c>
      <c r="K4" s="523"/>
      <c r="L4" s="523"/>
      <c r="M4" s="523"/>
      <c r="N4" s="524">
        <v>45062.4921875</v>
      </c>
      <c r="O4" s="523" t="b">
        <v>0</v>
      </c>
    </row>
    <row r="5" spans="2:15">
      <c r="B5" s="525" t="s">
        <v>1727</v>
      </c>
      <c r="C5" s="526" t="s">
        <v>1728</v>
      </c>
      <c r="D5" s="527" t="s">
        <v>1729</v>
      </c>
      <c r="E5" s="527" t="s">
        <v>1730</v>
      </c>
      <c r="F5" s="527" t="s">
        <v>1731</v>
      </c>
      <c r="G5" s="526" t="s">
        <v>1725</v>
      </c>
      <c r="H5" s="526" t="s">
        <v>213</v>
      </c>
      <c r="I5" s="528" t="b">
        <v>1</v>
      </c>
      <c r="J5" s="526" t="s">
        <v>1732</v>
      </c>
      <c r="K5" s="528" t="b">
        <v>1</v>
      </c>
      <c r="L5" s="528"/>
      <c r="M5" s="528"/>
      <c r="N5" s="529">
        <v>45377.819293981483</v>
      </c>
      <c r="O5" s="528"/>
    </row>
    <row r="6" spans="2:15" hidden="1">
      <c r="B6" s="520" t="s">
        <v>1733</v>
      </c>
      <c r="C6" s="521" t="s">
        <v>1734</v>
      </c>
      <c r="D6" s="521"/>
      <c r="E6" s="522"/>
      <c r="F6" s="522"/>
      <c r="G6" s="521" t="s">
        <v>1725</v>
      </c>
      <c r="H6" s="521" t="s">
        <v>1735</v>
      </c>
      <c r="I6" s="523" t="b">
        <v>1</v>
      </c>
      <c r="J6" s="521" t="s">
        <v>1736</v>
      </c>
      <c r="K6" s="523" t="b">
        <v>1</v>
      </c>
      <c r="L6" s="523"/>
      <c r="M6" s="523"/>
      <c r="N6" s="524">
        <v>45377.812511574077</v>
      </c>
      <c r="O6" s="523" t="b">
        <v>0</v>
      </c>
    </row>
    <row r="7" spans="2:15" hidden="1">
      <c r="B7" s="525" t="s">
        <v>1737</v>
      </c>
      <c r="C7" s="526" t="s">
        <v>1738</v>
      </c>
      <c r="D7" s="526"/>
      <c r="E7" s="527"/>
      <c r="F7" s="527"/>
      <c r="G7" s="526" t="s">
        <v>1725</v>
      </c>
      <c r="H7" s="526" t="s">
        <v>1739</v>
      </c>
      <c r="I7" s="528" t="b">
        <v>1</v>
      </c>
      <c r="J7" s="526" t="s">
        <v>85</v>
      </c>
      <c r="K7" s="528" t="b">
        <v>1</v>
      </c>
      <c r="L7" s="528"/>
      <c r="M7" s="528"/>
      <c r="N7" s="529">
        <v>45377.812557870369</v>
      </c>
      <c r="O7" s="528"/>
    </row>
    <row r="8" spans="2:15" hidden="1">
      <c r="B8" s="520" t="s">
        <v>1740</v>
      </c>
      <c r="C8" s="521" t="s">
        <v>1741</v>
      </c>
      <c r="D8" s="521"/>
      <c r="E8" s="522"/>
      <c r="F8" s="522"/>
      <c r="G8" s="521" t="s">
        <v>1742</v>
      </c>
      <c r="H8" s="521" t="s">
        <v>87</v>
      </c>
      <c r="I8" s="523" t="b">
        <v>0</v>
      </c>
      <c r="J8" s="521" t="s">
        <v>85</v>
      </c>
      <c r="K8" s="523" t="b">
        <v>0</v>
      </c>
      <c r="L8" s="523" t="b">
        <v>0</v>
      </c>
      <c r="M8" s="523" t="b">
        <v>1</v>
      </c>
      <c r="N8" s="524">
        <v>45377.800868055558</v>
      </c>
      <c r="O8" s="523" t="b">
        <v>0</v>
      </c>
    </row>
    <row r="9" spans="2:15" hidden="1">
      <c r="B9" s="525" t="s">
        <v>1723</v>
      </c>
      <c r="C9" s="526" t="s">
        <v>1743</v>
      </c>
      <c r="D9" s="526"/>
      <c r="E9" s="527"/>
      <c r="F9" s="527"/>
      <c r="G9" s="526" t="s">
        <v>1725</v>
      </c>
      <c r="H9" s="526" t="s">
        <v>1744</v>
      </c>
      <c r="I9" s="528" t="b">
        <v>1</v>
      </c>
      <c r="J9" s="526" t="s">
        <v>85</v>
      </c>
      <c r="K9" s="528" t="b">
        <v>1</v>
      </c>
      <c r="L9" s="528"/>
      <c r="M9" s="528"/>
      <c r="N9" s="529">
        <v>45377.812800925924</v>
      </c>
      <c r="O9" s="528" t="b">
        <v>0</v>
      </c>
    </row>
    <row r="10" spans="2:15" hidden="1">
      <c r="B10" s="520" t="s">
        <v>1745</v>
      </c>
      <c r="C10" s="521" t="s">
        <v>1746</v>
      </c>
      <c r="D10" s="521"/>
      <c r="E10" s="522"/>
      <c r="F10" s="522"/>
      <c r="G10" s="521" t="s">
        <v>1725</v>
      </c>
      <c r="H10" s="521" t="s">
        <v>1747</v>
      </c>
      <c r="I10" s="523" t="b">
        <v>1</v>
      </c>
      <c r="J10" s="521" t="s">
        <v>1736</v>
      </c>
      <c r="K10" s="523"/>
      <c r="L10" s="523"/>
      <c r="M10" s="523"/>
      <c r="N10" s="524">
        <v>45483.538738425923</v>
      </c>
      <c r="O10" s="523" t="b">
        <v>0</v>
      </c>
    </row>
    <row r="11" spans="2:15" hidden="1">
      <c r="B11" s="525" t="s">
        <v>1748</v>
      </c>
      <c r="C11" s="526" t="s">
        <v>1749</v>
      </c>
      <c r="D11" s="526"/>
      <c r="E11" s="527"/>
      <c r="F11" s="527"/>
      <c r="G11" s="526" t="s">
        <v>1725</v>
      </c>
      <c r="H11" s="526" t="s">
        <v>1750</v>
      </c>
      <c r="I11" s="528" t="b">
        <v>1</v>
      </c>
      <c r="J11" s="526" t="s">
        <v>1736</v>
      </c>
      <c r="K11" s="528" t="b">
        <v>1</v>
      </c>
      <c r="L11" s="528"/>
      <c r="M11" s="528"/>
      <c r="N11" s="529">
        <v>45377.812847222223</v>
      </c>
      <c r="O11" s="528"/>
    </row>
    <row r="12" spans="2:15">
      <c r="B12" s="520" t="s">
        <v>1751</v>
      </c>
      <c r="C12" s="530" t="s">
        <v>1752</v>
      </c>
      <c r="D12" s="531"/>
      <c r="E12" s="522" t="s">
        <v>1730</v>
      </c>
      <c r="F12" s="522" t="s">
        <v>1731</v>
      </c>
      <c r="G12" s="521" t="s">
        <v>1725</v>
      </c>
      <c r="H12" s="521" t="s">
        <v>213</v>
      </c>
      <c r="I12" s="523" t="b">
        <v>1</v>
      </c>
      <c r="J12" s="521" t="s">
        <v>1732</v>
      </c>
      <c r="K12" s="523" t="b">
        <v>1</v>
      </c>
      <c r="L12" s="523"/>
      <c r="M12" s="523"/>
      <c r="N12" s="524">
        <v>45377.824421296296</v>
      </c>
      <c r="O12" s="523"/>
    </row>
    <row r="13" spans="2:15" hidden="1">
      <c r="B13" s="525" t="s">
        <v>1737</v>
      </c>
      <c r="C13" s="526" t="s">
        <v>94</v>
      </c>
      <c r="D13" s="526"/>
      <c r="E13" s="527"/>
      <c r="F13" s="527"/>
      <c r="G13" s="526" t="s">
        <v>1725</v>
      </c>
      <c r="H13" s="526" t="s">
        <v>1362</v>
      </c>
      <c r="I13" s="528" t="b">
        <v>1</v>
      </c>
      <c r="J13" s="526" t="s">
        <v>85</v>
      </c>
      <c r="K13" s="528" t="b">
        <v>1</v>
      </c>
      <c r="L13" s="528" t="b">
        <v>1</v>
      </c>
      <c r="M13" s="528" t="b">
        <v>0</v>
      </c>
      <c r="N13" s="529">
        <v>45377.812939814816</v>
      </c>
      <c r="O13" s="528"/>
    </row>
    <row r="14" spans="2:15" hidden="1">
      <c r="B14" s="520" t="s">
        <v>1733</v>
      </c>
      <c r="C14" s="521" t="s">
        <v>1753</v>
      </c>
      <c r="D14" s="521"/>
      <c r="E14" s="522"/>
      <c r="F14" s="522"/>
      <c r="G14" s="521" t="s">
        <v>1725</v>
      </c>
      <c r="H14" s="521" t="s">
        <v>1754</v>
      </c>
      <c r="I14" s="523" t="b">
        <v>1</v>
      </c>
      <c r="J14" s="521" t="s">
        <v>1754</v>
      </c>
      <c r="K14" s="523" t="b">
        <v>1</v>
      </c>
      <c r="L14" s="523"/>
      <c r="M14" s="523"/>
      <c r="N14" s="524">
        <v>45377.812939814816</v>
      </c>
      <c r="O14" s="523"/>
    </row>
    <row r="15" spans="2:15">
      <c r="B15" s="525" t="s">
        <v>1737</v>
      </c>
      <c r="C15" s="526" t="s">
        <v>240</v>
      </c>
      <c r="D15" s="527" t="s">
        <v>1729</v>
      </c>
      <c r="E15" s="527" t="s">
        <v>1730</v>
      </c>
      <c r="F15" s="527" t="s">
        <v>117</v>
      </c>
      <c r="G15" s="526" t="s">
        <v>1725</v>
      </c>
      <c r="H15" s="526" t="s">
        <v>1755</v>
      </c>
      <c r="I15" s="528" t="b">
        <v>1</v>
      </c>
      <c r="J15" s="526" t="s">
        <v>1756</v>
      </c>
      <c r="K15" s="528" t="b">
        <v>1</v>
      </c>
      <c r="L15" s="528" t="b">
        <v>1</v>
      </c>
      <c r="M15" s="528" t="b">
        <v>0</v>
      </c>
      <c r="N15" s="529">
        <v>45377.818055555559</v>
      </c>
      <c r="O15" s="528"/>
    </row>
    <row r="16" spans="2:15" hidden="1">
      <c r="B16" s="520" t="s">
        <v>1737</v>
      </c>
      <c r="C16" s="521" t="s">
        <v>1757</v>
      </c>
      <c r="D16" s="521"/>
      <c r="E16" s="522"/>
      <c r="F16" s="522"/>
      <c r="G16" s="521" t="s">
        <v>1725</v>
      </c>
      <c r="H16" s="521" t="s">
        <v>1758</v>
      </c>
      <c r="I16" s="523" t="b">
        <v>1</v>
      </c>
      <c r="J16" s="521" t="s">
        <v>1736</v>
      </c>
      <c r="K16" s="523" t="b">
        <v>1</v>
      </c>
      <c r="L16" s="523"/>
      <c r="M16" s="523"/>
      <c r="N16" s="524">
        <v>45377.813113425924</v>
      </c>
      <c r="O16" s="523" t="b">
        <v>0</v>
      </c>
    </row>
    <row r="17" spans="2:15" hidden="1">
      <c r="B17" s="525" t="s">
        <v>1740</v>
      </c>
      <c r="C17" s="526" t="s">
        <v>1305</v>
      </c>
      <c r="D17" s="526"/>
      <c r="E17" s="527"/>
      <c r="F17" s="527"/>
      <c r="G17" s="526" t="s">
        <v>1742</v>
      </c>
      <c r="H17" s="526" t="s">
        <v>1739</v>
      </c>
      <c r="I17" s="528" t="b">
        <v>0</v>
      </c>
      <c r="J17" s="526" t="s">
        <v>85</v>
      </c>
      <c r="K17" s="528" t="b">
        <v>0</v>
      </c>
      <c r="L17" s="528" t="b">
        <v>0</v>
      </c>
      <c r="M17" s="528" t="b">
        <v>1</v>
      </c>
      <c r="N17" s="529">
        <v>45524.4372337963</v>
      </c>
      <c r="O17" s="528" t="b">
        <v>0</v>
      </c>
    </row>
    <row r="18" spans="2:15" hidden="1">
      <c r="B18" s="520" t="s">
        <v>1745</v>
      </c>
      <c r="C18" s="521" t="s">
        <v>1759</v>
      </c>
      <c r="D18" s="521"/>
      <c r="E18" s="522"/>
      <c r="F18" s="522"/>
      <c r="G18" s="521" t="s">
        <v>1725</v>
      </c>
      <c r="H18" s="521" t="s">
        <v>1760</v>
      </c>
      <c r="I18" s="523" t="b">
        <v>1</v>
      </c>
      <c r="J18" s="521" t="s">
        <v>1736</v>
      </c>
      <c r="K18" s="523" t="b">
        <v>1</v>
      </c>
      <c r="L18" s="523"/>
      <c r="M18" s="523"/>
      <c r="N18" s="524">
        <v>45483.53875</v>
      </c>
      <c r="O18" s="523" t="b">
        <v>0</v>
      </c>
    </row>
    <row r="19" spans="2:15" hidden="1">
      <c r="B19" s="525" t="s">
        <v>1727</v>
      </c>
      <c r="C19" s="526" t="s">
        <v>1761</v>
      </c>
      <c r="D19" s="526"/>
      <c r="E19" s="527"/>
      <c r="F19" s="527"/>
      <c r="G19" s="526" t="s">
        <v>1725</v>
      </c>
      <c r="H19" s="526" t="s">
        <v>1750</v>
      </c>
      <c r="I19" s="528" t="b">
        <v>1</v>
      </c>
      <c r="J19" s="526" t="s">
        <v>1736</v>
      </c>
      <c r="K19" s="528" t="b">
        <v>1</v>
      </c>
      <c r="L19" s="528"/>
      <c r="M19" s="528"/>
      <c r="N19" s="529">
        <v>45377.813576388886</v>
      </c>
      <c r="O19" s="528"/>
    </row>
    <row r="20" spans="2:15">
      <c r="B20" s="525" t="s">
        <v>1762</v>
      </c>
      <c r="C20" s="526" t="s">
        <v>1763</v>
      </c>
      <c r="D20" s="527"/>
      <c r="E20" s="527" t="s">
        <v>1730</v>
      </c>
      <c r="F20" s="527" t="s">
        <v>117</v>
      </c>
      <c r="G20" s="526" t="s">
        <v>1725</v>
      </c>
      <c r="H20" s="526" t="s">
        <v>1755</v>
      </c>
      <c r="I20" s="528" t="b">
        <v>1</v>
      </c>
      <c r="J20" s="526" t="s">
        <v>1756</v>
      </c>
      <c r="K20" s="528" t="b">
        <v>1</v>
      </c>
      <c r="L20" s="528"/>
      <c r="M20" s="528"/>
      <c r="N20" s="529">
        <v>45377.81826388889</v>
      </c>
      <c r="O20" s="528" t="b">
        <v>0</v>
      </c>
    </row>
    <row r="21" spans="2:15" hidden="1">
      <c r="B21" s="525" t="s">
        <v>1764</v>
      </c>
      <c r="C21" s="526" t="s">
        <v>1765</v>
      </c>
      <c r="D21" s="526"/>
      <c r="E21" s="527"/>
      <c r="F21" s="527"/>
      <c r="G21" s="526" t="s">
        <v>1725</v>
      </c>
      <c r="H21" s="526" t="s">
        <v>1744</v>
      </c>
      <c r="I21" s="528" t="b">
        <v>1</v>
      </c>
      <c r="J21" s="526" t="s">
        <v>85</v>
      </c>
      <c r="K21" s="528" t="b">
        <v>1</v>
      </c>
      <c r="L21" s="528"/>
      <c r="M21" s="528" t="b">
        <v>1</v>
      </c>
      <c r="N21" s="529">
        <v>45524.432071759256</v>
      </c>
      <c r="O21" s="528"/>
    </row>
    <row r="22" spans="2:15">
      <c r="B22" s="520" t="s">
        <v>1762</v>
      </c>
      <c r="C22" s="532" t="s">
        <v>1766</v>
      </c>
      <c r="D22" s="533"/>
      <c r="E22" s="522" t="s">
        <v>1730</v>
      </c>
      <c r="F22" s="522" t="s">
        <v>117</v>
      </c>
      <c r="G22" s="521" t="s">
        <v>1725</v>
      </c>
      <c r="H22" s="521" t="s">
        <v>1767</v>
      </c>
      <c r="I22" s="523" t="b">
        <v>1</v>
      </c>
      <c r="J22" s="521" t="s">
        <v>1756</v>
      </c>
      <c r="K22" s="523"/>
      <c r="L22" s="523"/>
      <c r="M22" s="523"/>
      <c r="N22" s="524">
        <v>45149.500937500001</v>
      </c>
      <c r="O22" s="523" t="b">
        <v>0</v>
      </c>
    </row>
    <row r="23" spans="2:15" hidden="1">
      <c r="B23" s="525" t="s">
        <v>1768</v>
      </c>
      <c r="C23" s="526" t="s">
        <v>1769</v>
      </c>
      <c r="D23" s="526"/>
      <c r="E23" s="527"/>
      <c r="F23" s="527"/>
      <c r="G23" s="526" t="s">
        <v>1725</v>
      </c>
      <c r="H23" s="526" t="s">
        <v>1739</v>
      </c>
      <c r="I23" s="528" t="b">
        <v>1</v>
      </c>
      <c r="J23" s="526" t="s">
        <v>85</v>
      </c>
      <c r="K23" s="528" t="b">
        <v>1</v>
      </c>
      <c r="L23" s="528"/>
      <c r="M23" s="528"/>
      <c r="N23" s="529">
        <v>45469.602800925924</v>
      </c>
      <c r="O23" s="528" t="b">
        <v>0</v>
      </c>
    </row>
    <row r="24" spans="2:15" hidden="1">
      <c r="B24" s="520" t="s">
        <v>1737</v>
      </c>
      <c r="C24" s="521" t="s">
        <v>1770</v>
      </c>
      <c r="D24" s="521"/>
      <c r="E24" s="522"/>
      <c r="F24" s="522"/>
      <c r="G24" s="521" t="s">
        <v>1725</v>
      </c>
      <c r="H24" s="521" t="s">
        <v>1771</v>
      </c>
      <c r="I24" s="523" t="b">
        <v>1</v>
      </c>
      <c r="J24" s="521" t="s">
        <v>1772</v>
      </c>
      <c r="K24" s="523" t="b">
        <v>1</v>
      </c>
      <c r="L24" s="523" t="b">
        <v>0</v>
      </c>
      <c r="M24" s="523" t="b">
        <v>1</v>
      </c>
      <c r="N24" s="524">
        <v>45377.814143518517</v>
      </c>
      <c r="O24" s="523"/>
    </row>
    <row r="25" spans="2:15" hidden="1">
      <c r="B25" s="525" t="s">
        <v>1740</v>
      </c>
      <c r="C25" s="526" t="s">
        <v>1133</v>
      </c>
      <c r="D25" s="526"/>
      <c r="E25" s="527"/>
      <c r="F25" s="527"/>
      <c r="G25" s="526" t="s">
        <v>1742</v>
      </c>
      <c r="H25" s="526" t="s">
        <v>1744</v>
      </c>
      <c r="I25" s="528" t="b">
        <v>0</v>
      </c>
      <c r="J25" s="526" t="s">
        <v>85</v>
      </c>
      <c r="K25" s="528" t="b">
        <v>0</v>
      </c>
      <c r="L25" s="528" t="b">
        <v>0</v>
      </c>
      <c r="M25" s="528" t="b">
        <v>1</v>
      </c>
      <c r="N25" s="529">
        <v>45524.434629629628</v>
      </c>
      <c r="O25" s="528" t="b">
        <v>0</v>
      </c>
    </row>
    <row r="26" spans="2:15" hidden="1">
      <c r="B26" s="520" t="s">
        <v>1727</v>
      </c>
      <c r="C26" s="521" t="s">
        <v>1773</v>
      </c>
      <c r="D26" s="521"/>
      <c r="E26" s="522"/>
      <c r="F26" s="522"/>
      <c r="G26" s="521" t="s">
        <v>1725</v>
      </c>
      <c r="H26" s="521" t="s">
        <v>1774</v>
      </c>
      <c r="I26" s="523" t="b">
        <v>1</v>
      </c>
      <c r="J26" s="521" t="s">
        <v>1774</v>
      </c>
      <c r="K26" s="523" t="b">
        <v>1</v>
      </c>
      <c r="L26" s="523"/>
      <c r="M26" s="523"/>
      <c r="N26" s="524">
        <v>45377.814282407409</v>
      </c>
      <c r="O26" s="523"/>
    </row>
    <row r="27" spans="2:15" hidden="1">
      <c r="B27" s="525" t="s">
        <v>1723</v>
      </c>
      <c r="C27" s="526" t="s">
        <v>1775</v>
      </c>
      <c r="D27" s="526"/>
      <c r="E27" s="527"/>
      <c r="F27" s="527"/>
      <c r="G27" s="526" t="s">
        <v>1725</v>
      </c>
      <c r="H27" s="526" t="s">
        <v>1776</v>
      </c>
      <c r="I27" s="528" t="b">
        <v>1</v>
      </c>
      <c r="J27" s="526" t="s">
        <v>85</v>
      </c>
      <c r="K27" s="528" t="b">
        <v>1</v>
      </c>
      <c r="L27" s="528"/>
      <c r="M27" s="528"/>
      <c r="N27" s="529">
        <v>45377.814282407409</v>
      </c>
      <c r="O27" s="528" t="b">
        <v>0</v>
      </c>
    </row>
    <row r="28" spans="2:15" hidden="1">
      <c r="B28" s="520" t="s">
        <v>1764</v>
      </c>
      <c r="C28" s="521" t="s">
        <v>120</v>
      </c>
      <c r="D28" s="521"/>
      <c r="E28" s="522"/>
      <c r="F28" s="522"/>
      <c r="G28" s="521" t="s">
        <v>1725</v>
      </c>
      <c r="H28" s="521" t="s">
        <v>1362</v>
      </c>
      <c r="I28" s="523" t="b">
        <v>1</v>
      </c>
      <c r="J28" s="521" t="s">
        <v>85</v>
      </c>
      <c r="K28" s="523" t="b">
        <v>1</v>
      </c>
      <c r="L28" s="523" t="b">
        <v>1</v>
      </c>
      <c r="M28" s="523"/>
      <c r="N28" s="524">
        <v>45377.814409722225</v>
      </c>
      <c r="O28" s="523"/>
    </row>
    <row r="29" spans="2:15">
      <c r="B29" s="525" t="s">
        <v>1748</v>
      </c>
      <c r="C29" s="526" t="s">
        <v>1777</v>
      </c>
      <c r="D29" s="527"/>
      <c r="E29" s="527" t="s">
        <v>1730</v>
      </c>
      <c r="F29" s="527" t="s">
        <v>1778</v>
      </c>
      <c r="G29" s="526" t="s">
        <v>1725</v>
      </c>
      <c r="H29" s="526" t="s">
        <v>1779</v>
      </c>
      <c r="I29" s="528" t="b">
        <v>1</v>
      </c>
      <c r="J29" s="526" t="s">
        <v>1756</v>
      </c>
      <c r="K29" s="528" t="b">
        <v>1</v>
      </c>
      <c r="L29" s="528"/>
      <c r="M29" s="528"/>
      <c r="N29" s="529">
        <v>45377.814780092594</v>
      </c>
      <c r="O29" s="528"/>
    </row>
    <row r="30" spans="2:15" hidden="1">
      <c r="B30" s="520" t="s">
        <v>1762</v>
      </c>
      <c r="C30" s="521" t="s">
        <v>1780</v>
      </c>
      <c r="D30" s="521"/>
      <c r="E30" s="522"/>
      <c r="F30" s="522"/>
      <c r="G30" s="521" t="s">
        <v>1725</v>
      </c>
      <c r="H30" s="521" t="s">
        <v>1781</v>
      </c>
      <c r="I30" s="523" t="b">
        <v>1</v>
      </c>
      <c r="J30" s="521" t="s">
        <v>85</v>
      </c>
      <c r="K30" s="523"/>
      <c r="L30" s="523"/>
      <c r="M30" s="523"/>
      <c r="N30" s="524">
        <v>45149.499942129631</v>
      </c>
      <c r="O30" s="523" t="b">
        <v>0</v>
      </c>
    </row>
    <row r="31" spans="2:15" hidden="1">
      <c r="B31" s="525" t="s">
        <v>1727</v>
      </c>
      <c r="C31" s="526" t="s">
        <v>1782</v>
      </c>
      <c r="D31" s="526"/>
      <c r="E31" s="527"/>
      <c r="F31" s="527"/>
      <c r="G31" s="526" t="s">
        <v>1725</v>
      </c>
      <c r="H31" s="526" t="s">
        <v>1783</v>
      </c>
      <c r="I31" s="528" t="b">
        <v>1</v>
      </c>
      <c r="J31" s="526" t="s">
        <v>1736</v>
      </c>
      <c r="K31" s="528" t="b">
        <v>1</v>
      </c>
      <c r="L31" s="528"/>
      <c r="M31" s="528"/>
      <c r="N31" s="529">
        <v>45377.81453703704</v>
      </c>
      <c r="O31" s="528"/>
    </row>
    <row r="32" spans="2:15" hidden="1">
      <c r="B32" s="520" t="s">
        <v>1762</v>
      </c>
      <c r="C32" s="521" t="s">
        <v>1784</v>
      </c>
      <c r="D32" s="521"/>
      <c r="E32" s="522"/>
      <c r="F32" s="522"/>
      <c r="G32" s="521" t="s">
        <v>1725</v>
      </c>
      <c r="H32" s="521" t="s">
        <v>1744</v>
      </c>
      <c r="I32" s="523" t="b">
        <v>1</v>
      </c>
      <c r="J32" s="521" t="s">
        <v>85</v>
      </c>
      <c r="K32" s="523" t="b">
        <v>1</v>
      </c>
      <c r="L32" s="523"/>
      <c r="M32" s="523"/>
      <c r="N32" s="524">
        <v>45377.81453703704</v>
      </c>
      <c r="O32" s="523" t="b">
        <v>0</v>
      </c>
    </row>
    <row r="33" spans="2:15" hidden="1">
      <c r="B33" s="525" t="s">
        <v>1764</v>
      </c>
      <c r="C33" s="526" t="s">
        <v>1230</v>
      </c>
      <c r="D33" s="526"/>
      <c r="E33" s="527"/>
      <c r="F33" s="527"/>
      <c r="G33" s="526" t="s">
        <v>1725</v>
      </c>
      <c r="H33" s="526" t="s">
        <v>1362</v>
      </c>
      <c r="I33" s="528" t="b">
        <v>1</v>
      </c>
      <c r="J33" s="526" t="s">
        <v>85</v>
      </c>
      <c r="K33" s="528" t="b">
        <v>1</v>
      </c>
      <c r="L33" s="528"/>
      <c r="M33" s="528"/>
      <c r="N33" s="529">
        <v>45377.814606481479</v>
      </c>
      <c r="O33" s="528"/>
    </row>
    <row r="34" spans="2:15" hidden="1">
      <c r="B34" s="520" t="s">
        <v>1785</v>
      </c>
      <c r="C34" s="521" t="s">
        <v>1786</v>
      </c>
      <c r="D34" s="521"/>
      <c r="E34" s="522"/>
      <c r="F34" s="522"/>
      <c r="G34" s="521" t="s">
        <v>1725</v>
      </c>
      <c r="H34" s="521" t="s">
        <v>1362</v>
      </c>
      <c r="I34" s="523" t="b">
        <v>1</v>
      </c>
      <c r="J34" s="521" t="s">
        <v>85</v>
      </c>
      <c r="K34" s="523" t="b">
        <v>1</v>
      </c>
      <c r="L34" s="523"/>
      <c r="M34" s="523"/>
      <c r="N34" s="524">
        <v>45377.814699074072</v>
      </c>
      <c r="O34" s="523"/>
    </row>
    <row r="35" spans="2:15">
      <c r="B35" s="520" t="s">
        <v>1748</v>
      </c>
      <c r="C35" s="521" t="s">
        <v>1787</v>
      </c>
      <c r="D35" s="522"/>
      <c r="E35" s="522" t="s">
        <v>1730</v>
      </c>
      <c r="F35" s="522" t="s">
        <v>521</v>
      </c>
      <c r="G35" s="521" t="s">
        <v>1725</v>
      </c>
      <c r="H35" s="521" t="s">
        <v>1767</v>
      </c>
      <c r="I35" s="523" t="b">
        <v>1</v>
      </c>
      <c r="J35" s="521" t="s">
        <v>1756</v>
      </c>
      <c r="K35" s="523" t="b">
        <v>1</v>
      </c>
      <c r="L35" s="523"/>
      <c r="M35" s="523"/>
      <c r="N35" s="524">
        <v>45377.818333333336</v>
      </c>
      <c r="O35" s="523"/>
    </row>
    <row r="36" spans="2:15" hidden="1">
      <c r="B36" s="520" t="s">
        <v>1723</v>
      </c>
      <c r="C36" s="521" t="s">
        <v>1788</v>
      </c>
      <c r="D36" s="521"/>
      <c r="E36" s="522"/>
      <c r="F36" s="522"/>
      <c r="G36" s="521" t="s">
        <v>1725</v>
      </c>
      <c r="H36" s="521" t="s">
        <v>1739</v>
      </c>
      <c r="I36" s="523" t="b">
        <v>1</v>
      </c>
      <c r="J36" s="521" t="s">
        <v>85</v>
      </c>
      <c r="K36" s="523" t="b">
        <v>1</v>
      </c>
      <c r="L36" s="523"/>
      <c r="M36" s="523"/>
      <c r="N36" s="524">
        <v>45377.81490740741</v>
      </c>
      <c r="O36" s="523" t="b">
        <v>0</v>
      </c>
    </row>
    <row r="37" spans="2:15" hidden="1">
      <c r="B37" s="525" t="s">
        <v>1740</v>
      </c>
      <c r="C37" s="526" t="s">
        <v>1789</v>
      </c>
      <c r="D37" s="526"/>
      <c r="E37" s="527"/>
      <c r="F37" s="527"/>
      <c r="G37" s="526" t="s">
        <v>1742</v>
      </c>
      <c r="H37" s="526" t="s">
        <v>1774</v>
      </c>
      <c r="I37" s="528" t="b">
        <v>0</v>
      </c>
      <c r="J37" s="526" t="s">
        <v>1774</v>
      </c>
      <c r="K37" s="528" t="b">
        <v>0</v>
      </c>
      <c r="L37" s="528" t="b">
        <v>0</v>
      </c>
      <c r="M37" s="528" t="b">
        <v>1</v>
      </c>
      <c r="N37" s="529">
        <v>45524.435856481483</v>
      </c>
      <c r="O37" s="528" t="b">
        <v>0</v>
      </c>
    </row>
    <row r="38" spans="2:15" hidden="1">
      <c r="B38" s="520" t="s">
        <v>1740</v>
      </c>
      <c r="C38" s="521" t="s">
        <v>1790</v>
      </c>
      <c r="D38" s="521"/>
      <c r="E38" s="522"/>
      <c r="F38" s="522"/>
      <c r="G38" s="521" t="s">
        <v>1742</v>
      </c>
      <c r="H38" s="521" t="s">
        <v>1750</v>
      </c>
      <c r="I38" s="523" t="b">
        <v>0</v>
      </c>
      <c r="J38" s="521" t="s">
        <v>1736</v>
      </c>
      <c r="K38" s="523" t="b">
        <v>0</v>
      </c>
      <c r="L38" s="523" t="b">
        <v>0</v>
      </c>
      <c r="M38" s="523" t="b">
        <v>1</v>
      </c>
      <c r="N38" s="524">
        <v>45524.434259259258</v>
      </c>
      <c r="O38" s="523" t="b">
        <v>0</v>
      </c>
    </row>
    <row r="39" spans="2:15" hidden="1">
      <c r="B39" s="525" t="s">
        <v>1733</v>
      </c>
      <c r="C39" s="526" t="s">
        <v>1791</v>
      </c>
      <c r="D39" s="526"/>
      <c r="E39" s="527"/>
      <c r="F39" s="527"/>
      <c r="G39" s="526" t="s">
        <v>1725</v>
      </c>
      <c r="H39" s="526" t="s">
        <v>1781</v>
      </c>
      <c r="I39" s="528" t="b">
        <v>1</v>
      </c>
      <c r="J39" s="526" t="s">
        <v>85</v>
      </c>
      <c r="K39" s="528" t="b">
        <v>1</v>
      </c>
      <c r="L39" s="528"/>
      <c r="M39" s="528"/>
      <c r="N39" s="529">
        <v>45377.814988425926</v>
      </c>
      <c r="O39" s="528"/>
    </row>
    <row r="40" spans="2:15" hidden="1">
      <c r="B40" s="520" t="s">
        <v>1785</v>
      </c>
      <c r="C40" s="521" t="s">
        <v>1792</v>
      </c>
      <c r="D40" s="521"/>
      <c r="E40" s="522"/>
      <c r="F40" s="522"/>
      <c r="G40" s="521" t="s">
        <v>1725</v>
      </c>
      <c r="H40" s="521" t="s">
        <v>1771</v>
      </c>
      <c r="I40" s="523" t="b">
        <v>1</v>
      </c>
      <c r="J40" s="521" t="s">
        <v>1772</v>
      </c>
      <c r="K40" s="523" t="b">
        <v>1</v>
      </c>
      <c r="L40" s="523"/>
      <c r="M40" s="523"/>
      <c r="N40" s="524">
        <v>45377.815057870372</v>
      </c>
      <c r="O40" s="523"/>
    </row>
    <row r="41" spans="2:15" hidden="1">
      <c r="B41" s="525" t="s">
        <v>1723</v>
      </c>
      <c r="C41" s="526" t="s">
        <v>1793</v>
      </c>
      <c r="D41" s="526"/>
      <c r="E41" s="527"/>
      <c r="F41" s="527"/>
      <c r="G41" s="526" t="s">
        <v>1725</v>
      </c>
      <c r="H41" s="526" t="s">
        <v>1754</v>
      </c>
      <c r="I41" s="528" t="b">
        <v>1</v>
      </c>
      <c r="J41" s="526" t="s">
        <v>1754</v>
      </c>
      <c r="K41" s="528" t="b">
        <v>1</v>
      </c>
      <c r="L41" s="528"/>
      <c r="M41" s="528"/>
      <c r="N41" s="529">
        <v>45377.815127314818</v>
      </c>
      <c r="O41" s="528" t="b">
        <v>0</v>
      </c>
    </row>
    <row r="42" spans="2:15" hidden="1">
      <c r="B42" s="520" t="s">
        <v>1745</v>
      </c>
      <c r="C42" s="521" t="s">
        <v>1794</v>
      </c>
      <c r="D42" s="521"/>
      <c r="E42" s="522"/>
      <c r="F42" s="522"/>
      <c r="G42" s="521" t="s">
        <v>1725</v>
      </c>
      <c r="H42" s="521" t="s">
        <v>87</v>
      </c>
      <c r="I42" s="523" t="b">
        <v>1</v>
      </c>
      <c r="J42" s="521" t="s">
        <v>85</v>
      </c>
      <c r="K42" s="523"/>
      <c r="L42" s="523"/>
      <c r="M42" s="523"/>
      <c r="N42" s="524">
        <v>45483.538784722223</v>
      </c>
      <c r="O42" s="523" t="b">
        <v>0</v>
      </c>
    </row>
    <row r="43" spans="2:15" hidden="1">
      <c r="B43" s="525" t="s">
        <v>1751</v>
      </c>
      <c r="C43" s="526" t="s">
        <v>1795</v>
      </c>
      <c r="D43" s="526"/>
      <c r="E43" s="527"/>
      <c r="F43" s="527"/>
      <c r="G43" s="526" t="s">
        <v>1725</v>
      </c>
      <c r="H43" s="526" t="s">
        <v>1796</v>
      </c>
      <c r="I43" s="528" t="b">
        <v>1</v>
      </c>
      <c r="J43" s="526" t="s">
        <v>85</v>
      </c>
      <c r="K43" s="528" t="b">
        <v>1</v>
      </c>
      <c r="L43" s="528"/>
      <c r="M43" s="528"/>
      <c r="N43" s="529">
        <v>45377.815185185187</v>
      </c>
      <c r="O43" s="528" t="b">
        <v>0</v>
      </c>
    </row>
    <row r="44" spans="2:15" hidden="1">
      <c r="B44" s="520" t="s">
        <v>1768</v>
      </c>
      <c r="C44" s="521" t="s">
        <v>1797</v>
      </c>
      <c r="D44" s="521"/>
      <c r="E44" s="522"/>
      <c r="F44" s="522"/>
      <c r="G44" s="521" t="s">
        <v>1725</v>
      </c>
      <c r="H44" s="521" t="s">
        <v>1781</v>
      </c>
      <c r="I44" s="523" t="b">
        <v>1</v>
      </c>
      <c r="J44" s="521" t="s">
        <v>85</v>
      </c>
      <c r="K44" s="523"/>
      <c r="L44" s="523"/>
      <c r="M44" s="523"/>
      <c r="N44" s="524">
        <v>45231.366701388892</v>
      </c>
      <c r="O44" s="523" t="b">
        <v>0</v>
      </c>
    </row>
    <row r="45" spans="2:15" hidden="1">
      <c r="B45" s="525" t="s">
        <v>1723</v>
      </c>
      <c r="C45" s="526" t="s">
        <v>1798</v>
      </c>
      <c r="D45" s="526"/>
      <c r="E45" s="527"/>
      <c r="F45" s="527"/>
      <c r="G45" s="526" t="s">
        <v>1725</v>
      </c>
      <c r="H45" s="526" t="s">
        <v>1744</v>
      </c>
      <c r="I45" s="528" t="b">
        <v>1</v>
      </c>
      <c r="J45" s="526" t="s">
        <v>85</v>
      </c>
      <c r="K45" s="528"/>
      <c r="L45" s="528"/>
      <c r="M45" s="528"/>
      <c r="N45" s="529">
        <v>45062.4921875</v>
      </c>
      <c r="O45" s="528" t="b">
        <v>0</v>
      </c>
    </row>
    <row r="46" spans="2:15" hidden="1">
      <c r="B46" s="520" t="s">
        <v>1751</v>
      </c>
      <c r="C46" s="521" t="s">
        <v>1799</v>
      </c>
      <c r="D46" s="521"/>
      <c r="E46" s="522"/>
      <c r="F46" s="522"/>
      <c r="G46" s="521" t="s">
        <v>1725</v>
      </c>
      <c r="H46" s="521" t="s">
        <v>1781</v>
      </c>
      <c r="I46" s="523" t="b">
        <v>1</v>
      </c>
      <c r="J46" s="521" t="s">
        <v>85</v>
      </c>
      <c r="K46" s="523" t="b">
        <v>1</v>
      </c>
      <c r="L46" s="523"/>
      <c r="M46" s="523"/>
      <c r="N46" s="524">
        <v>45377.815243055556</v>
      </c>
      <c r="O46" s="523"/>
    </row>
    <row r="47" spans="2:15" hidden="1">
      <c r="B47" s="525" t="s">
        <v>1740</v>
      </c>
      <c r="C47" s="526" t="s">
        <v>211</v>
      </c>
      <c r="D47" s="526"/>
      <c r="E47" s="527"/>
      <c r="F47" s="527"/>
      <c r="G47" s="526" t="s">
        <v>1742</v>
      </c>
      <c r="H47" s="526" t="s">
        <v>71</v>
      </c>
      <c r="I47" s="528" t="b">
        <v>0</v>
      </c>
      <c r="J47" s="526" t="s">
        <v>85</v>
      </c>
      <c r="K47" s="528" t="b">
        <v>1</v>
      </c>
      <c r="L47" s="528"/>
      <c r="M47" s="528"/>
      <c r="N47" s="529">
        <v>45377.815312500003</v>
      </c>
      <c r="O47" s="528" t="b">
        <v>0</v>
      </c>
    </row>
    <row r="48" spans="2:15" hidden="1">
      <c r="B48" s="520" t="s">
        <v>1740</v>
      </c>
      <c r="C48" s="521" t="s">
        <v>712</v>
      </c>
      <c r="D48" s="521"/>
      <c r="E48" s="522"/>
      <c r="F48" s="522"/>
      <c r="G48" s="521" t="s">
        <v>1742</v>
      </c>
      <c r="H48" s="521" t="s">
        <v>1362</v>
      </c>
      <c r="I48" s="523" t="b">
        <v>0</v>
      </c>
      <c r="J48" s="521" t="s">
        <v>85</v>
      </c>
      <c r="K48" s="523" t="b">
        <v>0</v>
      </c>
      <c r="L48" s="523" t="b">
        <v>0</v>
      </c>
      <c r="M48" s="523" t="b">
        <v>1</v>
      </c>
      <c r="N48" s="524">
        <v>45377.798148148147</v>
      </c>
      <c r="O48" s="523" t="b">
        <v>0</v>
      </c>
    </row>
    <row r="49" spans="2:15">
      <c r="B49" s="525" t="s">
        <v>1762</v>
      </c>
      <c r="C49" s="526" t="s">
        <v>1800</v>
      </c>
      <c r="D49" s="527"/>
      <c r="E49" s="527" t="s">
        <v>1730</v>
      </c>
      <c r="F49" s="527" t="s">
        <v>521</v>
      </c>
      <c r="G49" s="526" t="s">
        <v>1725</v>
      </c>
      <c r="H49" s="526" t="s">
        <v>1767</v>
      </c>
      <c r="I49" s="528" t="b">
        <v>1</v>
      </c>
      <c r="J49" s="526" t="s">
        <v>1756</v>
      </c>
      <c r="K49" s="528" t="b">
        <v>1</v>
      </c>
      <c r="L49" s="528"/>
      <c r="M49" s="528"/>
      <c r="N49" s="529">
        <v>45377.824664351851</v>
      </c>
      <c r="O49" s="528" t="b">
        <v>0</v>
      </c>
    </row>
    <row r="50" spans="2:15" hidden="1">
      <c r="B50" s="520" t="s">
        <v>1764</v>
      </c>
      <c r="C50" s="521" t="s">
        <v>1801</v>
      </c>
      <c r="D50" s="521"/>
      <c r="E50" s="522"/>
      <c r="F50" s="522"/>
      <c r="G50" s="521" t="s">
        <v>1725</v>
      </c>
      <c r="H50" s="521" t="s">
        <v>1776</v>
      </c>
      <c r="I50" s="523" t="b">
        <v>1</v>
      </c>
      <c r="J50" s="521" t="s">
        <v>85</v>
      </c>
      <c r="K50" s="523" t="b">
        <v>1</v>
      </c>
      <c r="L50" s="523"/>
      <c r="M50" s="523"/>
      <c r="N50" s="524">
        <v>45377.815532407411</v>
      </c>
      <c r="O50" s="523"/>
    </row>
    <row r="51" spans="2:15">
      <c r="B51" s="525" t="s">
        <v>1751</v>
      </c>
      <c r="C51" s="534" t="s">
        <v>1802</v>
      </c>
      <c r="D51" s="535"/>
      <c r="E51" s="527" t="s">
        <v>1730</v>
      </c>
      <c r="F51" s="527" t="s">
        <v>1803</v>
      </c>
      <c r="G51" s="526" t="s">
        <v>1725</v>
      </c>
      <c r="H51" s="526" t="s">
        <v>1744</v>
      </c>
      <c r="I51" s="528" t="b">
        <v>1</v>
      </c>
      <c r="J51" s="526" t="s">
        <v>85</v>
      </c>
      <c r="K51" s="528" t="b">
        <v>1</v>
      </c>
      <c r="L51" s="528" t="b">
        <v>1</v>
      </c>
      <c r="M51" s="528" t="b">
        <v>0</v>
      </c>
      <c r="N51" s="529">
        <v>45377.816053240742</v>
      </c>
      <c r="O51" s="528" t="b">
        <v>0</v>
      </c>
    </row>
    <row r="52" spans="2:15" hidden="1">
      <c r="B52" s="520" t="s">
        <v>1764</v>
      </c>
      <c r="C52" s="521" t="s">
        <v>1804</v>
      </c>
      <c r="D52" s="521"/>
      <c r="E52" s="522"/>
      <c r="F52" s="522"/>
      <c r="G52" s="521" t="s">
        <v>1725</v>
      </c>
      <c r="H52" s="521" t="s">
        <v>1805</v>
      </c>
      <c r="I52" s="523" t="b">
        <v>1</v>
      </c>
      <c r="J52" s="521" t="s">
        <v>1736</v>
      </c>
      <c r="K52" s="523" t="b">
        <v>1</v>
      </c>
      <c r="L52" s="523"/>
      <c r="M52" s="523"/>
      <c r="N52" s="524">
        <v>45377.815717592595</v>
      </c>
      <c r="O52" s="523"/>
    </row>
    <row r="53" spans="2:15">
      <c r="B53" s="525" t="s">
        <v>1727</v>
      </c>
      <c r="C53" s="526" t="s">
        <v>1806</v>
      </c>
      <c r="D53" s="527"/>
      <c r="E53" s="527" t="s">
        <v>1730</v>
      </c>
      <c r="F53" s="527" t="s">
        <v>1807</v>
      </c>
      <c r="G53" s="526" t="s">
        <v>1725</v>
      </c>
      <c r="H53" s="526" t="s">
        <v>1767</v>
      </c>
      <c r="I53" s="528" t="b">
        <v>1</v>
      </c>
      <c r="J53" s="526" t="s">
        <v>1756</v>
      </c>
      <c r="K53" s="528" t="b">
        <v>1</v>
      </c>
      <c r="L53" s="528"/>
      <c r="M53" s="528"/>
      <c r="N53" s="529">
        <v>45377.815775462965</v>
      </c>
      <c r="O53" s="528"/>
    </row>
    <row r="54" spans="2:15" hidden="1">
      <c r="B54" s="520" t="s">
        <v>1768</v>
      </c>
      <c r="C54" s="521" t="s">
        <v>1808</v>
      </c>
      <c r="D54" s="521"/>
      <c r="E54" s="522"/>
      <c r="F54" s="522"/>
      <c r="G54" s="521" t="s">
        <v>1725</v>
      </c>
      <c r="H54" s="521" t="s">
        <v>1744</v>
      </c>
      <c r="I54" s="523" t="b">
        <v>1</v>
      </c>
      <c r="J54" s="521" t="s">
        <v>85</v>
      </c>
      <c r="K54" s="523" t="b">
        <v>1</v>
      </c>
      <c r="L54" s="523"/>
      <c r="M54" s="523"/>
      <c r="N54" s="524">
        <v>45469.602962962963</v>
      </c>
      <c r="O54" s="523" t="b">
        <v>0</v>
      </c>
    </row>
    <row r="55" spans="2:15" hidden="1">
      <c r="B55" s="525" t="s">
        <v>1764</v>
      </c>
      <c r="C55" s="526" t="s">
        <v>1809</v>
      </c>
      <c r="D55" s="526"/>
      <c r="E55" s="527"/>
      <c r="F55" s="527"/>
      <c r="G55" s="526" t="s">
        <v>1725</v>
      </c>
      <c r="H55" s="526" t="s">
        <v>1754</v>
      </c>
      <c r="I55" s="528" t="b">
        <v>1</v>
      </c>
      <c r="J55" s="526" t="s">
        <v>1754</v>
      </c>
      <c r="K55" s="528" t="b">
        <v>1</v>
      </c>
      <c r="L55" s="528"/>
      <c r="M55" s="528"/>
      <c r="N55" s="529">
        <v>45377.815798611111</v>
      </c>
      <c r="O55" s="528"/>
    </row>
    <row r="56" spans="2:15" hidden="1">
      <c r="B56" s="520" t="s">
        <v>1723</v>
      </c>
      <c r="C56" s="521" t="s">
        <v>1810</v>
      </c>
      <c r="D56" s="521"/>
      <c r="E56" s="522"/>
      <c r="F56" s="522"/>
      <c r="G56" s="521" t="s">
        <v>1725</v>
      </c>
      <c r="H56" s="521" t="s">
        <v>1796</v>
      </c>
      <c r="I56" s="523" t="b">
        <v>1</v>
      </c>
      <c r="J56" s="521" t="s">
        <v>85</v>
      </c>
      <c r="K56" s="523" t="b">
        <v>1</v>
      </c>
      <c r="L56" s="523"/>
      <c r="M56" s="523"/>
      <c r="N56" s="524">
        <v>45377.815833333334</v>
      </c>
      <c r="O56" s="523" t="b">
        <v>0</v>
      </c>
    </row>
    <row r="57" spans="2:15" hidden="1">
      <c r="B57" s="525" t="s">
        <v>1785</v>
      </c>
      <c r="C57" s="526" t="s">
        <v>1811</v>
      </c>
      <c r="D57" s="526"/>
      <c r="E57" s="527"/>
      <c r="F57" s="527"/>
      <c r="G57" s="526" t="s">
        <v>1725</v>
      </c>
      <c r="H57" s="526" t="s">
        <v>1750</v>
      </c>
      <c r="I57" s="528" t="b">
        <v>1</v>
      </c>
      <c r="J57" s="526" t="s">
        <v>1736</v>
      </c>
      <c r="K57" s="528" t="b">
        <v>1</v>
      </c>
      <c r="L57" s="528"/>
      <c r="M57" s="528"/>
      <c r="N57" s="529">
        <v>45377.815833333334</v>
      </c>
      <c r="O57" s="528"/>
    </row>
    <row r="58" spans="2:15" hidden="1">
      <c r="B58" s="520" t="s">
        <v>1745</v>
      </c>
      <c r="C58" s="521" t="s">
        <v>1812</v>
      </c>
      <c r="D58" s="521"/>
      <c r="E58" s="522"/>
      <c r="F58" s="522"/>
      <c r="G58" s="521" t="s">
        <v>1725</v>
      </c>
      <c r="H58" s="521" t="s">
        <v>1754</v>
      </c>
      <c r="I58" s="523" t="b">
        <v>1</v>
      </c>
      <c r="J58" s="521" t="s">
        <v>1754</v>
      </c>
      <c r="K58" s="523"/>
      <c r="L58" s="523"/>
      <c r="M58" s="523"/>
      <c r="N58" s="524">
        <v>45483.5387962963</v>
      </c>
      <c r="O58" s="523" t="b">
        <v>0</v>
      </c>
    </row>
    <row r="59" spans="2:15">
      <c r="B59" s="520" t="s">
        <v>1762</v>
      </c>
      <c r="C59" s="521" t="s">
        <v>1813</v>
      </c>
      <c r="D59" s="522"/>
      <c r="E59" s="522" t="s">
        <v>1730</v>
      </c>
      <c r="F59" s="522" t="s">
        <v>1814</v>
      </c>
      <c r="G59" s="521" t="s">
        <v>1725</v>
      </c>
      <c r="H59" s="521" t="s">
        <v>1767</v>
      </c>
      <c r="I59" s="523" t="b">
        <v>1</v>
      </c>
      <c r="J59" s="521" t="s">
        <v>1756</v>
      </c>
      <c r="K59" s="523" t="b">
        <v>1</v>
      </c>
      <c r="L59" s="523" t="b">
        <v>0</v>
      </c>
      <c r="M59" s="523" t="b">
        <v>0</v>
      </c>
      <c r="N59" s="524">
        <v>45377.840648148151</v>
      </c>
      <c r="O59" s="523" t="b">
        <v>0</v>
      </c>
    </row>
    <row r="60" spans="2:15">
      <c r="B60" s="525" t="s">
        <v>1764</v>
      </c>
      <c r="C60" s="534" t="s">
        <v>1815</v>
      </c>
      <c r="D60" s="535" t="s">
        <v>1729</v>
      </c>
      <c r="E60" s="527" t="s">
        <v>1730</v>
      </c>
      <c r="F60" s="527" t="s">
        <v>1816</v>
      </c>
      <c r="G60" s="526" t="s">
        <v>1725</v>
      </c>
      <c r="H60" s="526" t="s">
        <v>213</v>
      </c>
      <c r="I60" s="528" t="b">
        <v>1</v>
      </c>
      <c r="J60" s="526" t="s">
        <v>1732</v>
      </c>
      <c r="K60" s="528" t="b">
        <v>1</v>
      </c>
      <c r="L60" s="528"/>
      <c r="M60" s="528"/>
      <c r="N60" s="529">
        <v>45377.816620370373</v>
      </c>
      <c r="O60" s="528"/>
    </row>
    <row r="61" spans="2:15" hidden="1">
      <c r="B61" s="525" t="s">
        <v>1745</v>
      </c>
      <c r="C61" s="526" t="s">
        <v>1817</v>
      </c>
      <c r="D61" s="526"/>
      <c r="E61" s="527"/>
      <c r="F61" s="527"/>
      <c r="G61" s="526" t="s">
        <v>1725</v>
      </c>
      <c r="H61" s="526" t="s">
        <v>1744</v>
      </c>
      <c r="I61" s="528" t="b">
        <v>1</v>
      </c>
      <c r="J61" s="526" t="s">
        <v>85</v>
      </c>
      <c r="K61" s="528" t="b">
        <v>1</v>
      </c>
      <c r="L61" s="528"/>
      <c r="M61" s="528"/>
      <c r="N61" s="529">
        <v>45483.538819444446</v>
      </c>
      <c r="O61" s="528" t="b">
        <v>0</v>
      </c>
    </row>
    <row r="62" spans="2:15" hidden="1">
      <c r="B62" s="520" t="s">
        <v>1764</v>
      </c>
      <c r="C62" s="521" t="s">
        <v>1818</v>
      </c>
      <c r="D62" s="521"/>
      <c r="E62" s="522"/>
      <c r="F62" s="522"/>
      <c r="G62" s="521" t="s">
        <v>1725</v>
      </c>
      <c r="H62" s="521" t="s">
        <v>1781</v>
      </c>
      <c r="I62" s="523" t="b">
        <v>1</v>
      </c>
      <c r="J62" s="521" t="s">
        <v>85</v>
      </c>
      <c r="K62" s="523" t="b">
        <v>1</v>
      </c>
      <c r="L62" s="523"/>
      <c r="M62" s="523"/>
      <c r="N62" s="524">
        <v>45377.815960648149</v>
      </c>
      <c r="O62" s="523" t="b">
        <v>0</v>
      </c>
    </row>
    <row r="63" spans="2:15">
      <c r="B63" s="525" t="s">
        <v>1762</v>
      </c>
      <c r="C63" s="534" t="s">
        <v>867</v>
      </c>
      <c r="D63" s="535" t="s">
        <v>1729</v>
      </c>
      <c r="E63" s="527" t="s">
        <v>1730</v>
      </c>
      <c r="F63" s="527" t="s">
        <v>1816</v>
      </c>
      <c r="G63" s="526" t="s">
        <v>1725</v>
      </c>
      <c r="H63" s="526" t="s">
        <v>213</v>
      </c>
      <c r="I63" s="528" t="b">
        <v>1</v>
      </c>
      <c r="J63" s="526" t="s">
        <v>1732</v>
      </c>
      <c r="K63" s="528" t="b">
        <v>1</v>
      </c>
      <c r="L63" s="528"/>
      <c r="M63" s="528"/>
      <c r="N63" s="529">
        <v>45377.822662037041</v>
      </c>
      <c r="O63" s="528" t="b">
        <v>0</v>
      </c>
    </row>
    <row r="64" spans="2:15" hidden="1">
      <c r="B64" s="520" t="s">
        <v>1762</v>
      </c>
      <c r="C64" s="521" t="s">
        <v>1819</v>
      </c>
      <c r="D64" s="521"/>
      <c r="E64" s="522"/>
      <c r="F64" s="522"/>
      <c r="G64" s="521" t="s">
        <v>1725</v>
      </c>
      <c r="H64" s="521" t="s">
        <v>1779</v>
      </c>
      <c r="I64" s="523" t="b">
        <v>1</v>
      </c>
      <c r="J64" s="521" t="s">
        <v>1756</v>
      </c>
      <c r="K64" s="523" t="b">
        <v>1</v>
      </c>
      <c r="L64" s="523"/>
      <c r="M64" s="523"/>
      <c r="N64" s="524">
        <v>45377.816122685188</v>
      </c>
      <c r="O64" s="523" t="b">
        <v>0</v>
      </c>
    </row>
    <row r="65" spans="2:15" hidden="1">
      <c r="B65" s="525" t="s">
        <v>1748</v>
      </c>
      <c r="C65" s="526" t="s">
        <v>1820</v>
      </c>
      <c r="D65" s="526"/>
      <c r="E65" s="527"/>
      <c r="F65" s="527"/>
      <c r="G65" s="526" t="s">
        <v>1725</v>
      </c>
      <c r="H65" s="526" t="s">
        <v>1754</v>
      </c>
      <c r="I65" s="528" t="b">
        <v>1</v>
      </c>
      <c r="J65" s="526" t="s">
        <v>1754</v>
      </c>
      <c r="K65" s="528" t="b">
        <v>1</v>
      </c>
      <c r="L65" s="528"/>
      <c r="M65" s="528"/>
      <c r="N65" s="529">
        <v>45377.816180555557</v>
      </c>
      <c r="O65" s="528"/>
    </row>
    <row r="66" spans="2:15" hidden="1">
      <c r="B66" s="520" t="s">
        <v>1733</v>
      </c>
      <c r="C66" s="521" t="s">
        <v>1821</v>
      </c>
      <c r="D66" s="521"/>
      <c r="E66" s="522"/>
      <c r="F66" s="522"/>
      <c r="G66" s="521" t="s">
        <v>1725</v>
      </c>
      <c r="H66" s="521" t="s">
        <v>1744</v>
      </c>
      <c r="I66" s="523" t="b">
        <v>1</v>
      </c>
      <c r="J66" s="521" t="s">
        <v>85</v>
      </c>
      <c r="K66" s="523" t="b">
        <v>1</v>
      </c>
      <c r="L66" s="523"/>
      <c r="M66" s="523"/>
      <c r="N66" s="524">
        <v>45377.816261574073</v>
      </c>
      <c r="O66" s="523"/>
    </row>
    <row r="67" spans="2:15" hidden="1">
      <c r="B67" s="525" t="s">
        <v>1740</v>
      </c>
      <c r="C67" s="526" t="s">
        <v>453</v>
      </c>
      <c r="D67" s="526"/>
      <c r="E67" s="527"/>
      <c r="F67" s="527"/>
      <c r="G67" s="526" t="s">
        <v>1742</v>
      </c>
      <c r="H67" s="526" t="s">
        <v>1779</v>
      </c>
      <c r="I67" s="528" t="b">
        <v>0</v>
      </c>
      <c r="J67" s="526" t="s">
        <v>1756</v>
      </c>
      <c r="K67" s="528" t="b">
        <v>0</v>
      </c>
      <c r="L67" s="528" t="b">
        <v>0</v>
      </c>
      <c r="M67" s="528" t="b">
        <v>1</v>
      </c>
      <c r="N67" s="529">
        <v>45524.434259259258</v>
      </c>
      <c r="O67" s="528" t="b">
        <v>0</v>
      </c>
    </row>
    <row r="68" spans="2:15" hidden="1">
      <c r="B68" s="520" t="s">
        <v>1745</v>
      </c>
      <c r="C68" s="521" t="s">
        <v>1822</v>
      </c>
      <c r="D68" s="521"/>
      <c r="E68" s="522"/>
      <c r="F68" s="522"/>
      <c r="G68" s="521" t="s">
        <v>1725</v>
      </c>
      <c r="H68" s="521" t="s">
        <v>1744</v>
      </c>
      <c r="I68" s="523" t="b">
        <v>1</v>
      </c>
      <c r="J68" s="521" t="s">
        <v>85</v>
      </c>
      <c r="K68" s="523" t="b">
        <v>1</v>
      </c>
      <c r="L68" s="523"/>
      <c r="M68" s="523"/>
      <c r="N68" s="524">
        <v>45483.538819444446</v>
      </c>
      <c r="O68" s="523" t="b">
        <v>0</v>
      </c>
    </row>
    <row r="69" spans="2:15" hidden="1">
      <c r="B69" s="525" t="s">
        <v>1740</v>
      </c>
      <c r="C69" s="526" t="s">
        <v>1823</v>
      </c>
      <c r="D69" s="526"/>
      <c r="E69" s="527"/>
      <c r="F69" s="527"/>
      <c r="G69" s="526" t="s">
        <v>1742</v>
      </c>
      <c r="H69" s="526" t="s">
        <v>1744</v>
      </c>
      <c r="I69" s="528" t="b">
        <v>0</v>
      </c>
      <c r="J69" s="526" t="s">
        <v>85</v>
      </c>
      <c r="K69" s="528" t="b">
        <v>0</v>
      </c>
      <c r="L69" s="528" t="b">
        <v>0</v>
      </c>
      <c r="M69" s="528" t="b">
        <v>1</v>
      </c>
      <c r="N69" s="529">
        <v>45377.79965277778</v>
      </c>
      <c r="O69" s="528" t="b">
        <v>0</v>
      </c>
    </row>
    <row r="70" spans="2:15" hidden="1">
      <c r="B70" s="520" t="s">
        <v>1737</v>
      </c>
      <c r="C70" s="521" t="s">
        <v>1824</v>
      </c>
      <c r="D70" s="521"/>
      <c r="E70" s="522"/>
      <c r="F70" s="522"/>
      <c r="G70" s="521" t="s">
        <v>1725</v>
      </c>
      <c r="H70" s="521" t="s">
        <v>1805</v>
      </c>
      <c r="I70" s="523" t="b">
        <v>1</v>
      </c>
      <c r="J70" s="521" t="s">
        <v>1736</v>
      </c>
      <c r="K70" s="523" t="b">
        <v>1</v>
      </c>
      <c r="L70" s="523"/>
      <c r="M70" s="523"/>
      <c r="N70" s="524">
        <v>45377.816365740742</v>
      </c>
      <c r="O70" s="523"/>
    </row>
    <row r="71" spans="2:15" hidden="1">
      <c r="B71" s="525" t="s">
        <v>1740</v>
      </c>
      <c r="C71" s="526" t="s">
        <v>280</v>
      </c>
      <c r="D71" s="526"/>
      <c r="E71" s="527"/>
      <c r="F71" s="527"/>
      <c r="G71" s="526" t="s">
        <v>1742</v>
      </c>
      <c r="H71" s="526" t="s">
        <v>1825</v>
      </c>
      <c r="I71" s="528" t="b">
        <v>0</v>
      </c>
      <c r="J71" s="526" t="s">
        <v>1732</v>
      </c>
      <c r="K71" s="528" t="b">
        <v>0</v>
      </c>
      <c r="L71" s="528" t="b">
        <v>0</v>
      </c>
      <c r="M71" s="528" t="b">
        <v>1</v>
      </c>
      <c r="N71" s="529">
        <v>45377.799872685187</v>
      </c>
      <c r="O71" s="528" t="b">
        <v>0</v>
      </c>
    </row>
    <row r="72" spans="2:15" hidden="1">
      <c r="B72" s="520" t="s">
        <v>1751</v>
      </c>
      <c r="C72" s="521" t="s">
        <v>1826</v>
      </c>
      <c r="D72" s="521"/>
      <c r="E72" s="522"/>
      <c r="F72" s="522"/>
      <c r="G72" s="521" t="s">
        <v>1725</v>
      </c>
      <c r="H72" s="521" t="s">
        <v>1774</v>
      </c>
      <c r="I72" s="523" t="b">
        <v>1</v>
      </c>
      <c r="J72" s="521" t="s">
        <v>1774</v>
      </c>
      <c r="K72" s="523" t="b">
        <v>1</v>
      </c>
      <c r="L72" s="523" t="b">
        <v>1</v>
      </c>
      <c r="M72" s="523" t="b">
        <v>0</v>
      </c>
      <c r="N72" s="524">
        <v>45377.816412037035</v>
      </c>
      <c r="O72" s="523" t="b">
        <v>0</v>
      </c>
    </row>
    <row r="73" spans="2:15" hidden="1">
      <c r="B73" s="525" t="s">
        <v>1764</v>
      </c>
      <c r="C73" s="526" t="s">
        <v>1827</v>
      </c>
      <c r="D73" s="526"/>
      <c r="E73" s="527"/>
      <c r="F73" s="527"/>
      <c r="G73" s="526" t="s">
        <v>1725</v>
      </c>
      <c r="H73" s="526" t="s">
        <v>1750</v>
      </c>
      <c r="I73" s="528" t="b">
        <v>1</v>
      </c>
      <c r="J73" s="526" t="s">
        <v>1736</v>
      </c>
      <c r="K73" s="528" t="b">
        <v>1</v>
      </c>
      <c r="L73" s="528"/>
      <c r="M73" s="528"/>
      <c r="N73" s="529">
        <v>45377.816574074073</v>
      </c>
      <c r="O73" s="528"/>
    </row>
    <row r="74" spans="2:15" hidden="1">
      <c r="B74" s="520" t="s">
        <v>1764</v>
      </c>
      <c r="C74" s="521" t="s">
        <v>1828</v>
      </c>
      <c r="D74" s="521"/>
      <c r="E74" s="522"/>
      <c r="F74" s="522"/>
      <c r="G74" s="521" t="s">
        <v>1725</v>
      </c>
      <c r="H74" s="521" t="s">
        <v>1754</v>
      </c>
      <c r="I74" s="523" t="b">
        <v>1</v>
      </c>
      <c r="J74" s="521" t="s">
        <v>1754</v>
      </c>
      <c r="K74" s="523" t="b">
        <v>1</v>
      </c>
      <c r="L74" s="523"/>
      <c r="M74" s="523"/>
      <c r="N74" s="524">
        <v>45377.81659722222</v>
      </c>
      <c r="O74" s="523"/>
    </row>
    <row r="75" spans="2:15">
      <c r="B75" s="525" t="s">
        <v>1764</v>
      </c>
      <c r="C75" s="534" t="s">
        <v>1829</v>
      </c>
      <c r="D75" s="535"/>
      <c r="E75" s="527" t="s">
        <v>1730</v>
      </c>
      <c r="F75" s="527" t="s">
        <v>686</v>
      </c>
      <c r="G75" s="526" t="s">
        <v>1725</v>
      </c>
      <c r="H75" s="526" t="s">
        <v>1767</v>
      </c>
      <c r="I75" s="528" t="b">
        <v>1</v>
      </c>
      <c r="J75" s="526" t="s">
        <v>1756</v>
      </c>
      <c r="K75" s="528" t="b">
        <v>1</v>
      </c>
      <c r="L75" s="528"/>
      <c r="M75" s="528"/>
      <c r="N75" s="529">
        <v>45377.820092592592</v>
      </c>
      <c r="O75" s="528"/>
    </row>
    <row r="76" spans="2:15" hidden="1">
      <c r="B76" s="520" t="s">
        <v>1764</v>
      </c>
      <c r="C76" s="521" t="s">
        <v>1830</v>
      </c>
      <c r="D76" s="521"/>
      <c r="E76" s="522"/>
      <c r="F76" s="522"/>
      <c r="G76" s="521" t="s">
        <v>1725</v>
      </c>
      <c r="H76" s="521" t="s">
        <v>1744</v>
      </c>
      <c r="I76" s="523" t="b">
        <v>1</v>
      </c>
      <c r="J76" s="521" t="s">
        <v>85</v>
      </c>
      <c r="K76" s="523" t="b">
        <v>1</v>
      </c>
      <c r="L76" s="523"/>
      <c r="M76" s="523"/>
      <c r="N76" s="524">
        <v>45377.816666666666</v>
      </c>
      <c r="O76" s="523"/>
    </row>
    <row r="77" spans="2:15" hidden="1">
      <c r="B77" s="525" t="s">
        <v>1785</v>
      </c>
      <c r="C77" s="526" t="s">
        <v>1831</v>
      </c>
      <c r="D77" s="526"/>
      <c r="E77" s="527"/>
      <c r="F77" s="527"/>
      <c r="G77" s="526" t="s">
        <v>1725</v>
      </c>
      <c r="H77" s="526" t="s">
        <v>1776</v>
      </c>
      <c r="I77" s="528" t="b">
        <v>1</v>
      </c>
      <c r="J77" s="526" t="s">
        <v>85</v>
      </c>
      <c r="K77" s="528" t="b">
        <v>1</v>
      </c>
      <c r="L77" s="528"/>
      <c r="M77" s="528"/>
      <c r="N77" s="529">
        <v>45377.816840277781</v>
      </c>
      <c r="O77" s="528"/>
    </row>
    <row r="78" spans="2:15" hidden="1">
      <c r="B78" s="525" t="s">
        <v>1733</v>
      </c>
      <c r="C78" s="536" t="s">
        <v>1832</v>
      </c>
      <c r="D78" s="527" t="s">
        <v>620</v>
      </c>
      <c r="E78" s="527" t="s">
        <v>1730</v>
      </c>
      <c r="F78" s="527" t="s">
        <v>1299</v>
      </c>
      <c r="G78" s="526" t="s">
        <v>1725</v>
      </c>
      <c r="H78" s="526" t="s">
        <v>1755</v>
      </c>
      <c r="I78" s="528" t="b">
        <v>1</v>
      </c>
      <c r="J78" s="526" t="s">
        <v>1756</v>
      </c>
      <c r="K78" s="528" t="b">
        <v>1</v>
      </c>
      <c r="L78" s="528"/>
      <c r="M78" s="528"/>
      <c r="N78" s="529">
        <v>45377.822743055556</v>
      </c>
      <c r="O78" s="528"/>
    </row>
    <row r="79" spans="2:15" hidden="1">
      <c r="B79" s="525" t="s">
        <v>1785</v>
      </c>
      <c r="C79" s="526" t="s">
        <v>1833</v>
      </c>
      <c r="D79" s="526"/>
      <c r="E79" s="527"/>
      <c r="F79" s="527"/>
      <c r="G79" s="526" t="s">
        <v>1725</v>
      </c>
      <c r="H79" s="526" t="s">
        <v>1744</v>
      </c>
      <c r="I79" s="528" t="b">
        <v>1</v>
      </c>
      <c r="J79" s="526" t="s">
        <v>85</v>
      </c>
      <c r="K79" s="528" t="b">
        <v>1</v>
      </c>
      <c r="L79" s="528"/>
      <c r="M79" s="528"/>
      <c r="N79" s="529">
        <v>45377.816874999997</v>
      </c>
      <c r="O79" s="528"/>
    </row>
    <row r="80" spans="2:15" hidden="1">
      <c r="B80" s="520" t="s">
        <v>1727</v>
      </c>
      <c r="C80" s="521" t="s">
        <v>1834</v>
      </c>
      <c r="D80" s="521"/>
      <c r="E80" s="522"/>
      <c r="F80" s="522"/>
      <c r="G80" s="521" t="s">
        <v>1725</v>
      </c>
      <c r="H80" s="521" t="s">
        <v>1776</v>
      </c>
      <c r="I80" s="523" t="b">
        <v>1</v>
      </c>
      <c r="J80" s="521" t="s">
        <v>85</v>
      </c>
      <c r="K80" s="523" t="b">
        <v>1</v>
      </c>
      <c r="L80" s="523"/>
      <c r="M80" s="523"/>
      <c r="N80" s="524">
        <v>45377.816874999997</v>
      </c>
      <c r="O80" s="523"/>
    </row>
    <row r="81" spans="2:15" hidden="1">
      <c r="B81" s="525" t="s">
        <v>1723</v>
      </c>
      <c r="C81" s="526" t="s">
        <v>1835</v>
      </c>
      <c r="D81" s="526"/>
      <c r="E81" s="527"/>
      <c r="F81" s="527"/>
      <c r="G81" s="526" t="s">
        <v>1725</v>
      </c>
      <c r="H81" s="526" t="s">
        <v>1776</v>
      </c>
      <c r="I81" s="528" t="b">
        <v>1</v>
      </c>
      <c r="J81" s="526" t="s">
        <v>85</v>
      </c>
      <c r="K81" s="528"/>
      <c r="L81" s="528"/>
      <c r="M81" s="528"/>
      <c r="N81" s="529">
        <v>45062.4921875</v>
      </c>
      <c r="O81" s="528" t="b">
        <v>0</v>
      </c>
    </row>
    <row r="82" spans="2:15">
      <c r="B82" s="525" t="s">
        <v>1733</v>
      </c>
      <c r="C82" s="534" t="s">
        <v>1836</v>
      </c>
      <c r="D82" s="535" t="s">
        <v>1729</v>
      </c>
      <c r="E82" s="527" t="s">
        <v>1730</v>
      </c>
      <c r="F82" s="527" t="s">
        <v>1299</v>
      </c>
      <c r="G82" s="526" t="s">
        <v>1725</v>
      </c>
      <c r="H82" s="526" t="s">
        <v>1755</v>
      </c>
      <c r="I82" s="528" t="b">
        <v>1</v>
      </c>
      <c r="J82" s="526" t="s">
        <v>1756</v>
      </c>
      <c r="K82" s="528" t="b">
        <v>1</v>
      </c>
      <c r="L82" s="528"/>
      <c r="M82" s="528"/>
      <c r="N82" s="529">
        <v>45377.818553240744</v>
      </c>
      <c r="O82" s="528"/>
    </row>
    <row r="83" spans="2:15" hidden="1">
      <c r="B83" s="525" t="s">
        <v>1764</v>
      </c>
      <c r="C83" s="526" t="s">
        <v>1837</v>
      </c>
      <c r="D83" s="526"/>
      <c r="E83" s="527"/>
      <c r="F83" s="527"/>
      <c r="G83" s="526" t="s">
        <v>1725</v>
      </c>
      <c r="H83" s="526" t="s">
        <v>1744</v>
      </c>
      <c r="I83" s="528" t="b">
        <v>1</v>
      </c>
      <c r="J83" s="526" t="s">
        <v>85</v>
      </c>
      <c r="K83" s="528" t="b">
        <v>1</v>
      </c>
      <c r="L83" s="528"/>
      <c r="M83" s="528"/>
      <c r="N83" s="529">
        <v>45377.817164351851</v>
      </c>
      <c r="O83" s="528"/>
    </row>
    <row r="84" spans="2:15" hidden="1">
      <c r="B84" s="520" t="s">
        <v>1733</v>
      </c>
      <c r="C84" s="521" t="s">
        <v>1838</v>
      </c>
      <c r="D84" s="521"/>
      <c r="E84" s="522"/>
      <c r="F84" s="522"/>
      <c r="G84" s="521" t="s">
        <v>1725</v>
      </c>
      <c r="H84" s="521" t="s">
        <v>1744</v>
      </c>
      <c r="I84" s="523" t="b">
        <v>1</v>
      </c>
      <c r="J84" s="521" t="s">
        <v>85</v>
      </c>
      <c r="K84" s="523" t="b">
        <v>1</v>
      </c>
      <c r="L84" s="523"/>
      <c r="M84" s="523"/>
      <c r="N84" s="524">
        <v>45377.817233796297</v>
      </c>
      <c r="O84" s="523"/>
    </row>
    <row r="85" spans="2:15" hidden="1">
      <c r="B85" s="525" t="s">
        <v>1768</v>
      </c>
      <c r="C85" s="526" t="s">
        <v>1839</v>
      </c>
      <c r="D85" s="526"/>
      <c r="E85" s="527"/>
      <c r="F85" s="527"/>
      <c r="G85" s="526" t="s">
        <v>1725</v>
      </c>
      <c r="H85" s="526" t="s">
        <v>1739</v>
      </c>
      <c r="I85" s="528" t="b">
        <v>1</v>
      </c>
      <c r="J85" s="526" t="s">
        <v>85</v>
      </c>
      <c r="K85" s="528" t="b">
        <v>1</v>
      </c>
      <c r="L85" s="528"/>
      <c r="M85" s="528"/>
      <c r="N85" s="529">
        <v>45469.603067129632</v>
      </c>
      <c r="O85" s="528" t="b">
        <v>0</v>
      </c>
    </row>
    <row r="86" spans="2:15" hidden="1">
      <c r="B86" s="520" t="s">
        <v>1733</v>
      </c>
      <c r="C86" s="521" t="s">
        <v>1840</v>
      </c>
      <c r="D86" s="521"/>
      <c r="E86" s="522"/>
      <c r="F86" s="522"/>
      <c r="G86" s="521" t="s">
        <v>1725</v>
      </c>
      <c r="H86" s="521" t="s">
        <v>1783</v>
      </c>
      <c r="I86" s="523" t="b">
        <v>1</v>
      </c>
      <c r="J86" s="521" t="s">
        <v>1736</v>
      </c>
      <c r="K86" s="523" t="b">
        <v>1</v>
      </c>
      <c r="L86" s="523"/>
      <c r="M86" s="523"/>
      <c r="N86" s="524">
        <v>45377.817337962966</v>
      </c>
      <c r="O86" s="523"/>
    </row>
    <row r="87" spans="2:15" hidden="1">
      <c r="B87" s="525" t="s">
        <v>1745</v>
      </c>
      <c r="C87" s="526" t="s">
        <v>1841</v>
      </c>
      <c r="D87" s="526"/>
      <c r="E87" s="527"/>
      <c r="F87" s="527"/>
      <c r="G87" s="526" t="s">
        <v>1725</v>
      </c>
      <c r="H87" s="526" t="s">
        <v>1754</v>
      </c>
      <c r="I87" s="528" t="b">
        <v>1</v>
      </c>
      <c r="J87" s="526" t="s">
        <v>1754</v>
      </c>
      <c r="K87" s="528" t="b">
        <v>1</v>
      </c>
      <c r="L87" s="528"/>
      <c r="M87" s="528"/>
      <c r="N87" s="529">
        <v>45483.538842592592</v>
      </c>
      <c r="O87" s="528" t="b">
        <v>0</v>
      </c>
    </row>
    <row r="88" spans="2:15" hidden="1">
      <c r="B88" s="520" t="s">
        <v>1737</v>
      </c>
      <c r="C88" s="521" t="s">
        <v>1842</v>
      </c>
      <c r="D88" s="521"/>
      <c r="E88" s="522"/>
      <c r="F88" s="522"/>
      <c r="G88" s="521" t="s">
        <v>1725</v>
      </c>
      <c r="H88" s="521" t="s">
        <v>1774</v>
      </c>
      <c r="I88" s="523" t="b">
        <v>1</v>
      </c>
      <c r="J88" s="521" t="s">
        <v>1774</v>
      </c>
      <c r="K88" s="523" t="b">
        <v>1</v>
      </c>
      <c r="L88" s="523" t="b">
        <v>0</v>
      </c>
      <c r="M88" s="523" t="b">
        <v>1</v>
      </c>
      <c r="N88" s="524">
        <v>45377.81759259259</v>
      </c>
      <c r="O88" s="523"/>
    </row>
    <row r="89" spans="2:15" hidden="1">
      <c r="B89" s="525" t="s">
        <v>1764</v>
      </c>
      <c r="C89" s="526" t="s">
        <v>1843</v>
      </c>
      <c r="D89" s="526"/>
      <c r="E89" s="527"/>
      <c r="F89" s="527"/>
      <c r="G89" s="526" t="s">
        <v>1725</v>
      </c>
      <c r="H89" s="526" t="s">
        <v>1771</v>
      </c>
      <c r="I89" s="528" t="b">
        <v>1</v>
      </c>
      <c r="J89" s="526" t="s">
        <v>1772</v>
      </c>
      <c r="K89" s="528" t="b">
        <v>1</v>
      </c>
      <c r="L89" s="528"/>
      <c r="M89" s="528"/>
      <c r="N89" s="529">
        <v>45377.817627314813</v>
      </c>
      <c r="O89" s="528"/>
    </row>
    <row r="90" spans="2:15">
      <c r="B90" s="525" t="s">
        <v>1764</v>
      </c>
      <c r="C90" s="526" t="s">
        <v>1295</v>
      </c>
      <c r="D90" s="527" t="s">
        <v>1729</v>
      </c>
      <c r="E90" s="527" t="s">
        <v>1730</v>
      </c>
      <c r="F90" s="527" t="s">
        <v>280</v>
      </c>
      <c r="G90" s="526" t="s">
        <v>1725</v>
      </c>
      <c r="H90" s="526" t="s">
        <v>1825</v>
      </c>
      <c r="I90" s="528" t="b">
        <v>1</v>
      </c>
      <c r="J90" s="526" t="s">
        <v>1732</v>
      </c>
      <c r="K90" s="528" t="b">
        <v>1</v>
      </c>
      <c r="L90" s="528" t="b">
        <v>1</v>
      </c>
      <c r="M90" s="528" t="b">
        <v>0</v>
      </c>
      <c r="N90" s="529">
        <v>45377.823587962965</v>
      </c>
      <c r="O90" s="528" t="b">
        <v>0</v>
      </c>
    </row>
    <row r="91" spans="2:15" hidden="1">
      <c r="B91" s="525" t="s">
        <v>1723</v>
      </c>
      <c r="C91" s="526" t="s">
        <v>1258</v>
      </c>
      <c r="D91" s="526"/>
      <c r="E91" s="527"/>
      <c r="F91" s="527"/>
      <c r="G91" s="526" t="s">
        <v>1725</v>
      </c>
      <c r="H91" s="526" t="s">
        <v>1844</v>
      </c>
      <c r="I91" s="528" t="b">
        <v>1</v>
      </c>
      <c r="J91" s="526" t="s">
        <v>1756</v>
      </c>
      <c r="K91" s="528" t="b">
        <v>1</v>
      </c>
      <c r="L91" s="528"/>
      <c r="M91" s="528"/>
      <c r="N91" s="529">
        <v>45377.817696759259</v>
      </c>
      <c r="O91" s="528" t="b">
        <v>0</v>
      </c>
    </row>
    <row r="92" spans="2:15" hidden="1">
      <c r="B92" s="520" t="s">
        <v>1723</v>
      </c>
      <c r="C92" s="521" t="s">
        <v>1845</v>
      </c>
      <c r="D92" s="521"/>
      <c r="E92" s="522"/>
      <c r="F92" s="522"/>
      <c r="G92" s="521" t="s">
        <v>1725</v>
      </c>
      <c r="H92" s="521" t="s">
        <v>1744</v>
      </c>
      <c r="I92" s="523" t="b">
        <v>1</v>
      </c>
      <c r="J92" s="521" t="s">
        <v>85</v>
      </c>
      <c r="K92" s="523" t="b">
        <v>1</v>
      </c>
      <c r="L92" s="523"/>
      <c r="M92" s="523"/>
      <c r="N92" s="524">
        <v>45377.817824074074</v>
      </c>
      <c r="O92" s="523" t="b">
        <v>0</v>
      </c>
    </row>
    <row r="93" spans="2:15">
      <c r="B93" s="520" t="s">
        <v>1764</v>
      </c>
      <c r="C93" s="530" t="s">
        <v>1846</v>
      </c>
      <c r="D93" s="531"/>
      <c r="E93" s="522" t="s">
        <v>1730</v>
      </c>
      <c r="F93" s="522" t="s">
        <v>1308</v>
      </c>
      <c r="G93" s="521" t="s">
        <v>1725</v>
      </c>
      <c r="H93" s="521" t="s">
        <v>1847</v>
      </c>
      <c r="I93" s="523" t="b">
        <v>1</v>
      </c>
      <c r="J93" s="521" t="s">
        <v>85</v>
      </c>
      <c r="K93" s="523" t="b">
        <v>1</v>
      </c>
      <c r="L93" s="523"/>
      <c r="M93" s="523"/>
      <c r="N93" s="524">
        <v>45377.813854166663</v>
      </c>
      <c r="O93" s="523"/>
    </row>
    <row r="94" spans="2:15">
      <c r="B94" s="520" t="s">
        <v>1785</v>
      </c>
      <c r="C94" s="521" t="s">
        <v>117</v>
      </c>
      <c r="D94" s="522" t="s">
        <v>1729</v>
      </c>
      <c r="E94" s="522" t="s">
        <v>1730</v>
      </c>
      <c r="F94" s="522" t="s">
        <v>127</v>
      </c>
      <c r="G94" s="521" t="s">
        <v>1725</v>
      </c>
      <c r="H94" s="521" t="s">
        <v>1755</v>
      </c>
      <c r="I94" s="523" t="b">
        <v>1</v>
      </c>
      <c r="J94" s="521" t="s">
        <v>1756</v>
      </c>
      <c r="K94" s="523" t="b">
        <v>1</v>
      </c>
      <c r="L94" s="523" t="b">
        <v>0</v>
      </c>
      <c r="M94" s="523" t="b">
        <v>1</v>
      </c>
      <c r="N94" s="524">
        <v>45377.812847222223</v>
      </c>
      <c r="O94" s="523"/>
    </row>
    <row r="95" spans="2:15">
      <c r="B95" s="520" t="s">
        <v>1737</v>
      </c>
      <c r="C95" s="521" t="s">
        <v>1848</v>
      </c>
      <c r="D95" s="522"/>
      <c r="E95" s="522" t="s">
        <v>1730</v>
      </c>
      <c r="F95" s="522" t="s">
        <v>127</v>
      </c>
      <c r="G95" s="521" t="s">
        <v>1725</v>
      </c>
      <c r="H95" s="526" t="s">
        <v>1767</v>
      </c>
      <c r="I95" s="523" t="b">
        <v>1</v>
      </c>
      <c r="J95" s="521" t="s">
        <v>1732</v>
      </c>
      <c r="K95" s="523" t="b">
        <v>1</v>
      </c>
      <c r="L95" s="523"/>
      <c r="M95" s="523"/>
      <c r="N95" s="524">
        <v>45377.817650462966</v>
      </c>
      <c r="O95" s="523"/>
    </row>
    <row r="96" spans="2:15" hidden="1">
      <c r="B96" s="520" t="s">
        <v>1727</v>
      </c>
      <c r="C96" s="521" t="s">
        <v>1849</v>
      </c>
      <c r="D96" s="521"/>
      <c r="E96" s="522"/>
      <c r="F96" s="522"/>
      <c r="G96" s="521" t="s">
        <v>1725</v>
      </c>
      <c r="H96" s="521" t="s">
        <v>1754</v>
      </c>
      <c r="I96" s="523" t="b">
        <v>1</v>
      </c>
      <c r="J96" s="521" t="s">
        <v>1754</v>
      </c>
      <c r="K96" s="523" t="b">
        <v>1</v>
      </c>
      <c r="L96" s="523"/>
      <c r="M96" s="523"/>
      <c r="N96" s="524">
        <v>45377.818136574075</v>
      </c>
      <c r="O96" s="523"/>
    </row>
    <row r="97" spans="2:15">
      <c r="B97" s="520" t="s">
        <v>1723</v>
      </c>
      <c r="C97" s="521" t="s">
        <v>1850</v>
      </c>
      <c r="D97" s="522"/>
      <c r="E97" s="522" t="s">
        <v>1730</v>
      </c>
      <c r="F97" s="522" t="s">
        <v>1851</v>
      </c>
      <c r="G97" s="521" t="s">
        <v>1725</v>
      </c>
      <c r="H97" s="521" t="s">
        <v>1755</v>
      </c>
      <c r="I97" s="523" t="b">
        <v>1</v>
      </c>
      <c r="J97" s="521" t="s">
        <v>1756</v>
      </c>
      <c r="K97" s="523"/>
      <c r="L97" s="523"/>
      <c r="M97" s="523"/>
      <c r="N97" s="524">
        <v>45075.399525462963</v>
      </c>
      <c r="O97" s="523" t="b">
        <v>0</v>
      </c>
    </row>
    <row r="98" spans="2:15" hidden="1">
      <c r="B98" s="520" t="s">
        <v>1740</v>
      </c>
      <c r="C98" s="521" t="s">
        <v>136</v>
      </c>
      <c r="D98" s="521"/>
      <c r="E98" s="522"/>
      <c r="F98" s="522"/>
      <c r="G98" s="521" t="s">
        <v>1725</v>
      </c>
      <c r="H98" s="521" t="s">
        <v>71</v>
      </c>
      <c r="I98" s="523" t="b">
        <v>0</v>
      </c>
      <c r="J98" s="521" t="s">
        <v>85</v>
      </c>
      <c r="K98" s="523" t="b">
        <v>0</v>
      </c>
      <c r="L98" s="523" t="b">
        <v>0</v>
      </c>
      <c r="M98" s="523" t="b">
        <v>1</v>
      </c>
      <c r="N98" s="524">
        <v>45377.706770833334</v>
      </c>
      <c r="O98" s="523"/>
    </row>
    <row r="99" spans="2:15">
      <c r="B99" s="525" t="s">
        <v>1762</v>
      </c>
      <c r="C99" s="526" t="s">
        <v>1852</v>
      </c>
      <c r="D99" s="527"/>
      <c r="E99" s="527" t="s">
        <v>1730</v>
      </c>
      <c r="F99" s="527" t="s">
        <v>1851</v>
      </c>
      <c r="G99" s="526" t="s">
        <v>1725</v>
      </c>
      <c r="H99" s="526" t="s">
        <v>1767</v>
      </c>
      <c r="I99" s="528" t="b">
        <v>1</v>
      </c>
      <c r="J99" s="526" t="s">
        <v>1756</v>
      </c>
      <c r="K99" s="528" t="b">
        <v>1</v>
      </c>
      <c r="L99" s="528"/>
      <c r="M99" s="528"/>
      <c r="N99" s="529">
        <v>45377.812430555554</v>
      </c>
      <c r="O99" s="528" t="b">
        <v>0</v>
      </c>
    </row>
    <row r="100" spans="2:15">
      <c r="B100" s="520" t="s">
        <v>1737</v>
      </c>
      <c r="C100" s="537" t="s">
        <v>135</v>
      </c>
      <c r="D100" s="538"/>
      <c r="E100" s="522" t="s">
        <v>1730</v>
      </c>
      <c r="F100" s="522" t="s">
        <v>841</v>
      </c>
      <c r="G100" s="521" t="s">
        <v>1725</v>
      </c>
      <c r="H100" s="521" t="s">
        <v>1853</v>
      </c>
      <c r="I100" s="523" t="b">
        <v>1</v>
      </c>
      <c r="J100" s="521" t="s">
        <v>1756</v>
      </c>
      <c r="K100" s="523" t="b">
        <v>1</v>
      </c>
      <c r="L100" s="523" t="b">
        <v>0</v>
      </c>
      <c r="M100" s="523" t="b">
        <v>1</v>
      </c>
      <c r="N100" s="524">
        <v>45377.823078703703</v>
      </c>
      <c r="O100" s="523"/>
    </row>
    <row r="101" spans="2:15" hidden="1">
      <c r="B101" s="525" t="s">
        <v>1733</v>
      </c>
      <c r="C101" s="526" t="s">
        <v>1854</v>
      </c>
      <c r="D101" s="526"/>
      <c r="E101" s="527"/>
      <c r="F101" s="527"/>
      <c r="G101" s="526" t="s">
        <v>1725</v>
      </c>
      <c r="H101" s="526" t="s">
        <v>1750</v>
      </c>
      <c r="I101" s="528" t="b">
        <v>1</v>
      </c>
      <c r="J101" s="526" t="s">
        <v>1736</v>
      </c>
      <c r="K101" s="528" t="b">
        <v>1</v>
      </c>
      <c r="L101" s="528"/>
      <c r="M101" s="528"/>
      <c r="N101" s="529">
        <v>45377.871365740742</v>
      </c>
      <c r="O101" s="528"/>
    </row>
    <row r="102" spans="2:15" hidden="1">
      <c r="B102" s="520" t="s">
        <v>1727</v>
      </c>
      <c r="C102" s="521" t="s">
        <v>793</v>
      </c>
      <c r="D102" s="521"/>
      <c r="E102" s="522"/>
      <c r="F102" s="522"/>
      <c r="G102" s="521" t="s">
        <v>1725</v>
      </c>
      <c r="H102" s="521" t="s">
        <v>1744</v>
      </c>
      <c r="I102" s="523" t="b">
        <v>1</v>
      </c>
      <c r="J102" s="521" t="s">
        <v>85</v>
      </c>
      <c r="K102" s="523" t="b">
        <v>1</v>
      </c>
      <c r="L102" s="523"/>
      <c r="M102" s="523"/>
      <c r="N102" s="524">
        <v>45377.818414351852</v>
      </c>
      <c r="O102" s="523"/>
    </row>
    <row r="103" spans="2:15" hidden="1">
      <c r="B103" s="525" t="s">
        <v>1740</v>
      </c>
      <c r="C103" s="526" t="s">
        <v>758</v>
      </c>
      <c r="D103" s="526"/>
      <c r="E103" s="527"/>
      <c r="F103" s="527"/>
      <c r="G103" s="526" t="s">
        <v>1742</v>
      </c>
      <c r="H103" s="526" t="s">
        <v>1847</v>
      </c>
      <c r="I103" s="528" t="b">
        <v>0</v>
      </c>
      <c r="J103" s="526" t="s">
        <v>85</v>
      </c>
      <c r="K103" s="528" t="b">
        <v>0</v>
      </c>
      <c r="L103" s="528" t="b">
        <v>0</v>
      </c>
      <c r="M103" s="528" t="b">
        <v>1</v>
      </c>
      <c r="N103" s="529">
        <v>45524.439259259256</v>
      </c>
      <c r="O103" s="528" t="b">
        <v>0</v>
      </c>
    </row>
    <row r="104" spans="2:15" hidden="1">
      <c r="B104" s="520" t="s">
        <v>1751</v>
      </c>
      <c r="C104" s="521" t="s">
        <v>1855</v>
      </c>
      <c r="D104" s="521"/>
      <c r="E104" s="522"/>
      <c r="F104" s="522"/>
      <c r="G104" s="521" t="s">
        <v>1725</v>
      </c>
      <c r="H104" s="521" t="s">
        <v>1771</v>
      </c>
      <c r="I104" s="523" t="b">
        <v>1</v>
      </c>
      <c r="J104" s="521" t="s">
        <v>1772</v>
      </c>
      <c r="K104" s="523" t="b">
        <v>1</v>
      </c>
      <c r="L104" s="523"/>
      <c r="M104" s="523"/>
      <c r="N104" s="524">
        <v>45377.818425925929</v>
      </c>
      <c r="O104" s="523" t="b">
        <v>0</v>
      </c>
    </row>
    <row r="105" spans="2:15" hidden="1">
      <c r="B105" s="525" t="s">
        <v>1740</v>
      </c>
      <c r="C105" s="526" t="s">
        <v>1856</v>
      </c>
      <c r="D105" s="526"/>
      <c r="E105" s="527"/>
      <c r="F105" s="527"/>
      <c r="G105" s="526" t="s">
        <v>1742</v>
      </c>
      <c r="H105" s="526" t="s">
        <v>213</v>
      </c>
      <c r="I105" s="528" t="b">
        <v>0</v>
      </c>
      <c r="J105" s="526" t="s">
        <v>1732</v>
      </c>
      <c r="K105" s="528" t="b">
        <v>0</v>
      </c>
      <c r="L105" s="528" t="b">
        <v>1</v>
      </c>
      <c r="M105" s="528" t="b">
        <v>0</v>
      </c>
      <c r="N105" s="529">
        <v>45377.701203703706</v>
      </c>
      <c r="O105" s="528" t="b">
        <v>0</v>
      </c>
    </row>
    <row r="106" spans="2:15" hidden="1">
      <c r="B106" s="520" t="s">
        <v>1727</v>
      </c>
      <c r="C106" s="521" t="s">
        <v>1857</v>
      </c>
      <c r="D106" s="521"/>
      <c r="E106" s="522"/>
      <c r="F106" s="522"/>
      <c r="G106" s="521" t="s">
        <v>1725</v>
      </c>
      <c r="H106" s="521" t="s">
        <v>1747</v>
      </c>
      <c r="I106" s="523" t="b">
        <v>1</v>
      </c>
      <c r="J106" s="521" t="s">
        <v>1736</v>
      </c>
      <c r="K106" s="523" t="b">
        <v>1</v>
      </c>
      <c r="L106" s="523"/>
      <c r="M106" s="523"/>
      <c r="N106" s="524">
        <v>45377.818518518521</v>
      </c>
      <c r="O106" s="523"/>
    </row>
    <row r="107" spans="2:15" hidden="1">
      <c r="B107" s="525" t="s">
        <v>1745</v>
      </c>
      <c r="C107" s="526" t="s">
        <v>1858</v>
      </c>
      <c r="D107" s="526"/>
      <c r="E107" s="527"/>
      <c r="F107" s="527"/>
      <c r="G107" s="526" t="s">
        <v>1725</v>
      </c>
      <c r="H107" s="526" t="s">
        <v>1747</v>
      </c>
      <c r="I107" s="528" t="b">
        <v>1</v>
      </c>
      <c r="J107" s="526" t="s">
        <v>1736</v>
      </c>
      <c r="K107" s="528"/>
      <c r="L107" s="528"/>
      <c r="M107" s="528"/>
      <c r="N107" s="529">
        <v>45483.538865740738</v>
      </c>
      <c r="O107" s="528" t="b">
        <v>0</v>
      </c>
    </row>
    <row r="108" spans="2:15" hidden="1">
      <c r="B108" s="520" t="s">
        <v>1762</v>
      </c>
      <c r="C108" s="521" t="s">
        <v>1859</v>
      </c>
      <c r="D108" s="521"/>
      <c r="E108" s="522"/>
      <c r="F108" s="522"/>
      <c r="G108" s="521" t="s">
        <v>1725</v>
      </c>
      <c r="H108" s="521" t="s">
        <v>1860</v>
      </c>
      <c r="I108" s="523" t="b">
        <v>1</v>
      </c>
      <c r="J108" s="521" t="s">
        <v>1861</v>
      </c>
      <c r="K108" s="523"/>
      <c r="L108" s="523"/>
      <c r="M108" s="523"/>
      <c r="N108" s="524">
        <v>45377.879201388889</v>
      </c>
      <c r="O108" s="523" t="b">
        <v>0</v>
      </c>
    </row>
    <row r="109" spans="2:15">
      <c r="B109" s="520" t="s">
        <v>1762</v>
      </c>
      <c r="C109" s="530" t="s">
        <v>1235</v>
      </c>
      <c r="D109" s="531"/>
      <c r="E109" s="522" t="s">
        <v>1730</v>
      </c>
      <c r="F109" s="522" t="s">
        <v>553</v>
      </c>
      <c r="G109" s="521" t="s">
        <v>1725</v>
      </c>
      <c r="H109" s="521" t="s">
        <v>1847</v>
      </c>
      <c r="I109" s="523" t="b">
        <v>1</v>
      </c>
      <c r="J109" s="521" t="s">
        <v>85</v>
      </c>
      <c r="K109" s="523"/>
      <c r="L109" s="523"/>
      <c r="M109" s="523"/>
      <c r="N109" s="524">
        <v>45149.500555555554</v>
      </c>
      <c r="O109" s="523" t="b">
        <v>0</v>
      </c>
    </row>
    <row r="110" spans="2:15" hidden="1">
      <c r="B110" s="520" t="s">
        <v>1768</v>
      </c>
      <c r="C110" s="521" t="s">
        <v>1862</v>
      </c>
      <c r="D110" s="521"/>
      <c r="E110" s="522"/>
      <c r="F110" s="522"/>
      <c r="G110" s="521" t="s">
        <v>1725</v>
      </c>
      <c r="H110" s="521" t="s">
        <v>1744</v>
      </c>
      <c r="I110" s="523" t="b">
        <v>1</v>
      </c>
      <c r="J110" s="521" t="s">
        <v>85</v>
      </c>
      <c r="K110" s="523" t="b">
        <v>1</v>
      </c>
      <c r="L110" s="523"/>
      <c r="M110" s="523"/>
      <c r="N110" s="524">
        <v>45469.603159722225</v>
      </c>
      <c r="O110" s="523" t="b">
        <v>0</v>
      </c>
    </row>
    <row r="111" spans="2:15" hidden="1">
      <c r="B111" s="525" t="s">
        <v>1745</v>
      </c>
      <c r="C111" s="526" t="s">
        <v>1863</v>
      </c>
      <c r="D111" s="526"/>
      <c r="E111" s="527"/>
      <c r="F111" s="527"/>
      <c r="G111" s="526" t="s">
        <v>1742</v>
      </c>
      <c r="H111" s="526" t="s">
        <v>1783</v>
      </c>
      <c r="I111" s="528" t="b">
        <v>1</v>
      </c>
      <c r="J111" s="526" t="s">
        <v>1736</v>
      </c>
      <c r="K111" s="528" t="b">
        <v>0</v>
      </c>
      <c r="L111" s="528" t="b">
        <v>0</v>
      </c>
      <c r="M111" s="528" t="b">
        <v>0</v>
      </c>
      <c r="N111" s="529">
        <v>45483.538865740738</v>
      </c>
      <c r="O111" s="528" t="b">
        <v>0</v>
      </c>
    </row>
    <row r="112" spans="2:15" hidden="1">
      <c r="B112" s="520" t="s">
        <v>1748</v>
      </c>
      <c r="C112" s="521" t="s">
        <v>1864</v>
      </c>
      <c r="D112" s="521"/>
      <c r="E112" s="522"/>
      <c r="F112" s="522"/>
      <c r="G112" s="521" t="s">
        <v>1725</v>
      </c>
      <c r="H112" s="521" t="s">
        <v>1758</v>
      </c>
      <c r="I112" s="523" t="b">
        <v>1</v>
      </c>
      <c r="J112" s="521" t="s">
        <v>1736</v>
      </c>
      <c r="K112" s="523" t="b">
        <v>1</v>
      </c>
      <c r="L112" s="523"/>
      <c r="M112" s="523"/>
      <c r="N112" s="524">
        <v>45377.818611111114</v>
      </c>
      <c r="O112" s="523" t="b">
        <v>0</v>
      </c>
    </row>
    <row r="113" spans="2:15" hidden="1">
      <c r="B113" s="525" t="s">
        <v>1740</v>
      </c>
      <c r="C113" s="526" t="s">
        <v>1865</v>
      </c>
      <c r="D113" s="526"/>
      <c r="E113" s="527"/>
      <c r="F113" s="527"/>
      <c r="G113" s="526" t="s">
        <v>1742</v>
      </c>
      <c r="H113" s="526" t="s">
        <v>1781</v>
      </c>
      <c r="I113" s="528" t="b">
        <v>0</v>
      </c>
      <c r="J113" s="526" t="s">
        <v>85</v>
      </c>
      <c r="K113" s="528" t="b">
        <v>0</v>
      </c>
      <c r="L113" s="528" t="b">
        <v>0</v>
      </c>
      <c r="M113" s="528" t="b">
        <v>1</v>
      </c>
      <c r="N113" s="529">
        <v>45377.800162037034</v>
      </c>
      <c r="O113" s="528" t="b">
        <v>0</v>
      </c>
    </row>
    <row r="114" spans="2:15" hidden="1">
      <c r="B114" s="520" t="s">
        <v>1764</v>
      </c>
      <c r="C114" s="521" t="s">
        <v>1866</v>
      </c>
      <c r="D114" s="521"/>
      <c r="E114" s="522"/>
      <c r="F114" s="522"/>
      <c r="G114" s="521" t="s">
        <v>1725</v>
      </c>
      <c r="H114" s="521" t="s">
        <v>1750</v>
      </c>
      <c r="I114" s="523" t="b">
        <v>1</v>
      </c>
      <c r="J114" s="521" t="s">
        <v>1736</v>
      </c>
      <c r="K114" s="523" t="b">
        <v>1</v>
      </c>
      <c r="L114" s="523"/>
      <c r="M114" s="523"/>
      <c r="N114" s="524">
        <v>45377.818611111114</v>
      </c>
      <c r="O114" s="523"/>
    </row>
    <row r="115" spans="2:15" hidden="1">
      <c r="B115" s="525" t="s">
        <v>1762</v>
      </c>
      <c r="C115" s="526" t="s">
        <v>1867</v>
      </c>
      <c r="D115" s="526"/>
      <c r="E115" s="527"/>
      <c r="F115" s="527"/>
      <c r="G115" s="526" t="s">
        <v>1725</v>
      </c>
      <c r="H115" s="526" t="s">
        <v>1776</v>
      </c>
      <c r="I115" s="528" t="b">
        <v>1</v>
      </c>
      <c r="J115" s="526" t="s">
        <v>85</v>
      </c>
      <c r="K115" s="528" t="b">
        <v>1</v>
      </c>
      <c r="L115" s="528"/>
      <c r="M115" s="528"/>
      <c r="N115" s="529">
        <v>45377.818692129629</v>
      </c>
      <c r="O115" s="528" t="b">
        <v>0</v>
      </c>
    </row>
    <row r="116" spans="2:15" hidden="1">
      <c r="B116" s="520" t="s">
        <v>1740</v>
      </c>
      <c r="C116" s="521" t="s">
        <v>1868</v>
      </c>
      <c r="D116" s="521"/>
      <c r="E116" s="522"/>
      <c r="F116" s="522"/>
      <c r="G116" s="521" t="s">
        <v>1742</v>
      </c>
      <c r="H116" s="521" t="s">
        <v>1771</v>
      </c>
      <c r="I116" s="523" t="b">
        <v>0</v>
      </c>
      <c r="J116" s="521" t="s">
        <v>1772</v>
      </c>
      <c r="K116" s="523" t="b">
        <v>0</v>
      </c>
      <c r="L116" s="523" t="b">
        <v>0</v>
      </c>
      <c r="M116" s="523" t="b">
        <v>1</v>
      </c>
      <c r="N116" s="524">
        <v>45524.439942129633</v>
      </c>
      <c r="O116" s="523" t="b">
        <v>0</v>
      </c>
    </row>
    <row r="117" spans="2:15" hidden="1">
      <c r="B117" s="525" t="s">
        <v>1745</v>
      </c>
      <c r="C117" s="526" t="s">
        <v>1869</v>
      </c>
      <c r="D117" s="526"/>
      <c r="E117" s="527"/>
      <c r="F117" s="527"/>
      <c r="G117" s="526" t="s">
        <v>1725</v>
      </c>
      <c r="H117" s="526" t="s">
        <v>1744</v>
      </c>
      <c r="I117" s="528" t="b">
        <v>1</v>
      </c>
      <c r="J117" s="526" t="s">
        <v>85</v>
      </c>
      <c r="K117" s="528"/>
      <c r="L117" s="528"/>
      <c r="M117" s="528"/>
      <c r="N117" s="529">
        <v>45483.538888888892</v>
      </c>
      <c r="O117" s="528" t="b">
        <v>0</v>
      </c>
    </row>
    <row r="118" spans="2:15">
      <c r="B118" s="525" t="s">
        <v>1733</v>
      </c>
      <c r="C118" s="526" t="s">
        <v>1870</v>
      </c>
      <c r="D118" s="527"/>
      <c r="E118" s="527" t="s">
        <v>1730</v>
      </c>
      <c r="F118" s="527" t="s">
        <v>1871</v>
      </c>
      <c r="G118" s="526" t="s">
        <v>1725</v>
      </c>
      <c r="H118" s="526" t="s">
        <v>1779</v>
      </c>
      <c r="I118" s="528" t="b">
        <v>1</v>
      </c>
      <c r="J118" s="526" t="s">
        <v>1756</v>
      </c>
      <c r="K118" s="528" t="b">
        <v>1</v>
      </c>
      <c r="L118" s="528"/>
      <c r="M118" s="528"/>
      <c r="N118" s="529">
        <v>45377.821157407408</v>
      </c>
      <c r="O118" s="528"/>
    </row>
    <row r="119" spans="2:15" hidden="1">
      <c r="B119" s="525" t="s">
        <v>1723</v>
      </c>
      <c r="C119" s="526" t="s">
        <v>1872</v>
      </c>
      <c r="D119" s="526"/>
      <c r="E119" s="527"/>
      <c r="F119" s="527"/>
      <c r="G119" s="526" t="s">
        <v>1725</v>
      </c>
      <c r="H119" s="526" t="s">
        <v>1771</v>
      </c>
      <c r="I119" s="528" t="b">
        <v>1</v>
      </c>
      <c r="J119" s="526" t="s">
        <v>1772</v>
      </c>
      <c r="K119" s="528"/>
      <c r="L119" s="528"/>
      <c r="M119" s="528"/>
      <c r="N119" s="529">
        <v>45062.4921875</v>
      </c>
      <c r="O119" s="528" t="b">
        <v>0</v>
      </c>
    </row>
    <row r="120" spans="2:15" hidden="1">
      <c r="B120" s="520" t="s">
        <v>1785</v>
      </c>
      <c r="C120" s="521" t="s">
        <v>1873</v>
      </c>
      <c r="D120" s="521"/>
      <c r="E120" s="522"/>
      <c r="F120" s="522"/>
      <c r="G120" s="521" t="s">
        <v>1725</v>
      </c>
      <c r="H120" s="521" t="s">
        <v>1781</v>
      </c>
      <c r="I120" s="523" t="b">
        <v>1</v>
      </c>
      <c r="J120" s="521" t="s">
        <v>85</v>
      </c>
      <c r="K120" s="523" t="b">
        <v>1</v>
      </c>
      <c r="L120" s="523"/>
      <c r="M120" s="523"/>
      <c r="N120" s="524">
        <v>45377.818854166668</v>
      </c>
      <c r="O120" s="523" t="b">
        <v>0</v>
      </c>
    </row>
    <row r="121" spans="2:15" hidden="1">
      <c r="B121" s="525" t="s">
        <v>1737</v>
      </c>
      <c r="C121" s="526" t="s">
        <v>1561</v>
      </c>
      <c r="D121" s="526"/>
      <c r="E121" s="527"/>
      <c r="F121" s="527"/>
      <c r="G121" s="526" t="s">
        <v>1725</v>
      </c>
      <c r="H121" s="526" t="s">
        <v>1747</v>
      </c>
      <c r="I121" s="528" t="b">
        <v>1</v>
      </c>
      <c r="J121" s="526" t="s">
        <v>1736</v>
      </c>
      <c r="K121" s="528" t="b">
        <v>1</v>
      </c>
      <c r="L121" s="528" t="b">
        <v>1</v>
      </c>
      <c r="M121" s="528" t="b">
        <v>0</v>
      </c>
      <c r="N121" s="529">
        <v>45377.818854166668</v>
      </c>
      <c r="O121" s="528"/>
    </row>
    <row r="122" spans="2:15" hidden="1">
      <c r="B122" s="520" t="s">
        <v>1733</v>
      </c>
      <c r="C122" s="521" t="s">
        <v>1874</v>
      </c>
      <c r="D122" s="521"/>
      <c r="E122" s="522"/>
      <c r="F122" s="522"/>
      <c r="G122" s="521" t="s">
        <v>1725</v>
      </c>
      <c r="H122" s="521" t="s">
        <v>1754</v>
      </c>
      <c r="I122" s="523" t="b">
        <v>1</v>
      </c>
      <c r="J122" s="521" t="s">
        <v>1754</v>
      </c>
      <c r="K122" s="523" t="b">
        <v>1</v>
      </c>
      <c r="L122" s="523"/>
      <c r="M122" s="523"/>
      <c r="N122" s="524">
        <v>45377.819050925929</v>
      </c>
      <c r="O122" s="523"/>
    </row>
    <row r="123" spans="2:15" hidden="1">
      <c r="B123" s="525" t="s">
        <v>1740</v>
      </c>
      <c r="C123" s="526" t="s">
        <v>1875</v>
      </c>
      <c r="D123" s="526"/>
      <c r="E123" s="527"/>
      <c r="F123" s="527"/>
      <c r="G123" s="526" t="s">
        <v>1742</v>
      </c>
      <c r="H123" s="526" t="s">
        <v>1754</v>
      </c>
      <c r="I123" s="528" t="b">
        <v>0</v>
      </c>
      <c r="J123" s="526" t="s">
        <v>1754</v>
      </c>
      <c r="K123" s="528" t="b">
        <v>0</v>
      </c>
      <c r="L123" s="528" t="b">
        <v>0</v>
      </c>
      <c r="M123" s="528" t="b">
        <v>1</v>
      </c>
      <c r="N123" s="529">
        <v>45377.800428240742</v>
      </c>
      <c r="O123" s="528" t="b">
        <v>0</v>
      </c>
    </row>
    <row r="124" spans="2:15">
      <c r="B124" s="525" t="s">
        <v>1737</v>
      </c>
      <c r="C124" s="526" t="s">
        <v>1876</v>
      </c>
      <c r="D124" s="527"/>
      <c r="E124" s="527" t="s">
        <v>1730</v>
      </c>
      <c r="F124" s="527" t="s">
        <v>1877</v>
      </c>
      <c r="G124" s="526" t="s">
        <v>1725</v>
      </c>
      <c r="H124" s="526" t="s">
        <v>1779</v>
      </c>
      <c r="I124" s="528" t="b">
        <v>1</v>
      </c>
      <c r="J124" s="526" t="s">
        <v>1756</v>
      </c>
      <c r="K124" s="528" t="b">
        <v>1</v>
      </c>
      <c r="L124" s="528"/>
      <c r="M124" s="528"/>
      <c r="N124" s="529">
        <v>45377.81832175926</v>
      </c>
      <c r="O124" s="528"/>
    </row>
    <row r="125" spans="2:15">
      <c r="B125" s="520" t="s">
        <v>1764</v>
      </c>
      <c r="C125" s="530" t="s">
        <v>1878</v>
      </c>
      <c r="D125" s="531"/>
      <c r="E125" s="522" t="s">
        <v>1730</v>
      </c>
      <c r="F125" s="522" t="s">
        <v>315</v>
      </c>
      <c r="G125" s="521" t="s">
        <v>1725</v>
      </c>
      <c r="H125" s="521" t="s">
        <v>1767</v>
      </c>
      <c r="I125" s="523" t="b">
        <v>1</v>
      </c>
      <c r="J125" s="521" t="s">
        <v>1756</v>
      </c>
      <c r="K125" s="523" t="b">
        <v>1</v>
      </c>
      <c r="L125" s="523"/>
      <c r="M125" s="523"/>
      <c r="N125" s="524">
        <v>45377.818738425929</v>
      </c>
      <c r="O125" s="523"/>
    </row>
    <row r="126" spans="2:15" hidden="1">
      <c r="B126" s="520" t="s">
        <v>1785</v>
      </c>
      <c r="C126" s="521" t="s">
        <v>1879</v>
      </c>
      <c r="D126" s="521"/>
      <c r="E126" s="522"/>
      <c r="F126" s="522"/>
      <c r="G126" s="521" t="s">
        <v>1725</v>
      </c>
      <c r="H126" s="521" t="s">
        <v>1750</v>
      </c>
      <c r="I126" s="523" t="b">
        <v>1</v>
      </c>
      <c r="J126" s="521" t="s">
        <v>1736</v>
      </c>
      <c r="K126" s="523" t="b">
        <v>1</v>
      </c>
      <c r="L126" s="523"/>
      <c r="M126" s="523"/>
      <c r="N126" s="524">
        <v>45377.819189814814</v>
      </c>
      <c r="O126" s="523"/>
    </row>
    <row r="127" spans="2:15">
      <c r="B127" s="525" t="s">
        <v>1762</v>
      </c>
      <c r="C127" s="534" t="s">
        <v>1278</v>
      </c>
      <c r="D127" s="535"/>
      <c r="E127" s="527" t="s">
        <v>1730</v>
      </c>
      <c r="F127" s="527" t="s">
        <v>315</v>
      </c>
      <c r="G127" s="526" t="s">
        <v>1725</v>
      </c>
      <c r="H127" s="526" t="s">
        <v>1767</v>
      </c>
      <c r="I127" s="528" t="b">
        <v>1</v>
      </c>
      <c r="J127" s="526" t="s">
        <v>1756</v>
      </c>
      <c r="K127" s="528" t="b">
        <v>1</v>
      </c>
      <c r="L127" s="528" t="b">
        <v>0</v>
      </c>
      <c r="M127" s="528" t="b">
        <v>0</v>
      </c>
      <c r="N127" s="529">
        <v>45469.604166666664</v>
      </c>
      <c r="O127" s="528" t="b">
        <v>0</v>
      </c>
    </row>
    <row r="128" spans="2:15" hidden="1">
      <c r="B128" s="520" t="s">
        <v>1768</v>
      </c>
      <c r="C128" s="521" t="s">
        <v>1880</v>
      </c>
      <c r="D128" s="521"/>
      <c r="E128" s="522"/>
      <c r="F128" s="522"/>
      <c r="G128" s="521" t="s">
        <v>1725</v>
      </c>
      <c r="H128" s="521" t="s">
        <v>1750</v>
      </c>
      <c r="I128" s="523" t="b">
        <v>1</v>
      </c>
      <c r="J128" s="521" t="s">
        <v>1736</v>
      </c>
      <c r="K128" s="523" t="b">
        <v>1</v>
      </c>
      <c r="L128" s="523"/>
      <c r="M128" s="523"/>
      <c r="N128" s="524">
        <v>45469.603368055556</v>
      </c>
      <c r="O128" s="523" t="b">
        <v>0</v>
      </c>
    </row>
    <row r="129" spans="2:15">
      <c r="B129" s="520" t="s">
        <v>1737</v>
      </c>
      <c r="C129" s="521" t="s">
        <v>1881</v>
      </c>
      <c r="D129" s="522"/>
      <c r="E129" s="539" t="s">
        <v>1730</v>
      </c>
      <c r="F129" s="539" t="s">
        <v>1882</v>
      </c>
      <c r="G129" s="521" t="s">
        <v>1725</v>
      </c>
      <c r="H129" s="521" t="s">
        <v>1646</v>
      </c>
      <c r="I129" s="523" t="b">
        <v>1</v>
      </c>
      <c r="J129" s="521" t="s">
        <v>1754</v>
      </c>
      <c r="K129" s="523" t="b">
        <v>1</v>
      </c>
      <c r="L129" s="528"/>
      <c r="M129" s="528"/>
      <c r="N129" s="528"/>
      <c r="O129" s="528"/>
    </row>
    <row r="130" spans="2:15" hidden="1">
      <c r="B130" s="520" t="s">
        <v>1748</v>
      </c>
      <c r="C130" s="521" t="s">
        <v>1883</v>
      </c>
      <c r="D130" s="521"/>
      <c r="E130" s="522"/>
      <c r="F130" s="522"/>
      <c r="G130" s="521" t="s">
        <v>1725</v>
      </c>
      <c r="H130" s="521" t="s">
        <v>1362</v>
      </c>
      <c r="I130" s="523" t="b">
        <v>1</v>
      </c>
      <c r="J130" s="521" t="s">
        <v>85</v>
      </c>
      <c r="K130" s="523" t="b">
        <v>1</v>
      </c>
      <c r="L130" s="523"/>
      <c r="M130" s="523"/>
      <c r="N130" s="524">
        <v>45377.819351851853</v>
      </c>
      <c r="O130" s="523"/>
    </row>
    <row r="131" spans="2:15" hidden="1">
      <c r="B131" s="525" t="s">
        <v>1748</v>
      </c>
      <c r="C131" s="526" t="s">
        <v>1884</v>
      </c>
      <c r="D131" s="526"/>
      <c r="E131" s="527"/>
      <c r="F131" s="527"/>
      <c r="G131" s="526" t="s">
        <v>1725</v>
      </c>
      <c r="H131" s="526" t="s">
        <v>1885</v>
      </c>
      <c r="I131" s="528" t="b">
        <v>1</v>
      </c>
      <c r="J131" s="526" t="s">
        <v>85</v>
      </c>
      <c r="K131" s="528" t="b">
        <v>1</v>
      </c>
      <c r="L131" s="528"/>
      <c r="M131" s="528"/>
      <c r="N131" s="529">
        <v>45377.819502314815</v>
      </c>
      <c r="O131" s="528"/>
    </row>
    <row r="132" spans="2:15" hidden="1">
      <c r="B132" s="520" t="s">
        <v>1785</v>
      </c>
      <c r="C132" s="521" t="s">
        <v>1886</v>
      </c>
      <c r="D132" s="521"/>
      <c r="E132" s="522"/>
      <c r="F132" s="522"/>
      <c r="G132" s="521" t="s">
        <v>1725</v>
      </c>
      <c r="H132" s="521" t="s">
        <v>1887</v>
      </c>
      <c r="I132" s="523" t="b">
        <v>1</v>
      </c>
      <c r="J132" s="521" t="s">
        <v>1887</v>
      </c>
      <c r="K132" s="523" t="b">
        <v>1</v>
      </c>
      <c r="L132" s="523"/>
      <c r="M132" s="523"/>
      <c r="N132" s="524">
        <v>45377.819571759261</v>
      </c>
      <c r="O132" s="523"/>
    </row>
    <row r="133" spans="2:15" hidden="1">
      <c r="B133" s="525" t="s">
        <v>1733</v>
      </c>
      <c r="C133" s="526" t="s">
        <v>1888</v>
      </c>
      <c r="D133" s="526"/>
      <c r="E133" s="527"/>
      <c r="F133" s="527"/>
      <c r="G133" s="526" t="s">
        <v>1725</v>
      </c>
      <c r="H133" s="526" t="s">
        <v>1362</v>
      </c>
      <c r="I133" s="528" t="b">
        <v>1</v>
      </c>
      <c r="J133" s="526" t="s">
        <v>85</v>
      </c>
      <c r="K133" s="528" t="b">
        <v>1</v>
      </c>
      <c r="L133" s="528"/>
      <c r="M133" s="528"/>
      <c r="N133" s="529">
        <v>45377.819884259261</v>
      </c>
      <c r="O133" s="528"/>
    </row>
    <row r="134" spans="2:15" hidden="1">
      <c r="B134" s="520" t="s">
        <v>1748</v>
      </c>
      <c r="C134" s="521" t="s">
        <v>1889</v>
      </c>
      <c r="D134" s="521"/>
      <c r="E134" s="522"/>
      <c r="F134" s="522"/>
      <c r="G134" s="521" t="s">
        <v>1725</v>
      </c>
      <c r="H134" s="521" t="s">
        <v>1754</v>
      </c>
      <c r="I134" s="523" t="b">
        <v>1</v>
      </c>
      <c r="J134" s="521" t="s">
        <v>1754</v>
      </c>
      <c r="K134" s="523" t="b">
        <v>1</v>
      </c>
      <c r="L134" s="523"/>
      <c r="M134" s="523"/>
      <c r="N134" s="524">
        <v>45377.8200462963</v>
      </c>
      <c r="O134" s="523"/>
    </row>
    <row r="135" spans="2:15">
      <c r="B135" s="525" t="s">
        <v>1748</v>
      </c>
      <c r="C135" s="526" t="s">
        <v>1890</v>
      </c>
      <c r="D135" s="527" t="s">
        <v>1729</v>
      </c>
      <c r="E135" s="527" t="s">
        <v>1730</v>
      </c>
      <c r="F135" s="527" t="s">
        <v>1891</v>
      </c>
      <c r="G135" s="526" t="s">
        <v>1725</v>
      </c>
      <c r="H135" s="526" t="s">
        <v>213</v>
      </c>
      <c r="I135" s="528" t="b">
        <v>1</v>
      </c>
      <c r="J135" s="526" t="s">
        <v>1732</v>
      </c>
      <c r="K135" s="528" t="b">
        <v>1</v>
      </c>
      <c r="L135" s="528"/>
      <c r="M135" s="528"/>
      <c r="N135" s="529">
        <v>45377.815891203703</v>
      </c>
      <c r="O135" s="528"/>
    </row>
    <row r="136" spans="2:15" hidden="1">
      <c r="B136" s="520" t="s">
        <v>1737</v>
      </c>
      <c r="C136" s="521" t="s">
        <v>1892</v>
      </c>
      <c r="D136" s="521"/>
      <c r="E136" s="522"/>
      <c r="F136" s="522"/>
      <c r="G136" s="521" t="s">
        <v>1725</v>
      </c>
      <c r="H136" s="521" t="s">
        <v>1750</v>
      </c>
      <c r="I136" s="523" t="b">
        <v>1</v>
      </c>
      <c r="J136" s="521" t="s">
        <v>1736</v>
      </c>
      <c r="K136" s="523" t="b">
        <v>1</v>
      </c>
      <c r="L136" s="523"/>
      <c r="M136" s="523" t="b">
        <v>1</v>
      </c>
      <c r="N136" s="524">
        <v>45524.432071759256</v>
      </c>
      <c r="O136" s="523"/>
    </row>
    <row r="137" spans="2:15" hidden="1">
      <c r="B137" s="525" t="s">
        <v>1785</v>
      </c>
      <c r="C137" s="526" t="s">
        <v>1893</v>
      </c>
      <c r="D137" s="526"/>
      <c r="E137" s="527"/>
      <c r="F137" s="527"/>
      <c r="G137" s="526" t="s">
        <v>1725</v>
      </c>
      <c r="H137" s="526" t="s">
        <v>1774</v>
      </c>
      <c r="I137" s="528" t="b">
        <v>1</v>
      </c>
      <c r="J137" s="526" t="s">
        <v>1774</v>
      </c>
      <c r="K137" s="528" t="b">
        <v>1</v>
      </c>
      <c r="L137" s="528"/>
      <c r="M137" s="528"/>
      <c r="N137" s="529">
        <v>45377.820127314815</v>
      </c>
      <c r="O137" s="528" t="b">
        <v>0</v>
      </c>
    </row>
    <row r="138" spans="2:15" hidden="1">
      <c r="B138" s="520" t="s">
        <v>1748</v>
      </c>
      <c r="C138" s="521" t="s">
        <v>1894</v>
      </c>
      <c r="D138" s="521"/>
      <c r="E138" s="522"/>
      <c r="F138" s="522"/>
      <c r="G138" s="521" t="s">
        <v>1725</v>
      </c>
      <c r="H138" s="521" t="s">
        <v>1783</v>
      </c>
      <c r="I138" s="523" t="b">
        <v>1</v>
      </c>
      <c r="J138" s="521" t="s">
        <v>1736</v>
      </c>
      <c r="K138" s="523" t="b">
        <v>1</v>
      </c>
      <c r="L138" s="523"/>
      <c r="M138" s="523"/>
      <c r="N138" s="524">
        <v>45377.820162037038</v>
      </c>
      <c r="O138" s="523"/>
    </row>
    <row r="139" spans="2:15" hidden="1">
      <c r="B139" s="525" t="s">
        <v>1751</v>
      </c>
      <c r="C139" s="526" t="s">
        <v>1895</v>
      </c>
      <c r="D139" s="526"/>
      <c r="E139" s="527"/>
      <c r="F139" s="527"/>
      <c r="G139" s="526" t="s">
        <v>1725</v>
      </c>
      <c r="H139" s="526" t="s">
        <v>1744</v>
      </c>
      <c r="I139" s="528" t="b">
        <v>1</v>
      </c>
      <c r="J139" s="526" t="s">
        <v>85</v>
      </c>
      <c r="K139" s="528" t="b">
        <v>1</v>
      </c>
      <c r="L139" s="528"/>
      <c r="M139" s="528"/>
      <c r="N139" s="529">
        <v>45377.820208333331</v>
      </c>
      <c r="O139" s="528" t="b">
        <v>0</v>
      </c>
    </row>
    <row r="140" spans="2:15" hidden="1">
      <c r="B140" s="520" t="s">
        <v>1737</v>
      </c>
      <c r="C140" s="521" t="s">
        <v>1881</v>
      </c>
      <c r="D140" s="521"/>
      <c r="E140" s="522"/>
      <c r="F140" s="522"/>
      <c r="G140" s="521" t="s">
        <v>1725</v>
      </c>
      <c r="H140" s="521" t="s">
        <v>1754</v>
      </c>
      <c r="I140" s="523" t="b">
        <v>1</v>
      </c>
      <c r="J140" s="521" t="s">
        <v>1754</v>
      </c>
      <c r="K140" s="523" t="b">
        <v>1</v>
      </c>
      <c r="L140" s="523" t="b">
        <v>1</v>
      </c>
      <c r="M140" s="523" t="b">
        <v>0</v>
      </c>
      <c r="N140" s="524">
        <v>45377.820277777777</v>
      </c>
      <c r="O140" s="523"/>
    </row>
    <row r="141" spans="2:15">
      <c r="B141" s="525" t="s">
        <v>1733</v>
      </c>
      <c r="C141" s="526" t="s">
        <v>1896</v>
      </c>
      <c r="D141" s="527" t="s">
        <v>1729</v>
      </c>
      <c r="E141" s="527" t="s">
        <v>1730</v>
      </c>
      <c r="F141" s="527" t="s">
        <v>1891</v>
      </c>
      <c r="G141" s="526" t="s">
        <v>1725</v>
      </c>
      <c r="H141" s="526" t="s">
        <v>213</v>
      </c>
      <c r="I141" s="528" t="b">
        <v>1</v>
      </c>
      <c r="J141" s="526" t="s">
        <v>1732</v>
      </c>
      <c r="K141" s="528" t="b">
        <v>1</v>
      </c>
      <c r="L141" s="528"/>
      <c r="M141" s="528"/>
      <c r="N141" s="529">
        <v>45377.82172453704</v>
      </c>
      <c r="O141" s="528"/>
    </row>
    <row r="142" spans="2:15">
      <c r="B142" s="525" t="s">
        <v>1762</v>
      </c>
      <c r="C142" s="526" t="s">
        <v>1897</v>
      </c>
      <c r="D142" s="527"/>
      <c r="E142" s="527" t="s">
        <v>1730</v>
      </c>
      <c r="F142" s="527" t="s">
        <v>1898</v>
      </c>
      <c r="G142" s="526" t="s">
        <v>1725</v>
      </c>
      <c r="H142" s="526" t="s">
        <v>1779</v>
      </c>
      <c r="I142" s="528" t="b">
        <v>1</v>
      </c>
      <c r="J142" s="526" t="s">
        <v>1756</v>
      </c>
      <c r="K142" s="528" t="b">
        <v>1</v>
      </c>
      <c r="L142" s="528"/>
      <c r="M142" s="528"/>
      <c r="N142" s="529">
        <v>45377.81554398148</v>
      </c>
      <c r="O142" s="528" t="b">
        <v>0</v>
      </c>
    </row>
    <row r="143" spans="2:15">
      <c r="B143" s="525" t="s">
        <v>1727</v>
      </c>
      <c r="C143" s="534" t="s">
        <v>1899</v>
      </c>
      <c r="D143" s="535"/>
      <c r="E143" s="527" t="s">
        <v>1730</v>
      </c>
      <c r="F143" s="527" t="s">
        <v>1900</v>
      </c>
      <c r="G143" s="526" t="s">
        <v>1725</v>
      </c>
      <c r="H143" s="526" t="s">
        <v>1767</v>
      </c>
      <c r="I143" s="528" t="b">
        <v>1</v>
      </c>
      <c r="J143" s="526" t="s">
        <v>1756</v>
      </c>
      <c r="K143" s="528" t="b">
        <v>1</v>
      </c>
      <c r="L143" s="528"/>
      <c r="M143" s="528"/>
      <c r="N143" s="529">
        <v>45377.823391203703</v>
      </c>
      <c r="O143" s="528"/>
    </row>
    <row r="144" spans="2:15" hidden="1">
      <c r="B144" s="520" t="s">
        <v>1727</v>
      </c>
      <c r="C144" s="521" t="s">
        <v>1901</v>
      </c>
      <c r="D144" s="521"/>
      <c r="E144" s="522"/>
      <c r="F144" s="522"/>
      <c r="G144" s="521" t="s">
        <v>1725</v>
      </c>
      <c r="H144" s="521" t="s">
        <v>1771</v>
      </c>
      <c r="I144" s="523" t="b">
        <v>1</v>
      </c>
      <c r="J144" s="521" t="s">
        <v>1772</v>
      </c>
      <c r="K144" s="523" t="b">
        <v>1</v>
      </c>
      <c r="L144" s="523"/>
      <c r="M144" s="523"/>
      <c r="N144" s="524">
        <v>45377.821192129632</v>
      </c>
      <c r="O144" s="523"/>
    </row>
    <row r="145" spans="2:15" hidden="1">
      <c r="B145" s="525" t="s">
        <v>1745</v>
      </c>
      <c r="C145" s="526" t="s">
        <v>1902</v>
      </c>
      <c r="D145" s="526"/>
      <c r="E145" s="527"/>
      <c r="F145" s="527"/>
      <c r="G145" s="526" t="s">
        <v>1725</v>
      </c>
      <c r="H145" s="526" t="s">
        <v>1744</v>
      </c>
      <c r="I145" s="528" t="b">
        <v>1</v>
      </c>
      <c r="J145" s="526" t="s">
        <v>85</v>
      </c>
      <c r="K145" s="528" t="b">
        <v>1</v>
      </c>
      <c r="L145" s="528"/>
      <c r="M145" s="528"/>
      <c r="N145" s="529">
        <v>45483.538969907408</v>
      </c>
      <c r="O145" s="528" t="b">
        <v>0</v>
      </c>
    </row>
    <row r="146" spans="2:15">
      <c r="B146" s="525" t="s">
        <v>1748</v>
      </c>
      <c r="C146" s="540" t="s">
        <v>138</v>
      </c>
      <c r="D146" s="541" t="s">
        <v>1729</v>
      </c>
      <c r="E146" s="527" t="s">
        <v>1730</v>
      </c>
      <c r="F146" s="527" t="s">
        <v>97</v>
      </c>
      <c r="G146" s="526" t="s">
        <v>1725</v>
      </c>
      <c r="H146" s="526" t="s">
        <v>1903</v>
      </c>
      <c r="I146" s="528" t="b">
        <v>1</v>
      </c>
      <c r="J146" s="526" t="s">
        <v>1756</v>
      </c>
      <c r="K146" s="528" t="b">
        <v>1</v>
      </c>
      <c r="L146" s="528"/>
      <c r="M146" s="528"/>
      <c r="N146" s="529">
        <v>45377.823344907411</v>
      </c>
      <c r="O146" s="528"/>
    </row>
    <row r="147" spans="2:15" hidden="1">
      <c r="B147" s="525" t="s">
        <v>1733</v>
      </c>
      <c r="C147" s="526" t="s">
        <v>1904</v>
      </c>
      <c r="D147" s="526"/>
      <c r="E147" s="527"/>
      <c r="F147" s="527"/>
      <c r="G147" s="526" t="s">
        <v>1725</v>
      </c>
      <c r="H147" s="526" t="s">
        <v>1744</v>
      </c>
      <c r="I147" s="528" t="b">
        <v>1</v>
      </c>
      <c r="J147" s="526" t="s">
        <v>85</v>
      </c>
      <c r="K147" s="528" t="b">
        <v>1</v>
      </c>
      <c r="L147" s="528"/>
      <c r="M147" s="528"/>
      <c r="N147" s="529">
        <v>45377.82130787037</v>
      </c>
      <c r="O147" s="528"/>
    </row>
    <row r="148" spans="2:15" hidden="1">
      <c r="B148" s="520" t="s">
        <v>1740</v>
      </c>
      <c r="C148" s="521" t="s">
        <v>97</v>
      </c>
      <c r="D148" s="521"/>
      <c r="E148" s="522"/>
      <c r="F148" s="522"/>
      <c r="G148" s="521" t="s">
        <v>1742</v>
      </c>
      <c r="H148" s="521" t="s">
        <v>1905</v>
      </c>
      <c r="I148" s="523" t="b">
        <v>0</v>
      </c>
      <c r="J148" s="521" t="s">
        <v>1756</v>
      </c>
      <c r="K148" s="523" t="b">
        <v>0</v>
      </c>
      <c r="L148" s="523" t="b">
        <v>0</v>
      </c>
      <c r="M148" s="523" t="b">
        <v>1</v>
      </c>
      <c r="N148" s="524">
        <v>45377.799305555556</v>
      </c>
      <c r="O148" s="523" t="b">
        <v>0</v>
      </c>
    </row>
    <row r="149" spans="2:15" hidden="1">
      <c r="B149" s="525" t="s">
        <v>1745</v>
      </c>
      <c r="C149" s="526" t="s">
        <v>1906</v>
      </c>
      <c r="D149" s="526"/>
      <c r="E149" s="527"/>
      <c r="F149" s="527"/>
      <c r="G149" s="526" t="s">
        <v>1725</v>
      </c>
      <c r="H149" s="526" t="s">
        <v>1744</v>
      </c>
      <c r="I149" s="528" t="b">
        <v>1</v>
      </c>
      <c r="J149" s="526" t="s">
        <v>85</v>
      </c>
      <c r="K149" s="528" t="b">
        <v>1</v>
      </c>
      <c r="L149" s="528"/>
      <c r="M149" s="528"/>
      <c r="N149" s="529">
        <v>45483.539004629631</v>
      </c>
      <c r="O149" s="528" t="b">
        <v>0</v>
      </c>
    </row>
    <row r="150" spans="2:15" hidden="1">
      <c r="B150" s="520" t="s">
        <v>1785</v>
      </c>
      <c r="C150" s="521" t="s">
        <v>1907</v>
      </c>
      <c r="D150" s="521"/>
      <c r="E150" s="522"/>
      <c r="F150" s="522"/>
      <c r="G150" s="521" t="s">
        <v>1725</v>
      </c>
      <c r="H150" s="521" t="s">
        <v>1771</v>
      </c>
      <c r="I150" s="523" t="b">
        <v>1</v>
      </c>
      <c r="J150" s="521" t="s">
        <v>1772</v>
      </c>
      <c r="K150" s="523" t="b">
        <v>1</v>
      </c>
      <c r="L150" s="523"/>
      <c r="M150" s="523"/>
      <c r="N150" s="524">
        <v>45377.821377314816</v>
      </c>
      <c r="O150" s="523"/>
    </row>
    <row r="151" spans="2:15" hidden="1">
      <c r="B151" s="525" t="s">
        <v>1745</v>
      </c>
      <c r="C151" s="526" t="s">
        <v>1908</v>
      </c>
      <c r="D151" s="526"/>
      <c r="E151" s="527"/>
      <c r="F151" s="527"/>
      <c r="G151" s="526" t="s">
        <v>1725</v>
      </c>
      <c r="H151" s="526" t="s">
        <v>1758</v>
      </c>
      <c r="I151" s="528" t="b">
        <v>1</v>
      </c>
      <c r="J151" s="526" t="s">
        <v>1736</v>
      </c>
      <c r="K151" s="528" t="b">
        <v>1</v>
      </c>
      <c r="L151" s="528"/>
      <c r="M151" s="528"/>
      <c r="N151" s="529">
        <v>45483.539004629631</v>
      </c>
      <c r="O151" s="528" t="b">
        <v>0</v>
      </c>
    </row>
    <row r="152" spans="2:15" hidden="1">
      <c r="B152" s="520" t="s">
        <v>1740</v>
      </c>
      <c r="C152" s="521" t="s">
        <v>105</v>
      </c>
      <c r="D152" s="521"/>
      <c r="E152" s="522"/>
      <c r="F152" s="522"/>
      <c r="G152" s="521" t="s">
        <v>1742</v>
      </c>
      <c r="H152" s="521" t="s">
        <v>1844</v>
      </c>
      <c r="I152" s="523" t="b">
        <v>0</v>
      </c>
      <c r="J152" s="521" t="s">
        <v>1756</v>
      </c>
      <c r="K152" s="523" t="b">
        <v>0</v>
      </c>
      <c r="L152" s="523" t="b">
        <v>0</v>
      </c>
      <c r="M152" s="523" t="b">
        <v>1</v>
      </c>
      <c r="N152" s="524">
        <v>45524.436516203707</v>
      </c>
      <c r="O152" s="523" t="b">
        <v>0</v>
      </c>
    </row>
    <row r="153" spans="2:15" hidden="1">
      <c r="B153" s="525" t="s">
        <v>1751</v>
      </c>
      <c r="C153" s="526" t="s">
        <v>1909</v>
      </c>
      <c r="D153" s="526"/>
      <c r="E153" s="527"/>
      <c r="F153" s="527"/>
      <c r="G153" s="526" t="s">
        <v>1725</v>
      </c>
      <c r="H153" s="526" t="s">
        <v>1744</v>
      </c>
      <c r="I153" s="528" t="b">
        <v>1</v>
      </c>
      <c r="J153" s="526" t="s">
        <v>85</v>
      </c>
      <c r="K153" s="528" t="b">
        <v>1</v>
      </c>
      <c r="L153" s="528" t="b">
        <v>1</v>
      </c>
      <c r="M153" s="528" t="b">
        <v>0</v>
      </c>
      <c r="N153" s="529">
        <v>45377.821469907409</v>
      </c>
      <c r="O153" s="528" t="b">
        <v>0</v>
      </c>
    </row>
    <row r="154" spans="2:15" hidden="1">
      <c r="B154" s="520" t="s">
        <v>1748</v>
      </c>
      <c r="C154" s="521" t="s">
        <v>1910</v>
      </c>
      <c r="D154" s="521"/>
      <c r="E154" s="522"/>
      <c r="F154" s="522"/>
      <c r="G154" s="521" t="s">
        <v>1725</v>
      </c>
      <c r="H154" s="521" t="s">
        <v>1754</v>
      </c>
      <c r="I154" s="523" t="b">
        <v>1</v>
      </c>
      <c r="J154" s="521" t="s">
        <v>1754</v>
      </c>
      <c r="K154" s="523" t="b">
        <v>1</v>
      </c>
      <c r="L154" s="523"/>
      <c r="M154" s="523"/>
      <c r="N154" s="524">
        <v>45377.821435185186</v>
      </c>
      <c r="O154" s="523"/>
    </row>
    <row r="155" spans="2:15" hidden="1">
      <c r="B155" s="525" t="s">
        <v>1733</v>
      </c>
      <c r="C155" s="526" t="s">
        <v>1911</v>
      </c>
      <c r="D155" s="526"/>
      <c r="E155" s="527"/>
      <c r="F155" s="527"/>
      <c r="G155" s="526" t="s">
        <v>1725</v>
      </c>
      <c r="H155" s="526" t="s">
        <v>1362</v>
      </c>
      <c r="I155" s="528" t="b">
        <v>1</v>
      </c>
      <c r="J155" s="526" t="s">
        <v>85</v>
      </c>
      <c r="K155" s="528" t="b">
        <v>1</v>
      </c>
      <c r="L155" s="528"/>
      <c r="M155" s="528"/>
      <c r="N155" s="529">
        <v>45377.821539351855</v>
      </c>
      <c r="O155" s="528"/>
    </row>
    <row r="156" spans="2:15" hidden="1">
      <c r="B156" s="520" t="s">
        <v>1723</v>
      </c>
      <c r="C156" s="521" t="s">
        <v>1912</v>
      </c>
      <c r="D156" s="521"/>
      <c r="E156" s="522"/>
      <c r="F156" s="522"/>
      <c r="G156" s="521" t="s">
        <v>1725</v>
      </c>
      <c r="H156" s="521" t="s">
        <v>1758</v>
      </c>
      <c r="I156" s="523" t="b">
        <v>1</v>
      </c>
      <c r="J156" s="521" t="s">
        <v>1736</v>
      </c>
      <c r="K156" s="523" t="b">
        <v>1</v>
      </c>
      <c r="L156" s="523"/>
      <c r="M156" s="523"/>
      <c r="N156" s="524">
        <v>45377.821597222224</v>
      </c>
      <c r="O156" s="523" t="b">
        <v>0</v>
      </c>
    </row>
    <row r="157" spans="2:15" hidden="1">
      <c r="B157" s="525" t="s">
        <v>1764</v>
      </c>
      <c r="C157" s="526" t="s">
        <v>1913</v>
      </c>
      <c r="D157" s="526"/>
      <c r="E157" s="527"/>
      <c r="F157" s="527"/>
      <c r="G157" s="526" t="s">
        <v>1725</v>
      </c>
      <c r="H157" s="526" t="s">
        <v>1754</v>
      </c>
      <c r="I157" s="528" t="b">
        <v>1</v>
      </c>
      <c r="J157" s="526" t="s">
        <v>1754</v>
      </c>
      <c r="K157" s="528" t="b">
        <v>1</v>
      </c>
      <c r="L157" s="528"/>
      <c r="M157" s="528"/>
      <c r="N157" s="529">
        <v>45377.821597222224</v>
      </c>
      <c r="O157" s="528"/>
    </row>
    <row r="158" spans="2:15">
      <c r="B158" s="525" t="s">
        <v>1745</v>
      </c>
      <c r="C158" s="526" t="s">
        <v>1914</v>
      </c>
      <c r="D158" s="527"/>
      <c r="E158" s="527" t="s">
        <v>1730</v>
      </c>
      <c r="F158" s="527" t="s">
        <v>228</v>
      </c>
      <c r="G158" s="526" t="s">
        <v>1725</v>
      </c>
      <c r="H158" s="526" t="s">
        <v>1847</v>
      </c>
      <c r="I158" s="528" t="b">
        <v>1</v>
      </c>
      <c r="J158" s="526" t="s">
        <v>85</v>
      </c>
      <c r="K158" s="528" t="b">
        <v>1</v>
      </c>
      <c r="L158" s="528"/>
      <c r="M158" s="528"/>
      <c r="N158" s="529">
        <v>45483.538761574076</v>
      </c>
      <c r="O158" s="528" t="b">
        <v>0</v>
      </c>
    </row>
    <row r="159" spans="2:15">
      <c r="B159" s="520" t="s">
        <v>1785</v>
      </c>
      <c r="C159" s="521" t="s">
        <v>1915</v>
      </c>
      <c r="D159" s="522"/>
      <c r="E159" s="522" t="s">
        <v>1730</v>
      </c>
      <c r="F159" s="522" t="s">
        <v>228</v>
      </c>
      <c r="G159" s="521" t="s">
        <v>1725</v>
      </c>
      <c r="H159" s="521" t="s">
        <v>1847</v>
      </c>
      <c r="I159" s="523" t="b">
        <v>1</v>
      </c>
      <c r="J159" s="521" t="s">
        <v>85</v>
      </c>
      <c r="K159" s="523" t="b">
        <v>1</v>
      </c>
      <c r="L159" s="523"/>
      <c r="M159" s="523"/>
      <c r="N159" s="524">
        <v>45377.815891203703</v>
      </c>
      <c r="O159" s="523"/>
    </row>
    <row r="160" spans="2:15">
      <c r="B160" s="525" t="s">
        <v>1785</v>
      </c>
      <c r="C160" s="534" t="s">
        <v>1916</v>
      </c>
      <c r="D160" s="535"/>
      <c r="E160" s="527" t="s">
        <v>1730</v>
      </c>
      <c r="F160" s="527" t="s">
        <v>228</v>
      </c>
      <c r="G160" s="526" t="s">
        <v>1725</v>
      </c>
      <c r="H160" s="526" t="s">
        <v>1847</v>
      </c>
      <c r="I160" s="528" t="b">
        <v>1</v>
      </c>
      <c r="J160" s="526" t="s">
        <v>85</v>
      </c>
      <c r="K160" s="528" t="b">
        <v>0</v>
      </c>
      <c r="L160" s="528" t="b">
        <v>0</v>
      </c>
      <c r="M160" s="528" t="b">
        <v>0</v>
      </c>
      <c r="N160" s="529">
        <v>45378.531354166669</v>
      </c>
      <c r="O160" s="528" t="b">
        <v>0</v>
      </c>
    </row>
    <row r="161" spans="2:15" hidden="1">
      <c r="B161" s="525" t="s">
        <v>1748</v>
      </c>
      <c r="C161" s="526" t="s">
        <v>1917</v>
      </c>
      <c r="D161" s="526"/>
      <c r="E161" s="527"/>
      <c r="F161" s="527"/>
      <c r="G161" s="526" t="s">
        <v>1725</v>
      </c>
      <c r="H161" s="526" t="s">
        <v>1726</v>
      </c>
      <c r="I161" s="528" t="b">
        <v>1</v>
      </c>
      <c r="J161" s="526" t="s">
        <v>85</v>
      </c>
      <c r="K161" s="528" t="b">
        <v>1</v>
      </c>
      <c r="L161" s="528"/>
      <c r="M161" s="528"/>
      <c r="N161" s="529">
        <v>45377.822071759256</v>
      </c>
      <c r="O161" s="528"/>
    </row>
    <row r="162" spans="2:15" hidden="1">
      <c r="B162" s="520" t="s">
        <v>1748</v>
      </c>
      <c r="C162" s="521" t="s">
        <v>1918</v>
      </c>
      <c r="D162" s="521"/>
      <c r="E162" s="522"/>
      <c r="F162" s="522"/>
      <c r="G162" s="521" t="s">
        <v>1725</v>
      </c>
      <c r="H162" s="521" t="s">
        <v>1739</v>
      </c>
      <c r="I162" s="523" t="b">
        <v>1</v>
      </c>
      <c r="J162" s="521" t="s">
        <v>85</v>
      </c>
      <c r="K162" s="523" t="b">
        <v>1</v>
      </c>
      <c r="L162" s="523"/>
      <c r="M162" s="523"/>
      <c r="N162" s="524">
        <v>45377.82203703704</v>
      </c>
      <c r="O162" s="523"/>
    </row>
    <row r="163" spans="2:15" hidden="1">
      <c r="B163" s="525" t="s">
        <v>1740</v>
      </c>
      <c r="C163" s="526" t="s">
        <v>1919</v>
      </c>
      <c r="D163" s="526"/>
      <c r="E163" s="527"/>
      <c r="F163" s="527"/>
      <c r="G163" s="526" t="s">
        <v>1742</v>
      </c>
      <c r="H163" s="526" t="s">
        <v>1747</v>
      </c>
      <c r="I163" s="528" t="b">
        <v>0</v>
      </c>
      <c r="J163" s="526" t="s">
        <v>1736</v>
      </c>
      <c r="K163" s="528" t="b">
        <v>0</v>
      </c>
      <c r="L163" s="528" t="b">
        <v>0</v>
      </c>
      <c r="M163" s="528" t="b">
        <v>1</v>
      </c>
      <c r="N163" s="529">
        <v>45377.800694444442</v>
      </c>
      <c r="O163" s="528" t="b">
        <v>0</v>
      </c>
    </row>
    <row r="164" spans="2:15" hidden="1">
      <c r="B164" s="520" t="s">
        <v>1727</v>
      </c>
      <c r="C164" s="521" t="s">
        <v>1920</v>
      </c>
      <c r="D164" s="521"/>
      <c r="E164" s="522"/>
      <c r="F164" s="522"/>
      <c r="G164" s="521" t="s">
        <v>1725</v>
      </c>
      <c r="H164" s="521" t="s">
        <v>1887</v>
      </c>
      <c r="I164" s="523" t="b">
        <v>1</v>
      </c>
      <c r="J164" s="521" t="s">
        <v>1887</v>
      </c>
      <c r="K164" s="523" t="b">
        <v>1</v>
      </c>
      <c r="L164" s="523"/>
      <c r="M164" s="523"/>
      <c r="N164" s="524">
        <v>45377.822141203702</v>
      </c>
      <c r="O164" s="523"/>
    </row>
    <row r="165" spans="2:15" hidden="1">
      <c r="B165" s="525" t="s">
        <v>1740</v>
      </c>
      <c r="C165" s="526" t="s">
        <v>1921</v>
      </c>
      <c r="D165" s="526"/>
      <c r="E165" s="527"/>
      <c r="F165" s="527"/>
      <c r="G165" s="526" t="s">
        <v>1725</v>
      </c>
      <c r="H165" s="526" t="s">
        <v>1796</v>
      </c>
      <c r="I165" s="528" t="b">
        <v>0</v>
      </c>
      <c r="J165" s="526" t="s">
        <v>85</v>
      </c>
      <c r="K165" s="528" t="b">
        <v>0</v>
      </c>
      <c r="L165" s="528" t="b">
        <v>1</v>
      </c>
      <c r="M165" s="528" t="b">
        <v>0</v>
      </c>
      <c r="N165" s="529">
        <v>45377.695856481485</v>
      </c>
      <c r="O165" s="528"/>
    </row>
    <row r="166" spans="2:15" hidden="1">
      <c r="B166" s="520" t="s">
        <v>1785</v>
      </c>
      <c r="C166" s="521" t="s">
        <v>1922</v>
      </c>
      <c r="D166" s="521"/>
      <c r="E166" s="522"/>
      <c r="F166" s="522"/>
      <c r="G166" s="521" t="s">
        <v>1725</v>
      </c>
      <c r="H166" s="521" t="s">
        <v>1744</v>
      </c>
      <c r="I166" s="523" t="b">
        <v>1</v>
      </c>
      <c r="J166" s="521" t="s">
        <v>85</v>
      </c>
      <c r="K166" s="523" t="b">
        <v>1</v>
      </c>
      <c r="L166" s="523"/>
      <c r="M166" s="523"/>
      <c r="N166" s="524">
        <v>45377.822222222225</v>
      </c>
      <c r="O166" s="523"/>
    </row>
    <row r="167" spans="2:15" hidden="1">
      <c r="B167" s="525" t="s">
        <v>1748</v>
      </c>
      <c r="C167" s="526" t="s">
        <v>635</v>
      </c>
      <c r="D167" s="526"/>
      <c r="E167" s="527"/>
      <c r="F167" s="527"/>
      <c r="G167" s="526" t="s">
        <v>1725</v>
      </c>
      <c r="H167" s="526" t="s">
        <v>1362</v>
      </c>
      <c r="I167" s="528" t="b">
        <v>1</v>
      </c>
      <c r="J167" s="526" t="s">
        <v>85</v>
      </c>
      <c r="K167" s="528" t="b">
        <v>1</v>
      </c>
      <c r="L167" s="528"/>
      <c r="M167" s="528"/>
      <c r="N167" s="529">
        <v>45377.822256944448</v>
      </c>
      <c r="O167" s="528"/>
    </row>
    <row r="168" spans="2:15" hidden="1">
      <c r="B168" s="520" t="s">
        <v>1764</v>
      </c>
      <c r="C168" s="521" t="s">
        <v>1923</v>
      </c>
      <c r="D168" s="521"/>
      <c r="E168" s="522"/>
      <c r="F168" s="522"/>
      <c r="G168" s="521" t="s">
        <v>1725</v>
      </c>
      <c r="H168" s="521" t="s">
        <v>1781</v>
      </c>
      <c r="I168" s="523" t="b">
        <v>1</v>
      </c>
      <c r="J168" s="521" t="s">
        <v>85</v>
      </c>
      <c r="K168" s="523" t="b">
        <v>1</v>
      </c>
      <c r="L168" s="523"/>
      <c r="M168" s="523"/>
      <c r="N168" s="524">
        <v>45377.822291666664</v>
      </c>
      <c r="O168" s="523"/>
    </row>
    <row r="169" spans="2:15" hidden="1">
      <c r="B169" s="525" t="s">
        <v>1745</v>
      </c>
      <c r="C169" s="526" t="s">
        <v>1924</v>
      </c>
      <c r="D169" s="526"/>
      <c r="E169" s="527"/>
      <c r="F169" s="527"/>
      <c r="G169" s="526" t="s">
        <v>1725</v>
      </c>
      <c r="H169" s="526" t="s">
        <v>1744</v>
      </c>
      <c r="I169" s="528" t="b">
        <v>1</v>
      </c>
      <c r="J169" s="526" t="s">
        <v>85</v>
      </c>
      <c r="K169" s="528" t="b">
        <v>1</v>
      </c>
      <c r="L169" s="528"/>
      <c r="M169" s="528"/>
      <c r="N169" s="529">
        <v>45483.5390162037</v>
      </c>
      <c r="O169" s="528" t="b">
        <v>0</v>
      </c>
    </row>
    <row r="170" spans="2:15" hidden="1">
      <c r="B170" s="520" t="s">
        <v>1762</v>
      </c>
      <c r="C170" s="521" t="s">
        <v>1925</v>
      </c>
      <c r="D170" s="521"/>
      <c r="E170" s="522"/>
      <c r="F170" s="522"/>
      <c r="G170" s="521" t="s">
        <v>1725</v>
      </c>
      <c r="H170" s="521" t="s">
        <v>1726</v>
      </c>
      <c r="I170" s="523" t="b">
        <v>1</v>
      </c>
      <c r="J170" s="521" t="s">
        <v>85</v>
      </c>
      <c r="K170" s="523"/>
      <c r="L170" s="523"/>
      <c r="M170" s="523"/>
      <c r="N170" s="524">
        <v>45149.500648148147</v>
      </c>
      <c r="O170" s="523" t="b">
        <v>0</v>
      </c>
    </row>
    <row r="171" spans="2:15" hidden="1">
      <c r="B171" s="525" t="s">
        <v>1740</v>
      </c>
      <c r="C171" s="526" t="s">
        <v>748</v>
      </c>
      <c r="D171" s="526"/>
      <c r="E171" s="527"/>
      <c r="F171" s="527"/>
      <c r="G171" s="526" t="s">
        <v>1725</v>
      </c>
      <c r="H171" s="526" t="s">
        <v>71</v>
      </c>
      <c r="I171" s="528" t="b">
        <v>0</v>
      </c>
      <c r="J171" s="526" t="s">
        <v>85</v>
      </c>
      <c r="K171" s="528"/>
      <c r="L171" s="528"/>
      <c r="M171" s="528"/>
      <c r="N171" s="529">
        <v>44957.594756944447</v>
      </c>
      <c r="O171" s="528" t="b">
        <v>0</v>
      </c>
    </row>
    <row r="172" spans="2:15" hidden="1">
      <c r="B172" s="520" t="s">
        <v>1727</v>
      </c>
      <c r="C172" s="521" t="s">
        <v>386</v>
      </c>
      <c r="D172" s="521"/>
      <c r="E172" s="522"/>
      <c r="F172" s="522"/>
      <c r="G172" s="521" t="s">
        <v>1725</v>
      </c>
      <c r="H172" s="521" t="s">
        <v>1844</v>
      </c>
      <c r="I172" s="523" t="b">
        <v>1</v>
      </c>
      <c r="J172" s="521" t="s">
        <v>1756</v>
      </c>
      <c r="K172" s="523" t="b">
        <v>1</v>
      </c>
      <c r="L172" s="523"/>
      <c r="M172" s="523"/>
      <c r="N172" s="524">
        <v>45377.822604166664</v>
      </c>
      <c r="O172" s="523"/>
    </row>
    <row r="173" spans="2:15">
      <c r="B173" s="520" t="s">
        <v>1745</v>
      </c>
      <c r="C173" s="521" t="s">
        <v>1926</v>
      </c>
      <c r="D173" s="522"/>
      <c r="E173" s="522" t="s">
        <v>1730</v>
      </c>
      <c r="F173" s="522" t="s">
        <v>228</v>
      </c>
      <c r="G173" s="521" t="s">
        <v>1725</v>
      </c>
      <c r="H173" s="521" t="s">
        <v>1847</v>
      </c>
      <c r="I173" s="523" t="b">
        <v>1</v>
      </c>
      <c r="J173" s="521" t="s">
        <v>85</v>
      </c>
      <c r="K173" s="523" t="b">
        <v>1</v>
      </c>
      <c r="L173" s="523"/>
      <c r="M173" s="523"/>
      <c r="N173" s="524">
        <v>45483.538958333331</v>
      </c>
      <c r="O173" s="523" t="b">
        <v>0</v>
      </c>
    </row>
    <row r="174" spans="2:15">
      <c r="B174" s="525" t="s">
        <v>1723</v>
      </c>
      <c r="C174" s="526" t="s">
        <v>1927</v>
      </c>
      <c r="D174" s="527"/>
      <c r="E174" s="527" t="s">
        <v>1730</v>
      </c>
      <c r="F174" s="527" t="s">
        <v>228</v>
      </c>
      <c r="G174" s="526" t="s">
        <v>1725</v>
      </c>
      <c r="H174" s="526" t="s">
        <v>1847</v>
      </c>
      <c r="I174" s="528" t="b">
        <v>1</v>
      </c>
      <c r="J174" s="526" t="s">
        <v>85</v>
      </c>
      <c r="K174" s="528"/>
      <c r="L174" s="528"/>
      <c r="M174" s="528"/>
      <c r="N174" s="529">
        <v>45075.399710648147</v>
      </c>
      <c r="O174" s="528" t="b">
        <v>0</v>
      </c>
    </row>
    <row r="175" spans="2:15">
      <c r="B175" s="525" t="s">
        <v>1723</v>
      </c>
      <c r="C175" s="526" t="s">
        <v>1928</v>
      </c>
      <c r="D175" s="527" t="s">
        <v>1729</v>
      </c>
      <c r="E175" s="527" t="s">
        <v>1730</v>
      </c>
      <c r="F175" s="527" t="s">
        <v>1929</v>
      </c>
      <c r="G175" s="526" t="s">
        <v>1725</v>
      </c>
      <c r="H175" s="526" t="s">
        <v>1755</v>
      </c>
      <c r="I175" s="528" t="b">
        <v>1</v>
      </c>
      <c r="J175" s="526" t="s">
        <v>1756</v>
      </c>
      <c r="K175" s="528" t="b">
        <v>1</v>
      </c>
      <c r="L175" s="528"/>
      <c r="M175" s="528"/>
      <c r="N175" s="529">
        <v>45377.8203587963</v>
      </c>
      <c r="O175" s="528" t="b">
        <v>0</v>
      </c>
    </row>
    <row r="176" spans="2:15" hidden="1">
      <c r="B176" s="520" t="s">
        <v>1785</v>
      </c>
      <c r="C176" s="521" t="s">
        <v>1930</v>
      </c>
      <c r="D176" s="521"/>
      <c r="E176" s="522"/>
      <c r="F176" s="522"/>
      <c r="G176" s="521" t="s">
        <v>1725</v>
      </c>
      <c r="H176" s="521" t="s">
        <v>1754</v>
      </c>
      <c r="I176" s="523" t="b">
        <v>1</v>
      </c>
      <c r="J176" s="521" t="s">
        <v>1754</v>
      </c>
      <c r="K176" s="523" t="b">
        <v>1</v>
      </c>
      <c r="L176" s="523"/>
      <c r="M176" s="523"/>
      <c r="N176" s="524">
        <v>45377.822812500002</v>
      </c>
      <c r="O176" s="523"/>
    </row>
    <row r="177" spans="2:15" hidden="1">
      <c r="B177" s="525" t="s">
        <v>1748</v>
      </c>
      <c r="C177" s="526" t="s">
        <v>1931</v>
      </c>
      <c r="D177" s="526"/>
      <c r="E177" s="527"/>
      <c r="F177" s="527"/>
      <c r="G177" s="526" t="s">
        <v>1725</v>
      </c>
      <c r="H177" s="526" t="s">
        <v>1771</v>
      </c>
      <c r="I177" s="528" t="b">
        <v>1</v>
      </c>
      <c r="J177" s="526" t="s">
        <v>1772</v>
      </c>
      <c r="K177" s="528" t="b">
        <v>1</v>
      </c>
      <c r="L177" s="528"/>
      <c r="M177" s="528"/>
      <c r="N177" s="529">
        <v>45377.822858796295</v>
      </c>
      <c r="O177" s="528"/>
    </row>
    <row r="178" spans="2:15" hidden="1">
      <c r="B178" s="520" t="s">
        <v>1740</v>
      </c>
      <c r="C178" s="521" t="s">
        <v>1932</v>
      </c>
      <c r="D178" s="521"/>
      <c r="E178" s="522"/>
      <c r="F178" s="522"/>
      <c r="G178" s="521" t="s">
        <v>1742</v>
      </c>
      <c r="H178" s="521" t="s">
        <v>1767</v>
      </c>
      <c r="I178" s="523" t="b">
        <v>0</v>
      </c>
      <c r="J178" s="521" t="s">
        <v>1756</v>
      </c>
      <c r="K178" s="523" t="b">
        <v>0</v>
      </c>
      <c r="L178" s="523" t="b">
        <v>0</v>
      </c>
      <c r="M178" s="523" t="b">
        <v>1</v>
      </c>
      <c r="N178" s="524">
        <v>45377.799490740741</v>
      </c>
      <c r="O178" s="523" t="b">
        <v>0</v>
      </c>
    </row>
    <row r="179" spans="2:15">
      <c r="B179" s="520" t="s">
        <v>1737</v>
      </c>
      <c r="C179" s="521" t="s">
        <v>150</v>
      </c>
      <c r="D179" s="522"/>
      <c r="E179" s="522" t="s">
        <v>1730</v>
      </c>
      <c r="F179" s="522" t="s">
        <v>135</v>
      </c>
      <c r="G179" s="521" t="s">
        <v>1725</v>
      </c>
      <c r="H179" s="526" t="s">
        <v>1903</v>
      </c>
      <c r="I179" s="523" t="b">
        <v>1</v>
      </c>
      <c r="J179" s="521" t="s">
        <v>1756</v>
      </c>
      <c r="K179" s="523" t="b">
        <v>1</v>
      </c>
      <c r="L179" s="523" t="b">
        <v>1</v>
      </c>
      <c r="M179" s="523" t="b">
        <v>0</v>
      </c>
      <c r="N179" s="524">
        <v>45377.821770833332</v>
      </c>
      <c r="O179" s="523"/>
    </row>
    <row r="180" spans="2:15" hidden="1">
      <c r="B180" s="520" t="s">
        <v>1762</v>
      </c>
      <c r="C180" s="521" t="s">
        <v>1933</v>
      </c>
      <c r="D180" s="521"/>
      <c r="E180" s="522"/>
      <c r="F180" s="522"/>
      <c r="G180" s="521" t="s">
        <v>1725</v>
      </c>
      <c r="H180" s="521" t="s">
        <v>1744</v>
      </c>
      <c r="I180" s="523" t="b">
        <v>1</v>
      </c>
      <c r="J180" s="521" t="s">
        <v>85</v>
      </c>
      <c r="K180" s="523"/>
      <c r="L180" s="523"/>
      <c r="M180" s="523"/>
      <c r="N180" s="524">
        <v>45149.502141203702</v>
      </c>
      <c r="O180" s="523" t="b">
        <v>0</v>
      </c>
    </row>
    <row r="181" spans="2:15" hidden="1">
      <c r="B181" s="525" t="s">
        <v>1737</v>
      </c>
      <c r="C181" s="526" t="s">
        <v>1934</v>
      </c>
      <c r="D181" s="526"/>
      <c r="E181" s="527"/>
      <c r="F181" s="527"/>
      <c r="G181" s="526" t="s">
        <v>1725</v>
      </c>
      <c r="H181" s="526" t="s">
        <v>1885</v>
      </c>
      <c r="I181" s="528" t="b">
        <v>1</v>
      </c>
      <c r="J181" s="526" t="s">
        <v>85</v>
      </c>
      <c r="K181" s="528" t="b">
        <v>1</v>
      </c>
      <c r="L181" s="528"/>
      <c r="M181" s="528"/>
      <c r="N181" s="529">
        <v>45377.82304398148</v>
      </c>
      <c r="O181" s="528"/>
    </row>
    <row r="182" spans="2:15">
      <c r="B182" s="520" t="s">
        <v>1737</v>
      </c>
      <c r="C182" s="521" t="s">
        <v>73</v>
      </c>
      <c r="D182" s="522"/>
      <c r="E182" s="522" t="s">
        <v>1730</v>
      </c>
      <c r="F182" s="522" t="s">
        <v>477</v>
      </c>
      <c r="G182" s="521" t="s">
        <v>1725</v>
      </c>
      <c r="H182" s="521" t="s">
        <v>1805</v>
      </c>
      <c r="I182" s="523" t="b">
        <v>1</v>
      </c>
      <c r="J182" s="521" t="s">
        <v>1732</v>
      </c>
      <c r="K182" s="523" t="b">
        <v>1</v>
      </c>
      <c r="L182" s="523"/>
      <c r="M182" s="523"/>
      <c r="N182" s="524">
        <v>45377.82267361111</v>
      </c>
      <c r="O182" s="523"/>
    </row>
    <row r="183" spans="2:15" hidden="1">
      <c r="B183" s="525" t="s">
        <v>1733</v>
      </c>
      <c r="C183" s="526" t="s">
        <v>1935</v>
      </c>
      <c r="D183" s="526"/>
      <c r="E183" s="527"/>
      <c r="F183" s="527"/>
      <c r="G183" s="526" t="s">
        <v>1725</v>
      </c>
      <c r="H183" s="526" t="s">
        <v>1771</v>
      </c>
      <c r="I183" s="528" t="b">
        <v>1</v>
      </c>
      <c r="J183" s="526" t="s">
        <v>1772</v>
      </c>
      <c r="K183" s="528" t="b">
        <v>1</v>
      </c>
      <c r="L183" s="528"/>
      <c r="M183" s="528"/>
      <c r="N183" s="529">
        <v>45377.823125000003</v>
      </c>
      <c r="O183" s="528"/>
    </row>
    <row r="184" spans="2:15" hidden="1">
      <c r="B184" s="520" t="s">
        <v>1733</v>
      </c>
      <c r="C184" s="521" t="s">
        <v>1936</v>
      </c>
      <c r="D184" s="521"/>
      <c r="E184" s="522"/>
      <c r="F184" s="522"/>
      <c r="G184" s="521" t="s">
        <v>1725</v>
      </c>
      <c r="H184" s="521" t="s">
        <v>1844</v>
      </c>
      <c r="I184" s="523" t="b">
        <v>1</v>
      </c>
      <c r="J184" s="521" t="s">
        <v>1756</v>
      </c>
      <c r="K184" s="523" t="b">
        <v>1</v>
      </c>
      <c r="L184" s="523"/>
      <c r="M184" s="523"/>
      <c r="N184" s="524">
        <v>45377.823206018518</v>
      </c>
      <c r="O184" s="523"/>
    </row>
    <row r="185" spans="2:15" hidden="1">
      <c r="B185" s="525" t="s">
        <v>1745</v>
      </c>
      <c r="C185" s="526" t="s">
        <v>1937</v>
      </c>
      <c r="D185" s="526"/>
      <c r="E185" s="527"/>
      <c r="F185" s="527"/>
      <c r="G185" s="526" t="s">
        <v>1742</v>
      </c>
      <c r="H185" s="526" t="s">
        <v>71</v>
      </c>
      <c r="I185" s="528" t="b">
        <v>1</v>
      </c>
      <c r="J185" s="526" t="s">
        <v>85</v>
      </c>
      <c r="K185" s="528" t="b">
        <v>1</v>
      </c>
      <c r="L185" s="528" t="b">
        <v>0</v>
      </c>
      <c r="M185" s="528" t="b">
        <v>0</v>
      </c>
      <c r="N185" s="529">
        <v>45469.605115740742</v>
      </c>
      <c r="O185" s="528" t="b">
        <v>0</v>
      </c>
    </row>
    <row r="186" spans="2:15" hidden="1">
      <c r="B186" s="520" t="s">
        <v>1764</v>
      </c>
      <c r="C186" s="521" t="s">
        <v>1938</v>
      </c>
      <c r="D186" s="521"/>
      <c r="E186" s="522"/>
      <c r="F186" s="522"/>
      <c r="G186" s="521" t="s">
        <v>1725</v>
      </c>
      <c r="H186" s="521" t="s">
        <v>1781</v>
      </c>
      <c r="I186" s="523" t="b">
        <v>1</v>
      </c>
      <c r="J186" s="521" t="s">
        <v>85</v>
      </c>
      <c r="K186" s="523" t="b">
        <v>1</v>
      </c>
      <c r="L186" s="523"/>
      <c r="M186" s="523"/>
      <c r="N186" s="524">
        <v>45377.823240740741</v>
      </c>
      <c r="O186" s="523"/>
    </row>
    <row r="187" spans="2:15" hidden="1">
      <c r="B187" s="525" t="s">
        <v>1764</v>
      </c>
      <c r="C187" s="526" t="s">
        <v>1287</v>
      </c>
      <c r="D187" s="526"/>
      <c r="E187" s="527"/>
      <c r="F187" s="527"/>
      <c r="G187" s="526" t="s">
        <v>1725</v>
      </c>
      <c r="H187" s="526" t="s">
        <v>1362</v>
      </c>
      <c r="I187" s="528" t="b">
        <v>1</v>
      </c>
      <c r="J187" s="526" t="s">
        <v>85</v>
      </c>
      <c r="K187" s="528" t="b">
        <v>1</v>
      </c>
      <c r="L187" s="528"/>
      <c r="M187" s="528"/>
      <c r="N187" s="529">
        <v>45377.821122685185</v>
      </c>
      <c r="O187" s="528"/>
    </row>
    <row r="188" spans="2:15" hidden="1">
      <c r="B188" s="520" t="s">
        <v>1762</v>
      </c>
      <c r="C188" s="521" t="s">
        <v>1939</v>
      </c>
      <c r="D188" s="521"/>
      <c r="E188" s="522"/>
      <c r="F188" s="522"/>
      <c r="G188" s="521" t="s">
        <v>1725</v>
      </c>
      <c r="H188" s="521" t="s">
        <v>87</v>
      </c>
      <c r="I188" s="523" t="b">
        <v>1</v>
      </c>
      <c r="J188" s="521" t="s">
        <v>85</v>
      </c>
      <c r="K188" s="523"/>
      <c r="L188" s="523"/>
      <c r="M188" s="523"/>
      <c r="N188" s="524">
        <v>45188.698888888888</v>
      </c>
      <c r="O188" s="523" t="b">
        <v>0</v>
      </c>
    </row>
    <row r="189" spans="2:15">
      <c r="B189" s="525" t="s">
        <v>1737</v>
      </c>
      <c r="C189" s="526" t="s">
        <v>78</v>
      </c>
      <c r="D189" s="527" t="s">
        <v>1729</v>
      </c>
      <c r="E189" s="527" t="s">
        <v>1730</v>
      </c>
      <c r="F189" s="527" t="s">
        <v>138</v>
      </c>
      <c r="G189" s="526" t="s">
        <v>1725</v>
      </c>
      <c r="H189" s="526" t="s">
        <v>1903</v>
      </c>
      <c r="I189" s="528" t="b">
        <v>1</v>
      </c>
      <c r="J189" s="526" t="s">
        <v>1756</v>
      </c>
      <c r="K189" s="528" t="b">
        <v>1</v>
      </c>
      <c r="L189" s="528" t="b">
        <v>1</v>
      </c>
      <c r="M189" s="528" t="b">
        <v>0</v>
      </c>
      <c r="N189" s="529">
        <v>45377.815428240741</v>
      </c>
      <c r="O189" s="528"/>
    </row>
    <row r="190" spans="2:15" hidden="1">
      <c r="B190" s="520" t="s">
        <v>1723</v>
      </c>
      <c r="C190" s="521" t="s">
        <v>1940</v>
      </c>
      <c r="D190" s="521"/>
      <c r="E190" s="522"/>
      <c r="F190" s="522"/>
      <c r="G190" s="521" t="s">
        <v>1725</v>
      </c>
      <c r="H190" s="521" t="s">
        <v>1771</v>
      </c>
      <c r="I190" s="523" t="b">
        <v>1</v>
      </c>
      <c r="J190" s="521" t="s">
        <v>1772</v>
      </c>
      <c r="K190" s="523"/>
      <c r="L190" s="523"/>
      <c r="M190" s="523"/>
      <c r="N190" s="524">
        <v>45062.4921875</v>
      </c>
      <c r="O190" s="523" t="b">
        <v>0</v>
      </c>
    </row>
    <row r="191" spans="2:15">
      <c r="B191" s="520" t="s">
        <v>1751</v>
      </c>
      <c r="C191" s="530" t="s">
        <v>1941</v>
      </c>
      <c r="D191" s="542" t="s">
        <v>1729</v>
      </c>
      <c r="E191" s="522" t="s">
        <v>1730</v>
      </c>
      <c r="F191" s="522" t="s">
        <v>1942</v>
      </c>
      <c r="G191" s="521" t="s">
        <v>1725</v>
      </c>
      <c r="H191" s="521" t="s">
        <v>213</v>
      </c>
      <c r="I191" s="523" t="b">
        <v>1</v>
      </c>
      <c r="J191" s="521" t="s">
        <v>1732</v>
      </c>
      <c r="K191" s="523" t="b">
        <v>1</v>
      </c>
      <c r="L191" s="523"/>
      <c r="M191" s="523"/>
      <c r="N191" s="524">
        <v>45377.821238425924</v>
      </c>
      <c r="O191" s="523"/>
    </row>
    <row r="192" spans="2:15">
      <c r="B192" s="525" t="s">
        <v>1723</v>
      </c>
      <c r="C192" s="526" t="s">
        <v>1943</v>
      </c>
      <c r="D192" s="527" t="s">
        <v>1729</v>
      </c>
      <c r="E192" s="527" t="s">
        <v>1730</v>
      </c>
      <c r="F192" s="527" t="s">
        <v>1942</v>
      </c>
      <c r="G192" s="526" t="s">
        <v>1725</v>
      </c>
      <c r="H192" s="526" t="s">
        <v>1755</v>
      </c>
      <c r="I192" s="528" t="b">
        <v>1</v>
      </c>
      <c r="J192" s="526" t="s">
        <v>1756</v>
      </c>
      <c r="K192" s="528"/>
      <c r="L192" s="528"/>
      <c r="M192" s="528"/>
      <c r="N192" s="529">
        <v>45062.4921875</v>
      </c>
      <c r="O192" s="528" t="b">
        <v>0</v>
      </c>
    </row>
    <row r="193" spans="2:15" hidden="1">
      <c r="B193" s="525" t="s">
        <v>1764</v>
      </c>
      <c r="C193" s="526" t="s">
        <v>1944</v>
      </c>
      <c r="D193" s="526"/>
      <c r="E193" s="527"/>
      <c r="F193" s="527"/>
      <c r="G193" s="526" t="s">
        <v>1725</v>
      </c>
      <c r="H193" s="526" t="s">
        <v>1771</v>
      </c>
      <c r="I193" s="528" t="b">
        <v>1</v>
      </c>
      <c r="J193" s="526" t="s">
        <v>1772</v>
      </c>
      <c r="K193" s="528" t="b">
        <v>1</v>
      </c>
      <c r="L193" s="528"/>
      <c r="M193" s="528"/>
      <c r="N193" s="529">
        <v>45377.823437500003</v>
      </c>
      <c r="O193" s="528"/>
    </row>
    <row r="194" spans="2:15" hidden="1">
      <c r="B194" s="520" t="s">
        <v>1751</v>
      </c>
      <c r="C194" s="521" t="s">
        <v>1945</v>
      </c>
      <c r="D194" s="521"/>
      <c r="E194" s="522"/>
      <c r="F194" s="522"/>
      <c r="G194" s="521" t="s">
        <v>1725</v>
      </c>
      <c r="H194" s="521" t="s">
        <v>1754</v>
      </c>
      <c r="I194" s="523" t="b">
        <v>1</v>
      </c>
      <c r="J194" s="521" t="s">
        <v>1754</v>
      </c>
      <c r="K194" s="523" t="b">
        <v>1</v>
      </c>
      <c r="L194" s="523"/>
      <c r="M194" s="523"/>
      <c r="N194" s="524">
        <v>45377.823483796295</v>
      </c>
      <c r="O194" s="523" t="b">
        <v>0</v>
      </c>
    </row>
    <row r="195" spans="2:15" hidden="1">
      <c r="B195" s="525" t="s">
        <v>1785</v>
      </c>
      <c r="C195" s="526" t="s">
        <v>1946</v>
      </c>
      <c r="D195" s="526"/>
      <c r="E195" s="527"/>
      <c r="F195" s="527"/>
      <c r="G195" s="526" t="s">
        <v>1725</v>
      </c>
      <c r="H195" s="526" t="s">
        <v>1781</v>
      </c>
      <c r="I195" s="528" t="b">
        <v>1</v>
      </c>
      <c r="J195" s="526" t="s">
        <v>85</v>
      </c>
      <c r="K195" s="528" t="b">
        <v>1</v>
      </c>
      <c r="L195" s="528"/>
      <c r="M195" s="528"/>
      <c r="N195" s="529">
        <v>45377.823530092595</v>
      </c>
      <c r="O195" s="528"/>
    </row>
    <row r="196" spans="2:15" hidden="1">
      <c r="B196" s="520" t="s">
        <v>1727</v>
      </c>
      <c r="C196" s="521" t="s">
        <v>1947</v>
      </c>
      <c r="D196" s="521"/>
      <c r="E196" s="522"/>
      <c r="F196" s="522"/>
      <c r="G196" s="521" t="s">
        <v>1725</v>
      </c>
      <c r="H196" s="521" t="s">
        <v>1744</v>
      </c>
      <c r="I196" s="523" t="b">
        <v>1</v>
      </c>
      <c r="J196" s="521" t="s">
        <v>85</v>
      </c>
      <c r="K196" s="523" t="b">
        <v>1</v>
      </c>
      <c r="L196" s="523"/>
      <c r="M196" s="523"/>
      <c r="N196" s="524">
        <v>45377.823530092595</v>
      </c>
      <c r="O196" s="523"/>
    </row>
    <row r="197" spans="2:15">
      <c r="B197" s="525" t="s">
        <v>1737</v>
      </c>
      <c r="C197" s="526" t="s">
        <v>1948</v>
      </c>
      <c r="D197" s="527"/>
      <c r="E197" s="527" t="s">
        <v>1730</v>
      </c>
      <c r="F197" s="527" t="s">
        <v>1949</v>
      </c>
      <c r="G197" s="526" t="s">
        <v>1725</v>
      </c>
      <c r="H197" s="526" t="s">
        <v>1767</v>
      </c>
      <c r="I197" s="528" t="b">
        <v>1</v>
      </c>
      <c r="J197" s="526" t="s">
        <v>1736</v>
      </c>
      <c r="K197" s="528" t="b">
        <v>1</v>
      </c>
      <c r="L197" s="528"/>
      <c r="M197" s="528"/>
      <c r="N197" s="529">
        <v>45377.819224537037</v>
      </c>
      <c r="O197" s="528" t="b">
        <v>0</v>
      </c>
    </row>
    <row r="198" spans="2:15" hidden="1">
      <c r="B198" s="520" t="s">
        <v>1733</v>
      </c>
      <c r="C198" s="521" t="s">
        <v>1950</v>
      </c>
      <c r="D198" s="521"/>
      <c r="E198" s="522"/>
      <c r="F198" s="522"/>
      <c r="G198" s="521" t="s">
        <v>1725</v>
      </c>
      <c r="H198" s="521" t="s">
        <v>1735</v>
      </c>
      <c r="I198" s="523" t="b">
        <v>1</v>
      </c>
      <c r="J198" s="521" t="s">
        <v>1736</v>
      </c>
      <c r="K198" s="523" t="b">
        <v>1</v>
      </c>
      <c r="L198" s="523"/>
      <c r="M198" s="523"/>
      <c r="N198" s="524">
        <v>45377.823634259257</v>
      </c>
      <c r="O198" s="523" t="b">
        <v>0</v>
      </c>
    </row>
    <row r="199" spans="2:15" hidden="1">
      <c r="B199" s="525" t="s">
        <v>1745</v>
      </c>
      <c r="C199" s="526" t="s">
        <v>1951</v>
      </c>
      <c r="D199" s="526"/>
      <c r="E199" s="527"/>
      <c r="F199" s="527"/>
      <c r="G199" s="526" t="s">
        <v>1725</v>
      </c>
      <c r="H199" s="526" t="s">
        <v>1758</v>
      </c>
      <c r="I199" s="528" t="b">
        <v>1</v>
      </c>
      <c r="J199" s="526" t="s">
        <v>1736</v>
      </c>
      <c r="K199" s="528" t="b">
        <v>1</v>
      </c>
      <c r="L199" s="528"/>
      <c r="M199" s="528"/>
      <c r="N199" s="529">
        <v>45483.539050925923</v>
      </c>
      <c r="O199" s="528" t="b">
        <v>0</v>
      </c>
    </row>
    <row r="200" spans="2:15" hidden="1">
      <c r="B200" s="520" t="s">
        <v>1768</v>
      </c>
      <c r="C200" s="521" t="s">
        <v>1952</v>
      </c>
      <c r="D200" s="521"/>
      <c r="E200" s="522"/>
      <c r="F200" s="522"/>
      <c r="G200" s="521" t="s">
        <v>1725</v>
      </c>
      <c r="H200" s="521" t="s">
        <v>1781</v>
      </c>
      <c r="I200" s="523" t="b">
        <v>1</v>
      </c>
      <c r="J200" s="521" t="s">
        <v>85</v>
      </c>
      <c r="K200" s="523" t="b">
        <v>1</v>
      </c>
      <c r="L200" s="523"/>
      <c r="M200" s="523"/>
      <c r="N200" s="524">
        <v>45469.603784722225</v>
      </c>
      <c r="O200" s="523" t="b">
        <v>0</v>
      </c>
    </row>
    <row r="201" spans="2:15" hidden="1">
      <c r="B201" s="525" t="s">
        <v>1733</v>
      </c>
      <c r="C201" s="526" t="s">
        <v>1953</v>
      </c>
      <c r="D201" s="526"/>
      <c r="E201" s="527"/>
      <c r="F201" s="527"/>
      <c r="G201" s="526" t="s">
        <v>1725</v>
      </c>
      <c r="H201" s="526" t="s">
        <v>1744</v>
      </c>
      <c r="I201" s="528" t="b">
        <v>1</v>
      </c>
      <c r="J201" s="526" t="s">
        <v>85</v>
      </c>
      <c r="K201" s="528" t="b">
        <v>1</v>
      </c>
      <c r="L201" s="528"/>
      <c r="M201" s="528"/>
      <c r="N201" s="529">
        <v>45377.82372685185</v>
      </c>
      <c r="O201" s="528"/>
    </row>
    <row r="202" spans="2:15" hidden="1">
      <c r="B202" s="520" t="s">
        <v>1751</v>
      </c>
      <c r="C202" s="521" t="s">
        <v>1954</v>
      </c>
      <c r="D202" s="521"/>
      <c r="E202" s="522"/>
      <c r="F202" s="522"/>
      <c r="G202" s="521" t="s">
        <v>1725</v>
      </c>
      <c r="H202" s="521" t="s">
        <v>1744</v>
      </c>
      <c r="I202" s="523" t="b">
        <v>1</v>
      </c>
      <c r="J202" s="521" t="s">
        <v>85</v>
      </c>
      <c r="K202" s="523" t="b">
        <v>1</v>
      </c>
      <c r="L202" s="523"/>
      <c r="M202" s="523"/>
      <c r="N202" s="524">
        <v>45377.82372685185</v>
      </c>
      <c r="O202" s="523" t="b">
        <v>0</v>
      </c>
    </row>
    <row r="203" spans="2:15" hidden="1">
      <c r="B203" s="525" t="s">
        <v>1748</v>
      </c>
      <c r="C203" s="526" t="s">
        <v>1955</v>
      </c>
      <c r="D203" s="526"/>
      <c r="E203" s="527"/>
      <c r="F203" s="527"/>
      <c r="G203" s="526" t="s">
        <v>1725</v>
      </c>
      <c r="H203" s="526" t="s">
        <v>1758</v>
      </c>
      <c r="I203" s="528" t="b">
        <v>1</v>
      </c>
      <c r="J203" s="526" t="s">
        <v>1736</v>
      </c>
      <c r="K203" s="528" t="b">
        <v>1</v>
      </c>
      <c r="L203" s="528"/>
      <c r="M203" s="528"/>
      <c r="N203" s="529">
        <v>45377.823900462965</v>
      </c>
      <c r="O203" s="528" t="b">
        <v>0</v>
      </c>
    </row>
    <row r="204" spans="2:15" hidden="1">
      <c r="B204" s="520" t="s">
        <v>1737</v>
      </c>
      <c r="C204" s="521" t="s">
        <v>1956</v>
      </c>
      <c r="D204" s="521"/>
      <c r="E204" s="522"/>
      <c r="F204" s="522"/>
      <c r="G204" s="521" t="s">
        <v>1725</v>
      </c>
      <c r="H204" s="521" t="s">
        <v>1796</v>
      </c>
      <c r="I204" s="523" t="b">
        <v>1</v>
      </c>
      <c r="J204" s="521" t="s">
        <v>85</v>
      </c>
      <c r="K204" s="523" t="b">
        <v>1</v>
      </c>
      <c r="L204" s="523"/>
      <c r="M204" s="523"/>
      <c r="N204" s="524">
        <v>45377.823923611111</v>
      </c>
      <c r="O204" s="523"/>
    </row>
    <row r="205" spans="2:15" hidden="1">
      <c r="B205" s="525" t="s">
        <v>1723</v>
      </c>
      <c r="C205" s="526" t="s">
        <v>1957</v>
      </c>
      <c r="D205" s="526"/>
      <c r="E205" s="527"/>
      <c r="F205" s="527"/>
      <c r="G205" s="526" t="s">
        <v>1725</v>
      </c>
      <c r="H205" s="526" t="s">
        <v>1796</v>
      </c>
      <c r="I205" s="528" t="b">
        <v>1</v>
      </c>
      <c r="J205" s="526" t="s">
        <v>85</v>
      </c>
      <c r="K205" s="528" t="b">
        <v>1</v>
      </c>
      <c r="L205" s="528"/>
      <c r="M205" s="528"/>
      <c r="N205" s="529">
        <v>45377.823969907404</v>
      </c>
      <c r="O205" s="528" t="b">
        <v>0</v>
      </c>
    </row>
    <row r="206" spans="2:15" hidden="1">
      <c r="B206" s="520" t="s">
        <v>1762</v>
      </c>
      <c r="C206" s="521" t="s">
        <v>1958</v>
      </c>
      <c r="D206" s="521"/>
      <c r="E206" s="522"/>
      <c r="F206" s="522"/>
      <c r="G206" s="521" t="s">
        <v>1725</v>
      </c>
      <c r="H206" s="521" t="s">
        <v>1744</v>
      </c>
      <c r="I206" s="523" t="b">
        <v>1</v>
      </c>
      <c r="J206" s="521" t="s">
        <v>85</v>
      </c>
      <c r="K206" s="523"/>
      <c r="L206" s="523"/>
      <c r="M206" s="523"/>
      <c r="N206" s="524">
        <v>45149.501006944447</v>
      </c>
      <c r="O206" s="523" t="b">
        <v>0</v>
      </c>
    </row>
    <row r="207" spans="2:15">
      <c r="B207" s="520" t="s">
        <v>1764</v>
      </c>
      <c r="C207" s="521" t="s">
        <v>1959</v>
      </c>
      <c r="D207" s="522" t="s">
        <v>1729</v>
      </c>
      <c r="E207" s="522" t="s">
        <v>1730</v>
      </c>
      <c r="F207" s="522" t="s">
        <v>1960</v>
      </c>
      <c r="G207" s="521" t="s">
        <v>1725</v>
      </c>
      <c r="H207" s="521" t="s">
        <v>1825</v>
      </c>
      <c r="I207" s="523" t="b">
        <v>1</v>
      </c>
      <c r="J207" s="521" t="s">
        <v>1732</v>
      </c>
      <c r="K207" s="523" t="b">
        <v>1</v>
      </c>
      <c r="L207" s="523"/>
      <c r="M207" s="523"/>
      <c r="N207" s="524">
        <v>45377.813645833332</v>
      </c>
      <c r="O207" s="523"/>
    </row>
    <row r="208" spans="2:15" hidden="1">
      <c r="B208" s="520" t="s">
        <v>1768</v>
      </c>
      <c r="C208" s="521" t="s">
        <v>1961</v>
      </c>
      <c r="D208" s="521"/>
      <c r="E208" s="522"/>
      <c r="F208" s="522"/>
      <c r="G208" s="521" t="s">
        <v>1725</v>
      </c>
      <c r="H208" s="521" t="s">
        <v>1744</v>
      </c>
      <c r="I208" s="523" t="b">
        <v>1</v>
      </c>
      <c r="J208" s="521" t="s">
        <v>85</v>
      </c>
      <c r="K208" s="523" t="b">
        <v>1</v>
      </c>
      <c r="L208" s="523"/>
      <c r="M208" s="523"/>
      <c r="N208" s="524">
        <v>45469.603831018518</v>
      </c>
      <c r="O208" s="523" t="b">
        <v>0</v>
      </c>
    </row>
    <row r="209" spans="2:15" hidden="1">
      <c r="B209" s="525" t="s">
        <v>1764</v>
      </c>
      <c r="C209" s="526" t="s">
        <v>1962</v>
      </c>
      <c r="D209" s="526"/>
      <c r="E209" s="527"/>
      <c r="F209" s="527"/>
      <c r="G209" s="526" t="s">
        <v>1725</v>
      </c>
      <c r="H209" s="526" t="s">
        <v>1362</v>
      </c>
      <c r="I209" s="528" t="b">
        <v>1</v>
      </c>
      <c r="J209" s="526" t="s">
        <v>85</v>
      </c>
      <c r="K209" s="528" t="b">
        <v>1</v>
      </c>
      <c r="L209" s="528"/>
      <c r="M209" s="528"/>
      <c r="N209" s="529">
        <v>45377.824108796296</v>
      </c>
      <c r="O209" s="528"/>
    </row>
    <row r="210" spans="2:15" hidden="1">
      <c r="B210" s="520" t="s">
        <v>1751</v>
      </c>
      <c r="C210" s="521" t="s">
        <v>1963</v>
      </c>
      <c r="D210" s="521"/>
      <c r="E210" s="522"/>
      <c r="F210" s="522"/>
      <c r="G210" s="521" t="s">
        <v>1725</v>
      </c>
      <c r="H210" s="521" t="s">
        <v>1744</v>
      </c>
      <c r="I210" s="523" t="b">
        <v>1</v>
      </c>
      <c r="J210" s="521" t="s">
        <v>85</v>
      </c>
      <c r="K210" s="523" t="b">
        <v>1</v>
      </c>
      <c r="L210" s="523"/>
      <c r="M210" s="523"/>
      <c r="N210" s="524">
        <v>45377.824155092596</v>
      </c>
      <c r="O210" s="523"/>
    </row>
    <row r="211" spans="2:15" hidden="1">
      <c r="B211" s="525" t="s">
        <v>1727</v>
      </c>
      <c r="C211" s="526" t="s">
        <v>1964</v>
      </c>
      <c r="D211" s="526"/>
      <c r="E211" s="527"/>
      <c r="F211" s="527"/>
      <c r="G211" s="526" t="s">
        <v>1725</v>
      </c>
      <c r="H211" s="526" t="s">
        <v>1781</v>
      </c>
      <c r="I211" s="528" t="b">
        <v>1</v>
      </c>
      <c r="J211" s="526" t="s">
        <v>85</v>
      </c>
      <c r="K211" s="528" t="b">
        <v>1</v>
      </c>
      <c r="L211" s="528"/>
      <c r="M211" s="528"/>
      <c r="N211" s="529">
        <v>45377.824201388888</v>
      </c>
      <c r="O211" s="528"/>
    </row>
    <row r="212" spans="2:15" hidden="1">
      <c r="B212" s="520" t="s">
        <v>1748</v>
      </c>
      <c r="C212" s="521" t="s">
        <v>1965</v>
      </c>
      <c r="D212" s="521"/>
      <c r="E212" s="522"/>
      <c r="F212" s="522"/>
      <c r="G212" s="521" t="s">
        <v>1725</v>
      </c>
      <c r="H212" s="521" t="s">
        <v>1783</v>
      </c>
      <c r="I212" s="523" t="b">
        <v>1</v>
      </c>
      <c r="J212" s="521" t="s">
        <v>1736</v>
      </c>
      <c r="K212" s="523" t="b">
        <v>1</v>
      </c>
      <c r="L212" s="523"/>
      <c r="M212" s="523"/>
      <c r="N212" s="524">
        <v>45377.824259259258</v>
      </c>
      <c r="O212" s="523"/>
    </row>
    <row r="213" spans="2:15" hidden="1">
      <c r="B213" s="525" t="s">
        <v>1733</v>
      </c>
      <c r="C213" s="526" t="s">
        <v>1966</v>
      </c>
      <c r="D213" s="526"/>
      <c r="E213" s="527"/>
      <c r="F213" s="527"/>
      <c r="G213" s="526" t="s">
        <v>1725</v>
      </c>
      <c r="H213" s="526" t="s">
        <v>1726</v>
      </c>
      <c r="I213" s="528" t="b">
        <v>1</v>
      </c>
      <c r="J213" s="526" t="s">
        <v>85</v>
      </c>
      <c r="K213" s="528" t="b">
        <v>1</v>
      </c>
      <c r="L213" s="528"/>
      <c r="M213" s="528"/>
      <c r="N213" s="529">
        <v>45377.824328703704</v>
      </c>
      <c r="O213" s="528"/>
    </row>
    <row r="214" spans="2:15">
      <c r="B214" s="520" t="s">
        <v>1785</v>
      </c>
      <c r="C214" s="521" t="s">
        <v>1967</v>
      </c>
      <c r="D214" s="522" t="s">
        <v>1729</v>
      </c>
      <c r="E214" s="522" t="s">
        <v>1730</v>
      </c>
      <c r="F214" s="522" t="s">
        <v>1960</v>
      </c>
      <c r="G214" s="521" t="s">
        <v>1725</v>
      </c>
      <c r="H214" s="521" t="s">
        <v>1825</v>
      </c>
      <c r="I214" s="523" t="b">
        <v>1</v>
      </c>
      <c r="J214" s="521" t="s">
        <v>1732</v>
      </c>
      <c r="K214" s="523" t="b">
        <v>1</v>
      </c>
      <c r="L214" s="523"/>
      <c r="M214" s="523"/>
      <c r="N214" s="524">
        <v>45377.817141203705</v>
      </c>
      <c r="O214" s="523"/>
    </row>
    <row r="215" spans="2:15" hidden="1">
      <c r="B215" s="525" t="s">
        <v>1785</v>
      </c>
      <c r="C215" s="526" t="s">
        <v>1968</v>
      </c>
      <c r="D215" s="526"/>
      <c r="E215" s="527"/>
      <c r="F215" s="527"/>
      <c r="G215" s="526" t="s">
        <v>1725</v>
      </c>
      <c r="H215" s="526" t="s">
        <v>1783</v>
      </c>
      <c r="I215" s="528" t="b">
        <v>1</v>
      </c>
      <c r="J215" s="526" t="s">
        <v>1736</v>
      </c>
      <c r="K215" s="528" t="b">
        <v>1</v>
      </c>
      <c r="L215" s="528"/>
      <c r="M215" s="528"/>
      <c r="N215" s="529">
        <v>45377.871851851851</v>
      </c>
      <c r="O215" s="528"/>
    </row>
    <row r="216" spans="2:15" hidden="1">
      <c r="B216" s="520" t="s">
        <v>1751</v>
      </c>
      <c r="C216" s="521" t="s">
        <v>1969</v>
      </c>
      <c r="D216" s="521"/>
      <c r="E216" s="522"/>
      <c r="F216" s="522"/>
      <c r="G216" s="521" t="s">
        <v>1725</v>
      </c>
      <c r="H216" s="521" t="s">
        <v>1744</v>
      </c>
      <c r="I216" s="523" t="b">
        <v>1</v>
      </c>
      <c r="J216" s="521" t="s">
        <v>85</v>
      </c>
      <c r="K216" s="523" t="b">
        <v>1</v>
      </c>
      <c r="L216" s="523"/>
      <c r="M216" s="523"/>
      <c r="N216" s="524">
        <v>45377.824467592596</v>
      </c>
      <c r="O216" s="523"/>
    </row>
    <row r="217" spans="2:15">
      <c r="B217" s="525" t="s">
        <v>1785</v>
      </c>
      <c r="C217" s="534" t="s">
        <v>395</v>
      </c>
      <c r="D217" s="535" t="s">
        <v>1729</v>
      </c>
      <c r="E217" s="527" t="s">
        <v>1730</v>
      </c>
      <c r="F217" s="527" t="s">
        <v>1960</v>
      </c>
      <c r="G217" s="526" t="s">
        <v>1725</v>
      </c>
      <c r="H217" s="526" t="s">
        <v>1825</v>
      </c>
      <c r="I217" s="528" t="b">
        <v>1</v>
      </c>
      <c r="J217" s="526" t="s">
        <v>1732</v>
      </c>
      <c r="K217" s="528" t="b">
        <v>1</v>
      </c>
      <c r="L217" s="528"/>
      <c r="M217" s="528"/>
      <c r="N217" s="529">
        <v>45377.822974537034</v>
      </c>
      <c r="O217" s="528"/>
    </row>
    <row r="218" spans="2:15" hidden="1">
      <c r="B218" s="520" t="s">
        <v>1745</v>
      </c>
      <c r="C218" s="530" t="s">
        <v>1970</v>
      </c>
      <c r="D218" s="531" t="s">
        <v>1729</v>
      </c>
      <c r="E218" s="522" t="s">
        <v>1730</v>
      </c>
      <c r="F218" s="522" t="s">
        <v>265</v>
      </c>
      <c r="G218" s="521" t="s">
        <v>1725</v>
      </c>
      <c r="H218" s="521" t="s">
        <v>1825</v>
      </c>
      <c r="I218" s="523" t="b">
        <v>1</v>
      </c>
      <c r="J218" s="521" t="s">
        <v>1732</v>
      </c>
      <c r="K218" s="523"/>
      <c r="L218" s="523"/>
      <c r="M218" s="523"/>
      <c r="N218" s="524">
        <v>45483.538912037038</v>
      </c>
      <c r="O218" s="523" t="b">
        <v>0</v>
      </c>
    </row>
    <row r="219" spans="2:15" hidden="1">
      <c r="B219" s="525" t="s">
        <v>1727</v>
      </c>
      <c r="C219" s="536" t="s">
        <v>1971</v>
      </c>
      <c r="D219" s="535" t="s">
        <v>1972</v>
      </c>
      <c r="E219" s="527" t="s">
        <v>1730</v>
      </c>
      <c r="F219" s="527" t="s">
        <v>265</v>
      </c>
      <c r="G219" s="526" t="s">
        <v>1725</v>
      </c>
      <c r="H219" s="526" t="s">
        <v>1825</v>
      </c>
      <c r="I219" s="528" t="b">
        <v>1</v>
      </c>
      <c r="J219" s="526" t="s">
        <v>1732</v>
      </c>
      <c r="K219" s="528" t="b">
        <v>1</v>
      </c>
      <c r="L219" s="528"/>
      <c r="M219" s="528"/>
      <c r="N219" s="529">
        <v>45377.819143518522</v>
      </c>
      <c r="O219" s="528"/>
    </row>
    <row r="220" spans="2:15" hidden="1">
      <c r="B220" s="520" t="s">
        <v>1768</v>
      </c>
      <c r="C220" s="521" t="s">
        <v>1973</v>
      </c>
      <c r="D220" s="521"/>
      <c r="E220" s="522"/>
      <c r="F220" s="522"/>
      <c r="G220" s="521" t="s">
        <v>1725</v>
      </c>
      <c r="H220" s="521" t="s">
        <v>1744</v>
      </c>
      <c r="I220" s="523" t="b">
        <v>1</v>
      </c>
      <c r="J220" s="521" t="s">
        <v>85</v>
      </c>
      <c r="K220" s="523" t="b">
        <v>1</v>
      </c>
      <c r="L220" s="523"/>
      <c r="M220" s="523"/>
      <c r="N220" s="524">
        <v>45469.603877314818</v>
      </c>
      <c r="O220" s="523" t="b">
        <v>0</v>
      </c>
    </row>
    <row r="221" spans="2:15" hidden="1">
      <c r="B221" s="525" t="s">
        <v>1737</v>
      </c>
      <c r="C221" s="526" t="s">
        <v>1974</v>
      </c>
      <c r="D221" s="526"/>
      <c r="E221" s="527"/>
      <c r="F221" s="527"/>
      <c r="G221" s="526" t="s">
        <v>1725</v>
      </c>
      <c r="H221" s="526" t="s">
        <v>1750</v>
      </c>
      <c r="I221" s="528" t="b">
        <v>1</v>
      </c>
      <c r="J221" s="526" t="s">
        <v>1736</v>
      </c>
      <c r="K221" s="528" t="b">
        <v>1</v>
      </c>
      <c r="L221" s="528"/>
      <c r="M221" s="528"/>
      <c r="N221" s="529">
        <v>45377.824918981481</v>
      </c>
      <c r="O221" s="528"/>
    </row>
    <row r="222" spans="2:15" hidden="1">
      <c r="B222" s="520" t="s">
        <v>1723</v>
      </c>
      <c r="C222" s="521" t="s">
        <v>1975</v>
      </c>
      <c r="D222" s="521"/>
      <c r="E222" s="522"/>
      <c r="F222" s="522"/>
      <c r="G222" s="521" t="s">
        <v>1725</v>
      </c>
      <c r="H222" s="521" t="s">
        <v>1771</v>
      </c>
      <c r="I222" s="523" t="b">
        <v>1</v>
      </c>
      <c r="J222" s="521" t="s">
        <v>1772</v>
      </c>
      <c r="K222" s="523" t="b">
        <v>1</v>
      </c>
      <c r="L222" s="523"/>
      <c r="M222" s="523"/>
      <c r="N222" s="524">
        <v>45377.82503472222</v>
      </c>
      <c r="O222" s="523" t="b">
        <v>0</v>
      </c>
    </row>
    <row r="223" spans="2:15">
      <c r="B223" s="520" t="s">
        <v>1727</v>
      </c>
      <c r="C223" s="521" t="s">
        <v>1976</v>
      </c>
      <c r="D223" s="543"/>
      <c r="E223" s="543" t="s">
        <v>1730</v>
      </c>
      <c r="F223" s="543" t="s">
        <v>1977</v>
      </c>
      <c r="G223" s="544" t="s">
        <v>1725</v>
      </c>
      <c r="H223" s="544" t="s">
        <v>1779</v>
      </c>
      <c r="I223" s="545" t="b">
        <v>1</v>
      </c>
      <c r="J223" s="544" t="s">
        <v>1756</v>
      </c>
      <c r="K223" s="545" t="b">
        <v>1</v>
      </c>
      <c r="L223" s="545"/>
      <c r="M223" s="545"/>
      <c r="N223" s="546">
        <v>45377.824872685182</v>
      </c>
      <c r="O223" s="545"/>
    </row>
  </sheetData>
  <autoFilter ref="B3:O223" xr:uid="{1423EB98-9192-49FC-BAF8-E2E9A47DA28C}">
    <filterColumn colId="3">
      <customFilters>
        <customFilter operator="notEqual" val=" "/>
      </customFilters>
    </filterColumn>
    <sortState xmlns:xlrd2="http://schemas.microsoft.com/office/spreadsheetml/2017/richdata2" ref="B5:O223">
      <sortCondition ref="F3:F222"/>
    </sortState>
  </autoFilter>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7954D-84BF-4FDD-8055-2942019FEE29}">
  <dimension ref="A1:G10"/>
  <sheetViews>
    <sheetView workbookViewId="0">
      <selection activeCell="F8" sqref="F8"/>
    </sheetView>
  </sheetViews>
  <sheetFormatPr baseColWidth="10" defaultColWidth="11.5546875" defaultRowHeight="14.4"/>
  <cols>
    <col min="1" max="1" width="30.44140625" bestFit="1" customWidth="1"/>
    <col min="2" max="2" width="13.44140625" bestFit="1" customWidth="1"/>
    <col min="3" max="6" width="6.5546875" bestFit="1" customWidth="1"/>
    <col min="7" max="7" width="11.5546875" bestFit="1" customWidth="1"/>
    <col min="8" max="8" width="4.44140625" bestFit="1" customWidth="1"/>
    <col min="9" max="9" width="3.5546875" bestFit="1" customWidth="1"/>
    <col min="10" max="10" width="3.44140625" bestFit="1" customWidth="1"/>
    <col min="11" max="11" width="3.5546875" bestFit="1" customWidth="1"/>
    <col min="12" max="12" width="11.5546875" bestFit="1" customWidth="1"/>
    <col min="13" max="13" width="3.5546875" bestFit="1" customWidth="1"/>
    <col min="14" max="14" width="3.44140625" bestFit="1" customWidth="1"/>
    <col min="15" max="15" width="3.5546875" bestFit="1" customWidth="1"/>
    <col min="16" max="16" width="9.5546875" bestFit="1" customWidth="1"/>
    <col min="17" max="17" width="11.5546875" bestFit="1" customWidth="1"/>
    <col min="18" max="32" width="10.44140625" bestFit="1" customWidth="1"/>
    <col min="33" max="33" width="11.5546875" bestFit="1" customWidth="1"/>
    <col min="34" max="34" width="13.5546875" bestFit="1" customWidth="1"/>
    <col min="35" max="35" width="9.5546875" bestFit="1" customWidth="1"/>
    <col min="36" max="36" width="15.44140625" bestFit="1" customWidth="1"/>
    <col min="37" max="37" width="12.44140625" bestFit="1" customWidth="1"/>
    <col min="38" max="38" width="15.44140625" bestFit="1" customWidth="1"/>
    <col min="39" max="39" width="12.44140625" bestFit="1" customWidth="1"/>
    <col min="40" max="40" width="13.5546875" bestFit="1" customWidth="1"/>
    <col min="41" max="41" width="15.44140625" bestFit="1" customWidth="1"/>
    <col min="42" max="42" width="12.44140625" bestFit="1" customWidth="1"/>
    <col min="43" max="43" width="13.5546875" bestFit="1" customWidth="1"/>
    <col min="44" max="44" width="9.5546875" bestFit="1" customWidth="1"/>
    <col min="45" max="45" width="15.44140625" bestFit="1" customWidth="1"/>
    <col min="46" max="46" width="12.44140625" bestFit="1" customWidth="1"/>
    <col min="47" max="47" width="15.44140625" bestFit="1" customWidth="1"/>
    <col min="48" max="48" width="12.44140625" bestFit="1" customWidth="1"/>
    <col min="49" max="49" width="15.44140625" bestFit="1" customWidth="1"/>
    <col min="50" max="50" width="13.5546875" bestFit="1" customWidth="1"/>
    <col min="51" max="51" width="15.44140625" bestFit="1" customWidth="1"/>
    <col min="52" max="52" width="12.44140625" bestFit="1" customWidth="1"/>
    <col min="53" max="53" width="13.5546875" bestFit="1" customWidth="1"/>
    <col min="54" max="54" width="15.44140625" bestFit="1" customWidth="1"/>
    <col min="55" max="55" width="13.5546875" bestFit="1" customWidth="1"/>
    <col min="56" max="56" width="15.44140625" bestFit="1" customWidth="1"/>
    <col min="57" max="57" width="13.5546875" bestFit="1" customWidth="1"/>
    <col min="58" max="58" width="15.44140625" bestFit="1" customWidth="1"/>
    <col min="59" max="59" width="13.5546875" bestFit="1" customWidth="1"/>
    <col min="60" max="60" width="15.44140625" bestFit="1" customWidth="1"/>
    <col min="61" max="61" width="12.44140625" bestFit="1" customWidth="1"/>
    <col min="62" max="62" width="15.44140625" bestFit="1" customWidth="1"/>
    <col min="63" max="63" width="12.44140625" bestFit="1" customWidth="1"/>
    <col min="64" max="64" width="15.44140625" bestFit="1" customWidth="1"/>
    <col min="65" max="65" width="12.44140625" bestFit="1" customWidth="1"/>
    <col min="66" max="66" width="15.44140625" bestFit="1" customWidth="1"/>
    <col min="67" max="67" width="12.44140625" bestFit="1" customWidth="1"/>
    <col min="68" max="68" width="15.44140625" bestFit="1" customWidth="1"/>
    <col min="69" max="69" width="12.44140625" bestFit="1" customWidth="1"/>
    <col min="70" max="70" width="15.44140625" bestFit="1" customWidth="1"/>
    <col min="71" max="71" width="12.44140625" bestFit="1" customWidth="1"/>
    <col min="72" max="72" width="15.44140625" bestFit="1" customWidth="1"/>
    <col min="73" max="73" width="12.44140625" bestFit="1" customWidth="1"/>
    <col min="74" max="74" width="15.44140625" bestFit="1" customWidth="1"/>
    <col min="75" max="75" width="13.5546875" bestFit="1" customWidth="1"/>
    <col min="76" max="76" width="14.5546875" bestFit="1" customWidth="1"/>
    <col min="77" max="77" width="11.5546875" bestFit="1" customWidth="1"/>
    <col min="78" max="78" width="10.44140625" bestFit="1" customWidth="1"/>
    <col min="79" max="79" width="15.44140625" bestFit="1" customWidth="1"/>
    <col min="80" max="80" width="12.44140625" bestFit="1" customWidth="1"/>
    <col min="81" max="81" width="15.44140625" bestFit="1" customWidth="1"/>
    <col min="82" max="82" width="12.44140625" bestFit="1" customWidth="1"/>
    <col min="83" max="84" width="10.44140625" bestFit="1" customWidth="1"/>
    <col min="85" max="85" width="15.44140625" bestFit="1" customWidth="1"/>
    <col min="86" max="86" width="12.44140625" bestFit="1" customWidth="1"/>
    <col min="87" max="87" width="15.44140625" bestFit="1" customWidth="1"/>
    <col min="88" max="88" width="12.44140625" bestFit="1" customWidth="1"/>
    <col min="89" max="89" width="15.44140625" bestFit="1" customWidth="1"/>
    <col min="90" max="90" width="12.44140625" bestFit="1" customWidth="1"/>
    <col min="91" max="94" width="10.44140625" bestFit="1" customWidth="1"/>
    <col min="95" max="95" width="15.44140625" bestFit="1" customWidth="1"/>
    <col min="96" max="96" width="12.44140625" bestFit="1" customWidth="1"/>
    <col min="97" max="97" width="10.44140625" bestFit="1" customWidth="1"/>
    <col min="98" max="98" width="15.44140625" bestFit="1" customWidth="1"/>
    <col min="99" max="99" width="12.44140625" bestFit="1" customWidth="1"/>
    <col min="100" max="100" width="15.44140625" bestFit="1" customWidth="1"/>
    <col min="101" max="101" width="12.44140625" bestFit="1" customWidth="1"/>
    <col min="102" max="102" width="10.44140625" bestFit="1" customWidth="1"/>
    <col min="103" max="103" width="15.44140625" bestFit="1" customWidth="1"/>
    <col min="104" max="104" width="12.44140625" bestFit="1" customWidth="1"/>
    <col min="105" max="105" width="10.44140625" bestFit="1" customWidth="1"/>
    <col min="106" max="106" width="15.44140625" bestFit="1" customWidth="1"/>
    <col min="107" max="107" width="12" bestFit="1" customWidth="1"/>
    <col min="108" max="108" width="14.5546875" bestFit="1" customWidth="1"/>
    <col min="109" max="109" width="11.5546875" bestFit="1" customWidth="1"/>
  </cols>
  <sheetData>
    <row r="1" spans="1:7">
      <c r="A1" s="369" t="s">
        <v>35</v>
      </c>
      <c r="B1" t="s">
        <v>1978</v>
      </c>
    </row>
    <row r="2" spans="1:7">
      <c r="A2" s="369" t="s">
        <v>29</v>
      </c>
      <c r="B2" t="s">
        <v>1978</v>
      </c>
    </row>
    <row r="4" spans="1:7">
      <c r="A4" s="369" t="s">
        <v>1979</v>
      </c>
      <c r="B4" s="369" t="s">
        <v>28</v>
      </c>
    </row>
    <row r="5" spans="1:7">
      <c r="B5" t="s">
        <v>1980</v>
      </c>
      <c r="C5" t="s">
        <v>1981</v>
      </c>
      <c r="D5" t="s">
        <v>1982</v>
      </c>
      <c r="E5" t="s">
        <v>1983</v>
      </c>
      <c r="F5" t="s">
        <v>1984</v>
      </c>
      <c r="G5" t="s">
        <v>1985</v>
      </c>
    </row>
    <row r="6" spans="1:7">
      <c r="A6" s="369" t="s">
        <v>1986</v>
      </c>
    </row>
    <row r="7" spans="1:7">
      <c r="A7" s="370" t="s">
        <v>104</v>
      </c>
      <c r="D7">
        <v>3</v>
      </c>
      <c r="E7">
        <v>24</v>
      </c>
      <c r="F7">
        <v>20</v>
      </c>
      <c r="G7">
        <v>47</v>
      </c>
    </row>
    <row r="8" spans="1:7">
      <c r="A8" s="370" t="s">
        <v>609</v>
      </c>
      <c r="B8">
        <v>20</v>
      </c>
      <c r="E8">
        <v>8</v>
      </c>
      <c r="F8">
        <v>33</v>
      </c>
      <c r="G8">
        <v>61</v>
      </c>
    </row>
    <row r="9" spans="1:7">
      <c r="A9" s="370" t="s">
        <v>115</v>
      </c>
      <c r="C9">
        <v>1</v>
      </c>
      <c r="D9">
        <v>1</v>
      </c>
      <c r="E9">
        <v>7</v>
      </c>
      <c r="F9">
        <v>2</v>
      </c>
      <c r="G9">
        <v>11</v>
      </c>
    </row>
    <row r="10" spans="1:7">
      <c r="A10" s="370" t="s">
        <v>1985</v>
      </c>
      <c r="B10">
        <v>20</v>
      </c>
      <c r="C10">
        <v>1</v>
      </c>
      <c r="D10">
        <v>4</v>
      </c>
      <c r="E10">
        <v>39</v>
      </c>
      <c r="F10">
        <v>55</v>
      </c>
      <c r="G10">
        <v>119</v>
      </c>
    </row>
  </sheetData>
  <dataConsolidate topLabels="1">
    <dataRefs count="1">
      <dataRef name="feb"/>
    </dataRefs>
  </dataConsolidate>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59F20-CD84-4736-85E5-FE3E20468654}">
  <dimension ref="A1:C74"/>
  <sheetViews>
    <sheetView zoomScale="90" zoomScaleNormal="90" workbookViewId="0"/>
  </sheetViews>
  <sheetFormatPr baseColWidth="10" defaultColWidth="11.5546875" defaultRowHeight="14.4"/>
  <cols>
    <col min="1" max="1" width="31.44140625" bestFit="1" customWidth="1"/>
    <col min="2" max="2" width="17.77734375" bestFit="1" customWidth="1"/>
    <col min="3" max="3" width="27.5546875" bestFit="1" customWidth="1"/>
    <col min="4" max="4" width="9.5546875" bestFit="1" customWidth="1"/>
    <col min="5" max="6" width="11.5546875" bestFit="1" customWidth="1"/>
    <col min="7" max="17" width="10.44140625" bestFit="1" customWidth="1"/>
    <col min="18" max="18" width="11.5546875" bestFit="1" customWidth="1"/>
    <col min="19" max="33" width="10.44140625" bestFit="1" customWidth="1"/>
    <col min="34" max="34" width="11.5546875" bestFit="1" customWidth="1"/>
  </cols>
  <sheetData>
    <row r="1" spans="1:2">
      <c r="A1" s="369" t="s">
        <v>35</v>
      </c>
      <c r="B1" t="s">
        <v>1377</v>
      </c>
    </row>
    <row r="2" spans="1:2">
      <c r="A2" s="369" t="s">
        <v>28</v>
      </c>
      <c r="B2" t="s">
        <v>1377</v>
      </c>
    </row>
    <row r="3" spans="1:2">
      <c r="A3" s="369" t="s">
        <v>29</v>
      </c>
      <c r="B3" t="s">
        <v>1377</v>
      </c>
    </row>
    <row r="5" spans="1:2">
      <c r="A5" s="369" t="s">
        <v>1381</v>
      </c>
      <c r="B5" t="s">
        <v>1987</v>
      </c>
    </row>
    <row r="6" spans="1:2">
      <c r="A6" s="370" t="s">
        <v>104</v>
      </c>
      <c r="B6">
        <v>30</v>
      </c>
    </row>
    <row r="7" spans="1:2">
      <c r="A7" s="370" t="s">
        <v>609</v>
      </c>
      <c r="B7">
        <v>23</v>
      </c>
    </row>
    <row r="8" spans="1:2">
      <c r="A8" s="370" t="s">
        <v>115</v>
      </c>
      <c r="B8">
        <v>59</v>
      </c>
    </row>
    <row r="9" spans="1:2">
      <c r="A9" s="370" t="s">
        <v>1376</v>
      </c>
      <c r="B9">
        <v>112</v>
      </c>
    </row>
    <row r="17" spans="1:2">
      <c r="A17" s="369" t="s">
        <v>35</v>
      </c>
      <c r="B17" t="s">
        <v>1978</v>
      </c>
    </row>
    <row r="18" spans="1:2">
      <c r="A18" s="369" t="s">
        <v>28</v>
      </c>
      <c r="B18" t="s">
        <v>1978</v>
      </c>
    </row>
    <row r="19" spans="1:2">
      <c r="A19" s="369" t="s">
        <v>29</v>
      </c>
      <c r="B19" t="s">
        <v>1978</v>
      </c>
    </row>
    <row r="21" spans="1:2">
      <c r="A21" s="369" t="s">
        <v>1986</v>
      </c>
      <c r="B21" t="s">
        <v>1987</v>
      </c>
    </row>
    <row r="22" spans="1:2">
      <c r="A22" s="370" t="s">
        <v>104</v>
      </c>
      <c r="B22">
        <v>48</v>
      </c>
    </row>
    <row r="23" spans="1:2">
      <c r="A23" s="389" t="s">
        <v>701</v>
      </c>
      <c r="B23">
        <v>7</v>
      </c>
    </row>
    <row r="24" spans="1:2">
      <c r="A24" s="389" t="s">
        <v>606</v>
      </c>
      <c r="B24">
        <v>2</v>
      </c>
    </row>
    <row r="25" spans="1:2">
      <c r="A25" s="389" t="s">
        <v>619</v>
      </c>
      <c r="B25">
        <v>32</v>
      </c>
    </row>
    <row r="26" spans="1:2">
      <c r="A26" s="389" t="s">
        <v>697</v>
      </c>
      <c r="B26">
        <v>3</v>
      </c>
    </row>
    <row r="27" spans="1:2">
      <c r="A27" s="389" t="s">
        <v>1988</v>
      </c>
      <c r="B27">
        <v>4</v>
      </c>
    </row>
    <row r="28" spans="1:2">
      <c r="A28" s="370" t="s">
        <v>1985</v>
      </c>
      <c r="B28">
        <v>48</v>
      </c>
    </row>
    <row r="37" spans="1:2">
      <c r="A37" s="369" t="s">
        <v>35</v>
      </c>
      <c r="B37" t="s">
        <v>1978</v>
      </c>
    </row>
    <row r="38" spans="1:2">
      <c r="A38" s="369" t="s">
        <v>28</v>
      </c>
      <c r="B38" t="s">
        <v>1978</v>
      </c>
    </row>
    <row r="39" spans="1:2">
      <c r="A39" s="369" t="s">
        <v>29</v>
      </c>
      <c r="B39" t="s">
        <v>1978</v>
      </c>
    </row>
    <row r="41" spans="1:2">
      <c r="A41" s="369" t="s">
        <v>1986</v>
      </c>
      <c r="B41" t="s">
        <v>1987</v>
      </c>
    </row>
    <row r="42" spans="1:2">
      <c r="A42" s="370" t="s">
        <v>104</v>
      </c>
      <c r="B42">
        <v>48</v>
      </c>
    </row>
    <row r="43" spans="1:2">
      <c r="A43" s="389" t="s">
        <v>607</v>
      </c>
      <c r="B43">
        <v>3</v>
      </c>
    </row>
    <row r="44" spans="1:2">
      <c r="A44" s="389" t="s">
        <v>169</v>
      </c>
      <c r="B44">
        <v>9</v>
      </c>
    </row>
    <row r="45" spans="1:2">
      <c r="A45" s="389" t="s">
        <v>68</v>
      </c>
      <c r="B45">
        <v>14</v>
      </c>
    </row>
    <row r="46" spans="1:2">
      <c r="A46" s="389" t="s">
        <v>85</v>
      </c>
      <c r="B46">
        <v>8</v>
      </c>
    </row>
    <row r="47" spans="1:2">
      <c r="A47" s="389" t="s">
        <v>193</v>
      </c>
      <c r="B47">
        <v>7</v>
      </c>
    </row>
    <row r="48" spans="1:2">
      <c r="A48" s="389" t="s">
        <v>103</v>
      </c>
      <c r="B48">
        <v>7</v>
      </c>
    </row>
    <row r="49" spans="1:2">
      <c r="A49" s="370" t="s">
        <v>609</v>
      </c>
      <c r="B49">
        <v>62</v>
      </c>
    </row>
    <row r="50" spans="1:2">
      <c r="A50" s="389" t="s">
        <v>607</v>
      </c>
      <c r="B50">
        <v>1</v>
      </c>
    </row>
    <row r="51" spans="1:2">
      <c r="A51" s="389" t="s">
        <v>169</v>
      </c>
      <c r="B51">
        <v>18</v>
      </c>
    </row>
    <row r="52" spans="1:2">
      <c r="A52" s="389" t="s">
        <v>68</v>
      </c>
      <c r="B52">
        <v>13</v>
      </c>
    </row>
    <row r="53" spans="1:2">
      <c r="A53" s="389" t="s">
        <v>85</v>
      </c>
      <c r="B53">
        <v>12</v>
      </c>
    </row>
    <row r="54" spans="1:2">
      <c r="A54" s="389" t="s">
        <v>193</v>
      </c>
      <c r="B54">
        <v>1</v>
      </c>
    </row>
    <row r="55" spans="1:2">
      <c r="A55" s="389" t="s">
        <v>496</v>
      </c>
      <c r="B55">
        <v>1</v>
      </c>
    </row>
    <row r="56" spans="1:2">
      <c r="A56" s="389" t="s">
        <v>103</v>
      </c>
      <c r="B56">
        <v>16</v>
      </c>
    </row>
    <row r="57" spans="1:2">
      <c r="A57" s="370" t="s">
        <v>115</v>
      </c>
      <c r="B57">
        <v>11</v>
      </c>
    </row>
    <row r="58" spans="1:2">
      <c r="A58" s="389" t="s">
        <v>169</v>
      </c>
      <c r="B58">
        <v>2</v>
      </c>
    </row>
    <row r="59" spans="1:2">
      <c r="A59" s="389" t="s">
        <v>68</v>
      </c>
      <c r="B59">
        <v>4</v>
      </c>
    </row>
    <row r="60" spans="1:2">
      <c r="A60" s="389" t="s">
        <v>193</v>
      </c>
      <c r="B60">
        <v>1</v>
      </c>
    </row>
    <row r="61" spans="1:2">
      <c r="A61" s="389" t="s">
        <v>103</v>
      </c>
      <c r="B61">
        <v>4</v>
      </c>
    </row>
    <row r="62" spans="1:2">
      <c r="A62" s="370" t="s">
        <v>1985</v>
      </c>
      <c r="B62">
        <v>121</v>
      </c>
    </row>
    <row r="66" spans="1:3">
      <c r="A66" s="369" t="s">
        <v>35</v>
      </c>
      <c r="B66" t="s">
        <v>1978</v>
      </c>
    </row>
    <row r="67" spans="1:3">
      <c r="A67" s="369" t="s">
        <v>28</v>
      </c>
      <c r="B67" t="s">
        <v>1978</v>
      </c>
    </row>
    <row r="68" spans="1:3">
      <c r="A68" s="369" t="s">
        <v>29</v>
      </c>
      <c r="B68" t="s">
        <v>1978</v>
      </c>
    </row>
    <row r="70" spans="1:3">
      <c r="A70" s="369" t="s">
        <v>1986</v>
      </c>
      <c r="B70" t="s">
        <v>1987</v>
      </c>
      <c r="C70" t="s">
        <v>1989</v>
      </c>
    </row>
    <row r="71" spans="1:3">
      <c r="A71" s="370" t="s">
        <v>104</v>
      </c>
      <c r="B71">
        <v>48</v>
      </c>
      <c r="C71" s="547">
        <v>349.80851063829789</v>
      </c>
    </row>
    <row r="72" spans="1:3">
      <c r="A72" s="370" t="s">
        <v>609</v>
      </c>
      <c r="B72">
        <v>62</v>
      </c>
      <c r="C72" s="547">
        <v>230.27500000000001</v>
      </c>
    </row>
    <row r="73" spans="1:3">
      <c r="A73" s="370" t="s">
        <v>115</v>
      </c>
      <c r="B73">
        <v>11</v>
      </c>
      <c r="C73" s="547">
        <v>487.18181818181819</v>
      </c>
    </row>
    <row r="74" spans="1:3">
      <c r="A74" s="370" t="s">
        <v>1985</v>
      </c>
      <c r="B74">
        <v>121</v>
      </c>
      <c r="C74" s="547">
        <v>316.4387755102041</v>
      </c>
    </row>
  </sheetData>
  <pageMargins left="0.7" right="0.7" top="0.75" bottom="0.75" header="0.3" footer="0.3"/>
  <drawing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3B6B7-5EEF-4FF4-B8B5-5EA7BD0DB3B0}">
  <dimension ref="A1:F57"/>
  <sheetViews>
    <sheetView workbookViewId="0">
      <selection activeCell="C28" sqref="C28"/>
    </sheetView>
  </sheetViews>
  <sheetFormatPr baseColWidth="10" defaultColWidth="11.44140625" defaultRowHeight="14.4"/>
  <cols>
    <col min="1" max="1" width="14.77734375" customWidth="1"/>
    <col min="2" max="2" width="1.88671875" bestFit="1" customWidth="1"/>
    <col min="3" max="3" width="73.33203125" customWidth="1"/>
    <col min="4" max="4" width="19.5546875" customWidth="1"/>
    <col min="5" max="5" width="58" bestFit="1" customWidth="1"/>
  </cols>
  <sheetData>
    <row r="1" spans="1:6">
      <c r="A1" t="s">
        <v>2027</v>
      </c>
    </row>
    <row r="2" spans="1:6" ht="15" thickBot="1"/>
    <row r="3" spans="1:6" ht="25.95" hidden="1" customHeight="1">
      <c r="A3" s="816" t="s">
        <v>2028</v>
      </c>
      <c r="B3" s="688"/>
      <c r="C3" s="688" t="s">
        <v>2029</v>
      </c>
    </row>
    <row r="4" spans="1:6" ht="25.95" hidden="1" customHeight="1">
      <c r="A4" s="817"/>
      <c r="B4" s="689"/>
      <c r="C4" s="689" t="s">
        <v>2030</v>
      </c>
    </row>
    <row r="5" spans="1:6" ht="25.95" hidden="1" customHeight="1">
      <c r="A5" s="817"/>
      <c r="B5" s="689"/>
      <c r="C5" s="689" t="s">
        <v>2031</v>
      </c>
    </row>
    <row r="6" spans="1:6" ht="25.95" hidden="1" customHeight="1">
      <c r="A6" s="817"/>
      <c r="B6" s="689"/>
      <c r="C6" s="690" t="s">
        <v>2035</v>
      </c>
    </row>
    <row r="7" spans="1:6" ht="25.95" hidden="1" customHeight="1">
      <c r="A7" s="817"/>
      <c r="B7" s="689"/>
      <c r="C7" s="690" t="s">
        <v>2036</v>
      </c>
    </row>
    <row r="8" spans="1:6" ht="25.95" hidden="1" customHeight="1">
      <c r="A8" s="817"/>
      <c r="B8" s="689"/>
      <c r="C8" s="690" t="s">
        <v>2037</v>
      </c>
    </row>
    <row r="9" spans="1:6" ht="25.95" hidden="1" customHeight="1" thickBot="1">
      <c r="A9" s="818"/>
      <c r="B9" s="691"/>
      <c r="C9" s="691" t="s">
        <v>2032</v>
      </c>
    </row>
    <row r="10" spans="1:6" ht="25.95" customHeight="1" thickTop="1">
      <c r="A10" s="803" t="s">
        <v>2033</v>
      </c>
      <c r="B10" s="692">
        <v>1</v>
      </c>
      <c r="C10" s="692" t="s">
        <v>2094</v>
      </c>
      <c r="D10" t="s">
        <v>71</v>
      </c>
      <c r="E10" t="s">
        <v>104</v>
      </c>
    </row>
    <row r="11" spans="1:6" ht="25.95" customHeight="1">
      <c r="A11" s="804"/>
      <c r="B11" s="693">
        <v>2</v>
      </c>
      <c r="C11" s="693" t="s">
        <v>2095</v>
      </c>
      <c r="D11" t="s">
        <v>71</v>
      </c>
      <c r="E11" t="s">
        <v>2052</v>
      </c>
    </row>
    <row r="12" spans="1:6" ht="86.4">
      <c r="A12" s="804"/>
      <c r="B12" s="693">
        <v>3</v>
      </c>
      <c r="C12" s="693" t="s">
        <v>2096</v>
      </c>
      <c r="D12" t="s">
        <v>71</v>
      </c>
      <c r="E12" s="440" t="s">
        <v>2058</v>
      </c>
      <c r="F12" s="440" t="s">
        <v>2053</v>
      </c>
    </row>
    <row r="13" spans="1:6" ht="25.95" customHeight="1" thickBot="1">
      <c r="A13" s="805"/>
      <c r="B13" s="694">
        <v>4</v>
      </c>
      <c r="C13" s="694" t="s">
        <v>2097</v>
      </c>
      <c r="D13" t="s">
        <v>71</v>
      </c>
      <c r="E13" t="s">
        <v>2054</v>
      </c>
    </row>
    <row r="14" spans="1:6" ht="25.95" customHeight="1">
      <c r="A14" s="819" t="s">
        <v>2034</v>
      </c>
      <c r="B14" s="695">
        <v>5</v>
      </c>
      <c r="C14" s="695" t="s">
        <v>2098</v>
      </c>
      <c r="D14" t="s">
        <v>71</v>
      </c>
      <c r="E14" t="s">
        <v>2055</v>
      </c>
    </row>
    <row r="15" spans="1:6" ht="25.95" customHeight="1">
      <c r="A15" s="820"/>
      <c r="B15" s="696">
        <v>6</v>
      </c>
      <c r="C15" s="696" t="s">
        <v>2038</v>
      </c>
      <c r="D15" t="s">
        <v>71</v>
      </c>
      <c r="E15" t="s">
        <v>87</v>
      </c>
    </row>
    <row r="16" spans="1:6" ht="25.95" customHeight="1">
      <c r="A16" s="820"/>
      <c r="B16" s="696">
        <v>7</v>
      </c>
      <c r="C16" s="696" t="s">
        <v>2039</v>
      </c>
      <c r="D16" t="s">
        <v>2042</v>
      </c>
      <c r="E16" t="s">
        <v>87</v>
      </c>
    </row>
    <row r="17" spans="1:5" ht="25.95" customHeight="1">
      <c r="A17" s="820"/>
      <c r="B17" s="696"/>
      <c r="C17" s="696" t="s">
        <v>2040</v>
      </c>
    </row>
    <row r="18" spans="1:5" ht="25.95" customHeight="1" thickBot="1">
      <c r="A18" s="821"/>
      <c r="B18" s="697"/>
      <c r="C18" s="697" t="s">
        <v>2041</v>
      </c>
    </row>
    <row r="19" spans="1:5">
      <c r="A19" s="806" t="s">
        <v>2043</v>
      </c>
      <c r="B19" s="698"/>
      <c r="C19" s="696" t="s">
        <v>2044</v>
      </c>
      <c r="D19" t="s">
        <v>71</v>
      </c>
      <c r="E19" t="s">
        <v>2056</v>
      </c>
    </row>
    <row r="20" spans="1:5">
      <c r="A20" s="807"/>
      <c r="B20" s="698"/>
      <c r="C20" s="696" t="s">
        <v>2045</v>
      </c>
      <c r="D20" t="s">
        <v>71</v>
      </c>
      <c r="E20" t="s">
        <v>2057</v>
      </c>
    </row>
    <row r="21" spans="1:5">
      <c r="A21" s="807"/>
      <c r="B21" s="698"/>
      <c r="C21" s="696" t="s">
        <v>2046</v>
      </c>
      <c r="D21" t="s">
        <v>71</v>
      </c>
      <c r="E21" t="s">
        <v>2059</v>
      </c>
    </row>
    <row r="22" spans="1:5">
      <c r="A22" s="807"/>
      <c r="B22" s="698"/>
      <c r="C22" s="696" t="s">
        <v>2047</v>
      </c>
      <c r="D22" t="s">
        <v>71</v>
      </c>
      <c r="E22" t="s">
        <v>87</v>
      </c>
    </row>
    <row r="23" spans="1:5">
      <c r="A23" s="807"/>
      <c r="B23" s="698"/>
      <c r="C23" s="696" t="s">
        <v>2048</v>
      </c>
      <c r="D23" t="s">
        <v>71</v>
      </c>
      <c r="E23" t="s">
        <v>87</v>
      </c>
    </row>
    <row r="24" spans="1:5">
      <c r="A24" s="807"/>
      <c r="B24" s="698"/>
      <c r="C24" s="696" t="s">
        <v>2049</v>
      </c>
      <c r="D24" t="s">
        <v>71</v>
      </c>
      <c r="E24" t="s">
        <v>2060</v>
      </c>
    </row>
    <row r="25" spans="1:5" ht="57.6">
      <c r="A25" s="807"/>
      <c r="B25" s="698"/>
      <c r="C25" s="696" t="s">
        <v>2050</v>
      </c>
      <c r="D25" t="s">
        <v>71</v>
      </c>
      <c r="E25" s="440" t="s">
        <v>2061</v>
      </c>
    </row>
    <row r="26" spans="1:5">
      <c r="A26" s="807"/>
      <c r="B26" s="698"/>
      <c r="C26" s="696" t="s">
        <v>2051</v>
      </c>
      <c r="D26" t="s">
        <v>71</v>
      </c>
      <c r="E26" t="s">
        <v>2062</v>
      </c>
    </row>
    <row r="27" spans="1:5">
      <c r="A27" s="807"/>
      <c r="B27" s="698"/>
      <c r="C27" s="696" t="s">
        <v>2064</v>
      </c>
      <c r="D27" t="s">
        <v>71</v>
      </c>
      <c r="E27" t="s">
        <v>2063</v>
      </c>
    </row>
    <row r="28" spans="1:5" ht="27.6">
      <c r="A28" s="807"/>
      <c r="B28" s="698"/>
      <c r="C28" s="696" t="s">
        <v>2065</v>
      </c>
      <c r="D28" t="s">
        <v>71</v>
      </c>
    </row>
    <row r="29" spans="1:5" ht="27.6">
      <c r="A29" s="807"/>
      <c r="B29" s="698"/>
      <c r="C29" s="696" t="s">
        <v>2070</v>
      </c>
      <c r="D29" t="s">
        <v>71</v>
      </c>
    </row>
    <row r="30" spans="1:5" ht="27.6">
      <c r="A30" s="807"/>
      <c r="B30" s="698"/>
      <c r="C30" s="696" t="s">
        <v>2066</v>
      </c>
      <c r="D30" t="s">
        <v>71</v>
      </c>
    </row>
    <row r="31" spans="1:5">
      <c r="A31" s="807"/>
      <c r="B31" s="698"/>
      <c r="C31" s="696" t="s">
        <v>2067</v>
      </c>
      <c r="D31" t="s">
        <v>71</v>
      </c>
    </row>
    <row r="32" spans="1:5">
      <c r="A32" s="807"/>
      <c r="B32" s="698"/>
    </row>
    <row r="34" spans="1:4">
      <c r="C34" s="696" t="s">
        <v>2072</v>
      </c>
    </row>
    <row r="36" spans="1:4" ht="27.6">
      <c r="C36" s="696" t="s">
        <v>2069</v>
      </c>
    </row>
    <row r="38" spans="1:4">
      <c r="C38" s="699" t="s">
        <v>2071</v>
      </c>
    </row>
    <row r="40" spans="1:4">
      <c r="C40" t="s">
        <v>2073</v>
      </c>
    </row>
    <row r="42" spans="1:4">
      <c r="C42" t="s">
        <v>2068</v>
      </c>
    </row>
    <row r="43" spans="1:4" ht="21">
      <c r="A43" s="700" t="s">
        <v>1018</v>
      </c>
      <c r="B43" s="700"/>
      <c r="C43" s="701" t="s">
        <v>2074</v>
      </c>
      <c r="D43" s="701" t="s">
        <v>586</v>
      </c>
    </row>
    <row r="44" spans="1:4" ht="25.05" customHeight="1">
      <c r="A44" s="252">
        <v>1</v>
      </c>
      <c r="B44" s="252"/>
      <c r="C44" s="114" t="s">
        <v>2091</v>
      </c>
      <c r="D44" s="115" t="s">
        <v>2092</v>
      </c>
    </row>
    <row r="45" spans="1:4">
      <c r="A45" s="46">
        <v>2</v>
      </c>
      <c r="B45" s="46"/>
      <c r="C45" s="114" t="s">
        <v>500</v>
      </c>
      <c r="D45" s="115" t="s">
        <v>2081</v>
      </c>
    </row>
    <row r="46" spans="1:4">
      <c r="A46" s="252">
        <v>3</v>
      </c>
      <c r="B46" s="252"/>
      <c r="C46" s="114" t="s">
        <v>468</v>
      </c>
      <c r="D46" s="115" t="s">
        <v>469</v>
      </c>
    </row>
    <row r="47" spans="1:4">
      <c r="A47" s="46">
        <v>4</v>
      </c>
      <c r="B47" s="46"/>
      <c r="C47" s="114" t="s">
        <v>2075</v>
      </c>
      <c r="D47" s="115" t="s">
        <v>2082</v>
      </c>
    </row>
    <row r="48" spans="1:4">
      <c r="A48" s="252">
        <v>5</v>
      </c>
      <c r="B48" s="252"/>
      <c r="C48" s="114" t="s">
        <v>2076</v>
      </c>
      <c r="D48" s="115" t="s">
        <v>2083</v>
      </c>
    </row>
    <row r="49" spans="1:4">
      <c r="A49" s="252">
        <v>6</v>
      </c>
      <c r="B49" s="252"/>
      <c r="C49" s="114" t="s">
        <v>557</v>
      </c>
      <c r="D49" s="115" t="s">
        <v>2084</v>
      </c>
    </row>
    <row r="50" spans="1:4">
      <c r="A50" s="252">
        <v>7</v>
      </c>
      <c r="B50" s="252"/>
      <c r="C50" s="114" t="s">
        <v>2077</v>
      </c>
      <c r="D50" s="115" t="s">
        <v>814</v>
      </c>
    </row>
    <row r="51" spans="1:4">
      <c r="A51" s="252">
        <v>8</v>
      </c>
      <c r="B51" s="252"/>
      <c r="C51" s="114" t="s">
        <v>2078</v>
      </c>
      <c r="D51" s="115" t="s">
        <v>2085</v>
      </c>
    </row>
    <row r="52" spans="1:4">
      <c r="A52" s="46">
        <v>9</v>
      </c>
      <c r="B52" s="46"/>
      <c r="C52" s="114" t="s">
        <v>2079</v>
      </c>
      <c r="D52" s="115" t="s">
        <v>2086</v>
      </c>
    </row>
    <row r="53" spans="1:4">
      <c r="A53" s="46">
        <v>10</v>
      </c>
      <c r="B53" s="46"/>
      <c r="C53" s="114" t="s">
        <v>2080</v>
      </c>
      <c r="D53" s="115" t="s">
        <v>2087</v>
      </c>
    </row>
    <row r="54" spans="1:4">
      <c r="A54" s="252">
        <v>11</v>
      </c>
      <c r="B54" s="252"/>
      <c r="C54" s="297" t="s">
        <v>944</v>
      </c>
      <c r="D54" s="702" t="s">
        <v>945</v>
      </c>
    </row>
    <row r="55" spans="1:4">
      <c r="A55" s="46">
        <v>12</v>
      </c>
      <c r="B55" s="46"/>
      <c r="C55" s="114" t="s">
        <v>926</v>
      </c>
      <c r="D55" s="115" t="s">
        <v>2088</v>
      </c>
    </row>
    <row r="56" spans="1:4">
      <c r="A56" s="46">
        <v>13</v>
      </c>
      <c r="B56" s="46"/>
      <c r="C56" s="114" t="s">
        <v>540</v>
      </c>
      <c r="D56" s="115" t="s">
        <v>2089</v>
      </c>
    </row>
    <row r="57" spans="1:4">
      <c r="A57" s="252">
        <v>14</v>
      </c>
      <c r="B57" s="252"/>
      <c r="C57" s="114" t="s">
        <v>929</v>
      </c>
      <c r="D57" s="115" t="s">
        <v>2090</v>
      </c>
    </row>
  </sheetData>
  <mergeCells count="4">
    <mergeCell ref="A3:A9"/>
    <mergeCell ref="A10:A13"/>
    <mergeCell ref="A14:A18"/>
    <mergeCell ref="A19:A32"/>
  </mergeCells>
  <pageMargins left="0.7" right="0.7" top="0.75" bottom="0.75" header="0.3" footer="0.3"/>
</worksheet>
</file>

<file path=docMetadata/LabelInfo.xml><?xml version="1.0" encoding="utf-8"?>
<clbl:labelList xmlns:clbl="http://schemas.microsoft.com/office/2020/mipLabelMetadata">
  <clbl:label id="{1562f007-09a4-4fcb-936b-e79246571fc7}" enabled="0" method="" siteId="{1562f007-09a4-4fcb-936b-e79246571fc7}"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34</vt:i4>
      </vt:variant>
    </vt:vector>
  </HeadingPairs>
  <TitlesOfParts>
    <vt:vector size="34" baseType="lpstr">
      <vt:lpstr>Proyectos por los líderes (2)</vt:lpstr>
      <vt:lpstr>Indicadoress</vt:lpstr>
      <vt:lpstr>Proyectos PGP</vt:lpstr>
      <vt:lpstr>Tabla para presentación 17 dic</vt:lpstr>
      <vt:lpstr>Proyectos 24vs25</vt:lpstr>
      <vt:lpstr>Detail1</vt:lpstr>
      <vt:lpstr>Detail2</vt:lpstr>
      <vt:lpstr>Detail3</vt:lpstr>
      <vt:lpstr>Tablas Nov25</vt:lpstr>
      <vt:lpstr>Detail4</vt:lpstr>
      <vt:lpstr>Tablas Oct25</vt:lpstr>
      <vt:lpstr>Tablas Sep25</vt:lpstr>
      <vt:lpstr>Tablas Ago25</vt:lpstr>
      <vt:lpstr>Tablas Jul25</vt:lpstr>
      <vt:lpstr>Tablas Jun25</vt:lpstr>
      <vt:lpstr>Tablas May25</vt:lpstr>
      <vt:lpstr>Tablas 1Abr25</vt:lpstr>
      <vt:lpstr>Tablas 1 Mar25</vt:lpstr>
      <vt:lpstr>Tablas 2 Mar25</vt:lpstr>
      <vt:lpstr>Tablas 1 Feb25</vt:lpstr>
      <vt:lpstr>Tablas 2 Feb25</vt:lpstr>
      <vt:lpstr>Proyectos Potenciales 2026</vt:lpstr>
      <vt:lpstr>PGP Projects List</vt:lpstr>
      <vt:lpstr>Tabla Enero 10 2025</vt:lpstr>
      <vt:lpstr>Proyectos Excelencia Operativa</vt:lpstr>
      <vt:lpstr>Proyectos por los líderes ( (3)</vt:lpstr>
      <vt:lpstr>Catálogo</vt:lpstr>
      <vt:lpstr>Sheet2</vt:lpstr>
      <vt:lpstr>Ola12 CITIZEN DEVELOPERS</vt:lpstr>
      <vt:lpstr>Ola13 CITIZEN DEVELOPERS</vt:lpstr>
      <vt:lpstr>MÉXICO VALIDADO VS MANUEL</vt:lpstr>
      <vt:lpstr>TD</vt:lpstr>
      <vt:lpstr>GD Total</vt:lpstr>
      <vt:lpstr>Proyectos Servicio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Manuel Lozoya</dc:creator>
  <cp:keywords/>
  <dc:description/>
  <cp:lastModifiedBy>render render</cp:lastModifiedBy>
  <cp:revision/>
  <dcterms:created xsi:type="dcterms:W3CDTF">2024-10-21T22:55:01Z</dcterms:created>
  <dcterms:modified xsi:type="dcterms:W3CDTF">2025-12-02T19:11:42Z</dcterms:modified>
  <cp:category/>
  <cp:contentStatus/>
</cp:coreProperties>
</file>